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Pol'!$A$1:$U$169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59" i="12"/>
  <c r="AC159" i="12"/>
  <c r="AD15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O24" i="12"/>
  <c r="G25" i="12"/>
  <c r="I25" i="12"/>
  <c r="I24" i="12" s="1"/>
  <c r="K25" i="12"/>
  <c r="K24" i="12" s="1"/>
  <c r="M25" i="12"/>
  <c r="M24" i="12" s="1"/>
  <c r="O25" i="12"/>
  <c r="Q25" i="12"/>
  <c r="Q24" i="12" s="1"/>
  <c r="U25" i="12"/>
  <c r="U24" i="12" s="1"/>
  <c r="G27" i="12"/>
  <c r="I27" i="12"/>
  <c r="K27" i="12"/>
  <c r="M27" i="12"/>
  <c r="O27" i="12"/>
  <c r="Q27" i="12"/>
  <c r="U27" i="12"/>
  <c r="G30" i="12"/>
  <c r="G29" i="12" s="1"/>
  <c r="I30" i="12"/>
  <c r="I29" i="12" s="1"/>
  <c r="K30" i="12"/>
  <c r="K29" i="12" s="1"/>
  <c r="O30" i="12"/>
  <c r="O29" i="12" s="1"/>
  <c r="Q30" i="12"/>
  <c r="Q29" i="12" s="1"/>
  <c r="U30" i="12"/>
  <c r="U29" i="12" s="1"/>
  <c r="G32" i="12"/>
  <c r="I32" i="12"/>
  <c r="K32" i="12"/>
  <c r="M32" i="12"/>
  <c r="O32" i="12"/>
  <c r="Q32" i="12"/>
  <c r="U32" i="12"/>
  <c r="G34" i="12"/>
  <c r="I34" i="12"/>
  <c r="K34" i="12"/>
  <c r="M34" i="12"/>
  <c r="O34" i="12"/>
  <c r="Q34" i="12"/>
  <c r="U34" i="12"/>
  <c r="G36" i="12"/>
  <c r="I36" i="12"/>
  <c r="K36" i="12"/>
  <c r="M36" i="12"/>
  <c r="O36" i="12"/>
  <c r="Q36" i="12"/>
  <c r="U36" i="12"/>
  <c r="G38" i="12"/>
  <c r="M38" i="12" s="1"/>
  <c r="I38" i="12"/>
  <c r="K38" i="12"/>
  <c r="O38" i="12"/>
  <c r="Q38" i="12"/>
  <c r="U38" i="12"/>
  <c r="G40" i="12"/>
  <c r="I40" i="12"/>
  <c r="K40" i="12"/>
  <c r="M40" i="12"/>
  <c r="O40" i="12"/>
  <c r="Q40" i="12"/>
  <c r="U40" i="12"/>
  <c r="G42" i="12"/>
  <c r="I42" i="12"/>
  <c r="K42" i="12"/>
  <c r="M42" i="12"/>
  <c r="O42" i="12"/>
  <c r="Q42" i="12"/>
  <c r="U42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60" i="12"/>
  <c r="I60" i="12"/>
  <c r="I59" i="12" s="1"/>
  <c r="K60" i="12"/>
  <c r="K59" i="12" s="1"/>
  <c r="M60" i="12"/>
  <c r="O60" i="12"/>
  <c r="Q60" i="12"/>
  <c r="Q59" i="12" s="1"/>
  <c r="U60" i="12"/>
  <c r="U59" i="12" s="1"/>
  <c r="G62" i="12"/>
  <c r="I62" i="12"/>
  <c r="K62" i="12"/>
  <c r="M62" i="12"/>
  <c r="O62" i="12"/>
  <c r="Q62" i="12"/>
  <c r="U62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O59" i="12" s="1"/>
  <c r="Q66" i="12"/>
  <c r="U66" i="12"/>
  <c r="G68" i="12"/>
  <c r="I68" i="12"/>
  <c r="K68" i="12"/>
  <c r="M68" i="12"/>
  <c r="O68" i="12"/>
  <c r="Q68" i="12"/>
  <c r="U68" i="12"/>
  <c r="G70" i="12"/>
  <c r="I70" i="12"/>
  <c r="K70" i="12"/>
  <c r="M70" i="12"/>
  <c r="O70" i="12"/>
  <c r="Q70" i="12"/>
  <c r="U70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I75" i="12"/>
  <c r="K75" i="12"/>
  <c r="M75" i="12"/>
  <c r="O75" i="12"/>
  <c r="Q75" i="12"/>
  <c r="U75" i="12"/>
  <c r="G76" i="12"/>
  <c r="I76" i="12"/>
  <c r="K76" i="12"/>
  <c r="M76" i="12"/>
  <c r="O76" i="12"/>
  <c r="Q76" i="12"/>
  <c r="U76" i="12"/>
  <c r="G77" i="12"/>
  <c r="G59" i="12" s="1"/>
  <c r="I77" i="12"/>
  <c r="K77" i="12"/>
  <c r="O77" i="12"/>
  <c r="Q77" i="12"/>
  <c r="U77" i="12"/>
  <c r="G78" i="12"/>
  <c r="I78" i="12"/>
  <c r="K78" i="12"/>
  <c r="M78" i="12"/>
  <c r="O78" i="12"/>
  <c r="Q78" i="12"/>
  <c r="U78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3" i="12"/>
  <c r="I83" i="12"/>
  <c r="I82" i="12" s="1"/>
  <c r="K83" i="12"/>
  <c r="K82" i="12" s="1"/>
  <c r="M83" i="12"/>
  <c r="O83" i="12"/>
  <c r="Q83" i="12"/>
  <c r="Q82" i="12" s="1"/>
  <c r="U83" i="12"/>
  <c r="U82" i="12" s="1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O82" i="12" s="1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I92" i="12"/>
  <c r="K92" i="12"/>
  <c r="M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O106" i="12"/>
  <c r="G107" i="12"/>
  <c r="I107" i="12"/>
  <c r="I106" i="12" s="1"/>
  <c r="K107" i="12"/>
  <c r="K106" i="12" s="1"/>
  <c r="M107" i="12"/>
  <c r="M106" i="12" s="1"/>
  <c r="O107" i="12"/>
  <c r="Q107" i="12"/>
  <c r="Q106" i="12" s="1"/>
  <c r="U107" i="12"/>
  <c r="U106" i="12" s="1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1" i="12"/>
  <c r="I111" i="12"/>
  <c r="I110" i="12" s="1"/>
  <c r="K111" i="12"/>
  <c r="K110" i="12" s="1"/>
  <c r="M111" i="12"/>
  <c r="O111" i="12"/>
  <c r="Q111" i="12"/>
  <c r="Q110" i="12" s="1"/>
  <c r="U111" i="12"/>
  <c r="U110" i="12" s="1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O110" i="12" s="1"/>
  <c r="Q115" i="12"/>
  <c r="U115" i="12"/>
  <c r="G117" i="12"/>
  <c r="I117" i="12"/>
  <c r="K117" i="12"/>
  <c r="M117" i="12"/>
  <c r="O117" i="12"/>
  <c r="Q117" i="12"/>
  <c r="U117" i="12"/>
  <c r="K118" i="12"/>
  <c r="U118" i="12"/>
  <c r="G119" i="12"/>
  <c r="I119" i="12"/>
  <c r="I118" i="12" s="1"/>
  <c r="K119" i="12"/>
  <c r="M119" i="12"/>
  <c r="O119" i="12"/>
  <c r="Q119" i="12"/>
  <c r="Q118" i="12" s="1"/>
  <c r="U119" i="12"/>
  <c r="G121" i="12"/>
  <c r="G118" i="12" s="1"/>
  <c r="I121" i="12"/>
  <c r="K121" i="12"/>
  <c r="O121" i="12"/>
  <c r="O118" i="12" s="1"/>
  <c r="Q121" i="12"/>
  <c r="U121" i="12"/>
  <c r="G124" i="12"/>
  <c r="M124" i="12" s="1"/>
  <c r="M123" i="12" s="1"/>
  <c r="I124" i="12"/>
  <c r="K124" i="12"/>
  <c r="K123" i="12" s="1"/>
  <c r="O124" i="12"/>
  <c r="O123" i="12" s="1"/>
  <c r="Q124" i="12"/>
  <c r="U124" i="12"/>
  <c r="U123" i="12" s="1"/>
  <c r="G126" i="12"/>
  <c r="I126" i="12"/>
  <c r="K126" i="12"/>
  <c r="M126" i="12"/>
  <c r="O126" i="12"/>
  <c r="Q126" i="12"/>
  <c r="U126" i="12"/>
  <c r="G128" i="12"/>
  <c r="M128" i="12" s="1"/>
  <c r="I128" i="12"/>
  <c r="K128" i="12"/>
  <c r="O128" i="12"/>
  <c r="Q128" i="12"/>
  <c r="U128" i="12"/>
  <c r="G130" i="12"/>
  <c r="I130" i="12"/>
  <c r="I123" i="12" s="1"/>
  <c r="K130" i="12"/>
  <c r="M130" i="12"/>
  <c r="O130" i="12"/>
  <c r="Q130" i="12"/>
  <c r="Q123" i="12" s="1"/>
  <c r="U130" i="12"/>
  <c r="G132" i="12"/>
  <c r="I132" i="12"/>
  <c r="I131" i="12" s="1"/>
  <c r="K132" i="12"/>
  <c r="M132" i="12"/>
  <c r="O132" i="12"/>
  <c r="Q132" i="12"/>
  <c r="Q131" i="12" s="1"/>
  <c r="U132" i="12"/>
  <c r="G134" i="12"/>
  <c r="G131" i="12" s="1"/>
  <c r="I134" i="12"/>
  <c r="K134" i="12"/>
  <c r="O134" i="12"/>
  <c r="O131" i="12" s="1"/>
  <c r="Q134" i="12"/>
  <c r="U134" i="12"/>
  <c r="G136" i="12"/>
  <c r="I136" i="12"/>
  <c r="K136" i="12"/>
  <c r="M136" i="12"/>
  <c r="O136" i="12"/>
  <c r="Q136" i="12"/>
  <c r="U136" i="12"/>
  <c r="G138" i="12"/>
  <c r="M138" i="12" s="1"/>
  <c r="I138" i="12"/>
  <c r="K138" i="12"/>
  <c r="K131" i="12" s="1"/>
  <c r="O138" i="12"/>
  <c r="Q138" i="12"/>
  <c r="U138" i="12"/>
  <c r="U131" i="12" s="1"/>
  <c r="G140" i="12"/>
  <c r="I140" i="12"/>
  <c r="K140" i="12"/>
  <c r="M140" i="12"/>
  <c r="O140" i="12"/>
  <c r="Q140" i="12"/>
  <c r="U140" i="12"/>
  <c r="G142" i="12"/>
  <c r="M142" i="12" s="1"/>
  <c r="I142" i="12"/>
  <c r="K142" i="12"/>
  <c r="O142" i="12"/>
  <c r="Q142" i="12"/>
  <c r="U142" i="12"/>
  <c r="I143" i="12"/>
  <c r="Q143" i="12"/>
  <c r="G144" i="12"/>
  <c r="M144" i="12" s="1"/>
  <c r="M143" i="12" s="1"/>
  <c r="I144" i="12"/>
  <c r="K144" i="12"/>
  <c r="K143" i="12" s="1"/>
  <c r="O144" i="12"/>
  <c r="O143" i="12" s="1"/>
  <c r="Q144" i="12"/>
  <c r="U144" i="12"/>
  <c r="U143" i="12" s="1"/>
  <c r="G145" i="12"/>
  <c r="I145" i="12"/>
  <c r="K145" i="12"/>
  <c r="M145" i="12"/>
  <c r="O145" i="12"/>
  <c r="Q145" i="12"/>
  <c r="U145" i="12"/>
  <c r="G147" i="12"/>
  <c r="I147" i="12"/>
  <c r="I146" i="12" s="1"/>
  <c r="K147" i="12"/>
  <c r="M147" i="12"/>
  <c r="O147" i="12"/>
  <c r="Q147" i="12"/>
  <c r="Q146" i="12" s="1"/>
  <c r="U147" i="12"/>
  <c r="G148" i="12"/>
  <c r="M148" i="12" s="1"/>
  <c r="I148" i="12"/>
  <c r="K148" i="12"/>
  <c r="K146" i="12" s="1"/>
  <c r="O148" i="12"/>
  <c r="Q148" i="12"/>
  <c r="U148" i="12"/>
  <c r="U146" i="12" s="1"/>
  <c r="G149" i="12"/>
  <c r="I149" i="12"/>
  <c r="K149" i="12"/>
  <c r="M149" i="12"/>
  <c r="O149" i="12"/>
  <c r="Q149" i="12"/>
  <c r="U149" i="12"/>
  <c r="G150" i="12"/>
  <c r="G146" i="12" s="1"/>
  <c r="I150" i="12"/>
  <c r="K150" i="12"/>
  <c r="O150" i="12"/>
  <c r="O146" i="12" s="1"/>
  <c r="Q150" i="12"/>
  <c r="U150" i="12"/>
  <c r="G151" i="12"/>
  <c r="I151" i="12"/>
  <c r="K151" i="12"/>
  <c r="M151" i="12"/>
  <c r="O151" i="12"/>
  <c r="Q151" i="12"/>
  <c r="U151" i="12"/>
  <c r="G152" i="12"/>
  <c r="M152" i="12" s="1"/>
  <c r="I152" i="12"/>
  <c r="K152" i="12"/>
  <c r="O152" i="12"/>
  <c r="Q152" i="12"/>
  <c r="U152" i="12"/>
  <c r="G154" i="12"/>
  <c r="G153" i="12" s="1"/>
  <c r="I154" i="12"/>
  <c r="K154" i="12"/>
  <c r="K153" i="12" s="1"/>
  <c r="O154" i="12"/>
  <c r="O153" i="12" s="1"/>
  <c r="Q154" i="12"/>
  <c r="U154" i="12"/>
  <c r="U153" i="12" s="1"/>
  <c r="G155" i="12"/>
  <c r="I155" i="12"/>
  <c r="I153" i="12" s="1"/>
  <c r="K155" i="12"/>
  <c r="M155" i="12"/>
  <c r="O155" i="12"/>
  <c r="Q155" i="12"/>
  <c r="Q153" i="12" s="1"/>
  <c r="U155" i="12"/>
  <c r="G156" i="12"/>
  <c r="M156" i="12" s="1"/>
  <c r="I156" i="12"/>
  <c r="K156" i="12"/>
  <c r="O156" i="12"/>
  <c r="Q156" i="12"/>
  <c r="U156" i="12"/>
  <c r="G157" i="12"/>
  <c r="I157" i="12"/>
  <c r="K157" i="12"/>
  <c r="M157" i="12"/>
  <c r="O157" i="12"/>
  <c r="Q157" i="12"/>
  <c r="U157" i="12"/>
  <c r="I20" i="1"/>
  <c r="I19" i="1"/>
  <c r="I18" i="1"/>
  <c r="I17" i="1"/>
  <c r="I16" i="1"/>
  <c r="I60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10" i="12"/>
  <c r="M118" i="12"/>
  <c r="M59" i="12"/>
  <c r="M82" i="12"/>
  <c r="G110" i="12"/>
  <c r="G82" i="12"/>
  <c r="M154" i="12"/>
  <c r="M153" i="12" s="1"/>
  <c r="M150" i="12"/>
  <c r="M146" i="12" s="1"/>
  <c r="G143" i="12"/>
  <c r="M134" i="12"/>
  <c r="M131" i="12" s="1"/>
  <c r="G123" i="12"/>
  <c r="M121" i="12"/>
  <c r="M77" i="12"/>
  <c r="M30" i="12"/>
  <c r="M29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<sst xmlns="http://schemas.openxmlformats.org/spreadsheetml/2006/main" count="688" uniqueCount="362">
  <si>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</si>
  <si>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</si>
  <si>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</si>
  <si>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</si>
  <si>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</si>
  <si>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</si>
  <si>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</si>
  <si>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</si>
  <si>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</si>
  <si>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</si>
  <si>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</si>
  <si>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</si>
  <si>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</si>
  <si>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</si>
  <si>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</si>
  <si>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</si>
  <si>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</si>
  <si>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</si>
  <si>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</si>
  <si>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</si>
  <si>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</si>
  <si>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</si>
  <si>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</si>
  <si>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</si>
  <si>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</si>
  <si>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</si>
  <si>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</si>
  <si>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</si>
  <si>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</si>
  <si>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</si>
  <si>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</si>
  <si>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</si>
  <si>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</si>
  <si>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</si>
  <si>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</si>
  <si>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</si>
  <si>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</si>
  <si>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</si>
  <si>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</si>
  <si>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</si>
  <si>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</si>
  <si>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</si>
  <si>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</si>
  <si>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</si>
  <si>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</si>
  <si>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TZB KOMPLET s.r.o.</t>
  </si>
  <si>
    <t>ZŠ U Stadionu, Chrudim, SO 03 - oprava WC - K, V, VZDT, ÚT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</si>
  <si>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</si>
  <si>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</si>
  <si>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</si>
  <si>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</si>
  <si>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</si>
  <si>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</si>
  <si>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</si>
  <si>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</si>
  <si>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8</t>
  </si>
  <si>
    <t>Trubní vedení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</si>
  <si>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</si>
  <si>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</si>
  <si>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</si>
  <si>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</si>
  <si>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</si>
  <si>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</si>
  <si>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</si>
  <si>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</si>
  <si>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</si>
  <si>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</si>
  <si>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735</t>
  </si>
  <si>
    <t>Otopná tělesa</t>
  </si>
  <si>
    <t>783</t>
  </si>
  <si>
    <t>Nátěry</t>
  </si>
  <si>
    <t>721-D</t>
  </si>
  <si>
    <t>Vnitřní kanalizace - demontáže</t>
  </si>
  <si>
    <t>722-1</t>
  </si>
  <si>
    <t>Izolace - ZTI</t>
  </si>
  <si>
    <t>722-D</t>
  </si>
  <si>
    <t>Vnitřní vodovod - demontáže</t>
  </si>
  <si>
    <t>725-D</t>
  </si>
  <si>
    <t>Zařizovací předměty - demontáže</t>
  </si>
  <si>
    <t>733-D</t>
  </si>
  <si>
    <t>Rozvod potrubí - demontáže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</si>
  <si>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</si>
  <si>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</si>
  <si>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</si>
  <si>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</si>
  <si>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</si>
  <si>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</si>
  <si>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</si>
  <si>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</si>
  <si>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</si>
  <si>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</si>
  <si>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</si>
  <si>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</si>
  <si>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</si>
  <si>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</si>
  <si>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</si>
  <si>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</si>
  <si>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</si>
  <si>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</si>
  <si>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</si>
  <si>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</si>
  <si>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</si>
  <si>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</si>
  <si>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</si>
  <si>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</si>
  <si>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</si>
  <si>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</si>
  <si>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</si>
  <si>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</si>
  <si>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</si>
  <si>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42981180R</t>
  </si>
  <si>
    <t>Spiro roura hladká d 80 mm</t>
  </si>
  <si>
    <t>m</t>
  </si>
  <si>
    <t>POL3_0</t>
  </si>
  <si>
    <t>(0,5+0,5+1,4)*1,1</t>
  </si>
  <si>
    <t>VV</t>
  </si>
  <si>
    <t>42981182R</t>
  </si>
  <si>
    <t>Spiro roura hladká d 125 mm</t>
  </si>
  <si>
    <t>(5+2,6)*1,1</t>
  </si>
  <si>
    <t>429822003R</t>
  </si>
  <si>
    <t>Oblouk segmentový 90°, d 125 mm Pz plech</t>
  </si>
  <si>
    <t>kus</t>
  </si>
  <si>
    <t>42980142R</t>
  </si>
  <si>
    <t>Odbočka d 125/80 mm potrubí 2 Pz plech</t>
  </si>
  <si>
    <t>42980063R</t>
  </si>
  <si>
    <t>Redukce d 80/125 mm 1 Pz plech</t>
  </si>
  <si>
    <t>42953050.AR</t>
  </si>
  <si>
    <t>Žaluzie protidešť 300x300 mm, síťka proti hmyzu, D+M</t>
  </si>
  <si>
    <t>42912100R</t>
  </si>
  <si>
    <t>Radiální ventilátor v proved na omítku se zpět kl, Pracovní bod: 75 m3/hod při 69 Pa</t>
  </si>
  <si>
    <t>42912101R</t>
  </si>
  <si>
    <t>Radiální ventilátor v proved na omítku se zpět kl, Pracovní bod: 100 m3/hod při 69 Pa</t>
  </si>
  <si>
    <t>728618111R00</t>
  </si>
  <si>
    <t>Montáž ventilátoru nástěnného</t>
  </si>
  <si>
    <t>POL1_0</t>
  </si>
  <si>
    <t>764454291R00</t>
  </si>
  <si>
    <t>Montáž trub Pz kruhových</t>
  </si>
  <si>
    <t>0,5+0,5+1,4+5+2,6</t>
  </si>
  <si>
    <t>764454293R00</t>
  </si>
  <si>
    <t>Montáž tvarovek Pz kruhového</t>
  </si>
  <si>
    <t>998732101R00</t>
  </si>
  <si>
    <t>Přesun hmot pro strojovny, výšky do 6 m</t>
  </si>
  <si>
    <t>t</t>
  </si>
  <si>
    <t>974031143R00</t>
  </si>
  <si>
    <t>Vysekání rýh ve zdi cihelné 7 x 10 cm</t>
  </si>
  <si>
    <t>1,7+1,7+1,8+3*3,3</t>
  </si>
  <si>
    <t>974031153R00</t>
  </si>
  <si>
    <t>Vysekání rýh ve zdi cihelné 10 x 10 cm</t>
  </si>
  <si>
    <t>10,2+10+8,6+7,5+12,5</t>
  </si>
  <si>
    <t>721176102R00</t>
  </si>
  <si>
    <t>Potrubí HT připojovací D 40 x 1,8 mm</t>
  </si>
  <si>
    <t>(1,2+1,1+0,7+0,8+2,2+0,6+0,6)*1,09</t>
  </si>
  <si>
    <t>721176103R00</t>
  </si>
  <si>
    <t>Potrubí HT připojovací D 50 x 1,8 mm</t>
  </si>
  <si>
    <t>(2,5+2,4+2,5+0,5+4*0,6)*1,09</t>
  </si>
  <si>
    <t>721176104R00</t>
  </si>
  <si>
    <t>Potrubí HT připojovací D 75 x 1,9 mm</t>
  </si>
  <si>
    <t>0,8*1,09</t>
  </si>
  <si>
    <t>721176105R00</t>
  </si>
  <si>
    <t>Potrubí HT připojovací D 110 x 2,7 mm</t>
  </si>
  <si>
    <t>(0,5+0,9+0,6+0,4+0,7+0,4+1,4+5*0,6)*1,09</t>
  </si>
  <si>
    <t>721176114R00</t>
  </si>
  <si>
    <t>Potrubí HT odpadní svislé D 75 x 1,9 mm</t>
  </si>
  <si>
    <t>(1,1+3,2+0,6)*1,09</t>
  </si>
  <si>
    <t>721176115R00</t>
  </si>
  <si>
    <t>Potrubí HT odpadní svislé D 110 x 2,7 mm</t>
  </si>
  <si>
    <t>(1,3+1,3+1,3+1,2+1,2+1,3+4*3,2)*1,09</t>
  </si>
  <si>
    <t>721176222R00</t>
  </si>
  <si>
    <t>Potrubí KG svodné (ležaté) v zemi D 110 x 3,2 mm</t>
  </si>
  <si>
    <t>2,7*1,09</t>
  </si>
  <si>
    <t>721176223R00</t>
  </si>
  <si>
    <t>Potrubí KG svodné (ležaté) v zemi D 125 x 3,2 mm</t>
  </si>
  <si>
    <t>(1,7+1,8+2+0,6+0,6+2,4+0,9)*1,09</t>
  </si>
  <si>
    <t>721176224R00</t>
  </si>
  <si>
    <t>Potrubí KG svodné (ležaté) v zemi D 160 x 4,0 mm</t>
  </si>
  <si>
    <t>6,7*1,09</t>
  </si>
  <si>
    <t>721194104R00</t>
  </si>
  <si>
    <t>Vyvedení odpadních výpustek D 40 x 1,8</t>
  </si>
  <si>
    <t>721194109R00</t>
  </si>
  <si>
    <t>Vyvedení odpadních výpustek D 110 x 2,3</t>
  </si>
  <si>
    <t>721170962R00</t>
  </si>
  <si>
    <t>Oprava - propojení dosavadního potrubí PVC do D 63</t>
  </si>
  <si>
    <t>721170963R00</t>
  </si>
  <si>
    <t>Oprava - propojení dosavadního potrubí PVC D 75</t>
  </si>
  <si>
    <t>721170965R00</t>
  </si>
  <si>
    <t>Oprava - propojení dosavadního potrubí PVC D 110</t>
  </si>
  <si>
    <t>721140917R00</t>
  </si>
  <si>
    <t>Oprava - propojení dosavadního potrubí LTH DN 150</t>
  </si>
  <si>
    <t>721140927R00</t>
  </si>
  <si>
    <t>Oprava potrubí litinového, krácení trub DN 150</t>
  </si>
  <si>
    <t>28651862.AR</t>
  </si>
  <si>
    <t>Přechod litina-PVC kanalizační KGUG DN 160 PVC</t>
  </si>
  <si>
    <t>28615482.AR</t>
  </si>
  <si>
    <t>Přechodka z litiny na PP HTUG D 75 mm vč. těsnění</t>
  </si>
  <si>
    <t>28615483.AR</t>
  </si>
  <si>
    <t>Přechodka z litiny na PP HTUG D 110 mm vč. těsnění</t>
  </si>
  <si>
    <t>998721101R00</t>
  </si>
  <si>
    <t>Přesun hmot pro vnitřní kanalizaci, výšky do 6 m</t>
  </si>
  <si>
    <t>722172311R00</t>
  </si>
  <si>
    <t>Potrubí z PPR studená, D 20x2,3 mm</t>
  </si>
  <si>
    <t>10,2*1,09</t>
  </si>
  <si>
    <t>722172312R00</t>
  </si>
  <si>
    <t>Potrubí z PPR studená, D 25x2,5 mm</t>
  </si>
  <si>
    <t>8,6*1,09</t>
  </si>
  <si>
    <t>722172313R00</t>
  </si>
  <si>
    <t>Potrubí z PPR studená, D 32x3,0 mm</t>
  </si>
  <si>
    <t>17,5*1,09</t>
  </si>
  <si>
    <t>722172331R00</t>
  </si>
  <si>
    <t>Potrubí z PPR teplá, D 20x2,8 mm</t>
  </si>
  <si>
    <t>10*1,09</t>
  </si>
  <si>
    <t>722172332R00</t>
  </si>
  <si>
    <t>Potrubí z PPR teplá, D 25x3,5 mm</t>
  </si>
  <si>
    <t>7,5*1,09</t>
  </si>
  <si>
    <t>722190401R00</t>
  </si>
  <si>
    <t>Vyvedení a upevnění výpustek DN 15</t>
  </si>
  <si>
    <t>11*2+8+2</t>
  </si>
  <si>
    <t>722190402R00</t>
  </si>
  <si>
    <t>Vyvedení a upevnění výpustek DN 20</t>
  </si>
  <si>
    <t>722220111R00</t>
  </si>
  <si>
    <t>Nástěnka K 247, pro výtokový ventil G 1/2</t>
  </si>
  <si>
    <t>722220112R00</t>
  </si>
  <si>
    <t>Nástěnka K 247, pro výtokový ventil G 3/4</t>
  </si>
  <si>
    <t>722235215R00</t>
  </si>
  <si>
    <t>Podomítkový kohout kulový,vnitř.-vnitř.z.DN 25</t>
  </si>
  <si>
    <t>722237122R00</t>
  </si>
  <si>
    <t>Kohout kulový,2xvnitřní záv. DN 20</t>
  </si>
  <si>
    <t>734255125R00</t>
  </si>
  <si>
    <t>Ventil pojistný DN 20 x 6,0 bar, se zpětnou klapkou</t>
  </si>
  <si>
    <t>722290234R00</t>
  </si>
  <si>
    <t>Proplach a dezinfekce vodovod.potrubí DN 80</t>
  </si>
  <si>
    <t>10,2+10+8,6+7,5+17,5</t>
  </si>
  <si>
    <t>722290226R00</t>
  </si>
  <si>
    <t>Zkouška tlaku potrubí závitového DN 50</t>
  </si>
  <si>
    <t>998722101R00</t>
  </si>
  <si>
    <t>Přesun hmot pro vnitřní vodovod, výšky do 6 m</t>
  </si>
  <si>
    <t>725014121RT1</t>
  </si>
  <si>
    <t xml:space="preserve">Klozet závěsný, hlub. splach., bílý, včetně sedátka v bílé barvě </t>
  </si>
  <si>
    <t>soubor</t>
  </si>
  <si>
    <t>725013138RT1</t>
  </si>
  <si>
    <t>Klozet kombi pro invalidy,nádrž, odpad svislý, bílý, vč. sedátka v bílé barvě, v=480 mm</t>
  </si>
  <si>
    <t>725015221R00</t>
  </si>
  <si>
    <t>Bidet závěsný, bílý, 1 otvor pro baterii</t>
  </si>
  <si>
    <t>725860214R00</t>
  </si>
  <si>
    <t>Sifon bidetový, umyvadlový HL135</t>
  </si>
  <si>
    <t>725019101R00</t>
  </si>
  <si>
    <t>Výlevka stojící s plastovou mřížkou</t>
  </si>
  <si>
    <t>55147032R</t>
  </si>
  <si>
    <t>Splachovač nádržkový z PH úsporný, závěsná</t>
  </si>
  <si>
    <t>725119105R00</t>
  </si>
  <si>
    <t>Montáž splachovacích nádrží vysokopoložených</t>
  </si>
  <si>
    <t>725017122R00</t>
  </si>
  <si>
    <t>Umyvadlo na šrouby 55 x 42 cm, bílé</t>
  </si>
  <si>
    <t>725017153R00</t>
  </si>
  <si>
    <t>Umyvadlo invalidní  64 x 55 cm, bílé</t>
  </si>
  <si>
    <t>725017321R00</t>
  </si>
  <si>
    <t>Umývátko na šrouby rohové 45 x 34 cm, bílé</t>
  </si>
  <si>
    <t>725860213R00</t>
  </si>
  <si>
    <t>Sifon umyvadlový, D 32, 40 mm</t>
  </si>
  <si>
    <t>725122231R00</t>
  </si>
  <si>
    <t>Pisoár s radarovým splachovačem, 230 V</t>
  </si>
  <si>
    <t>55102005R</t>
  </si>
  <si>
    <t>Sítko do pisoáru univerzální plastové</t>
  </si>
  <si>
    <t>725860168R00</t>
  </si>
  <si>
    <t>Zápachová uzávěrka pro pisoáry D 40, 50 mm</t>
  </si>
  <si>
    <t>725823111RT1</t>
  </si>
  <si>
    <t>Baterie umyvadlová stoján. ruční, bez otvír.odpadu, standardní</t>
  </si>
  <si>
    <t>725845111RT1</t>
  </si>
  <si>
    <t>Baterie dřezová nástěnná páková ruční, s prodlouženým ramínkem</t>
  </si>
  <si>
    <t>55144221R</t>
  </si>
  <si>
    <t>Baterie bidetová stojánková páková</t>
  </si>
  <si>
    <t>725829501R00</t>
  </si>
  <si>
    <t>Montáž baterie bidetových souprav</t>
  </si>
  <si>
    <t>725810402R00</t>
  </si>
  <si>
    <t>Ventil rohový bez přípoj. trubičky TE 66 G 1/2</t>
  </si>
  <si>
    <t>725536336R00</t>
  </si>
  <si>
    <t>Ohřívač elek.zásobníkový závěsný 160 l</t>
  </si>
  <si>
    <t>55111401R</t>
  </si>
  <si>
    <t>TE-1847 pojistný ventil DN20-0,6 MPa, k elektrickému bojleru, vč. zpětné klapky</t>
  </si>
  <si>
    <t>55162150.AR</t>
  </si>
  <si>
    <t>Vtok se zápachovou uzávěrkou DN 30</t>
  </si>
  <si>
    <t>998725101R00</t>
  </si>
  <si>
    <t>Přesun hmot pro zařizovací předměty, výšky do 6 m</t>
  </si>
  <si>
    <t>726211121R00</t>
  </si>
  <si>
    <t>Modul-WC předstěn. montáž, splach. nádrž, splach. tlačítko, zvukoizol podl, D+M</t>
  </si>
  <si>
    <t>726211161R00</t>
  </si>
  <si>
    <t>Modul-bidet předstěn. montáž, splach. nádrž, splach. tlačítko, zvukoizol podl, D+M</t>
  </si>
  <si>
    <t>998726121R00</t>
  </si>
  <si>
    <t>Přesun hmot pro předstěnové systémy, výšky do 6 m</t>
  </si>
  <si>
    <t>735192911R00</t>
  </si>
  <si>
    <t>Dem a zpětná montáž otop.těles článků litinových</t>
  </si>
  <si>
    <t>m2</t>
  </si>
  <si>
    <t>20*0,255</t>
  </si>
  <si>
    <t>735191904R00</t>
  </si>
  <si>
    <t>Propláchnutí otopných těles litinových</t>
  </si>
  <si>
    <t>735191905R00</t>
  </si>
  <si>
    <t>Oprava - odvzdušnění otopných těles</t>
  </si>
  <si>
    <t>735494811R00</t>
  </si>
  <si>
    <t>Vypuštění vody z otopných těles</t>
  </si>
  <si>
    <t>998735101R00</t>
  </si>
  <si>
    <t>Přesun hmot pro otopná tělesa, výšky do 6 m</t>
  </si>
  <si>
    <t>783424140R00</t>
  </si>
  <si>
    <t>Nátěr syntetický potrubí do DN 50 mm  Z + 2x</t>
  </si>
  <si>
    <t>2*(2,9+3,3)</t>
  </si>
  <si>
    <t>783324140R00</t>
  </si>
  <si>
    <t>Nátěr syntetický litin. radiátorů Z +1x + 1x email</t>
  </si>
  <si>
    <t>721200020RAA</t>
  </si>
  <si>
    <t>Demontáž kanal potrubí novodurového, do DN 110</t>
  </si>
  <si>
    <t>POL2_0</t>
  </si>
  <si>
    <t>2,4+2,2</t>
  </si>
  <si>
    <t>721140802R00</t>
  </si>
  <si>
    <t>Demontáž potrubí litinového DN 100</t>
  </si>
  <si>
    <t>5+21+3</t>
  </si>
  <si>
    <t>721140806R00</t>
  </si>
  <si>
    <t>Demontáž potrubí litinového DN 200</t>
  </si>
  <si>
    <t>10+7</t>
  </si>
  <si>
    <t>721290821R00</t>
  </si>
  <si>
    <t>Přesun vybouraných hmot - kanalizace, H do 6 m</t>
  </si>
  <si>
    <t>722181211RT7</t>
  </si>
  <si>
    <t>Izolace návleková tl. stěny 6 mm, vnitřní průměr 22 mm</t>
  </si>
  <si>
    <t>10,2*1,05</t>
  </si>
  <si>
    <t>722181211RT8</t>
  </si>
  <si>
    <t>Izolace návleková tl. stěny 6 mm, vnitřní průměr 25 mm</t>
  </si>
  <si>
    <t>8,6*1,05</t>
  </si>
  <si>
    <t>722181211RU2</t>
  </si>
  <si>
    <t>Izolace návleková tl. stěny 6 mm, vnitřní průměr 35 mm</t>
  </si>
  <si>
    <t>17,5*1,05</t>
  </si>
  <si>
    <t>722181212RT7</t>
  </si>
  <si>
    <t>Izolace návleková tl. stěny 9 mm, vnitřní průměr 22 mm</t>
  </si>
  <si>
    <t>10*1,05</t>
  </si>
  <si>
    <t>722181212RT8</t>
  </si>
  <si>
    <t>Izolace návleková tl. stěny 9 mm, vnitřní průměr 25 mm</t>
  </si>
  <si>
    <t>7,5*1,05</t>
  </si>
  <si>
    <t>998713101R00</t>
  </si>
  <si>
    <t>Přesun hmot pro izolace tepelné, výšky do 6 m</t>
  </si>
  <si>
    <t>722200010RAA</t>
  </si>
  <si>
    <t>Demontáž potrubí ocelového do DN 50, s vysekáním ze zdi</t>
  </si>
  <si>
    <t>722290821R00</t>
  </si>
  <si>
    <t>Přesun vybouraných hmot - vodovody, H do 6 m</t>
  </si>
  <si>
    <t>725110814R00</t>
  </si>
  <si>
    <t>Demontáž klozetů kombinovaných</t>
  </si>
  <si>
    <t>725122817R00</t>
  </si>
  <si>
    <t>Demontáž pisoárů bez nádrže</t>
  </si>
  <si>
    <t>725210821R00</t>
  </si>
  <si>
    <t>Demontáž umyvadel bez výtokových armatur</t>
  </si>
  <si>
    <t>725330840R00</t>
  </si>
  <si>
    <t>Demontáž výlevky ocelové nebo litinové</t>
  </si>
  <si>
    <t>725530823R00</t>
  </si>
  <si>
    <t>Demontáž, zásobník elektrický tlakový  200 l</t>
  </si>
  <si>
    <t>725590811R00</t>
  </si>
  <si>
    <t>Přesun vybour.hmot, zařizovací předměty H 6 m</t>
  </si>
  <si>
    <t>733110806R00</t>
  </si>
  <si>
    <t>Demontáž potrubí ocelového závitového do DN 15-32</t>
  </si>
  <si>
    <t>734200812R00</t>
  </si>
  <si>
    <t>Demontáž armatur s 1závitem do G 1</t>
  </si>
  <si>
    <t>734200822R00</t>
  </si>
  <si>
    <t>Demontáž armatur se 2závity do G 1</t>
  </si>
  <si>
    <t>733890803R00</t>
  </si>
  <si>
    <t>Přemístění vybouraných hmot - potrubí, H 6 - 24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</si>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</sst>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N54" sqref="N5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SUMIF(F47:F59,A16,I47:I59)+SUMIF(F47:F59,"PSU",I47:I59)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SUMIF(F47:F59,A17,I47:I59)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SUMIF(F47:F59,A18,I47:I59)</f>
        <v>0</v>
      </c>
      <c r="J18" s="94"/>
    </row>
    <row r="19" spans="1:10" ht="23.25" customHeight="1" x14ac:dyDescent="0.2">
      <c r="A19" s="194" t="s">
        <v>81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SUMIF(F47:F59,A19,I47:I59)</f>
        <v>0</v>
      </c>
      <c r="J19" s="94"/>
    </row>
    <row r="20" spans="1:10" ht="23.25" customHeight="1" x14ac:dyDescent="0.2">
      <c r="A20" s="194" t="s">
        <v>82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SUMIF(F47:F59,A20,I47:I59)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Pol'!AC159</f>
        <v>0</v>
      </c>
      <c r="G39" s="149">
        <f>' Pol'!AD159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51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53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54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55</v>
      </c>
      <c r="C47" s="176" t="s">
        <v>56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57</v>
      </c>
      <c r="C48" s="166" t="s">
        <v>58</v>
      </c>
      <c r="D48" s="168"/>
      <c r="E48" s="168"/>
      <c r="F48" s="184" t="s">
        <v>23</v>
      </c>
      <c r="G48" s="185"/>
      <c r="H48" s="185"/>
      <c r="I48" s="186">
        <f>' Pol'!G24</f>
        <v>0</v>
      </c>
      <c r="J48" s="186"/>
    </row>
    <row r="49" spans="1:10" ht="25.5" customHeight="1" x14ac:dyDescent="0.2">
      <c r="A49" s="164"/>
      <c r="B49" s="167" t="s">
        <v>59</v>
      </c>
      <c r="C49" s="166" t="s">
        <v>60</v>
      </c>
      <c r="D49" s="168"/>
      <c r="E49" s="168"/>
      <c r="F49" s="184" t="s">
        <v>24</v>
      </c>
      <c r="G49" s="185"/>
      <c r="H49" s="185"/>
      <c r="I49" s="186">
        <f>' Pol'!G29</f>
        <v>0</v>
      </c>
      <c r="J49" s="186"/>
    </row>
    <row r="50" spans="1:10" ht="25.5" customHeight="1" x14ac:dyDescent="0.2">
      <c r="A50" s="164"/>
      <c r="B50" s="167" t="s">
        <v>61</v>
      </c>
      <c r="C50" s="166" t="s">
        <v>62</v>
      </c>
      <c r="D50" s="168"/>
      <c r="E50" s="168"/>
      <c r="F50" s="184" t="s">
        <v>24</v>
      </c>
      <c r="G50" s="185"/>
      <c r="H50" s="185"/>
      <c r="I50" s="186">
        <f>' Pol'!G59</f>
        <v>0</v>
      </c>
      <c r="J50" s="186"/>
    </row>
    <row r="51" spans="1:10" ht="25.5" customHeight="1" x14ac:dyDescent="0.2">
      <c r="A51" s="164"/>
      <c r="B51" s="167" t="s">
        <v>63</v>
      </c>
      <c r="C51" s="166" t="s">
        <v>64</v>
      </c>
      <c r="D51" s="168"/>
      <c r="E51" s="168"/>
      <c r="F51" s="184" t="s">
        <v>24</v>
      </c>
      <c r="G51" s="185"/>
      <c r="H51" s="185"/>
      <c r="I51" s="186">
        <f>' Pol'!G82</f>
        <v>0</v>
      </c>
      <c r="J51" s="186"/>
    </row>
    <row r="52" spans="1:10" ht="25.5" customHeight="1" x14ac:dyDescent="0.2">
      <c r="A52" s="164"/>
      <c r="B52" s="167" t="s">
        <v>65</v>
      </c>
      <c r="C52" s="166" t="s">
        <v>66</v>
      </c>
      <c r="D52" s="168"/>
      <c r="E52" s="168"/>
      <c r="F52" s="184" t="s">
        <v>24</v>
      </c>
      <c r="G52" s="185"/>
      <c r="H52" s="185"/>
      <c r="I52" s="186">
        <f>' Pol'!G106</f>
        <v>0</v>
      </c>
      <c r="J52" s="186"/>
    </row>
    <row r="53" spans="1:10" ht="25.5" customHeight="1" x14ac:dyDescent="0.2">
      <c r="A53" s="164"/>
      <c r="B53" s="167" t="s">
        <v>67</v>
      </c>
      <c r="C53" s="166" t="s">
        <v>68</v>
      </c>
      <c r="D53" s="168"/>
      <c r="E53" s="168"/>
      <c r="F53" s="184" t="s">
        <v>24</v>
      </c>
      <c r="G53" s="185"/>
      <c r="H53" s="185"/>
      <c r="I53" s="186">
        <f>' Pol'!G110</f>
        <v>0</v>
      </c>
      <c r="J53" s="186"/>
    </row>
    <row r="54" spans="1:10" ht="25.5" customHeight="1" x14ac:dyDescent="0.2">
      <c r="A54" s="164"/>
      <c r="B54" s="167" t="s">
        <v>69</v>
      </c>
      <c r="C54" s="166" t="s">
        <v>70</v>
      </c>
      <c r="D54" s="168"/>
      <c r="E54" s="168"/>
      <c r="F54" s="184" t="s">
        <v>24</v>
      </c>
      <c r="G54" s="185"/>
      <c r="H54" s="185"/>
      <c r="I54" s="186">
        <f>' Pol'!G118</f>
        <v>0</v>
      </c>
      <c r="J54" s="186"/>
    </row>
    <row r="55" spans="1:10" ht="25.5" customHeight="1" x14ac:dyDescent="0.2">
      <c r="A55" s="164"/>
      <c r="B55" s="167" t="s">
        <v>71</v>
      </c>
      <c r="C55" s="166" t="s">
        <v>72</v>
      </c>
      <c r="D55" s="168"/>
      <c r="E55" s="168"/>
      <c r="F55" s="184" t="s">
        <v>23</v>
      </c>
      <c r="G55" s="185"/>
      <c r="H55" s="185"/>
      <c r="I55" s="186">
        <f>' Pol'!G123</f>
        <v>0</v>
      </c>
      <c r="J55" s="186"/>
    </row>
    <row r="56" spans="1:10" ht="25.5" customHeight="1" x14ac:dyDescent="0.2">
      <c r="A56" s="164"/>
      <c r="B56" s="167" t="s">
        <v>73</v>
      </c>
      <c r="C56" s="166" t="s">
        <v>74</v>
      </c>
      <c r="D56" s="168"/>
      <c r="E56" s="168"/>
      <c r="F56" s="184" t="s">
        <v>23</v>
      </c>
      <c r="G56" s="185"/>
      <c r="H56" s="185"/>
      <c r="I56" s="186">
        <f>' Pol'!G131</f>
        <v>0</v>
      </c>
      <c r="J56" s="186"/>
    </row>
    <row r="57" spans="1:10" ht="25.5" customHeight="1" x14ac:dyDescent="0.2">
      <c r="A57" s="164"/>
      <c r="B57" s="167" t="s">
        <v>75</v>
      </c>
      <c r="C57" s="166" t="s">
        <v>76</v>
      </c>
      <c r="D57" s="168"/>
      <c r="E57" s="168"/>
      <c r="F57" s="184" t="s">
        <v>23</v>
      </c>
      <c r="G57" s="185"/>
      <c r="H57" s="185"/>
      <c r="I57" s="186">
        <f>' Pol'!G143</f>
        <v>0</v>
      </c>
      <c r="J57" s="186"/>
    </row>
    <row r="58" spans="1:10" ht="25.5" customHeight="1" x14ac:dyDescent="0.2">
      <c r="A58" s="164"/>
      <c r="B58" s="167" t="s">
        <v>77</v>
      </c>
      <c r="C58" s="166" t="s">
        <v>78</v>
      </c>
      <c r="D58" s="168"/>
      <c r="E58" s="168"/>
      <c r="F58" s="184" t="s">
        <v>23</v>
      </c>
      <c r="G58" s="185"/>
      <c r="H58" s="185"/>
      <c r="I58" s="186">
        <f>' Pol'!G146</f>
        <v>0</v>
      </c>
      <c r="J58" s="186"/>
    </row>
    <row r="59" spans="1:10" ht="25.5" customHeight="1" x14ac:dyDescent="0.2">
      <c r="A59" s="164"/>
      <c r="B59" s="178" t="s">
        <v>79</v>
      </c>
      <c r="C59" s="179" t="s">
        <v>80</v>
      </c>
      <c r="D59" s="180"/>
      <c r="E59" s="180"/>
      <c r="F59" s="187" t="s">
        <v>23</v>
      </c>
      <c r="G59" s="188"/>
      <c r="H59" s="188"/>
      <c r="I59" s="189">
        <f>' Pol'!G153</f>
        <v>0</v>
      </c>
      <c r="J59" s="189"/>
    </row>
    <row r="60" spans="1:10" ht="25.5" customHeight="1" x14ac:dyDescent="0.2">
      <c r="A60" s="165"/>
      <c r="B60" s="171" t="s">
        <v>1</v>
      </c>
      <c r="C60" s="171"/>
      <c r="D60" s="172"/>
      <c r="E60" s="172"/>
      <c r="F60" s="190"/>
      <c r="G60" s="191"/>
      <c r="H60" s="191"/>
      <c r="I60" s="192">
        <f>SUM(I47:I59)</f>
        <v>0</v>
      </c>
      <c r="J60" s="192"/>
    </row>
    <row r="61" spans="1:10" x14ac:dyDescent="0.2">
      <c r="F61" s="193"/>
      <c r="G61" s="131"/>
      <c r="H61" s="193"/>
      <c r="I61" s="131"/>
      <c r="J61" s="131"/>
    </row>
    <row r="62" spans="1:10" x14ac:dyDescent="0.2">
      <c r="F62" s="193"/>
      <c r="G62" s="131"/>
      <c r="H62" s="193"/>
      <c r="I62" s="131"/>
      <c r="J62" s="131"/>
    </row>
    <row r="63" spans="1:10" x14ac:dyDescent="0.2">
      <c r="F63" s="193"/>
      <c r="G63" s="131"/>
      <c r="H63" s="193"/>
      <c r="I63" s="131"/>
      <c r="J63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9"/>
  <sheetViews>
    <sheetView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84</v>
      </c>
    </row>
    <row r="2" spans="1:60" ht="24.95" customHeight="1" x14ac:dyDescent="0.2">
      <c r="A2" s="203" t="s">
        <v>83</v>
      </c>
      <c r="B2" s="197"/>
      <c r="C2" s="198" t="s">
        <v>46</v>
      </c>
      <c r="D2" s="199"/>
      <c r="E2" s="199"/>
      <c r="F2" s="199"/>
      <c r="G2" s="205"/>
      <c r="AE2" t="s">
        <v>85</v>
      </c>
    </row>
    <row r="3" spans="1:60" ht="24.95" hidden="1" customHeight="1" x14ac:dyDescent="0.2">
      <c r="A3" s="204" t="s">
        <v>7</v>
      </c>
      <c r="B3" s="201"/>
      <c r="C3" s="200"/>
      <c r="D3" s="200"/>
      <c r="E3" s="200"/>
      <c r="F3" s="200"/>
      <c r="G3" s="206"/>
      <c r="AE3" t="s">
        <v>86</v>
      </c>
    </row>
    <row r="4" spans="1:60" ht="24.95" hidden="1" customHeight="1" x14ac:dyDescent="0.2">
      <c r="A4" s="204" t="s">
        <v>8</v>
      </c>
      <c r="B4" s="201"/>
      <c r="C4" s="202"/>
      <c r="D4" s="200"/>
      <c r="E4" s="200"/>
      <c r="F4" s="200"/>
      <c r="G4" s="206"/>
      <c r="AE4" t="s">
        <v>87</v>
      </c>
    </row>
    <row r="5" spans="1:60" hidden="1" x14ac:dyDescent="0.2">
      <c r="A5" s="207" t="s">
        <v>88</v>
      </c>
      <c r="B5" s="208"/>
      <c r="C5" s="209"/>
      <c r="D5" s="210"/>
      <c r="E5" s="210"/>
      <c r="F5" s="210"/>
      <c r="G5" s="211"/>
      <c r="AE5" t="s">
        <v>89</v>
      </c>
    </row>
    <row r="7" spans="1:60" ht="38.25" x14ac:dyDescent="0.2">
      <c r="A7" s="216" t="s">
        <v>90</v>
      </c>
      <c r="B7" s="217" t="s">
        <v>91</v>
      </c>
      <c r="C7" s="217" t="s">
        <v>92</v>
      </c>
      <c r="D7" s="216" t="s">
        <v>93</v>
      </c>
      <c r="E7" s="216" t="s">
        <v>94</v>
      </c>
      <c r="F7" s="212" t="s">
        <v>95</v>
      </c>
      <c r="G7" s="235" t="s">
        <v>28</v>
      </c>
      <c r="H7" s="236" t="s">
        <v>29</v>
      </c>
      <c r="I7" s="236" t="s">
        <v>96</v>
      </c>
      <c r="J7" s="236" t="s">
        <v>30</v>
      </c>
      <c r="K7" s="236" t="s">
        <v>97</v>
      </c>
      <c r="L7" s="236" t="s">
        <v>98</v>
      </c>
      <c r="M7" s="236" t="s">
        <v>99</v>
      </c>
      <c r="N7" s="236" t="s">
        <v>100</v>
      </c>
      <c r="O7" s="236" t="s">
        <v>101</v>
      </c>
      <c r="P7" s="236" t="s">
        <v>102</v>
      </c>
      <c r="Q7" s="236" t="s">
        <v>103</v>
      </c>
      <c r="R7" s="236" t="s">
        <v>104</v>
      </c>
      <c r="S7" s="236" t="s">
        <v>105</v>
      </c>
      <c r="T7" s="236" t="s">
        <v>106</v>
      </c>
      <c r="U7" s="219" t="s">
        <v>107</v>
      </c>
    </row>
    <row r="8" spans="1:60" x14ac:dyDescent="0.2">
      <c r="A8" s="237" t="s">
        <v>108</v>
      </c>
      <c r="B8" s="238" t="s">
        <v>55</v>
      </c>
      <c r="C8" s="239" t="s">
        <v>56</v>
      </c>
      <c r="D8" s="240"/>
      <c r="E8" s="241"/>
      <c r="F8" s="242"/>
      <c r="G8" s="242">
        <f>SUMIF(AE9:AE23,"&lt;&gt;NOR",G9:G23)</f>
        <v>0</v>
      </c>
      <c r="H8" s="242"/>
      <c r="I8" s="242">
        <f>SUM(I9:I23)</f>
        <v>0</v>
      </c>
      <c r="J8" s="242"/>
      <c r="K8" s="242">
        <f>SUM(K9:K23)</f>
        <v>0</v>
      </c>
      <c r="L8" s="242"/>
      <c r="M8" s="242">
        <f>SUM(M9:M23)</f>
        <v>0</v>
      </c>
      <c r="N8" s="218"/>
      <c r="O8" s="218">
        <f>SUM(O9:O23)</f>
        <v>8.8109999999999994E-2</v>
      </c>
      <c r="P8" s="218"/>
      <c r="Q8" s="218">
        <f>SUM(Q9:Q23)</f>
        <v>0</v>
      </c>
      <c r="R8" s="218"/>
      <c r="S8" s="218"/>
      <c r="T8" s="237"/>
      <c r="U8" s="218">
        <f>SUM(U9:U23)</f>
        <v>10.309999999999999</v>
      </c>
      <c r="AE8" t="s">
        <v>109</v>
      </c>
    </row>
    <row r="9" spans="1:60" outlineLevel="1" x14ac:dyDescent="0.2">
      <c r="A9" s="214">
        <v>1</v>
      </c>
      <c r="B9" s="220" t="s">
        <v>110</v>
      </c>
      <c r="C9" s="265" t="s">
        <v>111</v>
      </c>
      <c r="D9" s="222" t="s">
        <v>112</v>
      </c>
      <c r="E9" s="229">
        <v>2.64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3">
        <v>1.01E-3</v>
      </c>
      <c r="O9" s="223">
        <f>ROUND(E9*N9,5)</f>
        <v>2.6700000000000001E-3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113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/>
      <c r="B10" s="220"/>
      <c r="C10" s="266" t="s">
        <v>114</v>
      </c>
      <c r="D10" s="225"/>
      <c r="E10" s="230">
        <v>2.64</v>
      </c>
      <c r="F10" s="233"/>
      <c r="G10" s="233"/>
      <c r="H10" s="233"/>
      <c r="I10" s="233"/>
      <c r="J10" s="233"/>
      <c r="K10" s="233"/>
      <c r="L10" s="233"/>
      <c r="M10" s="233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115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>
        <v>2</v>
      </c>
      <c r="B11" s="220" t="s">
        <v>116</v>
      </c>
      <c r="C11" s="265" t="s">
        <v>117</v>
      </c>
      <c r="D11" s="222" t="s">
        <v>112</v>
      </c>
      <c r="E11" s="229">
        <v>8.36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3">
        <v>1.57E-3</v>
      </c>
      <c r="O11" s="223">
        <f>ROUND(E11*N11,5)</f>
        <v>1.3129999999999999E-2</v>
      </c>
      <c r="P11" s="223">
        <v>0</v>
      </c>
      <c r="Q11" s="223">
        <f>ROUND(E11*P11,5)</f>
        <v>0</v>
      </c>
      <c r="R11" s="223"/>
      <c r="S11" s="223"/>
      <c r="T11" s="224">
        <v>0</v>
      </c>
      <c r="U11" s="223">
        <f>ROUND(E11*T11,2)</f>
        <v>0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113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/>
      <c r="B12" s="220"/>
      <c r="C12" s="266" t="s">
        <v>118</v>
      </c>
      <c r="D12" s="225"/>
      <c r="E12" s="230">
        <v>8.36</v>
      </c>
      <c r="F12" s="233"/>
      <c r="G12" s="233"/>
      <c r="H12" s="233"/>
      <c r="I12" s="233"/>
      <c r="J12" s="233"/>
      <c r="K12" s="233"/>
      <c r="L12" s="233"/>
      <c r="M12" s="233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115</v>
      </c>
      <c r="AF12" s="213">
        <v>0</v>
      </c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>
        <v>3</v>
      </c>
      <c r="B13" s="220" t="s">
        <v>119</v>
      </c>
      <c r="C13" s="265" t="s">
        <v>120</v>
      </c>
      <c r="D13" s="222" t="s">
        <v>121</v>
      </c>
      <c r="E13" s="229">
        <v>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3">
        <v>6.9999999999999999E-4</v>
      </c>
      <c r="O13" s="223">
        <f>ROUND(E13*N13,5)</f>
        <v>1.4E-3</v>
      </c>
      <c r="P13" s="223">
        <v>0</v>
      </c>
      <c r="Q13" s="223">
        <f>ROUND(E13*P13,5)</f>
        <v>0</v>
      </c>
      <c r="R13" s="223"/>
      <c r="S13" s="223"/>
      <c r="T13" s="224">
        <v>0</v>
      </c>
      <c r="U13" s="223">
        <f>ROUND(E13*T13,2)</f>
        <v>0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113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4</v>
      </c>
      <c r="B14" s="220" t="s">
        <v>122</v>
      </c>
      <c r="C14" s="265" t="s">
        <v>123</v>
      </c>
      <c r="D14" s="222" t="s">
        <v>121</v>
      </c>
      <c r="E14" s="229">
        <v>2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3">
        <v>8.0000000000000002E-3</v>
      </c>
      <c r="O14" s="223">
        <f>ROUND(E14*N14,5)</f>
        <v>1.6E-2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113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5</v>
      </c>
      <c r="B15" s="220" t="s">
        <v>124</v>
      </c>
      <c r="C15" s="265" t="s">
        <v>125</v>
      </c>
      <c r="D15" s="222" t="s">
        <v>121</v>
      </c>
      <c r="E15" s="229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3">
        <v>7.0000000000000001E-3</v>
      </c>
      <c r="O15" s="223">
        <f>ROUND(E15*N15,5)</f>
        <v>7.0000000000000001E-3</v>
      </c>
      <c r="P15" s="223">
        <v>0</v>
      </c>
      <c r="Q15" s="223">
        <f>ROUND(E15*P15,5)</f>
        <v>0</v>
      </c>
      <c r="R15" s="223"/>
      <c r="S15" s="223"/>
      <c r="T15" s="224">
        <v>0</v>
      </c>
      <c r="U15" s="223">
        <f>ROUND(E15*T15,2)</f>
        <v>0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113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14">
        <v>6</v>
      </c>
      <c r="B16" s="220" t="s">
        <v>126</v>
      </c>
      <c r="C16" s="265" t="s">
        <v>127</v>
      </c>
      <c r="D16" s="222" t="s">
        <v>121</v>
      </c>
      <c r="E16" s="229">
        <v>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3">
        <v>4.3E-3</v>
      </c>
      <c r="O16" s="223">
        <f>ROUND(E16*N16,5)</f>
        <v>4.3E-3</v>
      </c>
      <c r="P16" s="223">
        <v>0</v>
      </c>
      <c r="Q16" s="223">
        <f>ROUND(E16*P16,5)</f>
        <v>0</v>
      </c>
      <c r="R16" s="223"/>
      <c r="S16" s="223"/>
      <c r="T16" s="224">
        <v>0</v>
      </c>
      <c r="U16" s="223">
        <f>ROUND(E16*T16,2)</f>
        <v>0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113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>
        <v>7</v>
      </c>
      <c r="B17" s="220" t="s">
        <v>128</v>
      </c>
      <c r="C17" s="265" t="s">
        <v>129</v>
      </c>
      <c r="D17" s="222" t="s">
        <v>121</v>
      </c>
      <c r="E17" s="229">
        <v>2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3">
        <v>1.4E-2</v>
      </c>
      <c r="O17" s="223">
        <f>ROUND(E17*N17,5)</f>
        <v>2.8000000000000001E-2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113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14">
        <v>8</v>
      </c>
      <c r="B18" s="220" t="s">
        <v>130</v>
      </c>
      <c r="C18" s="265" t="s">
        <v>131</v>
      </c>
      <c r="D18" s="222" t="s">
        <v>121</v>
      </c>
      <c r="E18" s="229">
        <v>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3">
        <v>1.4E-2</v>
      </c>
      <c r="O18" s="223">
        <f>ROUND(E18*N18,5)</f>
        <v>1.4E-2</v>
      </c>
      <c r="P18" s="223">
        <v>0</v>
      </c>
      <c r="Q18" s="223">
        <f>ROUND(E18*P18,5)</f>
        <v>0</v>
      </c>
      <c r="R18" s="223"/>
      <c r="S18" s="223"/>
      <c r="T18" s="224">
        <v>0</v>
      </c>
      <c r="U18" s="223">
        <f>ROUND(E18*T18,2)</f>
        <v>0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113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9</v>
      </c>
      <c r="B19" s="220" t="s">
        <v>132</v>
      </c>
      <c r="C19" s="265" t="s">
        <v>133</v>
      </c>
      <c r="D19" s="222" t="s">
        <v>121</v>
      </c>
      <c r="E19" s="229">
        <v>3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3">
        <v>1.7000000000000001E-4</v>
      </c>
      <c r="O19" s="223">
        <f>ROUND(E19*N19,5)</f>
        <v>5.1000000000000004E-4</v>
      </c>
      <c r="P19" s="223">
        <v>0</v>
      </c>
      <c r="Q19" s="223">
        <f>ROUND(E19*P19,5)</f>
        <v>0</v>
      </c>
      <c r="R19" s="223"/>
      <c r="S19" s="223"/>
      <c r="T19" s="224">
        <v>2.2000000000000002</v>
      </c>
      <c r="U19" s="223">
        <f>ROUND(E19*T19,2)</f>
        <v>6.6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134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10</v>
      </c>
      <c r="B20" s="220" t="s">
        <v>135</v>
      </c>
      <c r="C20" s="265" t="s">
        <v>136</v>
      </c>
      <c r="D20" s="222" t="s">
        <v>112</v>
      </c>
      <c r="E20" s="229">
        <v>10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3">
        <v>6.0000000000000002E-5</v>
      </c>
      <c r="O20" s="223">
        <f>ROUND(E20*N20,5)</f>
        <v>5.9999999999999995E-4</v>
      </c>
      <c r="P20" s="223">
        <v>0</v>
      </c>
      <c r="Q20" s="223">
        <f>ROUND(E20*P20,5)</f>
        <v>0</v>
      </c>
      <c r="R20" s="223"/>
      <c r="S20" s="223"/>
      <c r="T20" s="224">
        <v>0.223</v>
      </c>
      <c r="U20" s="223">
        <f>ROUND(E20*T20,2)</f>
        <v>2.23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134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/>
      <c r="B21" s="220"/>
      <c r="C21" s="266" t="s">
        <v>137</v>
      </c>
      <c r="D21" s="225"/>
      <c r="E21" s="230">
        <v>10</v>
      </c>
      <c r="F21" s="233"/>
      <c r="G21" s="233"/>
      <c r="H21" s="233"/>
      <c r="I21" s="233"/>
      <c r="J21" s="233"/>
      <c r="K21" s="233"/>
      <c r="L21" s="233"/>
      <c r="M21" s="233"/>
      <c r="N21" s="223"/>
      <c r="O21" s="223"/>
      <c r="P21" s="223"/>
      <c r="Q21" s="223"/>
      <c r="R21" s="223"/>
      <c r="S21" s="223"/>
      <c r="T21" s="224"/>
      <c r="U21" s="223"/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115</v>
      </c>
      <c r="AF21" s="213">
        <v>0</v>
      </c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11</v>
      </c>
      <c r="B22" s="220" t="s">
        <v>138</v>
      </c>
      <c r="C22" s="265" t="s">
        <v>139</v>
      </c>
      <c r="D22" s="222" t="s">
        <v>121</v>
      </c>
      <c r="E22" s="229">
        <v>5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3">
        <v>1E-4</v>
      </c>
      <c r="O22" s="223">
        <f>ROUND(E22*N22,5)</f>
        <v>5.0000000000000001E-4</v>
      </c>
      <c r="P22" s="223">
        <v>0</v>
      </c>
      <c r="Q22" s="223">
        <f>ROUND(E22*P22,5)</f>
        <v>0</v>
      </c>
      <c r="R22" s="223"/>
      <c r="S22" s="223"/>
      <c r="T22" s="224">
        <v>0.223</v>
      </c>
      <c r="U22" s="223">
        <f>ROUND(E22*T22,2)</f>
        <v>1.1200000000000001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134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12</v>
      </c>
      <c r="B23" s="220" t="s">
        <v>140</v>
      </c>
      <c r="C23" s="265" t="s">
        <v>141</v>
      </c>
      <c r="D23" s="222" t="s">
        <v>142</v>
      </c>
      <c r="E23" s="229">
        <v>8.8200000000000001E-2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4.0430000000000001</v>
      </c>
      <c r="U23" s="223">
        <f>ROUND(E23*T23,2)</f>
        <v>0.36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134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15" t="s">
        <v>108</v>
      </c>
      <c r="B24" s="221" t="s">
        <v>57</v>
      </c>
      <c r="C24" s="267" t="s">
        <v>58</v>
      </c>
      <c r="D24" s="226"/>
      <c r="E24" s="231"/>
      <c r="F24" s="234"/>
      <c r="G24" s="234">
        <f>SUMIF(AE25:AE28,"&lt;&gt;NOR",G25:G28)</f>
        <v>0</v>
      </c>
      <c r="H24" s="234"/>
      <c r="I24" s="234">
        <f>SUM(I25:I28)</f>
        <v>0</v>
      </c>
      <c r="J24" s="234"/>
      <c r="K24" s="234">
        <f>SUM(K25:K28)</f>
        <v>0</v>
      </c>
      <c r="L24" s="234"/>
      <c r="M24" s="234">
        <f>SUM(M25:M28)</f>
        <v>0</v>
      </c>
      <c r="N24" s="227"/>
      <c r="O24" s="227">
        <f>SUM(O25:O28)</f>
        <v>3.1310000000000004E-2</v>
      </c>
      <c r="P24" s="227"/>
      <c r="Q24" s="227">
        <f>SUM(Q25:Q28)</f>
        <v>1.0747</v>
      </c>
      <c r="R24" s="227"/>
      <c r="S24" s="227"/>
      <c r="T24" s="228"/>
      <c r="U24" s="227">
        <f>SUM(U25:U28)</f>
        <v>21.240000000000002</v>
      </c>
      <c r="AE24" t="s">
        <v>109</v>
      </c>
    </row>
    <row r="25" spans="1:60" outlineLevel="1" x14ac:dyDescent="0.2">
      <c r="A25" s="214">
        <v>13</v>
      </c>
      <c r="B25" s="220" t="s">
        <v>143</v>
      </c>
      <c r="C25" s="265" t="s">
        <v>144</v>
      </c>
      <c r="D25" s="222" t="s">
        <v>112</v>
      </c>
      <c r="E25" s="229">
        <v>15.1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3">
        <v>4.8999999999999998E-4</v>
      </c>
      <c r="O25" s="223">
        <f>ROUND(E25*N25,5)</f>
        <v>7.4000000000000003E-3</v>
      </c>
      <c r="P25" s="223">
        <v>1.2999999999999999E-2</v>
      </c>
      <c r="Q25" s="223">
        <f>ROUND(E25*P25,5)</f>
        <v>0.1963</v>
      </c>
      <c r="R25" s="223"/>
      <c r="S25" s="223"/>
      <c r="T25" s="224">
        <v>0.30099999999999999</v>
      </c>
      <c r="U25" s="223">
        <f>ROUND(E25*T25,2)</f>
        <v>4.55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134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/>
      <c r="B26" s="220"/>
      <c r="C26" s="266" t="s">
        <v>145</v>
      </c>
      <c r="D26" s="225"/>
      <c r="E26" s="230">
        <v>15.1</v>
      </c>
      <c r="F26" s="233"/>
      <c r="G26" s="233"/>
      <c r="H26" s="233"/>
      <c r="I26" s="233"/>
      <c r="J26" s="233"/>
      <c r="K26" s="233"/>
      <c r="L26" s="233"/>
      <c r="M26" s="233"/>
      <c r="N26" s="223"/>
      <c r="O26" s="223"/>
      <c r="P26" s="223"/>
      <c r="Q26" s="223"/>
      <c r="R26" s="223"/>
      <c r="S26" s="223"/>
      <c r="T26" s="224"/>
      <c r="U26" s="223"/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115</v>
      </c>
      <c r="AF26" s="213">
        <v>0</v>
      </c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>
        <v>14</v>
      </c>
      <c r="B27" s="220" t="s">
        <v>146</v>
      </c>
      <c r="C27" s="265" t="s">
        <v>147</v>
      </c>
      <c r="D27" s="222" t="s">
        <v>112</v>
      </c>
      <c r="E27" s="229">
        <v>48.8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3">
        <v>4.8999999999999998E-4</v>
      </c>
      <c r="O27" s="223">
        <f>ROUND(E27*N27,5)</f>
        <v>2.3910000000000001E-2</v>
      </c>
      <c r="P27" s="223">
        <v>1.7999999999999999E-2</v>
      </c>
      <c r="Q27" s="223">
        <f>ROUND(E27*P27,5)</f>
        <v>0.87839999999999996</v>
      </c>
      <c r="R27" s="223"/>
      <c r="S27" s="223"/>
      <c r="T27" s="224">
        <v>0.34200000000000003</v>
      </c>
      <c r="U27" s="223">
        <f>ROUND(E27*T27,2)</f>
        <v>16.690000000000001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134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/>
      <c r="B28" s="220"/>
      <c r="C28" s="266" t="s">
        <v>148</v>
      </c>
      <c r="D28" s="225"/>
      <c r="E28" s="230">
        <v>48.8</v>
      </c>
      <c r="F28" s="233"/>
      <c r="G28" s="233"/>
      <c r="H28" s="233"/>
      <c r="I28" s="233"/>
      <c r="J28" s="233"/>
      <c r="K28" s="233"/>
      <c r="L28" s="233"/>
      <c r="M28" s="233"/>
      <c r="N28" s="223"/>
      <c r="O28" s="223"/>
      <c r="P28" s="223"/>
      <c r="Q28" s="223"/>
      <c r="R28" s="223"/>
      <c r="S28" s="223"/>
      <c r="T28" s="224"/>
      <c r="U28" s="223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115</v>
      </c>
      <c r="AF28" s="213">
        <v>0</v>
      </c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15" t="s">
        <v>108</v>
      </c>
      <c r="B29" s="221" t="s">
        <v>59</v>
      </c>
      <c r="C29" s="267" t="s">
        <v>60</v>
      </c>
      <c r="D29" s="226"/>
      <c r="E29" s="231"/>
      <c r="F29" s="234"/>
      <c r="G29" s="234">
        <f>SUMIF(AE30:AE58,"&lt;&gt;NOR",G30:G58)</f>
        <v>0</v>
      </c>
      <c r="H29" s="234"/>
      <c r="I29" s="234">
        <f>SUM(I30:I58)</f>
        <v>0</v>
      </c>
      <c r="J29" s="234"/>
      <c r="K29" s="234">
        <f>SUM(K30:K58)</f>
        <v>0</v>
      </c>
      <c r="L29" s="234"/>
      <c r="M29" s="234">
        <f>SUM(M30:M58)</f>
        <v>0</v>
      </c>
      <c r="N29" s="227"/>
      <c r="O29" s="227">
        <f>SUM(O30:O58)</f>
        <v>0.21677999999999997</v>
      </c>
      <c r="P29" s="227"/>
      <c r="Q29" s="227">
        <f>SUM(Q30:Q58)</f>
        <v>0</v>
      </c>
      <c r="R29" s="227"/>
      <c r="S29" s="227"/>
      <c r="T29" s="228"/>
      <c r="U29" s="227">
        <f>SUM(U30:U58)</f>
        <v>70.8</v>
      </c>
      <c r="AE29" t="s">
        <v>109</v>
      </c>
    </row>
    <row r="30" spans="1:60" outlineLevel="1" x14ac:dyDescent="0.2">
      <c r="A30" s="214">
        <v>15</v>
      </c>
      <c r="B30" s="220" t="s">
        <v>149</v>
      </c>
      <c r="C30" s="265" t="s">
        <v>150</v>
      </c>
      <c r="D30" s="222" t="s">
        <v>112</v>
      </c>
      <c r="E30" s="229">
        <v>7.8479999999999999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3">
        <v>3.8000000000000002E-4</v>
      </c>
      <c r="O30" s="223">
        <f>ROUND(E30*N30,5)</f>
        <v>2.98E-3</v>
      </c>
      <c r="P30" s="223">
        <v>0</v>
      </c>
      <c r="Q30" s="223">
        <f>ROUND(E30*P30,5)</f>
        <v>0</v>
      </c>
      <c r="R30" s="223"/>
      <c r="S30" s="223"/>
      <c r="T30" s="224">
        <v>0.32</v>
      </c>
      <c r="U30" s="223">
        <f>ROUND(E30*T30,2)</f>
        <v>2.5099999999999998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134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/>
      <c r="B31" s="220"/>
      <c r="C31" s="266" t="s">
        <v>151</v>
      </c>
      <c r="D31" s="225"/>
      <c r="E31" s="230">
        <v>7.8479999999999999</v>
      </c>
      <c r="F31" s="233"/>
      <c r="G31" s="233"/>
      <c r="H31" s="233"/>
      <c r="I31" s="233"/>
      <c r="J31" s="233"/>
      <c r="K31" s="233"/>
      <c r="L31" s="233"/>
      <c r="M31" s="233"/>
      <c r="N31" s="223"/>
      <c r="O31" s="223"/>
      <c r="P31" s="223"/>
      <c r="Q31" s="223"/>
      <c r="R31" s="223"/>
      <c r="S31" s="223"/>
      <c r="T31" s="224"/>
      <c r="U31" s="223"/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115</v>
      </c>
      <c r="AF31" s="213">
        <v>0</v>
      </c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>
        <v>16</v>
      </c>
      <c r="B32" s="220" t="s">
        <v>152</v>
      </c>
      <c r="C32" s="265" t="s">
        <v>153</v>
      </c>
      <c r="D32" s="222" t="s">
        <v>112</v>
      </c>
      <c r="E32" s="229">
        <v>11.227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3">
        <v>4.6999999999999999E-4</v>
      </c>
      <c r="O32" s="223">
        <f>ROUND(E32*N32,5)</f>
        <v>5.28E-3</v>
      </c>
      <c r="P32" s="223">
        <v>0</v>
      </c>
      <c r="Q32" s="223">
        <f>ROUND(E32*P32,5)</f>
        <v>0</v>
      </c>
      <c r="R32" s="223"/>
      <c r="S32" s="223"/>
      <c r="T32" s="224">
        <v>0.35899999999999999</v>
      </c>
      <c r="U32" s="223">
        <f>ROUND(E32*T32,2)</f>
        <v>4.03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134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0"/>
      <c r="C33" s="266" t="s">
        <v>154</v>
      </c>
      <c r="D33" s="225"/>
      <c r="E33" s="230">
        <v>11.227</v>
      </c>
      <c r="F33" s="233"/>
      <c r="G33" s="233"/>
      <c r="H33" s="233"/>
      <c r="I33" s="233"/>
      <c r="J33" s="233"/>
      <c r="K33" s="233"/>
      <c r="L33" s="233"/>
      <c r="M33" s="233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115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>
        <v>17</v>
      </c>
      <c r="B34" s="220" t="s">
        <v>155</v>
      </c>
      <c r="C34" s="265" t="s">
        <v>156</v>
      </c>
      <c r="D34" s="222" t="s">
        <v>112</v>
      </c>
      <c r="E34" s="229">
        <v>0.872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3">
        <v>6.9999999999999999E-4</v>
      </c>
      <c r="O34" s="223">
        <f>ROUND(E34*N34,5)</f>
        <v>6.0999999999999997E-4</v>
      </c>
      <c r="P34" s="223">
        <v>0</v>
      </c>
      <c r="Q34" s="223">
        <f>ROUND(E34*P34,5)</f>
        <v>0</v>
      </c>
      <c r="R34" s="223"/>
      <c r="S34" s="223"/>
      <c r="T34" s="224">
        <v>0.45200000000000001</v>
      </c>
      <c r="U34" s="223">
        <f>ROUND(E34*T34,2)</f>
        <v>0.39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134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/>
      <c r="B35" s="220"/>
      <c r="C35" s="266" t="s">
        <v>157</v>
      </c>
      <c r="D35" s="225"/>
      <c r="E35" s="230">
        <v>0.872</v>
      </c>
      <c r="F35" s="233"/>
      <c r="G35" s="233"/>
      <c r="H35" s="233"/>
      <c r="I35" s="233"/>
      <c r="J35" s="233"/>
      <c r="K35" s="233"/>
      <c r="L35" s="233"/>
      <c r="M35" s="233"/>
      <c r="N35" s="223"/>
      <c r="O35" s="223"/>
      <c r="P35" s="223"/>
      <c r="Q35" s="223"/>
      <c r="R35" s="223"/>
      <c r="S35" s="223"/>
      <c r="T35" s="224"/>
      <c r="U35" s="223"/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115</v>
      </c>
      <c r="AF35" s="213">
        <v>0</v>
      </c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18</v>
      </c>
      <c r="B36" s="220" t="s">
        <v>158</v>
      </c>
      <c r="C36" s="265" t="s">
        <v>159</v>
      </c>
      <c r="D36" s="222" t="s">
        <v>112</v>
      </c>
      <c r="E36" s="229">
        <v>8.6110000000000007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3">
        <v>1.5200000000000001E-3</v>
      </c>
      <c r="O36" s="223">
        <f>ROUND(E36*N36,5)</f>
        <v>1.3089999999999999E-2</v>
      </c>
      <c r="P36" s="223">
        <v>0</v>
      </c>
      <c r="Q36" s="223">
        <f>ROUND(E36*P36,5)</f>
        <v>0</v>
      </c>
      <c r="R36" s="223"/>
      <c r="S36" s="223"/>
      <c r="T36" s="224">
        <v>1.173</v>
      </c>
      <c r="U36" s="223">
        <f>ROUND(E36*T36,2)</f>
        <v>10.1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134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/>
      <c r="B37" s="220"/>
      <c r="C37" s="266" t="s">
        <v>160</v>
      </c>
      <c r="D37" s="225"/>
      <c r="E37" s="230">
        <v>8.6110000000000007</v>
      </c>
      <c r="F37" s="233"/>
      <c r="G37" s="233"/>
      <c r="H37" s="233"/>
      <c r="I37" s="233"/>
      <c r="J37" s="233"/>
      <c r="K37" s="233"/>
      <c r="L37" s="233"/>
      <c r="M37" s="233"/>
      <c r="N37" s="223"/>
      <c r="O37" s="223"/>
      <c r="P37" s="223"/>
      <c r="Q37" s="223"/>
      <c r="R37" s="223"/>
      <c r="S37" s="223"/>
      <c r="T37" s="224"/>
      <c r="U37" s="223"/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115</v>
      </c>
      <c r="AF37" s="213">
        <v>0</v>
      </c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19</v>
      </c>
      <c r="B38" s="220" t="s">
        <v>161</v>
      </c>
      <c r="C38" s="265" t="s">
        <v>162</v>
      </c>
      <c r="D38" s="222" t="s">
        <v>112</v>
      </c>
      <c r="E38" s="229">
        <v>5.3410000000000002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3">
        <v>7.7999999999999999E-4</v>
      </c>
      <c r="O38" s="223">
        <f>ROUND(E38*N38,5)</f>
        <v>4.1700000000000001E-3</v>
      </c>
      <c r="P38" s="223">
        <v>0</v>
      </c>
      <c r="Q38" s="223">
        <f>ROUND(E38*P38,5)</f>
        <v>0</v>
      </c>
      <c r="R38" s="223"/>
      <c r="S38" s="223"/>
      <c r="T38" s="224">
        <v>0.81899999999999995</v>
      </c>
      <c r="U38" s="223">
        <f>ROUND(E38*T38,2)</f>
        <v>4.37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134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/>
      <c r="B39" s="220"/>
      <c r="C39" s="266" t="s">
        <v>163</v>
      </c>
      <c r="D39" s="225"/>
      <c r="E39" s="230">
        <v>5.3410000000000002</v>
      </c>
      <c r="F39" s="233"/>
      <c r="G39" s="233"/>
      <c r="H39" s="233"/>
      <c r="I39" s="233"/>
      <c r="J39" s="233"/>
      <c r="K39" s="233"/>
      <c r="L39" s="233"/>
      <c r="M39" s="233"/>
      <c r="N39" s="223"/>
      <c r="O39" s="223"/>
      <c r="P39" s="223"/>
      <c r="Q39" s="223"/>
      <c r="R39" s="223"/>
      <c r="S39" s="223"/>
      <c r="T39" s="224"/>
      <c r="U39" s="223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115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>
        <v>20</v>
      </c>
      <c r="B40" s="220" t="s">
        <v>164</v>
      </c>
      <c r="C40" s="265" t="s">
        <v>165</v>
      </c>
      <c r="D40" s="222" t="s">
        <v>112</v>
      </c>
      <c r="E40" s="229">
        <v>22.236000000000001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3">
        <v>1.31E-3</v>
      </c>
      <c r="O40" s="223">
        <f>ROUND(E40*N40,5)</f>
        <v>2.913E-2</v>
      </c>
      <c r="P40" s="223">
        <v>0</v>
      </c>
      <c r="Q40" s="223">
        <f>ROUND(E40*P40,5)</f>
        <v>0</v>
      </c>
      <c r="R40" s="223"/>
      <c r="S40" s="223"/>
      <c r="T40" s="224">
        <v>0.79700000000000004</v>
      </c>
      <c r="U40" s="223">
        <f>ROUND(E40*T40,2)</f>
        <v>17.72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134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0"/>
      <c r="C41" s="266" t="s">
        <v>166</v>
      </c>
      <c r="D41" s="225"/>
      <c r="E41" s="230">
        <v>22.236000000000001</v>
      </c>
      <c r="F41" s="233"/>
      <c r="G41" s="233"/>
      <c r="H41" s="233"/>
      <c r="I41" s="233"/>
      <c r="J41" s="233"/>
      <c r="K41" s="233"/>
      <c r="L41" s="233"/>
      <c r="M41" s="233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115</v>
      </c>
      <c r="AF41" s="213">
        <v>0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>
        <v>21</v>
      </c>
      <c r="B42" s="220" t="s">
        <v>167</v>
      </c>
      <c r="C42" s="265" t="s">
        <v>168</v>
      </c>
      <c r="D42" s="222" t="s">
        <v>112</v>
      </c>
      <c r="E42" s="229">
        <v>2.9430000000000001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3">
        <v>2.0899999999999998E-3</v>
      </c>
      <c r="O42" s="223">
        <f>ROUND(E42*N42,5)</f>
        <v>6.1500000000000001E-3</v>
      </c>
      <c r="P42" s="223">
        <v>0</v>
      </c>
      <c r="Q42" s="223">
        <f>ROUND(E42*P42,5)</f>
        <v>0</v>
      </c>
      <c r="R42" s="223"/>
      <c r="S42" s="223"/>
      <c r="T42" s="224">
        <v>0.8</v>
      </c>
      <c r="U42" s="223">
        <f>ROUND(E42*T42,2)</f>
        <v>2.35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134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/>
      <c r="B43" s="220"/>
      <c r="C43" s="266" t="s">
        <v>169</v>
      </c>
      <c r="D43" s="225"/>
      <c r="E43" s="230">
        <v>2.9430000000000001</v>
      </c>
      <c r="F43" s="233"/>
      <c r="G43" s="233"/>
      <c r="H43" s="233"/>
      <c r="I43" s="233"/>
      <c r="J43" s="233"/>
      <c r="K43" s="233"/>
      <c r="L43" s="233"/>
      <c r="M43" s="233"/>
      <c r="N43" s="223"/>
      <c r="O43" s="223"/>
      <c r="P43" s="223"/>
      <c r="Q43" s="223"/>
      <c r="R43" s="223"/>
      <c r="S43" s="223"/>
      <c r="T43" s="224"/>
      <c r="U43" s="223"/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115</v>
      </c>
      <c r="AF43" s="213">
        <v>0</v>
      </c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22</v>
      </c>
      <c r="B44" s="220" t="s">
        <v>170</v>
      </c>
      <c r="C44" s="265" t="s">
        <v>171</v>
      </c>
      <c r="D44" s="222" t="s">
        <v>112</v>
      </c>
      <c r="E44" s="229">
        <v>10.9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3">
        <v>2.5000000000000001E-3</v>
      </c>
      <c r="O44" s="223">
        <f>ROUND(E44*N44,5)</f>
        <v>2.725E-2</v>
      </c>
      <c r="P44" s="223">
        <v>0</v>
      </c>
      <c r="Q44" s="223">
        <f>ROUND(E44*P44,5)</f>
        <v>0</v>
      </c>
      <c r="R44" s="223"/>
      <c r="S44" s="223"/>
      <c r="T44" s="224">
        <v>0.8</v>
      </c>
      <c r="U44" s="223">
        <f>ROUND(E44*T44,2)</f>
        <v>8.7200000000000006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134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0"/>
      <c r="C45" s="266" t="s">
        <v>172</v>
      </c>
      <c r="D45" s="225"/>
      <c r="E45" s="230">
        <v>10.9</v>
      </c>
      <c r="F45" s="233"/>
      <c r="G45" s="233"/>
      <c r="H45" s="233"/>
      <c r="I45" s="233"/>
      <c r="J45" s="233"/>
      <c r="K45" s="233"/>
      <c r="L45" s="233"/>
      <c r="M45" s="233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115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23</v>
      </c>
      <c r="B46" s="220" t="s">
        <v>173</v>
      </c>
      <c r="C46" s="265" t="s">
        <v>174</v>
      </c>
      <c r="D46" s="222" t="s">
        <v>112</v>
      </c>
      <c r="E46" s="229">
        <v>7.3029999999999999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3">
        <v>3.5500000000000002E-3</v>
      </c>
      <c r="O46" s="223">
        <f>ROUND(E46*N46,5)</f>
        <v>2.5930000000000002E-2</v>
      </c>
      <c r="P46" s="223">
        <v>0</v>
      </c>
      <c r="Q46" s="223">
        <f>ROUND(E46*P46,5)</f>
        <v>0</v>
      </c>
      <c r="R46" s="223"/>
      <c r="S46" s="223"/>
      <c r="T46" s="224">
        <v>0.55000000000000004</v>
      </c>
      <c r="U46" s="223">
        <f>ROUND(E46*T46,2)</f>
        <v>4.0199999999999996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134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/>
      <c r="B47" s="220"/>
      <c r="C47" s="266" t="s">
        <v>175</v>
      </c>
      <c r="D47" s="225"/>
      <c r="E47" s="230">
        <v>7.3029999999999999</v>
      </c>
      <c r="F47" s="233"/>
      <c r="G47" s="233"/>
      <c r="H47" s="233"/>
      <c r="I47" s="233"/>
      <c r="J47" s="233"/>
      <c r="K47" s="233"/>
      <c r="L47" s="233"/>
      <c r="M47" s="233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115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24</v>
      </c>
      <c r="B48" s="220" t="s">
        <v>176</v>
      </c>
      <c r="C48" s="265" t="s">
        <v>177</v>
      </c>
      <c r="D48" s="222" t="s">
        <v>121</v>
      </c>
      <c r="E48" s="229">
        <v>15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0.157</v>
      </c>
      <c r="U48" s="223">
        <f>ROUND(E48*T48,2)</f>
        <v>2.36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134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25</v>
      </c>
      <c r="B49" s="220" t="s">
        <v>178</v>
      </c>
      <c r="C49" s="265" t="s">
        <v>179</v>
      </c>
      <c r="D49" s="222" t="s">
        <v>121</v>
      </c>
      <c r="E49" s="229">
        <v>7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0.25900000000000001</v>
      </c>
      <c r="U49" s="223">
        <f>ROUND(E49*T49,2)</f>
        <v>1.81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134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14">
        <v>26</v>
      </c>
      <c r="B50" s="220" t="s">
        <v>180</v>
      </c>
      <c r="C50" s="265" t="s">
        <v>181</v>
      </c>
      <c r="D50" s="222" t="s">
        <v>121</v>
      </c>
      <c r="E50" s="229">
        <v>2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3">
        <v>1.265E-2</v>
      </c>
      <c r="O50" s="223">
        <f>ROUND(E50*N50,5)</f>
        <v>2.53E-2</v>
      </c>
      <c r="P50" s="223">
        <v>0</v>
      </c>
      <c r="Q50" s="223">
        <f>ROUND(E50*P50,5)</f>
        <v>0</v>
      </c>
      <c r="R50" s="223"/>
      <c r="S50" s="223"/>
      <c r="T50" s="224">
        <v>0.50600000000000001</v>
      </c>
      <c r="U50" s="223">
        <f>ROUND(E50*T50,2)</f>
        <v>1.01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134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27</v>
      </c>
      <c r="B51" s="220" t="s">
        <v>182</v>
      </c>
      <c r="C51" s="265" t="s">
        <v>183</v>
      </c>
      <c r="D51" s="222" t="s">
        <v>121</v>
      </c>
      <c r="E51" s="229">
        <v>2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3">
        <v>6.6299999999999996E-3</v>
      </c>
      <c r="O51" s="223">
        <f>ROUND(E51*N51,5)</f>
        <v>1.3259999999999999E-2</v>
      </c>
      <c r="P51" s="223">
        <v>0</v>
      </c>
      <c r="Q51" s="223">
        <f>ROUND(E51*P51,5)</f>
        <v>0</v>
      </c>
      <c r="R51" s="223"/>
      <c r="S51" s="223"/>
      <c r="T51" s="224">
        <v>0.57299999999999995</v>
      </c>
      <c r="U51" s="223">
        <f>ROUND(E51*T51,2)</f>
        <v>1.1499999999999999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134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28</v>
      </c>
      <c r="B52" s="220" t="s">
        <v>184</v>
      </c>
      <c r="C52" s="265" t="s">
        <v>185</v>
      </c>
      <c r="D52" s="222" t="s">
        <v>121</v>
      </c>
      <c r="E52" s="229">
        <v>9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3">
        <v>6.7499999999999999E-3</v>
      </c>
      <c r="O52" s="223">
        <f>ROUND(E52*N52,5)</f>
        <v>6.0749999999999998E-2</v>
      </c>
      <c r="P52" s="223">
        <v>0</v>
      </c>
      <c r="Q52" s="223">
        <f>ROUND(E52*P52,5)</f>
        <v>0</v>
      </c>
      <c r="R52" s="223"/>
      <c r="S52" s="223"/>
      <c r="T52" s="224">
        <v>0.70899999999999996</v>
      </c>
      <c r="U52" s="223">
        <f>ROUND(E52*T52,2)</f>
        <v>6.38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134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29</v>
      </c>
      <c r="B53" s="220" t="s">
        <v>186</v>
      </c>
      <c r="C53" s="265" t="s">
        <v>187</v>
      </c>
      <c r="D53" s="222" t="s">
        <v>121</v>
      </c>
      <c r="E53" s="229">
        <v>2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1.419</v>
      </c>
      <c r="U53" s="223">
        <f>ROUND(E53*T53,2)</f>
        <v>2.84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134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30</v>
      </c>
      <c r="B54" s="220" t="s">
        <v>188</v>
      </c>
      <c r="C54" s="265" t="s">
        <v>189</v>
      </c>
      <c r="D54" s="222" t="s">
        <v>121</v>
      </c>
      <c r="E54" s="229">
        <v>2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0.35899999999999999</v>
      </c>
      <c r="U54" s="223">
        <f>ROUND(E54*T54,2)</f>
        <v>0.72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134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31</v>
      </c>
      <c r="B55" s="220" t="s">
        <v>190</v>
      </c>
      <c r="C55" s="265" t="s">
        <v>191</v>
      </c>
      <c r="D55" s="222" t="s">
        <v>121</v>
      </c>
      <c r="E55" s="229">
        <v>2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3">
        <v>4.2999999999999999E-4</v>
      </c>
      <c r="O55" s="223">
        <f>ROUND(E55*N55,5)</f>
        <v>8.5999999999999998E-4</v>
      </c>
      <c r="P55" s="223">
        <v>0</v>
      </c>
      <c r="Q55" s="223">
        <f>ROUND(E55*P55,5)</f>
        <v>0</v>
      </c>
      <c r="R55" s="223"/>
      <c r="S55" s="223"/>
      <c r="T55" s="224">
        <v>0</v>
      </c>
      <c r="U55" s="223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113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32</v>
      </c>
      <c r="B56" s="220" t="s">
        <v>192</v>
      </c>
      <c r="C56" s="265" t="s">
        <v>193</v>
      </c>
      <c r="D56" s="222" t="s">
        <v>121</v>
      </c>
      <c r="E56" s="229">
        <v>2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3">
        <v>1.1E-4</v>
      </c>
      <c r="O56" s="223">
        <f>ROUND(E56*N56,5)</f>
        <v>2.2000000000000001E-4</v>
      </c>
      <c r="P56" s="223">
        <v>0</v>
      </c>
      <c r="Q56" s="223">
        <f>ROUND(E56*P56,5)</f>
        <v>0</v>
      </c>
      <c r="R56" s="223"/>
      <c r="S56" s="223"/>
      <c r="T56" s="224">
        <v>0</v>
      </c>
      <c r="U56" s="223">
        <f>ROUND(E56*T56,2)</f>
        <v>0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113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33</v>
      </c>
      <c r="B57" s="220" t="s">
        <v>194</v>
      </c>
      <c r="C57" s="265" t="s">
        <v>195</v>
      </c>
      <c r="D57" s="222" t="s">
        <v>121</v>
      </c>
      <c r="E57" s="229">
        <v>9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3">
        <v>2.0000000000000001E-4</v>
      </c>
      <c r="O57" s="223">
        <f>ROUND(E57*N57,5)</f>
        <v>1.8E-3</v>
      </c>
      <c r="P57" s="223">
        <v>0</v>
      </c>
      <c r="Q57" s="223">
        <f>ROUND(E57*P57,5)</f>
        <v>0</v>
      </c>
      <c r="R57" s="223"/>
      <c r="S57" s="223"/>
      <c r="T57" s="224">
        <v>0</v>
      </c>
      <c r="U57" s="223">
        <f>ROUND(E57*T57,2)</f>
        <v>0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113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>
        <v>34</v>
      </c>
      <c r="B58" s="220" t="s">
        <v>196</v>
      </c>
      <c r="C58" s="265" t="s">
        <v>197</v>
      </c>
      <c r="D58" s="222" t="s">
        <v>142</v>
      </c>
      <c r="E58" s="229">
        <v>0.21679999999999999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3">
        <v>0</v>
      </c>
      <c r="O58" s="223">
        <f>ROUND(E58*N58,5)</f>
        <v>0</v>
      </c>
      <c r="P58" s="223">
        <v>0</v>
      </c>
      <c r="Q58" s="223">
        <f>ROUND(E58*P58,5)</f>
        <v>0</v>
      </c>
      <c r="R58" s="223"/>
      <c r="S58" s="223"/>
      <c r="T58" s="224">
        <v>1.47</v>
      </c>
      <c r="U58" s="223">
        <f>ROUND(E58*T58,2)</f>
        <v>0.32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134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15" t="s">
        <v>108</v>
      </c>
      <c r="B59" s="221" t="s">
        <v>61</v>
      </c>
      <c r="C59" s="267" t="s">
        <v>62</v>
      </c>
      <c r="D59" s="226"/>
      <c r="E59" s="231"/>
      <c r="F59" s="234"/>
      <c r="G59" s="234">
        <f>SUMIF(AE60:AE81,"&lt;&gt;NOR",G60:G81)</f>
        <v>0</v>
      </c>
      <c r="H59" s="234"/>
      <c r="I59" s="234">
        <f>SUM(I60:I81)</f>
        <v>0</v>
      </c>
      <c r="J59" s="234"/>
      <c r="K59" s="234">
        <f>SUM(K60:K81)</f>
        <v>0</v>
      </c>
      <c r="L59" s="234"/>
      <c r="M59" s="234">
        <f>SUM(M60:M81)</f>
        <v>0</v>
      </c>
      <c r="N59" s="227"/>
      <c r="O59" s="227">
        <f>SUM(O60:O81)</f>
        <v>0.31328</v>
      </c>
      <c r="P59" s="227"/>
      <c r="Q59" s="227">
        <f>SUM(Q60:Q81)</f>
        <v>0</v>
      </c>
      <c r="R59" s="227"/>
      <c r="S59" s="227"/>
      <c r="T59" s="228"/>
      <c r="U59" s="227">
        <f>SUM(U60:U81)</f>
        <v>68.259999999999991</v>
      </c>
      <c r="AE59" t="s">
        <v>109</v>
      </c>
    </row>
    <row r="60" spans="1:60" outlineLevel="1" x14ac:dyDescent="0.2">
      <c r="A60" s="214">
        <v>35</v>
      </c>
      <c r="B60" s="220" t="s">
        <v>198</v>
      </c>
      <c r="C60" s="265" t="s">
        <v>199</v>
      </c>
      <c r="D60" s="222" t="s">
        <v>112</v>
      </c>
      <c r="E60" s="229">
        <v>11.118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23">
        <v>3.9899999999999996E-3</v>
      </c>
      <c r="O60" s="223">
        <f>ROUND(E60*N60,5)</f>
        <v>4.4359999999999997E-2</v>
      </c>
      <c r="P60" s="223">
        <v>0</v>
      </c>
      <c r="Q60" s="223">
        <f>ROUND(E60*P60,5)</f>
        <v>0</v>
      </c>
      <c r="R60" s="223"/>
      <c r="S60" s="223"/>
      <c r="T60" s="224">
        <v>0.54290000000000005</v>
      </c>
      <c r="U60" s="223">
        <f>ROUND(E60*T60,2)</f>
        <v>6.04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134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/>
      <c r="B61" s="220"/>
      <c r="C61" s="266" t="s">
        <v>200</v>
      </c>
      <c r="D61" s="225"/>
      <c r="E61" s="230">
        <v>11.118</v>
      </c>
      <c r="F61" s="233"/>
      <c r="G61" s="233"/>
      <c r="H61" s="233"/>
      <c r="I61" s="233"/>
      <c r="J61" s="233"/>
      <c r="K61" s="233"/>
      <c r="L61" s="233"/>
      <c r="M61" s="233"/>
      <c r="N61" s="223"/>
      <c r="O61" s="223"/>
      <c r="P61" s="223"/>
      <c r="Q61" s="223"/>
      <c r="R61" s="223"/>
      <c r="S61" s="223"/>
      <c r="T61" s="224"/>
      <c r="U61" s="223"/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115</v>
      </c>
      <c r="AF61" s="213">
        <v>0</v>
      </c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36</v>
      </c>
      <c r="B62" s="220" t="s">
        <v>201</v>
      </c>
      <c r="C62" s="265" t="s">
        <v>202</v>
      </c>
      <c r="D62" s="222" t="s">
        <v>112</v>
      </c>
      <c r="E62" s="229">
        <v>9.3740000000000006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3">
        <v>5.1799999999999997E-3</v>
      </c>
      <c r="O62" s="223">
        <f>ROUND(E62*N62,5)</f>
        <v>4.8559999999999999E-2</v>
      </c>
      <c r="P62" s="223">
        <v>0</v>
      </c>
      <c r="Q62" s="223">
        <f>ROUND(E62*P62,5)</f>
        <v>0</v>
      </c>
      <c r="R62" s="223"/>
      <c r="S62" s="223"/>
      <c r="T62" s="224">
        <v>0.63429999999999997</v>
      </c>
      <c r="U62" s="223">
        <f>ROUND(E62*T62,2)</f>
        <v>5.95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134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/>
      <c r="B63" s="220"/>
      <c r="C63" s="266" t="s">
        <v>203</v>
      </c>
      <c r="D63" s="225"/>
      <c r="E63" s="230">
        <v>9.3740000000000006</v>
      </c>
      <c r="F63" s="233"/>
      <c r="G63" s="233"/>
      <c r="H63" s="233"/>
      <c r="I63" s="233"/>
      <c r="J63" s="233"/>
      <c r="K63" s="233"/>
      <c r="L63" s="233"/>
      <c r="M63" s="233"/>
      <c r="N63" s="223"/>
      <c r="O63" s="223"/>
      <c r="P63" s="223"/>
      <c r="Q63" s="223"/>
      <c r="R63" s="223"/>
      <c r="S63" s="223"/>
      <c r="T63" s="224"/>
      <c r="U63" s="223"/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115</v>
      </c>
      <c r="AF63" s="213">
        <v>0</v>
      </c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>
        <v>37</v>
      </c>
      <c r="B64" s="220" t="s">
        <v>204</v>
      </c>
      <c r="C64" s="265" t="s">
        <v>205</v>
      </c>
      <c r="D64" s="222" t="s">
        <v>112</v>
      </c>
      <c r="E64" s="229">
        <v>19.074999999999999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3">
        <v>5.3499999999999997E-3</v>
      </c>
      <c r="O64" s="223">
        <f>ROUND(E64*N64,5)</f>
        <v>0.10205</v>
      </c>
      <c r="P64" s="223">
        <v>0</v>
      </c>
      <c r="Q64" s="223">
        <f>ROUND(E64*P64,5)</f>
        <v>0</v>
      </c>
      <c r="R64" s="223"/>
      <c r="S64" s="223"/>
      <c r="T64" s="224">
        <v>0.68279999999999996</v>
      </c>
      <c r="U64" s="223">
        <f>ROUND(E64*T64,2)</f>
        <v>13.02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134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/>
      <c r="B65" s="220"/>
      <c r="C65" s="266" t="s">
        <v>206</v>
      </c>
      <c r="D65" s="225"/>
      <c r="E65" s="230">
        <v>19.074999999999999</v>
      </c>
      <c r="F65" s="233"/>
      <c r="G65" s="233"/>
      <c r="H65" s="233"/>
      <c r="I65" s="233"/>
      <c r="J65" s="233"/>
      <c r="K65" s="233"/>
      <c r="L65" s="233"/>
      <c r="M65" s="233"/>
      <c r="N65" s="223"/>
      <c r="O65" s="223"/>
      <c r="P65" s="223"/>
      <c r="Q65" s="223"/>
      <c r="R65" s="223"/>
      <c r="S65" s="223"/>
      <c r="T65" s="224"/>
      <c r="U65" s="223"/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115</v>
      </c>
      <c r="AF65" s="213">
        <v>0</v>
      </c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>
        <v>38</v>
      </c>
      <c r="B66" s="220" t="s">
        <v>207</v>
      </c>
      <c r="C66" s="265" t="s">
        <v>208</v>
      </c>
      <c r="D66" s="222" t="s">
        <v>112</v>
      </c>
      <c r="E66" s="229">
        <v>10.9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3">
        <v>4.0099999999999997E-3</v>
      </c>
      <c r="O66" s="223">
        <f>ROUND(E66*N66,5)</f>
        <v>4.3709999999999999E-2</v>
      </c>
      <c r="P66" s="223">
        <v>0</v>
      </c>
      <c r="Q66" s="223">
        <f>ROUND(E66*P66,5)</f>
        <v>0</v>
      </c>
      <c r="R66" s="223"/>
      <c r="S66" s="223"/>
      <c r="T66" s="224">
        <v>0.54290000000000005</v>
      </c>
      <c r="U66" s="223">
        <f>ROUND(E66*T66,2)</f>
        <v>5.92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134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/>
      <c r="B67" s="220"/>
      <c r="C67" s="266" t="s">
        <v>209</v>
      </c>
      <c r="D67" s="225"/>
      <c r="E67" s="230">
        <v>10.9</v>
      </c>
      <c r="F67" s="233"/>
      <c r="G67" s="233"/>
      <c r="H67" s="233"/>
      <c r="I67" s="233"/>
      <c r="J67" s="233"/>
      <c r="K67" s="233"/>
      <c r="L67" s="233"/>
      <c r="M67" s="233"/>
      <c r="N67" s="223"/>
      <c r="O67" s="223"/>
      <c r="P67" s="223"/>
      <c r="Q67" s="223"/>
      <c r="R67" s="223"/>
      <c r="S67" s="223"/>
      <c r="T67" s="224"/>
      <c r="U67" s="223"/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115</v>
      </c>
      <c r="AF67" s="213">
        <v>0</v>
      </c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>
        <v>39</v>
      </c>
      <c r="B68" s="220" t="s">
        <v>210</v>
      </c>
      <c r="C68" s="265" t="s">
        <v>211</v>
      </c>
      <c r="D68" s="222" t="s">
        <v>112</v>
      </c>
      <c r="E68" s="229">
        <v>8.1750000000000007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3">
        <v>5.2199999999999998E-3</v>
      </c>
      <c r="O68" s="223">
        <f>ROUND(E68*N68,5)</f>
        <v>4.267E-2</v>
      </c>
      <c r="P68" s="223">
        <v>0</v>
      </c>
      <c r="Q68" s="223">
        <f>ROUND(E68*P68,5)</f>
        <v>0</v>
      </c>
      <c r="R68" s="223"/>
      <c r="S68" s="223"/>
      <c r="T68" s="224">
        <v>0.63429999999999997</v>
      </c>
      <c r="U68" s="223">
        <f>ROUND(E68*T68,2)</f>
        <v>5.19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134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/>
      <c r="B69" s="220"/>
      <c r="C69" s="266" t="s">
        <v>212</v>
      </c>
      <c r="D69" s="225"/>
      <c r="E69" s="230">
        <v>8.1750000000000007</v>
      </c>
      <c r="F69" s="233"/>
      <c r="G69" s="233"/>
      <c r="H69" s="233"/>
      <c r="I69" s="233"/>
      <c r="J69" s="233"/>
      <c r="K69" s="233"/>
      <c r="L69" s="233"/>
      <c r="M69" s="233"/>
      <c r="N69" s="223"/>
      <c r="O69" s="223"/>
      <c r="P69" s="223"/>
      <c r="Q69" s="223"/>
      <c r="R69" s="223"/>
      <c r="S69" s="223"/>
      <c r="T69" s="224"/>
      <c r="U69" s="223"/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115</v>
      </c>
      <c r="AF69" s="213">
        <v>0</v>
      </c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>
        <v>40</v>
      </c>
      <c r="B70" s="220" t="s">
        <v>213</v>
      </c>
      <c r="C70" s="265" t="s">
        <v>214</v>
      </c>
      <c r="D70" s="222" t="s">
        <v>121</v>
      </c>
      <c r="E70" s="229">
        <v>32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3">
        <v>0</v>
      </c>
      <c r="O70" s="223">
        <f>ROUND(E70*N70,5)</f>
        <v>0</v>
      </c>
      <c r="P70" s="223">
        <v>0</v>
      </c>
      <c r="Q70" s="223">
        <f>ROUND(E70*P70,5)</f>
        <v>0</v>
      </c>
      <c r="R70" s="223"/>
      <c r="S70" s="223"/>
      <c r="T70" s="224">
        <v>0.42499999999999999</v>
      </c>
      <c r="U70" s="223">
        <f>ROUND(E70*T70,2)</f>
        <v>13.6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134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/>
      <c r="B71" s="220"/>
      <c r="C71" s="266" t="s">
        <v>215</v>
      </c>
      <c r="D71" s="225"/>
      <c r="E71" s="230">
        <v>32</v>
      </c>
      <c r="F71" s="233"/>
      <c r="G71" s="233"/>
      <c r="H71" s="233"/>
      <c r="I71" s="233"/>
      <c r="J71" s="233"/>
      <c r="K71" s="233"/>
      <c r="L71" s="233"/>
      <c r="M71" s="233"/>
      <c r="N71" s="223"/>
      <c r="O71" s="223"/>
      <c r="P71" s="223"/>
      <c r="Q71" s="223"/>
      <c r="R71" s="223"/>
      <c r="S71" s="223"/>
      <c r="T71" s="224"/>
      <c r="U71" s="223"/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115</v>
      </c>
      <c r="AF71" s="213">
        <v>0</v>
      </c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41</v>
      </c>
      <c r="B72" s="220" t="s">
        <v>216</v>
      </c>
      <c r="C72" s="265" t="s">
        <v>217</v>
      </c>
      <c r="D72" s="222" t="s">
        <v>121</v>
      </c>
      <c r="E72" s="229">
        <v>4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3">
        <v>0</v>
      </c>
      <c r="O72" s="223">
        <f>ROUND(E72*N72,5)</f>
        <v>0</v>
      </c>
      <c r="P72" s="223">
        <v>0</v>
      </c>
      <c r="Q72" s="223">
        <f>ROUND(E72*P72,5)</f>
        <v>0</v>
      </c>
      <c r="R72" s="223"/>
      <c r="S72" s="223"/>
      <c r="T72" s="224">
        <v>0.42499999999999999</v>
      </c>
      <c r="U72" s="223">
        <f>ROUND(E72*T72,2)</f>
        <v>1.7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134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42</v>
      </c>
      <c r="B73" s="220" t="s">
        <v>218</v>
      </c>
      <c r="C73" s="265" t="s">
        <v>219</v>
      </c>
      <c r="D73" s="222" t="s">
        <v>121</v>
      </c>
      <c r="E73" s="229">
        <v>28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23">
        <v>6.3000000000000003E-4</v>
      </c>
      <c r="O73" s="223">
        <f>ROUND(E73*N73,5)</f>
        <v>1.7639999999999999E-2</v>
      </c>
      <c r="P73" s="223">
        <v>0</v>
      </c>
      <c r="Q73" s="223">
        <f>ROUND(E73*P73,5)</f>
        <v>0</v>
      </c>
      <c r="R73" s="223"/>
      <c r="S73" s="223"/>
      <c r="T73" s="224">
        <v>0.27200000000000002</v>
      </c>
      <c r="U73" s="223">
        <f>ROUND(E73*T73,2)</f>
        <v>7.62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134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>
        <v>43</v>
      </c>
      <c r="B74" s="220" t="s">
        <v>220</v>
      </c>
      <c r="C74" s="265" t="s">
        <v>221</v>
      </c>
      <c r="D74" s="222" t="s">
        <v>121</v>
      </c>
      <c r="E74" s="229">
        <v>4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3">
        <v>7.3999999999999999E-4</v>
      </c>
      <c r="O74" s="223">
        <f>ROUND(E74*N74,5)</f>
        <v>2.96E-3</v>
      </c>
      <c r="P74" s="223">
        <v>0</v>
      </c>
      <c r="Q74" s="223">
        <f>ROUND(E74*P74,5)</f>
        <v>0</v>
      </c>
      <c r="R74" s="223"/>
      <c r="S74" s="223"/>
      <c r="T74" s="224">
        <v>0.30199999999999999</v>
      </c>
      <c r="U74" s="223">
        <f>ROUND(E74*T74,2)</f>
        <v>1.21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134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>
        <v>44</v>
      </c>
      <c r="B75" s="220" t="s">
        <v>222</v>
      </c>
      <c r="C75" s="265" t="s">
        <v>223</v>
      </c>
      <c r="D75" s="222" t="s">
        <v>121</v>
      </c>
      <c r="E75" s="229">
        <v>1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3">
        <v>4.6000000000000001E-4</v>
      </c>
      <c r="O75" s="223">
        <f>ROUND(E75*N75,5)</f>
        <v>4.6000000000000001E-4</v>
      </c>
      <c r="P75" s="223">
        <v>0</v>
      </c>
      <c r="Q75" s="223">
        <f>ROUND(E75*P75,5)</f>
        <v>0</v>
      </c>
      <c r="R75" s="223"/>
      <c r="S75" s="223"/>
      <c r="T75" s="224">
        <v>0.22700000000000001</v>
      </c>
      <c r="U75" s="223">
        <f>ROUND(E75*T75,2)</f>
        <v>0.23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134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45</v>
      </c>
      <c r="B76" s="220" t="s">
        <v>224</v>
      </c>
      <c r="C76" s="265" t="s">
        <v>225</v>
      </c>
      <c r="D76" s="222" t="s">
        <v>121</v>
      </c>
      <c r="E76" s="229">
        <v>1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3">
        <v>3.1E-4</v>
      </c>
      <c r="O76" s="223">
        <f>ROUND(E76*N76,5)</f>
        <v>3.1E-4</v>
      </c>
      <c r="P76" s="223">
        <v>0</v>
      </c>
      <c r="Q76" s="223">
        <f>ROUND(E76*P76,5)</f>
        <v>0</v>
      </c>
      <c r="R76" s="223"/>
      <c r="S76" s="223"/>
      <c r="T76" s="224">
        <v>0.20699999999999999</v>
      </c>
      <c r="U76" s="223">
        <f>ROUND(E76*T76,2)</f>
        <v>0.21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134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46</v>
      </c>
      <c r="B77" s="220" t="s">
        <v>226</v>
      </c>
      <c r="C77" s="265" t="s">
        <v>227</v>
      </c>
      <c r="D77" s="222" t="s">
        <v>121</v>
      </c>
      <c r="E77" s="229">
        <v>1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3">
        <v>3.4000000000000002E-4</v>
      </c>
      <c r="O77" s="223">
        <f>ROUND(E77*N77,5)</f>
        <v>3.4000000000000002E-4</v>
      </c>
      <c r="P77" s="223">
        <v>0</v>
      </c>
      <c r="Q77" s="223">
        <f>ROUND(E77*P77,5)</f>
        <v>0</v>
      </c>
      <c r="R77" s="223"/>
      <c r="S77" s="223"/>
      <c r="T77" s="224">
        <v>0.20599999999999999</v>
      </c>
      <c r="U77" s="223">
        <f>ROUND(E77*T77,2)</f>
        <v>0.21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134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>
        <v>47</v>
      </c>
      <c r="B78" s="220" t="s">
        <v>228</v>
      </c>
      <c r="C78" s="265" t="s">
        <v>229</v>
      </c>
      <c r="D78" s="222" t="s">
        <v>112</v>
      </c>
      <c r="E78" s="229">
        <v>53.8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3">
        <v>1.0000000000000001E-5</v>
      </c>
      <c r="O78" s="223">
        <f>ROUND(E78*N78,5)</f>
        <v>5.4000000000000001E-4</v>
      </c>
      <c r="P78" s="223">
        <v>0</v>
      </c>
      <c r="Q78" s="223">
        <f>ROUND(E78*P78,5)</f>
        <v>0</v>
      </c>
      <c r="R78" s="223"/>
      <c r="S78" s="223"/>
      <c r="T78" s="224">
        <v>6.2E-2</v>
      </c>
      <c r="U78" s="223">
        <f>ROUND(E78*T78,2)</f>
        <v>3.34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134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/>
      <c r="B79" s="220"/>
      <c r="C79" s="266" t="s">
        <v>230</v>
      </c>
      <c r="D79" s="225"/>
      <c r="E79" s="230">
        <v>53.8</v>
      </c>
      <c r="F79" s="233"/>
      <c r="G79" s="233"/>
      <c r="H79" s="233"/>
      <c r="I79" s="233"/>
      <c r="J79" s="233"/>
      <c r="K79" s="233"/>
      <c r="L79" s="233"/>
      <c r="M79" s="233"/>
      <c r="N79" s="223"/>
      <c r="O79" s="223"/>
      <c r="P79" s="223"/>
      <c r="Q79" s="223"/>
      <c r="R79" s="223"/>
      <c r="S79" s="223"/>
      <c r="T79" s="224"/>
      <c r="U79" s="223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115</v>
      </c>
      <c r="AF79" s="213">
        <v>0</v>
      </c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>
        <v>48</v>
      </c>
      <c r="B80" s="220" t="s">
        <v>231</v>
      </c>
      <c r="C80" s="265" t="s">
        <v>232</v>
      </c>
      <c r="D80" s="222" t="s">
        <v>112</v>
      </c>
      <c r="E80" s="229">
        <v>53.8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3">
        <v>1.8000000000000001E-4</v>
      </c>
      <c r="O80" s="223">
        <f>ROUND(E80*N80,5)</f>
        <v>9.6799999999999994E-3</v>
      </c>
      <c r="P80" s="223">
        <v>0</v>
      </c>
      <c r="Q80" s="223">
        <f>ROUND(E80*P80,5)</f>
        <v>0</v>
      </c>
      <c r="R80" s="223"/>
      <c r="S80" s="223"/>
      <c r="T80" s="224">
        <v>6.7000000000000004E-2</v>
      </c>
      <c r="U80" s="223">
        <f>ROUND(E80*T80,2)</f>
        <v>3.6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134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>
        <v>49</v>
      </c>
      <c r="B81" s="220" t="s">
        <v>233</v>
      </c>
      <c r="C81" s="265" t="s">
        <v>234</v>
      </c>
      <c r="D81" s="222" t="s">
        <v>142</v>
      </c>
      <c r="E81" s="229">
        <v>0.31330000000000002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3">
        <v>0</v>
      </c>
      <c r="O81" s="223">
        <f>ROUND(E81*N81,5)</f>
        <v>0</v>
      </c>
      <c r="P81" s="223">
        <v>0</v>
      </c>
      <c r="Q81" s="223">
        <f>ROUND(E81*P81,5)</f>
        <v>0</v>
      </c>
      <c r="R81" s="223"/>
      <c r="S81" s="223"/>
      <c r="T81" s="224">
        <v>1.327</v>
      </c>
      <c r="U81" s="223">
        <f>ROUND(E81*T81,2)</f>
        <v>0.42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134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15" t="s">
        <v>108</v>
      </c>
      <c r="B82" s="221" t="s">
        <v>63</v>
      </c>
      <c r="C82" s="267" t="s">
        <v>64</v>
      </c>
      <c r="D82" s="226"/>
      <c r="E82" s="231"/>
      <c r="F82" s="234"/>
      <c r="G82" s="234">
        <f>SUMIF(AE83:AE105,"&lt;&gt;NOR",G83:G105)</f>
        <v>0</v>
      </c>
      <c r="H82" s="234"/>
      <c r="I82" s="234">
        <f>SUM(I83:I105)</f>
        <v>0</v>
      </c>
      <c r="J82" s="234"/>
      <c r="K82" s="234">
        <f>SUM(K83:K105)</f>
        <v>0</v>
      </c>
      <c r="L82" s="234"/>
      <c r="M82" s="234">
        <f>SUM(M83:M105)</f>
        <v>0</v>
      </c>
      <c r="N82" s="227"/>
      <c r="O82" s="227">
        <f>SUM(O83:O105)</f>
        <v>0.45479999999999998</v>
      </c>
      <c r="P82" s="227"/>
      <c r="Q82" s="227">
        <f>SUM(Q83:Q105)</f>
        <v>0</v>
      </c>
      <c r="R82" s="227"/>
      <c r="S82" s="227"/>
      <c r="T82" s="228"/>
      <c r="U82" s="227">
        <f>SUM(U83:U105)</f>
        <v>44.310000000000009</v>
      </c>
      <c r="AE82" t="s">
        <v>109</v>
      </c>
    </row>
    <row r="83" spans="1:60" ht="22.5" outlineLevel="1" x14ac:dyDescent="0.2">
      <c r="A83" s="214">
        <v>50</v>
      </c>
      <c r="B83" s="220" t="s">
        <v>235</v>
      </c>
      <c r="C83" s="265" t="s">
        <v>236</v>
      </c>
      <c r="D83" s="222" t="s">
        <v>237</v>
      </c>
      <c r="E83" s="229">
        <v>6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23">
        <v>1.7590000000000001E-2</v>
      </c>
      <c r="O83" s="223">
        <f>ROUND(E83*N83,5)</f>
        <v>0.10553999999999999</v>
      </c>
      <c r="P83" s="223">
        <v>0</v>
      </c>
      <c r="Q83" s="223">
        <f>ROUND(E83*P83,5)</f>
        <v>0</v>
      </c>
      <c r="R83" s="223"/>
      <c r="S83" s="223"/>
      <c r="T83" s="224">
        <v>0.97299999999999998</v>
      </c>
      <c r="U83" s="223">
        <f>ROUND(E83*T83,2)</f>
        <v>5.84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134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14">
        <v>51</v>
      </c>
      <c r="B84" s="220" t="s">
        <v>238</v>
      </c>
      <c r="C84" s="265" t="s">
        <v>239</v>
      </c>
      <c r="D84" s="222" t="s">
        <v>237</v>
      </c>
      <c r="E84" s="229">
        <v>1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3">
        <v>3.2219999999999999E-2</v>
      </c>
      <c r="O84" s="223">
        <f>ROUND(E84*N84,5)</f>
        <v>3.2219999999999999E-2</v>
      </c>
      <c r="P84" s="223">
        <v>0</v>
      </c>
      <c r="Q84" s="223">
        <f>ROUND(E84*P84,5)</f>
        <v>0</v>
      </c>
      <c r="R84" s="223"/>
      <c r="S84" s="223"/>
      <c r="T84" s="224">
        <v>1.5</v>
      </c>
      <c r="U84" s="223">
        <f>ROUND(E84*T84,2)</f>
        <v>1.5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134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>
        <v>52</v>
      </c>
      <c r="B85" s="220" t="s">
        <v>240</v>
      </c>
      <c r="C85" s="265" t="s">
        <v>241</v>
      </c>
      <c r="D85" s="222" t="s">
        <v>237</v>
      </c>
      <c r="E85" s="229">
        <v>1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3">
        <v>1.5100000000000001E-2</v>
      </c>
      <c r="O85" s="223">
        <f>ROUND(E85*N85,5)</f>
        <v>1.5100000000000001E-2</v>
      </c>
      <c r="P85" s="223">
        <v>0</v>
      </c>
      <c r="Q85" s="223">
        <f>ROUND(E85*P85,5)</f>
        <v>0</v>
      </c>
      <c r="R85" s="223"/>
      <c r="S85" s="223"/>
      <c r="T85" s="224">
        <v>0.97299999999999998</v>
      </c>
      <c r="U85" s="223">
        <f>ROUND(E85*T85,2)</f>
        <v>0.97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134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>
        <v>53</v>
      </c>
      <c r="B86" s="220" t="s">
        <v>242</v>
      </c>
      <c r="C86" s="265" t="s">
        <v>243</v>
      </c>
      <c r="D86" s="222" t="s">
        <v>121</v>
      </c>
      <c r="E86" s="229">
        <v>1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3">
        <v>2.2000000000000001E-4</v>
      </c>
      <c r="O86" s="223">
        <f>ROUND(E86*N86,5)</f>
        <v>2.2000000000000001E-4</v>
      </c>
      <c r="P86" s="223">
        <v>0</v>
      </c>
      <c r="Q86" s="223">
        <f>ROUND(E86*P86,5)</f>
        <v>0</v>
      </c>
      <c r="R86" s="223"/>
      <c r="S86" s="223"/>
      <c r="T86" s="224">
        <v>0.246</v>
      </c>
      <c r="U86" s="223">
        <f>ROUND(E86*T86,2)</f>
        <v>0.25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134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14">
        <v>54</v>
      </c>
      <c r="B87" s="220" t="s">
        <v>244</v>
      </c>
      <c r="C87" s="265" t="s">
        <v>245</v>
      </c>
      <c r="D87" s="222" t="s">
        <v>237</v>
      </c>
      <c r="E87" s="229">
        <v>1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23">
        <v>1.444E-2</v>
      </c>
      <c r="O87" s="223">
        <f>ROUND(E87*N87,5)</f>
        <v>1.444E-2</v>
      </c>
      <c r="P87" s="223">
        <v>0</v>
      </c>
      <c r="Q87" s="223">
        <f>ROUND(E87*P87,5)</f>
        <v>0</v>
      </c>
      <c r="R87" s="223"/>
      <c r="S87" s="223"/>
      <c r="T87" s="224">
        <v>1.25</v>
      </c>
      <c r="U87" s="223">
        <f>ROUND(E87*T87,2)</f>
        <v>1.25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134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>
        <v>55</v>
      </c>
      <c r="B88" s="220" t="s">
        <v>246</v>
      </c>
      <c r="C88" s="265" t="s">
        <v>247</v>
      </c>
      <c r="D88" s="222" t="s">
        <v>121</v>
      </c>
      <c r="E88" s="229">
        <v>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3">
        <v>2.7000000000000001E-3</v>
      </c>
      <c r="O88" s="223">
        <f>ROUND(E88*N88,5)</f>
        <v>2.7000000000000001E-3</v>
      </c>
      <c r="P88" s="223">
        <v>0</v>
      </c>
      <c r="Q88" s="223">
        <f>ROUND(E88*P88,5)</f>
        <v>0</v>
      </c>
      <c r="R88" s="223"/>
      <c r="S88" s="223"/>
      <c r="T88" s="224">
        <v>0</v>
      </c>
      <c r="U88" s="223">
        <f>ROUND(E88*T88,2)</f>
        <v>0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113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14">
        <v>56</v>
      </c>
      <c r="B89" s="220" t="s">
        <v>248</v>
      </c>
      <c r="C89" s="265" t="s">
        <v>249</v>
      </c>
      <c r="D89" s="222" t="s">
        <v>121</v>
      </c>
      <c r="E89" s="229">
        <v>1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23">
        <v>8.8000000000000003E-4</v>
      </c>
      <c r="O89" s="223">
        <f>ROUND(E89*N89,5)</f>
        <v>8.8000000000000003E-4</v>
      </c>
      <c r="P89" s="223">
        <v>0</v>
      </c>
      <c r="Q89" s="223">
        <f>ROUND(E89*P89,5)</f>
        <v>0</v>
      </c>
      <c r="R89" s="223"/>
      <c r="S89" s="223"/>
      <c r="T89" s="224">
        <v>1.091</v>
      </c>
      <c r="U89" s="223">
        <f>ROUND(E89*T89,2)</f>
        <v>1.0900000000000001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134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>
        <v>57</v>
      </c>
      <c r="B90" s="220" t="s">
        <v>250</v>
      </c>
      <c r="C90" s="265" t="s">
        <v>251</v>
      </c>
      <c r="D90" s="222" t="s">
        <v>237</v>
      </c>
      <c r="E90" s="229">
        <v>7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3">
        <v>1.421E-2</v>
      </c>
      <c r="O90" s="223">
        <f>ROUND(E90*N90,5)</f>
        <v>9.9470000000000003E-2</v>
      </c>
      <c r="P90" s="223">
        <v>0</v>
      </c>
      <c r="Q90" s="223">
        <f>ROUND(E90*P90,5)</f>
        <v>0</v>
      </c>
      <c r="R90" s="223"/>
      <c r="S90" s="223"/>
      <c r="T90" s="224">
        <v>1.1890000000000001</v>
      </c>
      <c r="U90" s="223">
        <f>ROUND(E90*T90,2)</f>
        <v>8.32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134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>
        <v>58</v>
      </c>
      <c r="B91" s="220" t="s">
        <v>252</v>
      </c>
      <c r="C91" s="265" t="s">
        <v>253</v>
      </c>
      <c r="D91" s="222" t="s">
        <v>237</v>
      </c>
      <c r="E91" s="229">
        <v>1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23">
        <v>1.7010000000000001E-2</v>
      </c>
      <c r="O91" s="223">
        <f>ROUND(E91*N91,5)</f>
        <v>1.7010000000000001E-2</v>
      </c>
      <c r="P91" s="223">
        <v>0</v>
      </c>
      <c r="Q91" s="223">
        <f>ROUND(E91*P91,5)</f>
        <v>0</v>
      </c>
      <c r="R91" s="223"/>
      <c r="S91" s="223"/>
      <c r="T91" s="224">
        <v>1.2529999999999999</v>
      </c>
      <c r="U91" s="223">
        <f>ROUND(E91*T91,2)</f>
        <v>1.25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134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>
        <v>59</v>
      </c>
      <c r="B92" s="220" t="s">
        <v>254</v>
      </c>
      <c r="C92" s="265" t="s">
        <v>255</v>
      </c>
      <c r="D92" s="222" t="s">
        <v>237</v>
      </c>
      <c r="E92" s="229">
        <v>1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23">
        <v>8.9999999999999993E-3</v>
      </c>
      <c r="O92" s="223">
        <f>ROUND(E92*N92,5)</f>
        <v>8.9999999999999993E-3</v>
      </c>
      <c r="P92" s="223">
        <v>0</v>
      </c>
      <c r="Q92" s="223">
        <f>ROUND(E92*P92,5)</f>
        <v>0</v>
      </c>
      <c r="R92" s="223"/>
      <c r="S92" s="223"/>
      <c r="T92" s="224">
        <v>1.1890000000000001</v>
      </c>
      <c r="U92" s="223">
        <f>ROUND(E92*T92,2)</f>
        <v>1.19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134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60</v>
      </c>
      <c r="B93" s="220" t="s">
        <v>256</v>
      </c>
      <c r="C93" s="265" t="s">
        <v>257</v>
      </c>
      <c r="D93" s="222" t="s">
        <v>121</v>
      </c>
      <c r="E93" s="229">
        <v>9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3">
        <v>2.0000000000000001E-4</v>
      </c>
      <c r="O93" s="223">
        <f>ROUND(E93*N93,5)</f>
        <v>1.8E-3</v>
      </c>
      <c r="P93" s="223">
        <v>0</v>
      </c>
      <c r="Q93" s="223">
        <f>ROUND(E93*P93,5)</f>
        <v>0</v>
      </c>
      <c r="R93" s="223"/>
      <c r="S93" s="223"/>
      <c r="T93" s="224">
        <v>0.246</v>
      </c>
      <c r="U93" s="223">
        <f>ROUND(E93*T93,2)</f>
        <v>2.21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134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>
        <v>61</v>
      </c>
      <c r="B94" s="220" t="s">
        <v>258</v>
      </c>
      <c r="C94" s="265" t="s">
        <v>259</v>
      </c>
      <c r="D94" s="222" t="s">
        <v>237</v>
      </c>
      <c r="E94" s="229">
        <v>4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23">
        <v>1.6E-2</v>
      </c>
      <c r="O94" s="223">
        <f>ROUND(E94*N94,5)</f>
        <v>6.4000000000000001E-2</v>
      </c>
      <c r="P94" s="223">
        <v>0</v>
      </c>
      <c r="Q94" s="223">
        <f>ROUND(E94*P94,5)</f>
        <v>0</v>
      </c>
      <c r="R94" s="223"/>
      <c r="S94" s="223"/>
      <c r="T94" s="224">
        <v>1.1000000000000001</v>
      </c>
      <c r="U94" s="223">
        <f>ROUND(E94*T94,2)</f>
        <v>4.4000000000000004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134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14">
        <v>62</v>
      </c>
      <c r="B95" s="220" t="s">
        <v>260</v>
      </c>
      <c r="C95" s="265" t="s">
        <v>261</v>
      </c>
      <c r="D95" s="222" t="s">
        <v>121</v>
      </c>
      <c r="E95" s="229">
        <v>4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3">
        <v>1E-4</v>
      </c>
      <c r="O95" s="223">
        <f>ROUND(E95*N95,5)</f>
        <v>4.0000000000000002E-4</v>
      </c>
      <c r="P95" s="223">
        <v>0</v>
      </c>
      <c r="Q95" s="223">
        <f>ROUND(E95*P95,5)</f>
        <v>0</v>
      </c>
      <c r="R95" s="223"/>
      <c r="S95" s="223"/>
      <c r="T95" s="224">
        <v>0</v>
      </c>
      <c r="U95" s="223">
        <f>ROUND(E95*T95,2)</f>
        <v>0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113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>
        <v>63</v>
      </c>
      <c r="B96" s="220" t="s">
        <v>262</v>
      </c>
      <c r="C96" s="265" t="s">
        <v>263</v>
      </c>
      <c r="D96" s="222" t="s">
        <v>121</v>
      </c>
      <c r="E96" s="229">
        <v>4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23">
        <v>1.8000000000000001E-4</v>
      </c>
      <c r="O96" s="223">
        <f>ROUND(E96*N96,5)</f>
        <v>7.2000000000000005E-4</v>
      </c>
      <c r="P96" s="223">
        <v>0</v>
      </c>
      <c r="Q96" s="223">
        <f>ROUND(E96*P96,5)</f>
        <v>0</v>
      </c>
      <c r="R96" s="223"/>
      <c r="S96" s="223"/>
      <c r="T96" s="224">
        <v>0.246</v>
      </c>
      <c r="U96" s="223">
        <f>ROUND(E96*T96,2)</f>
        <v>0.98</v>
      </c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134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2.5" outlineLevel="1" x14ac:dyDescent="0.2">
      <c r="A97" s="214">
        <v>64</v>
      </c>
      <c r="B97" s="220" t="s">
        <v>264</v>
      </c>
      <c r="C97" s="265" t="s">
        <v>265</v>
      </c>
      <c r="D97" s="222" t="s">
        <v>121</v>
      </c>
      <c r="E97" s="229">
        <v>9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3">
        <v>8.4999999999999995E-4</v>
      </c>
      <c r="O97" s="223">
        <f>ROUND(E97*N97,5)</f>
        <v>7.6499999999999997E-3</v>
      </c>
      <c r="P97" s="223">
        <v>0</v>
      </c>
      <c r="Q97" s="223">
        <f>ROUND(E97*P97,5)</f>
        <v>0</v>
      </c>
      <c r="R97" s="223"/>
      <c r="S97" s="223"/>
      <c r="T97" s="224">
        <v>0.44500000000000001</v>
      </c>
      <c r="U97" s="223">
        <f>ROUND(E97*T97,2)</f>
        <v>4.01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134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14">
        <v>65</v>
      </c>
      <c r="B98" s="220" t="s">
        <v>266</v>
      </c>
      <c r="C98" s="265" t="s">
        <v>267</v>
      </c>
      <c r="D98" s="222" t="s">
        <v>121</v>
      </c>
      <c r="E98" s="229">
        <v>1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3">
        <v>1.5200000000000001E-3</v>
      </c>
      <c r="O98" s="223">
        <f>ROUND(E98*N98,5)</f>
        <v>1.5200000000000001E-3</v>
      </c>
      <c r="P98" s="223">
        <v>0</v>
      </c>
      <c r="Q98" s="223">
        <f>ROUND(E98*P98,5)</f>
        <v>0</v>
      </c>
      <c r="R98" s="223"/>
      <c r="S98" s="223"/>
      <c r="T98" s="224">
        <v>0.58699999999999997</v>
      </c>
      <c r="U98" s="223">
        <f>ROUND(E98*T98,2)</f>
        <v>0.59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134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14">
        <v>66</v>
      </c>
      <c r="B99" s="220" t="s">
        <v>268</v>
      </c>
      <c r="C99" s="265" t="s">
        <v>269</v>
      </c>
      <c r="D99" s="222" t="s">
        <v>121</v>
      </c>
      <c r="E99" s="229">
        <v>1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3">
        <v>0</v>
      </c>
      <c r="O99" s="223">
        <f>ROUND(E99*N99,5)</f>
        <v>0</v>
      </c>
      <c r="P99" s="223">
        <v>0</v>
      </c>
      <c r="Q99" s="223">
        <f>ROUND(E99*P99,5)</f>
        <v>0</v>
      </c>
      <c r="R99" s="223"/>
      <c r="S99" s="223"/>
      <c r="T99" s="224">
        <v>0</v>
      </c>
      <c r="U99" s="223">
        <f>ROUND(E99*T99,2)</f>
        <v>0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113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67</v>
      </c>
      <c r="B100" s="220" t="s">
        <v>270</v>
      </c>
      <c r="C100" s="265" t="s">
        <v>271</v>
      </c>
      <c r="D100" s="222" t="s">
        <v>121</v>
      </c>
      <c r="E100" s="229">
        <v>1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3">
        <v>4.0000000000000003E-5</v>
      </c>
      <c r="O100" s="223">
        <f>ROUND(E100*N100,5)</f>
        <v>4.0000000000000003E-5</v>
      </c>
      <c r="P100" s="223">
        <v>0</v>
      </c>
      <c r="Q100" s="223">
        <f>ROUND(E100*P100,5)</f>
        <v>0</v>
      </c>
      <c r="R100" s="223"/>
      <c r="S100" s="223"/>
      <c r="T100" s="224">
        <v>0.95099999999999996</v>
      </c>
      <c r="U100" s="223">
        <f>ROUND(E100*T100,2)</f>
        <v>0.95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134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>
        <v>68</v>
      </c>
      <c r="B101" s="220" t="s">
        <v>272</v>
      </c>
      <c r="C101" s="265" t="s">
        <v>273</v>
      </c>
      <c r="D101" s="222" t="s">
        <v>237</v>
      </c>
      <c r="E101" s="229">
        <v>25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23">
        <v>1.7000000000000001E-4</v>
      </c>
      <c r="O101" s="223">
        <f>ROUND(E101*N101,5)</f>
        <v>4.2500000000000003E-3</v>
      </c>
      <c r="P101" s="223">
        <v>0</v>
      </c>
      <c r="Q101" s="223">
        <f>ROUND(E101*P101,5)</f>
        <v>0</v>
      </c>
      <c r="R101" s="223"/>
      <c r="S101" s="223"/>
      <c r="T101" s="224">
        <v>0.22700000000000001</v>
      </c>
      <c r="U101" s="223">
        <f>ROUND(E101*T101,2)</f>
        <v>5.68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134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>
        <v>69</v>
      </c>
      <c r="B102" s="220" t="s">
        <v>274</v>
      </c>
      <c r="C102" s="265" t="s">
        <v>275</v>
      </c>
      <c r="D102" s="222" t="s">
        <v>237</v>
      </c>
      <c r="E102" s="229">
        <v>1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3">
        <v>7.7219999999999997E-2</v>
      </c>
      <c r="O102" s="223">
        <f>ROUND(E102*N102,5)</f>
        <v>7.7219999999999997E-2</v>
      </c>
      <c r="P102" s="223">
        <v>0</v>
      </c>
      <c r="Q102" s="223">
        <f>ROUND(E102*P102,5)</f>
        <v>0</v>
      </c>
      <c r="R102" s="223"/>
      <c r="S102" s="223"/>
      <c r="T102" s="224">
        <v>3.1440000000000001</v>
      </c>
      <c r="U102" s="223">
        <f>ROUND(E102*T102,2)</f>
        <v>3.14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134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2.5" outlineLevel="1" x14ac:dyDescent="0.2">
      <c r="A103" s="214">
        <v>70</v>
      </c>
      <c r="B103" s="220" t="s">
        <v>276</v>
      </c>
      <c r="C103" s="265" t="s">
        <v>277</v>
      </c>
      <c r="D103" s="222" t="s">
        <v>121</v>
      </c>
      <c r="E103" s="229">
        <v>1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3">
        <v>5.2999999999999998E-4</v>
      </c>
      <c r="O103" s="223">
        <f>ROUND(E103*N103,5)</f>
        <v>5.2999999999999998E-4</v>
      </c>
      <c r="P103" s="223">
        <v>0</v>
      </c>
      <c r="Q103" s="223">
        <f>ROUND(E103*P103,5)</f>
        <v>0</v>
      </c>
      <c r="R103" s="223"/>
      <c r="S103" s="223"/>
      <c r="T103" s="224">
        <v>0</v>
      </c>
      <c r="U103" s="223">
        <f>ROUND(E103*T103,2)</f>
        <v>0</v>
      </c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113</v>
      </c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>
        <v>71</v>
      </c>
      <c r="B104" s="220" t="s">
        <v>278</v>
      </c>
      <c r="C104" s="265" t="s">
        <v>279</v>
      </c>
      <c r="D104" s="222" t="s">
        <v>121</v>
      </c>
      <c r="E104" s="229">
        <v>1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3">
        <v>9.0000000000000006E-5</v>
      </c>
      <c r="O104" s="223">
        <f>ROUND(E104*N104,5)</f>
        <v>9.0000000000000006E-5</v>
      </c>
      <c r="P104" s="223">
        <v>0</v>
      </c>
      <c r="Q104" s="223">
        <f>ROUND(E104*P104,5)</f>
        <v>0</v>
      </c>
      <c r="R104" s="223"/>
      <c r="S104" s="223"/>
      <c r="T104" s="224">
        <v>0</v>
      </c>
      <c r="U104" s="223">
        <f>ROUND(E104*T104,2)</f>
        <v>0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113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>
        <v>72</v>
      </c>
      <c r="B105" s="220" t="s">
        <v>280</v>
      </c>
      <c r="C105" s="265" t="s">
        <v>281</v>
      </c>
      <c r="D105" s="222" t="s">
        <v>142</v>
      </c>
      <c r="E105" s="229">
        <v>0.45479999999999998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3">
        <v>0</v>
      </c>
      <c r="O105" s="223">
        <f>ROUND(E105*N105,5)</f>
        <v>0</v>
      </c>
      <c r="P105" s="223">
        <v>0</v>
      </c>
      <c r="Q105" s="223">
        <f>ROUND(E105*P105,5)</f>
        <v>0</v>
      </c>
      <c r="R105" s="223"/>
      <c r="S105" s="223"/>
      <c r="T105" s="224">
        <v>1.5169999999999999</v>
      </c>
      <c r="U105" s="223">
        <f>ROUND(E105*T105,2)</f>
        <v>0.69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134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15" t="s">
        <v>108</v>
      </c>
      <c r="B106" s="221" t="s">
        <v>65</v>
      </c>
      <c r="C106" s="267" t="s">
        <v>66</v>
      </c>
      <c r="D106" s="226"/>
      <c r="E106" s="231"/>
      <c r="F106" s="234"/>
      <c r="G106" s="234">
        <f>SUMIF(AE107:AE109,"&lt;&gt;NOR",G107:G109)</f>
        <v>0</v>
      </c>
      <c r="H106" s="234"/>
      <c r="I106" s="234">
        <f>SUM(I107:I109)</f>
        <v>0</v>
      </c>
      <c r="J106" s="234"/>
      <c r="K106" s="234">
        <f>SUM(K107:K109)</f>
        <v>0</v>
      </c>
      <c r="L106" s="234"/>
      <c r="M106" s="234">
        <f>SUM(M107:M109)</f>
        <v>0</v>
      </c>
      <c r="N106" s="227"/>
      <c r="O106" s="227">
        <f>SUM(O107:O109)</f>
        <v>0.06</v>
      </c>
      <c r="P106" s="227"/>
      <c r="Q106" s="227">
        <f>SUM(Q107:Q109)</f>
        <v>0</v>
      </c>
      <c r="R106" s="227"/>
      <c r="S106" s="227"/>
      <c r="T106" s="228"/>
      <c r="U106" s="227">
        <f>SUM(U107:U109)</f>
        <v>12.089999999999998</v>
      </c>
      <c r="AE106" t="s">
        <v>109</v>
      </c>
    </row>
    <row r="107" spans="1:60" ht="22.5" outlineLevel="1" x14ac:dyDescent="0.2">
      <c r="A107" s="214">
        <v>73</v>
      </c>
      <c r="B107" s="220" t="s">
        <v>282</v>
      </c>
      <c r="C107" s="265" t="s">
        <v>283</v>
      </c>
      <c r="D107" s="222" t="s">
        <v>237</v>
      </c>
      <c r="E107" s="229">
        <v>6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3">
        <v>8.9999999999999993E-3</v>
      </c>
      <c r="O107" s="223">
        <f>ROUND(E107*N107,5)</f>
        <v>5.3999999999999999E-2</v>
      </c>
      <c r="P107" s="223">
        <v>0</v>
      </c>
      <c r="Q107" s="223">
        <f>ROUND(E107*P107,5)</f>
        <v>0</v>
      </c>
      <c r="R107" s="223"/>
      <c r="S107" s="223"/>
      <c r="T107" s="224">
        <v>1.77</v>
      </c>
      <c r="U107" s="223">
        <f>ROUND(E107*T107,2)</f>
        <v>10.62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134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14">
        <v>74</v>
      </c>
      <c r="B108" s="220" t="s">
        <v>284</v>
      </c>
      <c r="C108" s="265" t="s">
        <v>285</v>
      </c>
      <c r="D108" s="222" t="s">
        <v>237</v>
      </c>
      <c r="E108" s="229">
        <v>1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23">
        <v>6.0000000000000001E-3</v>
      </c>
      <c r="O108" s="223">
        <f>ROUND(E108*N108,5)</f>
        <v>6.0000000000000001E-3</v>
      </c>
      <c r="P108" s="223">
        <v>0</v>
      </c>
      <c r="Q108" s="223">
        <f>ROUND(E108*P108,5)</f>
        <v>0</v>
      </c>
      <c r="R108" s="223"/>
      <c r="S108" s="223"/>
      <c r="T108" s="224">
        <v>1.37</v>
      </c>
      <c r="U108" s="223">
        <f>ROUND(E108*T108,2)</f>
        <v>1.37</v>
      </c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134</v>
      </c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2.5" outlineLevel="1" x14ac:dyDescent="0.2">
      <c r="A109" s="214">
        <v>75</v>
      </c>
      <c r="B109" s="220" t="s">
        <v>286</v>
      </c>
      <c r="C109" s="265" t="s">
        <v>287</v>
      </c>
      <c r="D109" s="222" t="s">
        <v>142</v>
      </c>
      <c r="E109" s="229">
        <v>0.06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3">
        <v>0</v>
      </c>
      <c r="O109" s="223">
        <f>ROUND(E109*N109,5)</f>
        <v>0</v>
      </c>
      <c r="P109" s="223">
        <v>0</v>
      </c>
      <c r="Q109" s="223">
        <f>ROUND(E109*P109,5)</f>
        <v>0</v>
      </c>
      <c r="R109" s="223"/>
      <c r="S109" s="223"/>
      <c r="T109" s="224">
        <v>1.667</v>
      </c>
      <c r="U109" s="223">
        <f>ROUND(E109*T109,2)</f>
        <v>0.1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134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x14ac:dyDescent="0.2">
      <c r="A110" s="215" t="s">
        <v>108</v>
      </c>
      <c r="B110" s="221" t="s">
        <v>67</v>
      </c>
      <c r="C110" s="267" t="s">
        <v>68</v>
      </c>
      <c r="D110" s="226"/>
      <c r="E110" s="231"/>
      <c r="F110" s="234"/>
      <c r="G110" s="234">
        <f>SUMIF(AE111:AE117,"&lt;&gt;NOR",G111:G117)</f>
        <v>0</v>
      </c>
      <c r="H110" s="234"/>
      <c r="I110" s="234">
        <f>SUM(I111:I117)</f>
        <v>0</v>
      </c>
      <c r="J110" s="234"/>
      <c r="K110" s="234">
        <f>SUM(K111:K117)</f>
        <v>0</v>
      </c>
      <c r="L110" s="234"/>
      <c r="M110" s="234">
        <f>SUM(M111:M117)</f>
        <v>0</v>
      </c>
      <c r="N110" s="227"/>
      <c r="O110" s="227">
        <f>SUM(O111:O117)</f>
        <v>0</v>
      </c>
      <c r="P110" s="227"/>
      <c r="Q110" s="227">
        <f>SUM(Q111:Q117)</f>
        <v>0</v>
      </c>
      <c r="R110" s="227"/>
      <c r="S110" s="227"/>
      <c r="T110" s="228"/>
      <c r="U110" s="227">
        <f>SUM(U111:U117)</f>
        <v>0.87</v>
      </c>
      <c r="AE110" t="s">
        <v>109</v>
      </c>
    </row>
    <row r="111" spans="1:60" outlineLevel="1" x14ac:dyDescent="0.2">
      <c r="A111" s="214">
        <v>76</v>
      </c>
      <c r="B111" s="220" t="s">
        <v>288</v>
      </c>
      <c r="C111" s="265" t="s">
        <v>289</v>
      </c>
      <c r="D111" s="222" t="s">
        <v>290</v>
      </c>
      <c r="E111" s="229">
        <v>5.0999999999999996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3">
        <v>0</v>
      </c>
      <c r="O111" s="223">
        <f>ROUND(E111*N111,5)</f>
        <v>0</v>
      </c>
      <c r="P111" s="223">
        <v>0</v>
      </c>
      <c r="Q111" s="223">
        <f>ROUND(E111*P111,5)</f>
        <v>0</v>
      </c>
      <c r="R111" s="223"/>
      <c r="S111" s="223"/>
      <c r="T111" s="224">
        <v>6.2E-2</v>
      </c>
      <c r="U111" s="223">
        <f>ROUND(E111*T111,2)</f>
        <v>0.32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134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/>
      <c r="B112" s="220"/>
      <c r="C112" s="266" t="s">
        <v>291</v>
      </c>
      <c r="D112" s="225"/>
      <c r="E112" s="230">
        <v>5.0999999999999996</v>
      </c>
      <c r="F112" s="233"/>
      <c r="G112" s="233"/>
      <c r="H112" s="233"/>
      <c r="I112" s="233"/>
      <c r="J112" s="233"/>
      <c r="K112" s="233"/>
      <c r="L112" s="233"/>
      <c r="M112" s="233"/>
      <c r="N112" s="223"/>
      <c r="O112" s="223"/>
      <c r="P112" s="223"/>
      <c r="Q112" s="223"/>
      <c r="R112" s="223"/>
      <c r="S112" s="223"/>
      <c r="T112" s="224"/>
      <c r="U112" s="22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115</v>
      </c>
      <c r="AF112" s="213">
        <v>0</v>
      </c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>
        <v>77</v>
      </c>
      <c r="B113" s="220" t="s">
        <v>292</v>
      </c>
      <c r="C113" s="265" t="s">
        <v>293</v>
      </c>
      <c r="D113" s="222" t="s">
        <v>290</v>
      </c>
      <c r="E113" s="229">
        <v>5.0999999999999996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23">
        <v>0</v>
      </c>
      <c r="O113" s="223">
        <f>ROUND(E113*N113,5)</f>
        <v>0</v>
      </c>
      <c r="P113" s="223">
        <v>0</v>
      </c>
      <c r="Q113" s="223">
        <f>ROUND(E113*P113,5)</f>
        <v>0</v>
      </c>
      <c r="R113" s="223"/>
      <c r="S113" s="223"/>
      <c r="T113" s="224">
        <v>3.1E-2</v>
      </c>
      <c r="U113" s="223">
        <f>ROUND(E113*T113,2)</f>
        <v>0.16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134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>
        <v>78</v>
      </c>
      <c r="B114" s="220" t="s">
        <v>294</v>
      </c>
      <c r="C114" s="265" t="s">
        <v>295</v>
      </c>
      <c r="D114" s="222" t="s">
        <v>121</v>
      </c>
      <c r="E114" s="229">
        <v>2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3">
        <v>0</v>
      </c>
      <c r="O114" s="223">
        <f>ROUND(E114*N114,5)</f>
        <v>0</v>
      </c>
      <c r="P114" s="223">
        <v>0</v>
      </c>
      <c r="Q114" s="223">
        <f>ROUND(E114*P114,5)</f>
        <v>0</v>
      </c>
      <c r="R114" s="223"/>
      <c r="S114" s="223"/>
      <c r="T114" s="224">
        <v>6.2E-2</v>
      </c>
      <c r="U114" s="223">
        <f>ROUND(E114*T114,2)</f>
        <v>0.12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134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>
        <v>79</v>
      </c>
      <c r="B115" s="220" t="s">
        <v>296</v>
      </c>
      <c r="C115" s="265" t="s">
        <v>297</v>
      </c>
      <c r="D115" s="222" t="s">
        <v>290</v>
      </c>
      <c r="E115" s="229">
        <v>5.0999999999999996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23">
        <v>0</v>
      </c>
      <c r="O115" s="223">
        <f>ROUND(E115*N115,5)</f>
        <v>0</v>
      </c>
      <c r="P115" s="223">
        <v>0</v>
      </c>
      <c r="Q115" s="223">
        <f>ROUND(E115*P115,5)</f>
        <v>0</v>
      </c>
      <c r="R115" s="223"/>
      <c r="S115" s="223"/>
      <c r="T115" s="224">
        <v>5.1999999999999998E-2</v>
      </c>
      <c r="U115" s="223">
        <f>ROUND(E115*T115,2)</f>
        <v>0.27</v>
      </c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134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/>
      <c r="B116" s="220"/>
      <c r="C116" s="266" t="s">
        <v>291</v>
      </c>
      <c r="D116" s="225"/>
      <c r="E116" s="230">
        <v>5.0999999999999996</v>
      </c>
      <c r="F116" s="233"/>
      <c r="G116" s="233"/>
      <c r="H116" s="233"/>
      <c r="I116" s="233"/>
      <c r="J116" s="233"/>
      <c r="K116" s="233"/>
      <c r="L116" s="233"/>
      <c r="M116" s="233"/>
      <c r="N116" s="223"/>
      <c r="O116" s="223"/>
      <c r="P116" s="223"/>
      <c r="Q116" s="223"/>
      <c r="R116" s="223"/>
      <c r="S116" s="223"/>
      <c r="T116" s="224"/>
      <c r="U116" s="223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115</v>
      </c>
      <c r="AF116" s="213">
        <v>0</v>
      </c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>
        <v>80</v>
      </c>
      <c r="B117" s="220" t="s">
        <v>298</v>
      </c>
      <c r="C117" s="265" t="s">
        <v>299</v>
      </c>
      <c r="D117" s="222" t="s">
        <v>142</v>
      </c>
      <c r="E117" s="229">
        <v>0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23">
        <v>0</v>
      </c>
      <c r="O117" s="223">
        <f>ROUND(E117*N117,5)</f>
        <v>0</v>
      </c>
      <c r="P117" s="223">
        <v>0</v>
      </c>
      <c r="Q117" s="223">
        <f>ROUND(E117*P117,5)</f>
        <v>0</v>
      </c>
      <c r="R117" s="223"/>
      <c r="S117" s="223"/>
      <c r="T117" s="224">
        <v>3.0750000000000002</v>
      </c>
      <c r="U117" s="223">
        <f>ROUND(E117*T117,2)</f>
        <v>0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134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x14ac:dyDescent="0.2">
      <c r="A118" s="215" t="s">
        <v>108</v>
      </c>
      <c r="B118" s="221" t="s">
        <v>69</v>
      </c>
      <c r="C118" s="267" t="s">
        <v>70</v>
      </c>
      <c r="D118" s="226"/>
      <c r="E118" s="231"/>
      <c r="F118" s="234"/>
      <c r="G118" s="234">
        <f>SUMIF(AE119:AE122,"&lt;&gt;NOR",G119:G122)</f>
        <v>0</v>
      </c>
      <c r="H118" s="234"/>
      <c r="I118" s="234">
        <f>SUM(I119:I122)</f>
        <v>0</v>
      </c>
      <c r="J118" s="234"/>
      <c r="K118" s="234">
        <f>SUM(K119:K122)</f>
        <v>0</v>
      </c>
      <c r="L118" s="234"/>
      <c r="M118" s="234">
        <f>SUM(M119:M122)</f>
        <v>0</v>
      </c>
      <c r="N118" s="227"/>
      <c r="O118" s="227">
        <f>SUM(O119:O122)</f>
        <v>3.3700000000000002E-3</v>
      </c>
      <c r="P118" s="227"/>
      <c r="Q118" s="227">
        <f>SUM(Q119:Q122)</f>
        <v>0</v>
      </c>
      <c r="R118" s="227"/>
      <c r="S118" s="227"/>
      <c r="T118" s="228"/>
      <c r="U118" s="227">
        <f>SUM(U119:U122)</f>
        <v>2.3200000000000003</v>
      </c>
      <c r="AE118" t="s">
        <v>109</v>
      </c>
    </row>
    <row r="119" spans="1:60" outlineLevel="1" x14ac:dyDescent="0.2">
      <c r="A119" s="214">
        <v>81</v>
      </c>
      <c r="B119" s="220" t="s">
        <v>300</v>
      </c>
      <c r="C119" s="265" t="s">
        <v>301</v>
      </c>
      <c r="D119" s="222" t="s">
        <v>112</v>
      </c>
      <c r="E119" s="229">
        <v>12.4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23">
        <v>6.9999999999999994E-5</v>
      </c>
      <c r="O119" s="223">
        <f>ROUND(E119*N119,5)</f>
        <v>8.7000000000000001E-4</v>
      </c>
      <c r="P119" s="223">
        <v>0</v>
      </c>
      <c r="Q119" s="223">
        <f>ROUND(E119*P119,5)</f>
        <v>0</v>
      </c>
      <c r="R119" s="223"/>
      <c r="S119" s="223"/>
      <c r="T119" s="224">
        <v>8.6999999999999994E-2</v>
      </c>
      <c r="U119" s="223">
        <f>ROUND(E119*T119,2)</f>
        <v>1.08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134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14"/>
      <c r="B120" s="220"/>
      <c r="C120" s="266" t="s">
        <v>302</v>
      </c>
      <c r="D120" s="225"/>
      <c r="E120" s="230">
        <v>12.4</v>
      </c>
      <c r="F120" s="233"/>
      <c r="G120" s="233"/>
      <c r="H120" s="233"/>
      <c r="I120" s="233"/>
      <c r="J120" s="233"/>
      <c r="K120" s="233"/>
      <c r="L120" s="233"/>
      <c r="M120" s="233"/>
      <c r="N120" s="223"/>
      <c r="O120" s="223"/>
      <c r="P120" s="223"/>
      <c r="Q120" s="223"/>
      <c r="R120" s="223"/>
      <c r="S120" s="223"/>
      <c r="T120" s="224"/>
      <c r="U120" s="22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115</v>
      </c>
      <c r="AF120" s="213">
        <v>0</v>
      </c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>
        <v>82</v>
      </c>
      <c r="B121" s="220" t="s">
        <v>303</v>
      </c>
      <c r="C121" s="265" t="s">
        <v>304</v>
      </c>
      <c r="D121" s="222" t="s">
        <v>290</v>
      </c>
      <c r="E121" s="229">
        <v>5.0999999999999996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23">
        <v>4.8999999999999998E-4</v>
      </c>
      <c r="O121" s="223">
        <f>ROUND(E121*N121,5)</f>
        <v>2.5000000000000001E-3</v>
      </c>
      <c r="P121" s="223">
        <v>0</v>
      </c>
      <c r="Q121" s="223">
        <f>ROUND(E121*P121,5)</f>
        <v>0</v>
      </c>
      <c r="R121" s="223"/>
      <c r="S121" s="223"/>
      <c r="T121" s="224">
        <v>0.24299999999999999</v>
      </c>
      <c r="U121" s="223">
        <f>ROUND(E121*T121,2)</f>
        <v>1.24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134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14"/>
      <c r="B122" s="220"/>
      <c r="C122" s="266" t="s">
        <v>291</v>
      </c>
      <c r="D122" s="225"/>
      <c r="E122" s="230">
        <v>5.0999999999999996</v>
      </c>
      <c r="F122" s="233"/>
      <c r="G122" s="233"/>
      <c r="H122" s="233"/>
      <c r="I122" s="233"/>
      <c r="J122" s="233"/>
      <c r="K122" s="233"/>
      <c r="L122" s="233"/>
      <c r="M122" s="233"/>
      <c r="N122" s="223"/>
      <c r="O122" s="223"/>
      <c r="P122" s="223"/>
      <c r="Q122" s="223"/>
      <c r="R122" s="223"/>
      <c r="S122" s="223"/>
      <c r="T122" s="224"/>
      <c r="U122" s="223"/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115</v>
      </c>
      <c r="AF122" s="213">
        <v>0</v>
      </c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215" t="s">
        <v>108</v>
      </c>
      <c r="B123" s="221" t="s">
        <v>71</v>
      </c>
      <c r="C123" s="267" t="s">
        <v>72</v>
      </c>
      <c r="D123" s="226"/>
      <c r="E123" s="231"/>
      <c r="F123" s="234"/>
      <c r="G123" s="234">
        <f>SUMIF(AE124:AE130,"&lt;&gt;NOR",G124:G130)</f>
        <v>0</v>
      </c>
      <c r="H123" s="234"/>
      <c r="I123" s="234">
        <f>SUM(I124:I130)</f>
        <v>0</v>
      </c>
      <c r="J123" s="234"/>
      <c r="K123" s="234">
        <f>SUM(K124:K130)</f>
        <v>0</v>
      </c>
      <c r="L123" s="234"/>
      <c r="M123" s="234">
        <f>SUM(M124:M130)</f>
        <v>0</v>
      </c>
      <c r="N123" s="227"/>
      <c r="O123" s="227">
        <f>SUM(O124:O130)</f>
        <v>2.2499999999999998E-3</v>
      </c>
      <c r="P123" s="227"/>
      <c r="Q123" s="227">
        <f>SUM(Q124:Q130)</f>
        <v>1.3989199999999999</v>
      </c>
      <c r="R123" s="227"/>
      <c r="S123" s="227"/>
      <c r="T123" s="228"/>
      <c r="U123" s="227">
        <f>SUM(U124:U130)</f>
        <v>32.22</v>
      </c>
      <c r="AE123" t="s">
        <v>109</v>
      </c>
    </row>
    <row r="124" spans="1:60" outlineLevel="1" x14ac:dyDescent="0.2">
      <c r="A124" s="214">
        <v>83</v>
      </c>
      <c r="B124" s="220" t="s">
        <v>305</v>
      </c>
      <c r="C124" s="265" t="s">
        <v>306</v>
      </c>
      <c r="D124" s="222" t="s">
        <v>112</v>
      </c>
      <c r="E124" s="229">
        <v>4.5999999999999996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23">
        <v>4.8999999999999998E-4</v>
      </c>
      <c r="O124" s="223">
        <f>ROUND(E124*N124,5)</f>
        <v>2.2499999999999998E-3</v>
      </c>
      <c r="P124" s="223">
        <v>9.6780000000000005E-2</v>
      </c>
      <c r="Q124" s="223">
        <f>ROUND(E124*P124,5)</f>
        <v>0.44518999999999997</v>
      </c>
      <c r="R124" s="223"/>
      <c r="S124" s="223"/>
      <c r="T124" s="224">
        <v>1.24254</v>
      </c>
      <c r="U124" s="223">
        <f>ROUND(E124*T124,2)</f>
        <v>5.72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307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/>
      <c r="B125" s="220"/>
      <c r="C125" s="266" t="s">
        <v>308</v>
      </c>
      <c r="D125" s="225"/>
      <c r="E125" s="230">
        <v>4.5999999999999996</v>
      </c>
      <c r="F125" s="233"/>
      <c r="G125" s="233"/>
      <c r="H125" s="233"/>
      <c r="I125" s="233"/>
      <c r="J125" s="233"/>
      <c r="K125" s="233"/>
      <c r="L125" s="233"/>
      <c r="M125" s="233"/>
      <c r="N125" s="223"/>
      <c r="O125" s="223"/>
      <c r="P125" s="223"/>
      <c r="Q125" s="223"/>
      <c r="R125" s="223"/>
      <c r="S125" s="223"/>
      <c r="T125" s="224"/>
      <c r="U125" s="223"/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115</v>
      </c>
      <c r="AF125" s="213">
        <v>0</v>
      </c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>
        <v>84</v>
      </c>
      <c r="B126" s="220" t="s">
        <v>309</v>
      </c>
      <c r="C126" s="265" t="s">
        <v>310</v>
      </c>
      <c r="D126" s="222" t="s">
        <v>112</v>
      </c>
      <c r="E126" s="229">
        <v>29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23">
        <v>0</v>
      </c>
      <c r="O126" s="223">
        <f>ROUND(E126*N126,5)</f>
        <v>0</v>
      </c>
      <c r="P126" s="223">
        <v>1.4919999999999999E-2</v>
      </c>
      <c r="Q126" s="223">
        <f>ROUND(E126*P126,5)</f>
        <v>0.43268000000000001</v>
      </c>
      <c r="R126" s="223"/>
      <c r="S126" s="223"/>
      <c r="T126" s="224">
        <v>0.41299999999999998</v>
      </c>
      <c r="U126" s="223">
        <f>ROUND(E126*T126,2)</f>
        <v>11.98</v>
      </c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134</v>
      </c>
      <c r="AF126" s="213"/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/>
      <c r="B127" s="220"/>
      <c r="C127" s="266" t="s">
        <v>311</v>
      </c>
      <c r="D127" s="225"/>
      <c r="E127" s="230">
        <v>29</v>
      </c>
      <c r="F127" s="233"/>
      <c r="G127" s="233"/>
      <c r="H127" s="233"/>
      <c r="I127" s="233"/>
      <c r="J127" s="233"/>
      <c r="K127" s="233"/>
      <c r="L127" s="233"/>
      <c r="M127" s="233"/>
      <c r="N127" s="223"/>
      <c r="O127" s="223"/>
      <c r="P127" s="223"/>
      <c r="Q127" s="223"/>
      <c r="R127" s="223"/>
      <c r="S127" s="223"/>
      <c r="T127" s="224"/>
      <c r="U127" s="22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115</v>
      </c>
      <c r="AF127" s="213">
        <v>0</v>
      </c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14">
        <v>85</v>
      </c>
      <c r="B128" s="220" t="s">
        <v>312</v>
      </c>
      <c r="C128" s="265" t="s">
        <v>313</v>
      </c>
      <c r="D128" s="222" t="s">
        <v>112</v>
      </c>
      <c r="E128" s="229">
        <v>17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3">
        <v>0</v>
      </c>
      <c r="O128" s="223">
        <f>ROUND(E128*N128,5)</f>
        <v>0</v>
      </c>
      <c r="P128" s="223">
        <v>3.065E-2</v>
      </c>
      <c r="Q128" s="223">
        <f>ROUND(E128*P128,5)</f>
        <v>0.52105000000000001</v>
      </c>
      <c r="R128" s="223"/>
      <c r="S128" s="223"/>
      <c r="T128" s="224">
        <v>0.57599999999999996</v>
      </c>
      <c r="U128" s="223">
        <f>ROUND(E128*T128,2)</f>
        <v>9.7899999999999991</v>
      </c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134</v>
      </c>
      <c r="AF128" s="213"/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14"/>
      <c r="B129" s="220"/>
      <c r="C129" s="266" t="s">
        <v>314</v>
      </c>
      <c r="D129" s="225"/>
      <c r="E129" s="230">
        <v>17</v>
      </c>
      <c r="F129" s="233"/>
      <c r="G129" s="233"/>
      <c r="H129" s="233"/>
      <c r="I129" s="233"/>
      <c r="J129" s="233"/>
      <c r="K129" s="233"/>
      <c r="L129" s="233"/>
      <c r="M129" s="233"/>
      <c r="N129" s="223"/>
      <c r="O129" s="223"/>
      <c r="P129" s="223"/>
      <c r="Q129" s="223"/>
      <c r="R129" s="223"/>
      <c r="S129" s="223"/>
      <c r="T129" s="224"/>
      <c r="U129" s="22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115</v>
      </c>
      <c r="AF129" s="213">
        <v>0</v>
      </c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14">
        <v>86</v>
      </c>
      <c r="B130" s="220" t="s">
        <v>315</v>
      </c>
      <c r="C130" s="265" t="s">
        <v>316</v>
      </c>
      <c r="D130" s="222" t="s">
        <v>142</v>
      </c>
      <c r="E130" s="229">
        <v>1.399</v>
      </c>
      <c r="F130" s="232"/>
      <c r="G130" s="233">
        <f>ROUND(E130*F130,2)</f>
        <v>0</v>
      </c>
      <c r="H130" s="232"/>
      <c r="I130" s="233">
        <f>ROUND(E130*H130,2)</f>
        <v>0</v>
      </c>
      <c r="J130" s="232"/>
      <c r="K130" s="233">
        <f>ROUND(E130*J130,2)</f>
        <v>0</v>
      </c>
      <c r="L130" s="233">
        <v>21</v>
      </c>
      <c r="M130" s="233">
        <f>G130*(1+L130/100)</f>
        <v>0</v>
      </c>
      <c r="N130" s="223">
        <v>0</v>
      </c>
      <c r="O130" s="223">
        <f>ROUND(E130*N130,5)</f>
        <v>0</v>
      </c>
      <c r="P130" s="223">
        <v>0</v>
      </c>
      <c r="Q130" s="223">
        <f>ROUND(E130*P130,5)</f>
        <v>0</v>
      </c>
      <c r="R130" s="223"/>
      <c r="S130" s="223"/>
      <c r="T130" s="224">
        <v>3.379</v>
      </c>
      <c r="U130" s="223">
        <f>ROUND(E130*T130,2)</f>
        <v>4.7300000000000004</v>
      </c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134</v>
      </c>
      <c r="AF130" s="213"/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x14ac:dyDescent="0.2">
      <c r="A131" s="215" t="s">
        <v>108</v>
      </c>
      <c r="B131" s="221" t="s">
        <v>73</v>
      </c>
      <c r="C131" s="267" t="s">
        <v>74</v>
      </c>
      <c r="D131" s="226"/>
      <c r="E131" s="231"/>
      <c r="F131" s="234"/>
      <c r="G131" s="234">
        <f>SUMIF(AE132:AE142,"&lt;&gt;NOR",G132:G142)</f>
        <v>0</v>
      </c>
      <c r="H131" s="234"/>
      <c r="I131" s="234">
        <f>SUM(I132:I142)</f>
        <v>0</v>
      </c>
      <c r="J131" s="234"/>
      <c r="K131" s="234">
        <f>SUM(K132:K142)</f>
        <v>0</v>
      </c>
      <c r="L131" s="234"/>
      <c r="M131" s="234">
        <f>SUM(M132:M142)</f>
        <v>0</v>
      </c>
      <c r="N131" s="227"/>
      <c r="O131" s="227">
        <f>SUM(O132:O142)</f>
        <v>2.4599999999999999E-3</v>
      </c>
      <c r="P131" s="227"/>
      <c r="Q131" s="227">
        <f>SUM(Q132:Q142)</f>
        <v>0</v>
      </c>
      <c r="R131" s="227"/>
      <c r="S131" s="227"/>
      <c r="T131" s="228"/>
      <c r="U131" s="227">
        <f>SUM(U132:U142)</f>
        <v>7.52</v>
      </c>
      <c r="AE131" t="s">
        <v>109</v>
      </c>
    </row>
    <row r="132" spans="1:60" ht="22.5" outlineLevel="1" x14ac:dyDescent="0.2">
      <c r="A132" s="214">
        <v>87</v>
      </c>
      <c r="B132" s="220" t="s">
        <v>317</v>
      </c>
      <c r="C132" s="265" t="s">
        <v>318</v>
      </c>
      <c r="D132" s="222" t="s">
        <v>112</v>
      </c>
      <c r="E132" s="229">
        <v>10.71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23">
        <v>2.0000000000000002E-5</v>
      </c>
      <c r="O132" s="223">
        <f>ROUND(E132*N132,5)</f>
        <v>2.1000000000000001E-4</v>
      </c>
      <c r="P132" s="223">
        <v>0</v>
      </c>
      <c r="Q132" s="223">
        <f>ROUND(E132*P132,5)</f>
        <v>0</v>
      </c>
      <c r="R132" s="223"/>
      <c r="S132" s="223"/>
      <c r="T132" s="224">
        <v>0.129</v>
      </c>
      <c r="U132" s="223">
        <f>ROUND(E132*T132,2)</f>
        <v>1.38</v>
      </c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134</v>
      </c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14"/>
      <c r="B133" s="220"/>
      <c r="C133" s="266" t="s">
        <v>319</v>
      </c>
      <c r="D133" s="225"/>
      <c r="E133" s="230">
        <v>10.71</v>
      </c>
      <c r="F133" s="233"/>
      <c r="G133" s="233"/>
      <c r="H133" s="233"/>
      <c r="I133" s="233"/>
      <c r="J133" s="233"/>
      <c r="K133" s="233"/>
      <c r="L133" s="233"/>
      <c r="M133" s="233"/>
      <c r="N133" s="223"/>
      <c r="O133" s="223"/>
      <c r="P133" s="223"/>
      <c r="Q133" s="223"/>
      <c r="R133" s="223"/>
      <c r="S133" s="223"/>
      <c r="T133" s="224"/>
      <c r="U133" s="22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115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2.5" outlineLevel="1" x14ac:dyDescent="0.2">
      <c r="A134" s="214">
        <v>88</v>
      </c>
      <c r="B134" s="220" t="s">
        <v>320</v>
      </c>
      <c r="C134" s="265" t="s">
        <v>321</v>
      </c>
      <c r="D134" s="222" t="s">
        <v>112</v>
      </c>
      <c r="E134" s="229">
        <v>9.0299999999999994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23">
        <v>6.0000000000000002E-5</v>
      </c>
      <c r="O134" s="223">
        <f>ROUND(E134*N134,5)</f>
        <v>5.4000000000000001E-4</v>
      </c>
      <c r="P134" s="223">
        <v>0</v>
      </c>
      <c r="Q134" s="223">
        <f>ROUND(E134*P134,5)</f>
        <v>0</v>
      </c>
      <c r="R134" s="223"/>
      <c r="S134" s="223"/>
      <c r="T134" s="224">
        <v>0.129</v>
      </c>
      <c r="U134" s="223">
        <f>ROUND(E134*T134,2)</f>
        <v>1.1599999999999999</v>
      </c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134</v>
      </c>
      <c r="AF134" s="213"/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14"/>
      <c r="B135" s="220"/>
      <c r="C135" s="266" t="s">
        <v>322</v>
      </c>
      <c r="D135" s="225"/>
      <c r="E135" s="230">
        <v>9.0299999999999994</v>
      </c>
      <c r="F135" s="233"/>
      <c r="G135" s="233"/>
      <c r="H135" s="233"/>
      <c r="I135" s="233"/>
      <c r="J135" s="233"/>
      <c r="K135" s="233"/>
      <c r="L135" s="233"/>
      <c r="M135" s="233"/>
      <c r="N135" s="223"/>
      <c r="O135" s="223"/>
      <c r="P135" s="223"/>
      <c r="Q135" s="223"/>
      <c r="R135" s="223"/>
      <c r="S135" s="223"/>
      <c r="T135" s="224"/>
      <c r="U135" s="22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115</v>
      </c>
      <c r="AF135" s="213">
        <v>0</v>
      </c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2.5" outlineLevel="1" x14ac:dyDescent="0.2">
      <c r="A136" s="214">
        <v>89</v>
      </c>
      <c r="B136" s="220" t="s">
        <v>323</v>
      </c>
      <c r="C136" s="265" t="s">
        <v>324</v>
      </c>
      <c r="D136" s="222" t="s">
        <v>112</v>
      </c>
      <c r="E136" s="229">
        <v>18.375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23">
        <v>5.0000000000000002E-5</v>
      </c>
      <c r="O136" s="223">
        <f>ROUND(E136*N136,5)</f>
        <v>9.2000000000000003E-4</v>
      </c>
      <c r="P136" s="223">
        <v>0</v>
      </c>
      <c r="Q136" s="223">
        <f>ROUND(E136*P136,5)</f>
        <v>0</v>
      </c>
      <c r="R136" s="223"/>
      <c r="S136" s="223"/>
      <c r="T136" s="224">
        <v>0.14199999999999999</v>
      </c>
      <c r="U136" s="223">
        <f>ROUND(E136*T136,2)</f>
        <v>2.61</v>
      </c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134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14"/>
      <c r="B137" s="220"/>
      <c r="C137" s="266" t="s">
        <v>325</v>
      </c>
      <c r="D137" s="225"/>
      <c r="E137" s="230">
        <v>18.375</v>
      </c>
      <c r="F137" s="233"/>
      <c r="G137" s="233"/>
      <c r="H137" s="233"/>
      <c r="I137" s="233"/>
      <c r="J137" s="233"/>
      <c r="K137" s="233"/>
      <c r="L137" s="233"/>
      <c r="M137" s="233"/>
      <c r="N137" s="223"/>
      <c r="O137" s="223"/>
      <c r="P137" s="223"/>
      <c r="Q137" s="223"/>
      <c r="R137" s="223"/>
      <c r="S137" s="223"/>
      <c r="T137" s="224"/>
      <c r="U137" s="22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115</v>
      </c>
      <c r="AF137" s="213">
        <v>0</v>
      </c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ht="22.5" outlineLevel="1" x14ac:dyDescent="0.2">
      <c r="A138" s="214">
        <v>90</v>
      </c>
      <c r="B138" s="220" t="s">
        <v>326</v>
      </c>
      <c r="C138" s="265" t="s">
        <v>327</v>
      </c>
      <c r="D138" s="222" t="s">
        <v>112</v>
      </c>
      <c r="E138" s="229">
        <v>10.5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3">
        <v>3.0000000000000001E-5</v>
      </c>
      <c r="O138" s="223">
        <f>ROUND(E138*N138,5)</f>
        <v>3.2000000000000003E-4</v>
      </c>
      <c r="P138" s="223">
        <v>0</v>
      </c>
      <c r="Q138" s="223">
        <f>ROUND(E138*P138,5)</f>
        <v>0</v>
      </c>
      <c r="R138" s="223"/>
      <c r="S138" s="223"/>
      <c r="T138" s="224">
        <v>0.129</v>
      </c>
      <c r="U138" s="223">
        <f>ROUND(E138*T138,2)</f>
        <v>1.35</v>
      </c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134</v>
      </c>
      <c r="AF138" s="213"/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14"/>
      <c r="B139" s="220"/>
      <c r="C139" s="266" t="s">
        <v>328</v>
      </c>
      <c r="D139" s="225"/>
      <c r="E139" s="230">
        <v>10.5</v>
      </c>
      <c r="F139" s="233"/>
      <c r="G139" s="233"/>
      <c r="H139" s="233"/>
      <c r="I139" s="233"/>
      <c r="J139" s="233"/>
      <c r="K139" s="233"/>
      <c r="L139" s="233"/>
      <c r="M139" s="233"/>
      <c r="N139" s="223"/>
      <c r="O139" s="223"/>
      <c r="P139" s="223"/>
      <c r="Q139" s="223"/>
      <c r="R139" s="223"/>
      <c r="S139" s="223"/>
      <c r="T139" s="224"/>
      <c r="U139" s="223"/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115</v>
      </c>
      <c r="AF139" s="213">
        <v>0</v>
      </c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ht="22.5" outlineLevel="1" x14ac:dyDescent="0.2">
      <c r="A140" s="214">
        <v>91</v>
      </c>
      <c r="B140" s="220" t="s">
        <v>329</v>
      </c>
      <c r="C140" s="265" t="s">
        <v>330</v>
      </c>
      <c r="D140" s="222" t="s">
        <v>112</v>
      </c>
      <c r="E140" s="229">
        <v>7.875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3">
        <v>6.0000000000000002E-5</v>
      </c>
      <c r="O140" s="223">
        <f>ROUND(E140*N140,5)</f>
        <v>4.6999999999999999E-4</v>
      </c>
      <c r="P140" s="223">
        <v>0</v>
      </c>
      <c r="Q140" s="223">
        <f>ROUND(E140*P140,5)</f>
        <v>0</v>
      </c>
      <c r="R140" s="223"/>
      <c r="S140" s="223"/>
      <c r="T140" s="224">
        <v>0.129</v>
      </c>
      <c r="U140" s="223">
        <f>ROUND(E140*T140,2)</f>
        <v>1.02</v>
      </c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134</v>
      </c>
      <c r="AF140" s="213"/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14"/>
      <c r="B141" s="220"/>
      <c r="C141" s="266" t="s">
        <v>331</v>
      </c>
      <c r="D141" s="225"/>
      <c r="E141" s="230">
        <v>7.875</v>
      </c>
      <c r="F141" s="233"/>
      <c r="G141" s="233"/>
      <c r="H141" s="233"/>
      <c r="I141" s="233"/>
      <c r="J141" s="233"/>
      <c r="K141" s="233"/>
      <c r="L141" s="233"/>
      <c r="M141" s="233"/>
      <c r="N141" s="223"/>
      <c r="O141" s="223"/>
      <c r="P141" s="223"/>
      <c r="Q141" s="223"/>
      <c r="R141" s="223"/>
      <c r="S141" s="223"/>
      <c r="T141" s="224"/>
      <c r="U141" s="223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115</v>
      </c>
      <c r="AF141" s="213">
        <v>0</v>
      </c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14">
        <v>92</v>
      </c>
      <c r="B142" s="220" t="s">
        <v>332</v>
      </c>
      <c r="C142" s="265" t="s">
        <v>333</v>
      </c>
      <c r="D142" s="222" t="s">
        <v>142</v>
      </c>
      <c r="E142" s="229">
        <v>2.5000000000000001E-3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3">
        <v>0</v>
      </c>
      <c r="O142" s="223">
        <f>ROUND(E142*N142,5)</f>
        <v>0</v>
      </c>
      <c r="P142" s="223">
        <v>0</v>
      </c>
      <c r="Q142" s="223">
        <f>ROUND(E142*P142,5)</f>
        <v>0</v>
      </c>
      <c r="R142" s="223"/>
      <c r="S142" s="223"/>
      <c r="T142" s="224">
        <v>1.74</v>
      </c>
      <c r="U142" s="223">
        <f>ROUND(E142*T142,2)</f>
        <v>0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134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x14ac:dyDescent="0.2">
      <c r="A143" s="215" t="s">
        <v>108</v>
      </c>
      <c r="B143" s="221" t="s">
        <v>75</v>
      </c>
      <c r="C143" s="267" t="s">
        <v>76</v>
      </c>
      <c r="D143" s="226"/>
      <c r="E143" s="231"/>
      <c r="F143" s="234"/>
      <c r="G143" s="234">
        <f>SUMIF(AE144:AE145,"&lt;&gt;NOR",G144:G145)</f>
        <v>0</v>
      </c>
      <c r="H143" s="234"/>
      <c r="I143" s="234">
        <f>SUM(I144:I145)</f>
        <v>0</v>
      </c>
      <c r="J143" s="234"/>
      <c r="K143" s="234">
        <f>SUM(K144:K145)</f>
        <v>0</v>
      </c>
      <c r="L143" s="234"/>
      <c r="M143" s="234">
        <f>SUM(M144:M145)</f>
        <v>0</v>
      </c>
      <c r="N143" s="227"/>
      <c r="O143" s="227">
        <f>SUM(O144:O145)</f>
        <v>2.4500000000000001E-2</v>
      </c>
      <c r="P143" s="227"/>
      <c r="Q143" s="227">
        <f>SUM(Q144:Q145)</f>
        <v>2.1539999999999999</v>
      </c>
      <c r="R143" s="227"/>
      <c r="S143" s="227"/>
      <c r="T143" s="228"/>
      <c r="U143" s="227">
        <f>SUM(U144:U145)</f>
        <v>49.94</v>
      </c>
      <c r="AE143" t="s">
        <v>109</v>
      </c>
    </row>
    <row r="144" spans="1:60" ht="22.5" outlineLevel="1" x14ac:dyDescent="0.2">
      <c r="A144" s="214">
        <v>93</v>
      </c>
      <c r="B144" s="220" t="s">
        <v>334</v>
      </c>
      <c r="C144" s="265" t="s">
        <v>335</v>
      </c>
      <c r="D144" s="222" t="s">
        <v>112</v>
      </c>
      <c r="E144" s="229">
        <v>50</v>
      </c>
      <c r="F144" s="232"/>
      <c r="G144" s="233">
        <f>ROUND(E144*F144,2)</f>
        <v>0</v>
      </c>
      <c r="H144" s="232"/>
      <c r="I144" s="233">
        <f>ROUND(E144*H144,2)</f>
        <v>0</v>
      </c>
      <c r="J144" s="232"/>
      <c r="K144" s="233">
        <f>ROUND(E144*J144,2)</f>
        <v>0</v>
      </c>
      <c r="L144" s="233">
        <v>21</v>
      </c>
      <c r="M144" s="233">
        <f>G144*(1+L144/100)</f>
        <v>0</v>
      </c>
      <c r="N144" s="223">
        <v>4.8999999999999998E-4</v>
      </c>
      <c r="O144" s="223">
        <f>ROUND(E144*N144,5)</f>
        <v>2.4500000000000001E-2</v>
      </c>
      <c r="P144" s="223">
        <v>4.308E-2</v>
      </c>
      <c r="Q144" s="223">
        <f>ROUND(E144*P144,5)</f>
        <v>2.1539999999999999</v>
      </c>
      <c r="R144" s="223"/>
      <c r="S144" s="223"/>
      <c r="T144" s="224">
        <v>0.85326999999999997</v>
      </c>
      <c r="U144" s="223">
        <f>ROUND(E144*T144,2)</f>
        <v>42.66</v>
      </c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307</v>
      </c>
      <c r="AF144" s="213"/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14">
        <v>94</v>
      </c>
      <c r="B145" s="220" t="s">
        <v>336</v>
      </c>
      <c r="C145" s="265" t="s">
        <v>337</v>
      </c>
      <c r="D145" s="222" t="s">
        <v>142</v>
      </c>
      <c r="E145" s="229">
        <v>2.1539999999999999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3">
        <v>0</v>
      </c>
      <c r="O145" s="223">
        <f>ROUND(E145*N145,5)</f>
        <v>0</v>
      </c>
      <c r="P145" s="223">
        <v>0</v>
      </c>
      <c r="Q145" s="223">
        <f>ROUND(E145*P145,5)</f>
        <v>0</v>
      </c>
      <c r="R145" s="223"/>
      <c r="S145" s="223"/>
      <c r="T145" s="224">
        <v>3.379</v>
      </c>
      <c r="U145" s="223">
        <f>ROUND(E145*T145,2)</f>
        <v>7.28</v>
      </c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134</v>
      </c>
      <c r="AF145" s="213"/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">
      <c r="A146" s="215" t="s">
        <v>108</v>
      </c>
      <c r="B146" s="221" t="s">
        <v>77</v>
      </c>
      <c r="C146" s="267" t="s">
        <v>78</v>
      </c>
      <c r="D146" s="226"/>
      <c r="E146" s="231"/>
      <c r="F146" s="234"/>
      <c r="G146" s="234">
        <f>SUMIF(AE147:AE152,"&lt;&gt;NOR",G147:G152)</f>
        <v>0</v>
      </c>
      <c r="H146" s="234"/>
      <c r="I146" s="234">
        <f>SUM(I147:I152)</f>
        <v>0</v>
      </c>
      <c r="J146" s="234"/>
      <c r="K146" s="234">
        <f>SUM(K147:K152)</f>
        <v>0</v>
      </c>
      <c r="L146" s="234"/>
      <c r="M146" s="234">
        <f>SUM(M147:M152)</f>
        <v>0</v>
      </c>
      <c r="N146" s="227"/>
      <c r="O146" s="227">
        <f>SUM(O147:O152)</f>
        <v>0</v>
      </c>
      <c r="P146" s="227"/>
      <c r="Q146" s="227">
        <f>SUM(Q147:Q152)</f>
        <v>0.50583999999999996</v>
      </c>
      <c r="R146" s="227"/>
      <c r="S146" s="227"/>
      <c r="T146" s="228"/>
      <c r="U146" s="227">
        <f>SUM(U147:U152)</f>
        <v>8.5500000000000007</v>
      </c>
      <c r="AE146" t="s">
        <v>109</v>
      </c>
    </row>
    <row r="147" spans="1:60" outlineLevel="1" x14ac:dyDescent="0.2">
      <c r="A147" s="214">
        <v>95</v>
      </c>
      <c r="B147" s="220" t="s">
        <v>338</v>
      </c>
      <c r="C147" s="265" t="s">
        <v>339</v>
      </c>
      <c r="D147" s="222" t="s">
        <v>237</v>
      </c>
      <c r="E147" s="229">
        <v>5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23">
        <v>0</v>
      </c>
      <c r="O147" s="223">
        <f>ROUND(E147*N147,5)</f>
        <v>0</v>
      </c>
      <c r="P147" s="223">
        <v>3.4200000000000001E-2</v>
      </c>
      <c r="Q147" s="223">
        <f>ROUND(E147*P147,5)</f>
        <v>0.17100000000000001</v>
      </c>
      <c r="R147" s="223"/>
      <c r="S147" s="223"/>
      <c r="T147" s="224">
        <v>0.46500000000000002</v>
      </c>
      <c r="U147" s="223">
        <f>ROUND(E147*T147,2)</f>
        <v>2.33</v>
      </c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134</v>
      </c>
      <c r="AF147" s="213"/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14">
        <v>96</v>
      </c>
      <c r="B148" s="220" t="s">
        <v>340</v>
      </c>
      <c r="C148" s="265" t="s">
        <v>341</v>
      </c>
      <c r="D148" s="222" t="s">
        <v>237</v>
      </c>
      <c r="E148" s="229">
        <v>4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23">
        <v>0</v>
      </c>
      <c r="O148" s="223">
        <f>ROUND(E148*N148,5)</f>
        <v>0</v>
      </c>
      <c r="P148" s="223">
        <v>1.107E-2</v>
      </c>
      <c r="Q148" s="223">
        <f>ROUND(E148*P148,5)</f>
        <v>4.428E-2</v>
      </c>
      <c r="R148" s="223"/>
      <c r="S148" s="223"/>
      <c r="T148" s="224">
        <v>0.22700000000000001</v>
      </c>
      <c r="U148" s="223">
        <f>ROUND(E148*T148,2)</f>
        <v>0.91</v>
      </c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134</v>
      </c>
      <c r="AF148" s="213"/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14">
        <v>97</v>
      </c>
      <c r="B149" s="220" t="s">
        <v>342</v>
      </c>
      <c r="C149" s="265" t="s">
        <v>343</v>
      </c>
      <c r="D149" s="222" t="s">
        <v>237</v>
      </c>
      <c r="E149" s="229">
        <v>6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3">
        <v>0</v>
      </c>
      <c r="O149" s="223">
        <f>ROUND(E149*N149,5)</f>
        <v>0</v>
      </c>
      <c r="P149" s="223">
        <v>1.9460000000000002E-2</v>
      </c>
      <c r="Q149" s="223">
        <f>ROUND(E149*P149,5)</f>
        <v>0.11676</v>
      </c>
      <c r="R149" s="223"/>
      <c r="S149" s="223"/>
      <c r="T149" s="224">
        <v>0.38200000000000001</v>
      </c>
      <c r="U149" s="223">
        <f>ROUND(E149*T149,2)</f>
        <v>2.29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134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14">
        <v>98</v>
      </c>
      <c r="B150" s="220" t="s">
        <v>344</v>
      </c>
      <c r="C150" s="265" t="s">
        <v>345</v>
      </c>
      <c r="D150" s="222" t="s">
        <v>237</v>
      </c>
      <c r="E150" s="229">
        <v>1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3">
        <v>0</v>
      </c>
      <c r="O150" s="223">
        <f>ROUND(E150*N150,5)</f>
        <v>0</v>
      </c>
      <c r="P150" s="223">
        <v>1.8800000000000001E-2</v>
      </c>
      <c r="Q150" s="223">
        <f>ROUND(E150*P150,5)</f>
        <v>1.8800000000000001E-2</v>
      </c>
      <c r="R150" s="223"/>
      <c r="S150" s="223"/>
      <c r="T150" s="224">
        <v>0.57899999999999996</v>
      </c>
      <c r="U150" s="223">
        <f>ROUND(E150*T150,2)</f>
        <v>0.57999999999999996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134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>
        <v>99</v>
      </c>
      <c r="B151" s="220" t="s">
        <v>346</v>
      </c>
      <c r="C151" s="265" t="s">
        <v>347</v>
      </c>
      <c r="D151" s="222" t="s">
        <v>237</v>
      </c>
      <c r="E151" s="229">
        <v>1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23">
        <v>0</v>
      </c>
      <c r="O151" s="223">
        <f>ROUND(E151*N151,5)</f>
        <v>0</v>
      </c>
      <c r="P151" s="223">
        <v>0.155</v>
      </c>
      <c r="Q151" s="223">
        <f>ROUND(E151*P151,5)</f>
        <v>0.155</v>
      </c>
      <c r="R151" s="223"/>
      <c r="S151" s="223"/>
      <c r="T151" s="224">
        <v>0.83699999999999997</v>
      </c>
      <c r="U151" s="223">
        <f>ROUND(E151*T151,2)</f>
        <v>0.84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134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14">
        <v>100</v>
      </c>
      <c r="B152" s="220" t="s">
        <v>348</v>
      </c>
      <c r="C152" s="265" t="s">
        <v>349</v>
      </c>
      <c r="D152" s="222" t="s">
        <v>142</v>
      </c>
      <c r="E152" s="229">
        <v>0.50590000000000002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23">
        <v>0</v>
      </c>
      <c r="O152" s="223">
        <f>ROUND(E152*N152,5)</f>
        <v>0</v>
      </c>
      <c r="P152" s="223">
        <v>0</v>
      </c>
      <c r="Q152" s="223">
        <f>ROUND(E152*P152,5)</f>
        <v>0</v>
      </c>
      <c r="R152" s="223"/>
      <c r="S152" s="223"/>
      <c r="T152" s="224">
        <v>3.169</v>
      </c>
      <c r="U152" s="223">
        <f>ROUND(E152*T152,2)</f>
        <v>1.6</v>
      </c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134</v>
      </c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x14ac:dyDescent="0.2">
      <c r="A153" s="215" t="s">
        <v>108</v>
      </c>
      <c r="B153" s="221" t="s">
        <v>79</v>
      </c>
      <c r="C153" s="267" t="s">
        <v>80</v>
      </c>
      <c r="D153" s="226"/>
      <c r="E153" s="231"/>
      <c r="F153" s="234"/>
      <c r="G153" s="234">
        <f>SUMIF(AE154:AE157,"&lt;&gt;NOR",G154:G157)</f>
        <v>0</v>
      </c>
      <c r="H153" s="234"/>
      <c r="I153" s="234">
        <f>SUM(I154:I157)</f>
        <v>0</v>
      </c>
      <c r="J153" s="234"/>
      <c r="K153" s="234">
        <f>SUM(K154:K157)</f>
        <v>0</v>
      </c>
      <c r="L153" s="234"/>
      <c r="M153" s="234">
        <f>SUM(M154:M157)</f>
        <v>0</v>
      </c>
      <c r="N153" s="227"/>
      <c r="O153" s="227">
        <f>SUM(O154:O157)</f>
        <v>2.3999999999999998E-4</v>
      </c>
      <c r="P153" s="227"/>
      <c r="Q153" s="227">
        <f>SUM(Q154:Q157)</f>
        <v>1.0200000000000001E-2</v>
      </c>
      <c r="R153" s="227"/>
      <c r="S153" s="227"/>
      <c r="T153" s="228"/>
      <c r="U153" s="227">
        <f>SUM(U154:U157)</f>
        <v>0.49000000000000005</v>
      </c>
      <c r="AE153" t="s">
        <v>109</v>
      </c>
    </row>
    <row r="154" spans="1:60" ht="22.5" outlineLevel="1" x14ac:dyDescent="0.2">
      <c r="A154" s="214">
        <v>101</v>
      </c>
      <c r="B154" s="220" t="s">
        <v>350</v>
      </c>
      <c r="C154" s="265" t="s">
        <v>351</v>
      </c>
      <c r="D154" s="222" t="s">
        <v>112</v>
      </c>
      <c r="E154" s="229">
        <v>2.5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23">
        <v>2.0000000000000002E-5</v>
      </c>
      <c r="O154" s="223">
        <f>ROUND(E154*N154,5)</f>
        <v>5.0000000000000002E-5</v>
      </c>
      <c r="P154" s="223">
        <v>3.2000000000000002E-3</v>
      </c>
      <c r="Q154" s="223">
        <f>ROUND(E154*P154,5)</f>
        <v>8.0000000000000002E-3</v>
      </c>
      <c r="R154" s="223"/>
      <c r="S154" s="223"/>
      <c r="T154" s="224">
        <v>5.2999999999999999E-2</v>
      </c>
      <c r="U154" s="223">
        <f>ROUND(E154*T154,2)</f>
        <v>0.13</v>
      </c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134</v>
      </c>
      <c r="AF154" s="213"/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14">
        <v>102</v>
      </c>
      <c r="B155" s="220" t="s">
        <v>352</v>
      </c>
      <c r="C155" s="265" t="s">
        <v>353</v>
      </c>
      <c r="D155" s="222" t="s">
        <v>121</v>
      </c>
      <c r="E155" s="229">
        <v>1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3">
        <v>6.0000000000000002E-5</v>
      </c>
      <c r="O155" s="223">
        <f>ROUND(E155*N155,5)</f>
        <v>6.0000000000000002E-5</v>
      </c>
      <c r="P155" s="223">
        <v>1.1000000000000001E-3</v>
      </c>
      <c r="Q155" s="223">
        <f>ROUND(E155*P155,5)</f>
        <v>1.1000000000000001E-3</v>
      </c>
      <c r="R155" s="223"/>
      <c r="S155" s="223"/>
      <c r="T155" s="224">
        <v>7.2999999999999995E-2</v>
      </c>
      <c r="U155" s="223">
        <f>ROUND(E155*T155,2)</f>
        <v>7.0000000000000007E-2</v>
      </c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 t="s">
        <v>134</v>
      </c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14">
        <v>103</v>
      </c>
      <c r="B156" s="220" t="s">
        <v>354</v>
      </c>
      <c r="C156" s="265" t="s">
        <v>355</v>
      </c>
      <c r="D156" s="222" t="s">
        <v>121</v>
      </c>
      <c r="E156" s="229">
        <v>1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23">
        <v>1.2999999999999999E-4</v>
      </c>
      <c r="O156" s="223">
        <f>ROUND(E156*N156,5)</f>
        <v>1.2999999999999999E-4</v>
      </c>
      <c r="P156" s="223">
        <v>1.1000000000000001E-3</v>
      </c>
      <c r="Q156" s="223">
        <f>ROUND(E156*P156,5)</f>
        <v>1.1000000000000001E-3</v>
      </c>
      <c r="R156" s="223"/>
      <c r="S156" s="223"/>
      <c r="T156" s="224">
        <v>0.22900000000000001</v>
      </c>
      <c r="U156" s="223">
        <f>ROUND(E156*T156,2)</f>
        <v>0.23</v>
      </c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134</v>
      </c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43">
        <v>104</v>
      </c>
      <c r="B157" s="244" t="s">
        <v>356</v>
      </c>
      <c r="C157" s="268" t="s">
        <v>357</v>
      </c>
      <c r="D157" s="245" t="s">
        <v>142</v>
      </c>
      <c r="E157" s="246">
        <v>1.0200000000000001E-2</v>
      </c>
      <c r="F157" s="247"/>
      <c r="G157" s="248">
        <f>ROUND(E157*F157,2)</f>
        <v>0</v>
      </c>
      <c r="H157" s="247"/>
      <c r="I157" s="248">
        <f>ROUND(E157*H157,2)</f>
        <v>0</v>
      </c>
      <c r="J157" s="247"/>
      <c r="K157" s="248">
        <f>ROUND(E157*J157,2)</f>
        <v>0</v>
      </c>
      <c r="L157" s="248">
        <v>21</v>
      </c>
      <c r="M157" s="248">
        <f>G157*(1+L157/100)</f>
        <v>0</v>
      </c>
      <c r="N157" s="249">
        <v>0</v>
      </c>
      <c r="O157" s="249">
        <f>ROUND(E157*N157,5)</f>
        <v>0</v>
      </c>
      <c r="P157" s="249">
        <v>0</v>
      </c>
      <c r="Q157" s="249">
        <f>ROUND(E157*P157,5)</f>
        <v>0</v>
      </c>
      <c r="R157" s="249"/>
      <c r="S157" s="249"/>
      <c r="T157" s="250">
        <v>5.5620000000000003</v>
      </c>
      <c r="U157" s="249">
        <f>ROUND(E157*T157,2)</f>
        <v>0.06</v>
      </c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134</v>
      </c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x14ac:dyDescent="0.2">
      <c r="A158" s="6"/>
      <c r="B158" s="7" t="s">
        <v>358</v>
      </c>
      <c r="C158" s="269" t="s">
        <v>358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AC158">
        <v>15</v>
      </c>
      <c r="AD158">
        <v>21</v>
      </c>
    </row>
    <row r="159" spans="1:60" x14ac:dyDescent="0.2">
      <c r="A159" s="251"/>
      <c r="B159" s="252">
        <v>26</v>
      </c>
      <c r="C159" s="270" t="s">
        <v>358</v>
      </c>
      <c r="D159" s="253"/>
      <c r="E159" s="253"/>
      <c r="F159" s="253"/>
      <c r="G159" s="264">
        <f>G8+G24+G29+G59+G82+G106+G110+G118+G123+G131+G143+G146+G153</f>
        <v>0</v>
      </c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AC159">
        <f>SUMIF(L7:L157,AC158,G7:G157)</f>
        <v>0</v>
      </c>
      <c r="AD159">
        <f>SUMIF(L7:L157,AD158,G7:G157)</f>
        <v>0</v>
      </c>
      <c r="AE159" t="s">
        <v>359</v>
      </c>
    </row>
    <row r="160" spans="1:60" x14ac:dyDescent="0.2">
      <c r="A160" s="6"/>
      <c r="B160" s="7" t="s">
        <v>358</v>
      </c>
      <c r="C160" s="269" t="s">
        <v>358</v>
      </c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6"/>
      <c r="B161" s="7" t="s">
        <v>358</v>
      </c>
      <c r="C161" s="269" t="s">
        <v>358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54">
        <v>33</v>
      </c>
      <c r="B162" s="254"/>
      <c r="C162" s="271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55"/>
      <c r="B163" s="256"/>
      <c r="C163" s="272"/>
      <c r="D163" s="256"/>
      <c r="E163" s="256"/>
      <c r="F163" s="256"/>
      <c r="G163" s="257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AE163" t="s">
        <v>360</v>
      </c>
    </row>
    <row r="164" spans="1:31" x14ac:dyDescent="0.2">
      <c r="A164" s="258"/>
      <c r="B164" s="259"/>
      <c r="C164" s="273"/>
      <c r="D164" s="259"/>
      <c r="E164" s="259"/>
      <c r="F164" s="259"/>
      <c r="G164" s="260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">
      <c r="A165" s="258"/>
      <c r="B165" s="259"/>
      <c r="C165" s="273"/>
      <c r="D165" s="259"/>
      <c r="E165" s="259"/>
      <c r="F165" s="259"/>
      <c r="G165" s="260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A166" s="258"/>
      <c r="B166" s="259"/>
      <c r="C166" s="273"/>
      <c r="D166" s="259"/>
      <c r="E166" s="259"/>
      <c r="F166" s="259"/>
      <c r="G166" s="260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31" x14ac:dyDescent="0.2">
      <c r="A167" s="261"/>
      <c r="B167" s="262"/>
      <c r="C167" s="274"/>
      <c r="D167" s="262"/>
      <c r="E167" s="262"/>
      <c r="F167" s="262"/>
      <c r="G167" s="263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31" x14ac:dyDescent="0.2">
      <c r="A168" s="6"/>
      <c r="B168" s="7" t="s">
        <v>358</v>
      </c>
      <c r="C168" s="269" t="s">
        <v>358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31" x14ac:dyDescent="0.2">
      <c r="C169" s="275"/>
      <c r="AE169" t="s">
        <v>361</v>
      </c>
    </row>
  </sheetData>
  <mergeCells count="6">
    <mergeCell ref="A1:G1"/>
    <mergeCell ref="C2:G2"/>
    <mergeCell ref="C3:G3"/>
    <mergeCell ref="C4:G4"/>
    <mergeCell ref="A162:C162"/>
    <mergeCell ref="A163:G167"/>
  </mergeCells>
  <pageMargins left="0.59055118110236204" right="0.39370078740157499" top="0.78740157499999996" bottom="0.78740157499999996" header="0.3" footer="0.3"/>
  <pageSetup paperSize="9" orientation="landscape" horizontalDpi="300" verticalDpi="300" r:id="rId1"/>
  <rowBreaks count="1" manualBreakCount="1">
    <brk id="10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2017-08-23T06:37:05Z</dcterms:modified>
</cp:coreProperties>
</file>