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Výtah - elektroinsta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'01 - Výtah - elektroinsta...'!$C$90:$K$135</definedName>
    <definedName name="_xlnm.Print_Area" localSheetId="1">'01 - Výtah - elektroinsta...'!$C$4:$J$36,'01 - Výtah - elektroinsta...'!$C$42:$J$72,'01 - Výtah - elektroinsta...'!$C$78:$K$135</definedName>
    <definedName name="_xlnm.Print_Titles" localSheetId="1">'01 - Výtah - elektroinsta...'!$90:$90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35"/>
  <c r="BH135"/>
  <c r="BG135"/>
  <c r="BF135"/>
  <c r="T135"/>
  <c r="T134"/>
  <c r="R135"/>
  <c r="R134"/>
  <c r="P135"/>
  <c r="P134"/>
  <c r="BK135"/>
  <c r="BK134"/>
  <c r="J134"/>
  <c r="J135"/>
  <c r="BE135"/>
  <c r="J71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70"/>
  <c r="BI127"/>
  <c r="BH127"/>
  <c r="BG127"/>
  <c r="BF127"/>
  <c r="T127"/>
  <c r="R127"/>
  <c r="P127"/>
  <c r="BK127"/>
  <c r="J127"/>
  <c r="BE127"/>
  <c r="BI126"/>
  <c r="BH126"/>
  <c r="BG126"/>
  <c r="BF126"/>
  <c r="T126"/>
  <c r="T125"/>
  <c r="R126"/>
  <c r="R125"/>
  <c r="P126"/>
  <c r="P125"/>
  <c r="BK126"/>
  <c r="BK125"/>
  <c r="J125"/>
  <c r="J126"/>
  <c r="BE126"/>
  <c r="J69"/>
  <c r="BI123"/>
  <c r="BH123"/>
  <c r="BG123"/>
  <c r="BF123"/>
  <c r="T123"/>
  <c r="R123"/>
  <c r="P123"/>
  <c r="BK123"/>
  <c r="J123"/>
  <c r="BE123"/>
  <c r="BI122"/>
  <c r="BH122"/>
  <c r="BG122"/>
  <c r="BF122"/>
  <c r="T122"/>
  <c r="T121"/>
  <c r="T120"/>
  <c r="R122"/>
  <c r="R121"/>
  <c r="R120"/>
  <c r="P122"/>
  <c r="P121"/>
  <c r="P120"/>
  <c r="BK122"/>
  <c r="BK121"/>
  <c r="J121"/>
  <c r="BK120"/>
  <c r="J120"/>
  <c r="J122"/>
  <c r="BE122"/>
  <c r="J68"/>
  <c r="J67"/>
  <c r="BI118"/>
  <c r="BH118"/>
  <c r="BG118"/>
  <c r="BF118"/>
  <c r="T118"/>
  <c r="T117"/>
  <c r="R118"/>
  <c r="R117"/>
  <c r="P118"/>
  <c r="P117"/>
  <c r="BK118"/>
  <c r="BK117"/>
  <c r="J117"/>
  <c r="J118"/>
  <c r="BE118"/>
  <c r="J66"/>
  <c r="BI115"/>
  <c r="BH115"/>
  <c r="BG115"/>
  <c r="BF115"/>
  <c r="T115"/>
  <c r="T114"/>
  <c r="T113"/>
  <c r="R115"/>
  <c r="R114"/>
  <c r="R113"/>
  <c r="P115"/>
  <c r="P114"/>
  <c r="P113"/>
  <c r="BK115"/>
  <c r="BK114"/>
  <c r="J114"/>
  <c r="BK113"/>
  <c r="J113"/>
  <c r="J115"/>
  <c r="BE115"/>
  <c r="J65"/>
  <c r="J64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T108"/>
  <c r="R109"/>
  <c r="R108"/>
  <c r="P109"/>
  <c r="P108"/>
  <c r="BK109"/>
  <c r="BK108"/>
  <c r="J108"/>
  <c r="J109"/>
  <c r="BE109"/>
  <c r="J63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2"/>
  <c r="BI102"/>
  <c r="BH102"/>
  <c r="BG102"/>
  <c r="BF102"/>
  <c r="T102"/>
  <c r="R102"/>
  <c r="P102"/>
  <c r="BK102"/>
  <c r="J102"/>
  <c r="BE102"/>
  <c r="BI101"/>
  <c r="BH101"/>
  <c r="BG101"/>
  <c r="BF101"/>
  <c r="T101"/>
  <c r="T100"/>
  <c r="T99"/>
  <c r="R101"/>
  <c r="R100"/>
  <c r="R99"/>
  <c r="P101"/>
  <c r="P100"/>
  <c r="P99"/>
  <c r="BK101"/>
  <c r="BK100"/>
  <c r="J100"/>
  <c r="BK99"/>
  <c r="J99"/>
  <c r="J101"/>
  <c r="BE101"/>
  <c r="J61"/>
  <c r="J60"/>
  <c r="BI97"/>
  <c r="BH97"/>
  <c r="BG97"/>
  <c r="BF97"/>
  <c r="T97"/>
  <c r="T96"/>
  <c r="R97"/>
  <c r="R96"/>
  <c r="P97"/>
  <c r="P96"/>
  <c r="BK97"/>
  <c r="BK96"/>
  <c r="J96"/>
  <c r="J97"/>
  <c r="BE97"/>
  <c r="J59"/>
  <c r="BI94"/>
  <c r="F34"/>
  <c i="1" r="BD52"/>
  <c i="2" r="BH94"/>
  <c r="F33"/>
  <c i="1" r="BC52"/>
  <c i="2" r="BG94"/>
  <c r="F32"/>
  <c i="1" r="BB52"/>
  <c i="2" r="BF94"/>
  <c r="J31"/>
  <c i="1" r="AW52"/>
  <c i="2" r="F31"/>
  <c i="1" r="BA52"/>
  <c i="2" r="T94"/>
  <c r="T93"/>
  <c r="T92"/>
  <c r="T91"/>
  <c r="R94"/>
  <c r="R93"/>
  <c r="R92"/>
  <c r="R91"/>
  <c r="P94"/>
  <c r="P93"/>
  <c r="P92"/>
  <c r="P91"/>
  <c i="1" r="AU52"/>
  <c i="2" r="BK94"/>
  <c r="BK93"/>
  <c r="J93"/>
  <c r="BK92"/>
  <c r="J92"/>
  <c r="BK91"/>
  <c r="J91"/>
  <c r="J56"/>
  <c r="J27"/>
  <c i="1" r="AG52"/>
  <c i="2" r="J94"/>
  <c r="BE94"/>
  <c r="J30"/>
  <c i="1" r="AV52"/>
  <c i="2" r="F30"/>
  <c i="1" r="AZ52"/>
  <c i="2" r="J58"/>
  <c r="J57"/>
  <c r="F85"/>
  <c r="E83"/>
  <c r="F49"/>
  <c r="E47"/>
  <c r="J36"/>
  <c r="J21"/>
  <c r="E21"/>
  <c r="J87"/>
  <c r="J51"/>
  <c r="J20"/>
  <c r="J18"/>
  <c r="E18"/>
  <c r="F88"/>
  <c r="F52"/>
  <c r="J17"/>
  <c r="J15"/>
  <c r="E15"/>
  <c r="F87"/>
  <c r="F51"/>
  <c r="J14"/>
  <c r="J12"/>
  <c r="J85"/>
  <c r="J49"/>
  <c r="E7"/>
  <c r="E81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<sst xmlns="http://schemas.openxmlformats.org/spreadsheetml/2006/main">
  <si>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</si>
  <si>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</si>
  <si>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</si>
  <si>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</si>
  <si>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</si>
  <si>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</si>
  <si>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</si>
  <si>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{36993718-c504-490c-b8b7-25f712de45bf}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</si>
  <si>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</si>
  <si>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</si>
  <si>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</si>
  <si>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</si>
  <si>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</si>
  <si>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</si>
  <si>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</si>
  <si>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</si>
  <si>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201804ei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</si>
  <si>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</si>
  <si>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</si>
  <si>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Husova 9, Chrudim - Zajištění bezbariérovosti školy</t>
  </si>
  <si>
    <t>KSO:</t>
  </si>
  <si>
    <t/>
  </si>
  <si>
    <t>CC-CZ:</t>
  </si>
  <si>
    <t>Místo:</t>
  </si>
  <si>
    <t xml:space="preserve"> </t>
  </si>
  <si>
    <t>Datum:</t>
  </si>
  <si>
    <t>6. 3. 2018</t>
  </si>
  <si>
    <t>Zadavatel:</t>
  </si>
  <si>
    <t>IČ:</t>
  </si>
  <si>
    <t>DIČ:</t>
  </si>
  <si>
    <t>Uchazeč:</t>
  </si>
  <si>
    <t>Vyplň údaj</t>
  </si>
  <si>
    <t>Projektant:</t>
  </si>
  <si>
    <t>Ing. Josef Dvořák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</si>
  <si>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</si>
  <si>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</si>
  <si>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</si>
  <si>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</si>
  <si>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</si>
  <si>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</si>
  <si>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</si>
  <si>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</si>
  <si>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</si>
  <si>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</si>
  <si>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</si>
  <si>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</si>
  <si>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</si>
  <si>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</si>
  <si>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</si>
  <si>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</si>
  <si>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</si>
  <si>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</si>
  <si>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</si>
  <si>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</si>
  <si>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</si>
  <si>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</si>
  <si>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</si>
  <si>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</si>
  <si>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</si>
  <si>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</si>
  <si>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</si>
  <si>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</si>
  <si>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</si>
  <si>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</si>
  <si>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</si>
  <si>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</si>
  <si>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</si>
  <si>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</si>
  <si>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</si>
  <si>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</si>
  <si>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</si>
  <si>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</si>
  <si>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</si>
  <si>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</si>
  <si>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</si>
  <si>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</si>
  <si>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</si>
  <si>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Výtah - elektroinstalace</t>
  </si>
  <si>
    <t>STA</t>
  </si>
  <si>
    <t>1</t>
  </si>
  <si>
    <t>{9da0e838-735e-430d-ad38-20f8623624fa}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</si>
  <si>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</si>
  <si>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</si>
  <si>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</si>
  <si>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</si>
  <si>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</si>
  <si>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</si>
  <si>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</si>
  <si>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</si>
  <si>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Výtah - elektroinstalace</t>
  </si>
  <si>
    <t xml:space="preserve">Kabely včetně vytyčení a protažení v trasách,  ukončení vodičů a označení, úchytného a pomocného materiálu.  Jmenovité napětí = 0,6kV, zkušební napětí = 4kV. Barevné označení dle ČSN IEC 446.  Rozvaděče budou zahrnovat: - kompletní vnitřní prodrátování vodiči s předepsanou zkratovou odolností včetně  potřebného upevňovacího materiálu - potřebné přístrojové svorkovnice včetně svorek pro nulový a ochranný vodič   - připojení všech příchozích a odchozích vodičů v rozvaděčích a na přístrojích  - Na vnitřní straně dveří rozvaděčů budou v ochranném pouzdru kvalitního provedení uloženy výkresy -schema zapojení a popisy pro zvlášní přístroje. - Popisy jednotlivých přístrojů, svorek a pod. v rozvaděčích budou provedeny v trvanlivém provedení.  napěť. soustava 3+PEN stř., 50Hz, 400/230V-TN-C RE Stávající oceloplechový rozvaděč, osadit  nepřímé měření odběru elektrické energie, včetně přístrojového  vybavení, svorek a vnitřního propojení zapojení dle připojovacích podmínek ČEZ Distribuce a.s. RH Stávající oceloplechový rozvaděč, osadit dva nové jističové vývody  Slaboproudé rozvody zahrnují  telefonní rozvody pro  osazení telefonní zásuvky v rozvodně výtahu  Délky vodičů, elektroinstalačních trubek a žlabů  jsou stanoveny jen pro určitou orientaci, neboť záleží na skutečně vybrané trase, na způsobu montáže a na ostatních vlivech.</t>
  </si>
  <si>
    <t>REKAPITULACE ČLENĚNÍ SOUPISU PRACÍ</t>
  </si>
  <si>
    <t>Kód dílu - Popis</t>
  </si>
  <si>
    <t>Cena celkem [CZK]</t>
  </si>
  <si>
    <t>Náklady soupisu celkem</t>
  </si>
  <si>
    <t>-1</t>
  </si>
  <si>
    <t>Mat - Materiál</t>
  </si>
  <si>
    <t xml:space="preserve">    D2 - ELEKTROMONTÁŽNÍ MATERIÁL</t>
  </si>
  <si>
    <t xml:space="preserve">    D3 - SILOVÉ KABELY A VODIČE</t>
  </si>
  <si>
    <t xml:space="preserve">    D4 - ROZVADĚČE SILNOPROUD</t>
  </si>
  <si>
    <t xml:space="preserve">      D5 - Materiál na doplnění rozvaděče RE</t>
  </si>
  <si>
    <t xml:space="preserve">      D6 - Materiál na doplnění rozvaděče RH</t>
  </si>
  <si>
    <t xml:space="preserve">    D7 - SLABOPROUDÉ  ROZVODY</t>
  </si>
  <si>
    <t>Mon - Montáž</t>
  </si>
  <si>
    <t xml:space="preserve">    D8 - Revize elektro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</si>
  <si>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</si>
  <si>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</si>
  <si>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</si>
  <si>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</si>
  <si>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</si>
  <si>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</si>
  <si>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</si>
  <si>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</si>
  <si>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</si>
  <si>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</si>
  <si>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</si>
  <si>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</si>
  <si>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</si>
  <si>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</si>
  <si>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Mat</t>
  </si>
  <si>
    <t>Materiál</t>
  </si>
  <si>
    <t>ROZPOCET</t>
  </si>
  <si>
    <t>D2</t>
  </si>
  <si>
    <t>ELEKTROMONTÁŽNÍ MATERIÁL</t>
  </si>
  <si>
    <t>K</t>
  </si>
  <si>
    <t>Pol1</t>
  </si>
  <si>
    <t>Elektroinstalační lišta LV 40*40</t>
  </si>
  <si>
    <t>m</t>
  </si>
  <si>
    <t>4</t>
  </si>
  <si>
    <t>P</t>
  </si>
  <si>
    <t>Poznámka k položce:
Ostatní elektromontážní materiál určí montážní organizace</t>
  </si>
  <si>
    <t>D3</t>
  </si>
  <si>
    <t>SILOVÉ KABELY A VODIČE</t>
  </si>
  <si>
    <t>Pol2</t>
  </si>
  <si>
    <t>Kabel CYKY 5C*10</t>
  </si>
  <si>
    <t>D4</t>
  </si>
  <si>
    <t>ROZVADĚČE SILNOPROUD</t>
  </si>
  <si>
    <t>D5</t>
  </si>
  <si>
    <t>Materiál na doplnění rozvaděče RE</t>
  </si>
  <si>
    <t>3</t>
  </si>
  <si>
    <t>Pol3</t>
  </si>
  <si>
    <t>Měřící trafo proudu 125/5A , třída přesnosti 0,5S</t>
  </si>
  <si>
    <t>ks</t>
  </si>
  <si>
    <t>6</t>
  </si>
  <si>
    <t>Pol4</t>
  </si>
  <si>
    <t>hlavní jistič B125/3</t>
  </si>
  <si>
    <t>8</t>
  </si>
  <si>
    <t xml:space="preserve">Poznámka k položce:
Ostatní elektromontážní materiál včetně propojovacích vodičů  určí montážní organizace</t>
  </si>
  <si>
    <t>D6</t>
  </si>
  <si>
    <t>Materiál na doplnění rozvaděče RH</t>
  </si>
  <si>
    <t>5</t>
  </si>
  <si>
    <t>Pol5</t>
  </si>
  <si>
    <t>Svodič přepětí třídy T1+T2 (B+C), 3pól+N/PE, TN-S, TT</t>
  </si>
  <si>
    <t>10</t>
  </si>
  <si>
    <t>Pol6</t>
  </si>
  <si>
    <t>Jistič PLHT, char C, 3-pólový, Icn=20kA, In=40A</t>
  </si>
  <si>
    <t>12</t>
  </si>
  <si>
    <t>D7</t>
  </si>
  <si>
    <t xml:space="preserve">SLABOPROUDÉ  ROZVODY</t>
  </si>
  <si>
    <t>7</t>
  </si>
  <si>
    <t>Pol7</t>
  </si>
  <si>
    <t>Kabel SYKFY 2*2*0,5</t>
  </si>
  <si>
    <t>14</t>
  </si>
  <si>
    <t>Pol8</t>
  </si>
  <si>
    <t>Elektroinstalační lišta 11*10</t>
  </si>
  <si>
    <t>16</t>
  </si>
  <si>
    <t>9</t>
  </si>
  <si>
    <t>Pol9</t>
  </si>
  <si>
    <t>TEL - telefonní zásuvka nástěnná RJ11</t>
  </si>
  <si>
    <t>18</t>
  </si>
  <si>
    <t>Mon</t>
  </si>
  <si>
    <t>Montáž</t>
  </si>
  <si>
    <t>Pol111</t>
  </si>
  <si>
    <t>20</t>
  </si>
  <si>
    <t>11</t>
  </si>
  <si>
    <t>Pol10</t>
  </si>
  <si>
    <t>22</t>
  </si>
  <si>
    <t>Pol11</t>
  </si>
  <si>
    <t>24</t>
  </si>
  <si>
    <t>13</t>
  </si>
  <si>
    <t>Pol12</t>
  </si>
  <si>
    <t>26</t>
  </si>
  <si>
    <t>Pol17</t>
  </si>
  <si>
    <t>28</t>
  </si>
  <si>
    <t>Pol18</t>
  </si>
  <si>
    <t>30</t>
  </si>
  <si>
    <t>Pol13</t>
  </si>
  <si>
    <t>32</t>
  </si>
  <si>
    <t>17</t>
  </si>
  <si>
    <t>Pol14</t>
  </si>
  <si>
    <t>34</t>
  </si>
  <si>
    <t>Pol15</t>
  </si>
  <si>
    <t>36</t>
  </si>
  <si>
    <t>D8</t>
  </si>
  <si>
    <t>Revize elektro</t>
  </si>
  <si>
    <t>19</t>
  </si>
  <si>
    <t>Pol16</t>
  </si>
  <si>
    <t>Revize vnitřní elektroinstalace</t>
  </si>
  <si>
    <t>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</si>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</sst>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4" fillId="0" borderId="29" xfId="0" applyFont="1" applyBorder="1" applyAlignment="1">
      <alignment vertical="center" wrapText="1"/>
      <protection locked="0"/>
    </xf>
    <xf numFmtId="0" fontId="34" fillId="0" borderId="30" xfId="0" applyFont="1" applyBorder="1" applyAlignment="1">
      <alignment vertical="center" wrapText="1"/>
      <protection locked="0"/>
    </xf>
    <xf numFmtId="0" fontId="34" fillId="0" borderId="31" xfId="0" applyFont="1" applyBorder="1" applyAlignment="1">
      <alignment vertical="center" wrapText="1"/>
      <protection locked="0"/>
    </xf>
    <xf numFmtId="0" fontId="34" fillId="0" borderId="32" xfId="0" applyFont="1" applyBorder="1" applyAlignment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4" fillId="0" borderId="33" xfId="0" applyFont="1" applyBorder="1" applyAlignment="1">
      <alignment horizontal="center" vertical="center" wrapText="1"/>
      <protection locked="0"/>
    </xf>
    <xf numFmtId="0" fontId="34" fillId="0" borderId="32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horizontal="left" wrapText="1"/>
      <protection locked="0"/>
    </xf>
    <xf numFmtId="0" fontId="34" fillId="0" borderId="33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49" fontId="37" fillId="0" borderId="1" xfId="0" applyNumberFormat="1" applyFont="1" applyBorder="1" applyAlignment="1">
      <alignment horizontal="left" vertical="center" wrapText="1"/>
      <protection locked="0"/>
    </xf>
    <xf numFmtId="49" fontId="37" fillId="0" borderId="1" xfId="0" applyNumberFormat="1" applyFont="1" applyBorder="1" applyAlignment="1">
      <alignment vertical="center" wrapText="1"/>
      <protection locked="0"/>
    </xf>
    <xf numFmtId="0" fontId="34" fillId="0" borderId="35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vertical="center" wrapText="1"/>
      <protection locked="0"/>
    </xf>
    <xf numFmtId="0" fontId="34" fillId="0" borderId="36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vertical="top"/>
      <protection locked="0"/>
    </xf>
    <xf numFmtId="0" fontId="34" fillId="0" borderId="0" xfId="0" applyFont="1" applyAlignment="1">
      <alignment vertical="top"/>
      <protection locked="0"/>
    </xf>
    <xf numFmtId="0" fontId="34" fillId="0" borderId="29" xfId="0" applyFont="1" applyBorder="1" applyAlignment="1">
      <alignment horizontal="left" vertical="center"/>
      <protection locked="0"/>
    </xf>
    <xf numFmtId="0" fontId="34" fillId="0" borderId="30" xfId="0" applyFont="1" applyBorder="1" applyAlignment="1">
      <alignment horizontal="left" vertical="center"/>
      <protection locked="0"/>
    </xf>
    <xf numFmtId="0" fontId="34" fillId="0" borderId="31" xfId="0" applyFont="1" applyBorder="1" applyAlignment="1">
      <alignment horizontal="left" vertical="center"/>
      <protection locked="0"/>
    </xf>
    <xf numFmtId="0" fontId="34" fillId="0" borderId="32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4" fillId="0" borderId="33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center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7" fillId="0" borderId="1" xfId="0" applyFont="1" applyFill="1" applyBorder="1" applyAlignment="1">
      <alignment horizontal="left" vertical="center"/>
      <protection locked="0"/>
    </xf>
    <xf numFmtId="0" fontId="37" fillId="0" borderId="1" xfId="0" applyFont="1" applyFill="1" applyBorder="1" applyAlignment="1">
      <alignment horizontal="center" vertical="center"/>
      <protection locked="0"/>
    </xf>
    <xf numFmtId="0" fontId="34" fillId="0" borderId="35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4" fillId="0" borderId="36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4" fillId="0" borderId="29" xfId="0" applyFont="1" applyBorder="1" applyAlignment="1">
      <alignment horizontal="left" vertical="center" wrapText="1"/>
      <protection locked="0"/>
    </xf>
    <xf numFmtId="0" fontId="34" fillId="0" borderId="30" xfId="0" applyFont="1" applyBorder="1" applyAlignment="1">
      <alignment horizontal="left" vertical="center" wrapText="1"/>
      <protection locked="0"/>
    </xf>
    <xf numFmtId="0" fontId="34" fillId="0" borderId="31" xfId="0" applyFont="1" applyBorder="1" applyAlignment="1">
      <alignment horizontal="left" vertical="center" wrapText="1"/>
      <protection locked="0"/>
    </xf>
    <xf numFmtId="0" fontId="34" fillId="0" borderId="32" xfId="0" applyFont="1" applyBorder="1" applyAlignment="1">
      <alignment horizontal="left" vertical="center" wrapText="1"/>
      <protection locked="0"/>
    </xf>
    <xf numFmtId="0" fontId="34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7" fillId="0" borderId="35" xfId="0" applyFont="1" applyBorder="1" applyAlignment="1">
      <alignment horizontal="left" vertical="center" wrapText="1"/>
      <protection locked="0"/>
    </xf>
    <xf numFmtId="0" fontId="37" fillId="0" borderId="34" xfId="0" applyFont="1" applyBorder="1" applyAlignment="1">
      <alignment horizontal="left" vertical="center" wrapText="1"/>
      <protection locked="0"/>
    </xf>
    <xf numFmtId="0" fontId="37" fillId="0" borderId="36" xfId="0" applyFont="1" applyBorder="1" applyAlignment="1">
      <alignment horizontal="left" vertical="center" wrapText="1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1" xfId="0" applyFont="1" applyBorder="1" applyAlignment="1">
      <alignment horizontal="center" vertical="top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9" fillId="0" borderId="0" xfId="0" applyFont="1" applyAlignment="1">
      <alignment vertical="center"/>
      <protection locked="0"/>
    </xf>
    <xf numFmtId="0" fontId="36" fillId="0" borderId="1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36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7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6" fillId="0" borderId="34" xfId="0" applyFont="1" applyBorder="1" applyAlignment="1">
      <alignment horizontal="left"/>
      <protection locked="0"/>
    </xf>
    <xf numFmtId="0" fontId="39" fillId="0" borderId="34" xfId="0" applyFont="1" applyBorder="1" applyAlignment="1">
      <protection locked="0"/>
    </xf>
    <xf numFmtId="0" fontId="34" fillId="0" borderId="32" xfId="0" applyFont="1" applyBorder="1" applyAlignment="1">
      <alignment vertical="top"/>
      <protection locked="0"/>
    </xf>
    <xf numFmtId="0" fontId="34" fillId="0" borderId="33" xfId="0" applyFont="1" applyBorder="1" applyAlignment="1">
      <alignment vertical="top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4" fillId="0" borderId="1" xfId="0" applyFont="1" applyBorder="1" applyAlignment="1">
      <alignment horizontal="left" vertical="top"/>
      <protection locked="0"/>
    </xf>
    <xf numFmtId="0" fontId="34" fillId="0" borderId="35" xfId="0" applyFont="1" applyBorder="1" applyAlignment="1">
      <alignment vertical="top"/>
      <protection locked="0"/>
    </xf>
    <xf numFmtId="0" fontId="34" fillId="0" borderId="34" xfId="0" applyFont="1" applyBorder="1" applyAlignment="1">
      <alignment vertical="top"/>
      <protection locked="0"/>
    </xf>
    <xf numFmtId="0" fontId="34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34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57" customHeight="1">
      <c r="B20" s="24"/>
      <c r="C20" s="25"/>
      <c r="D20" s="25"/>
      <c r="E20" s="40" t="s">
        <v>36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37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38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39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40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41</v>
      </c>
      <c r="E26" s="50"/>
      <c r="F26" s="51" t="s">
        <v>42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43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44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45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46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47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48</v>
      </c>
      <c r="U32" s="57"/>
      <c r="V32" s="57"/>
      <c r="W32" s="57"/>
      <c r="X32" s="59" t="s">
        <v>49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50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201804ei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ZŠ Husova 9, Chrudim - Zajištění bezbariérovosti školy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 xml:space="preserve"> 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6. 3. 2018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 xml:space="preserve"> 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32</v>
      </c>
      <c r="AJ46" s="70"/>
      <c r="AK46" s="70"/>
      <c r="AL46" s="70"/>
      <c r="AM46" s="73" t="str">
        <f>IF(E17="","",E17)</f>
        <v>Ing. Josef Dvořák</v>
      </c>
      <c r="AN46" s="73"/>
      <c r="AO46" s="73"/>
      <c r="AP46" s="73"/>
      <c r="AQ46" s="70"/>
      <c r="AR46" s="68"/>
      <c r="AS46" s="82" t="s">
        <v>51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30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52</v>
      </c>
      <c r="D49" s="93"/>
      <c r="E49" s="93"/>
      <c r="F49" s="93"/>
      <c r="G49" s="93"/>
      <c r="H49" s="94"/>
      <c r="I49" s="95" t="s">
        <v>53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54</v>
      </c>
      <c r="AH49" s="93"/>
      <c r="AI49" s="93"/>
      <c r="AJ49" s="93"/>
      <c r="AK49" s="93"/>
      <c r="AL49" s="93"/>
      <c r="AM49" s="93"/>
      <c r="AN49" s="95" t="s">
        <v>55</v>
      </c>
      <c r="AO49" s="93"/>
      <c r="AP49" s="93"/>
      <c r="AQ49" s="97" t="s">
        <v>56</v>
      </c>
      <c r="AR49" s="68"/>
      <c r="AS49" s="98" t="s">
        <v>57</v>
      </c>
      <c r="AT49" s="99" t="s">
        <v>58</v>
      </c>
      <c r="AU49" s="99" t="s">
        <v>59</v>
      </c>
      <c r="AV49" s="99" t="s">
        <v>60</v>
      </c>
      <c r="AW49" s="99" t="s">
        <v>61</v>
      </c>
      <c r="AX49" s="99" t="s">
        <v>62</v>
      </c>
      <c r="AY49" s="99" t="s">
        <v>63</v>
      </c>
      <c r="AZ49" s="99" t="s">
        <v>64</v>
      </c>
      <c r="BA49" s="99" t="s">
        <v>65</v>
      </c>
      <c r="BB49" s="99" t="s">
        <v>66</v>
      </c>
      <c r="BC49" s="99" t="s">
        <v>67</v>
      </c>
      <c r="BD49" s="100" t="s">
        <v>68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69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ROUND(AG52,2)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ROUND(AS52,2)</f>
        <v>0</v>
      </c>
      <c r="AT51" s="110">
        <f>ROUND(SUM(AV51:AW51),2)</f>
        <v>0</v>
      </c>
      <c r="AU51" s="111">
        <f>ROUND(AU52,5)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ROUND(AZ52,2)</f>
        <v>0</v>
      </c>
      <c r="BA51" s="110">
        <f>ROUND(BA52,2)</f>
        <v>0</v>
      </c>
      <c r="BB51" s="110">
        <f>ROUND(BB52,2)</f>
        <v>0</v>
      </c>
      <c r="BC51" s="110">
        <f>ROUND(BC52,2)</f>
        <v>0</v>
      </c>
      <c r="BD51" s="112">
        <f>ROUND(BD52,2)</f>
        <v>0</v>
      </c>
      <c r="BS51" s="113" t="s">
        <v>70</v>
      </c>
      <c r="BT51" s="113" t="s">
        <v>71</v>
      </c>
      <c r="BU51" s="114" t="s">
        <v>72</v>
      </c>
      <c r="BV51" s="113" t="s">
        <v>73</v>
      </c>
      <c r="BW51" s="113" t="s">
        <v>7</v>
      </c>
      <c r="BX51" s="113" t="s">
        <v>74</v>
      </c>
      <c r="CL51" s="113" t="s">
        <v>21</v>
      </c>
    </row>
    <row r="52" s="5" customFormat="1" ht="16.5" customHeight="1">
      <c r="A52" s="115" t="s">
        <v>75</v>
      </c>
      <c r="B52" s="116"/>
      <c r="C52" s="117"/>
      <c r="D52" s="118" t="s">
        <v>76</v>
      </c>
      <c r="E52" s="118"/>
      <c r="F52" s="118"/>
      <c r="G52" s="118"/>
      <c r="H52" s="118"/>
      <c r="I52" s="119"/>
      <c r="J52" s="118" t="s">
        <v>77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'01 - Výtah - elektroinsta...'!J27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78</v>
      </c>
      <c r="AR52" s="122"/>
      <c r="AS52" s="123">
        <v>0</v>
      </c>
      <c r="AT52" s="124">
        <f>ROUND(SUM(AV52:AW52),2)</f>
        <v>0</v>
      </c>
      <c r="AU52" s="125">
        <f>'01 - Výtah - elektroinsta...'!P91</f>
        <v>0</v>
      </c>
      <c r="AV52" s="124">
        <f>'01 - Výtah - elektroinsta...'!J30</f>
        <v>0</v>
      </c>
      <c r="AW52" s="124">
        <f>'01 - Výtah - elektroinsta...'!J31</f>
        <v>0</v>
      </c>
      <c r="AX52" s="124">
        <f>'01 - Výtah - elektroinsta...'!J32</f>
        <v>0</v>
      </c>
      <c r="AY52" s="124">
        <f>'01 - Výtah - elektroinsta...'!J33</f>
        <v>0</v>
      </c>
      <c r="AZ52" s="124">
        <f>'01 - Výtah - elektroinsta...'!F30</f>
        <v>0</v>
      </c>
      <c r="BA52" s="124">
        <f>'01 - Výtah - elektroinsta...'!F31</f>
        <v>0</v>
      </c>
      <c r="BB52" s="124">
        <f>'01 - Výtah - elektroinsta...'!F32</f>
        <v>0</v>
      </c>
      <c r="BC52" s="124">
        <f>'01 - Výtah - elektroinsta...'!F33</f>
        <v>0</v>
      </c>
      <c r="BD52" s="126">
        <f>'01 - Výtah - elektroinsta...'!F34</f>
        <v>0</v>
      </c>
      <c r="BT52" s="127" t="s">
        <v>79</v>
      </c>
      <c r="BV52" s="127" t="s">
        <v>73</v>
      </c>
      <c r="BW52" s="127" t="s">
        <v>80</v>
      </c>
      <c r="BX52" s="127" t="s">
        <v>7</v>
      </c>
      <c r="CL52" s="127" t="s">
        <v>21</v>
      </c>
      <c r="CM52" s="127" t="s">
        <v>81</v>
      </c>
    </row>
    <row r="53" s="1" customFormat="1" ht="30" customHeight="1">
      <c r="B53" s="42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68"/>
    </row>
    <row r="54" s="1" customFormat="1" ht="6.96" customHeight="1">
      <c r="B54" s="63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8"/>
    </row>
  </sheetData>
  <sheetProtection sheet="1" formatColumns="0" formatRows="0" objects="1" scenarios="1" spinCount="100000" saltValue="VZP5dfAG5qHgmWiekU+Izu/jz+LiQF06JWQJCu2G04AWMaH3qpRcwLf/iuxhIJQGLGvteVUMEZxLSfjRuEqpDA==" hashValue="dE+36XKtzlURk0ICHBbqEIKQ0mW2LOrLYRlQWv66XBJNAqp33A5bK14uS73//aWHqZ2aX+Yu/gBo1Rlno4Ukug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Výtah - elektroinsta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29"/>
      <c r="C1" s="129"/>
      <c r="D1" s="130" t="s">
        <v>1</v>
      </c>
      <c r="E1" s="129"/>
      <c r="F1" s="131" t="s">
        <v>82</v>
      </c>
      <c r="G1" s="131" t="s">
        <v>83</v>
      </c>
      <c r="H1" s="131"/>
      <c r="I1" s="132"/>
      <c r="J1" s="131" t="s">
        <v>84</v>
      </c>
      <c r="K1" s="130" t="s">
        <v>85</v>
      </c>
      <c r="L1" s="131" t="s">
        <v>86</v>
      </c>
      <c r="M1" s="131"/>
      <c r="N1" s="131"/>
      <c r="O1" s="131"/>
      <c r="P1" s="131"/>
      <c r="Q1" s="131"/>
      <c r="R1" s="131"/>
      <c r="S1" s="131"/>
      <c r="T1" s="131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80</v>
      </c>
    </row>
    <row r="3" ht="6.96" customHeight="1">
      <c r="B3" s="21"/>
      <c r="C3" s="22"/>
      <c r="D3" s="22"/>
      <c r="E3" s="22"/>
      <c r="F3" s="22"/>
      <c r="G3" s="22"/>
      <c r="H3" s="22"/>
      <c r="I3" s="133"/>
      <c r="J3" s="22"/>
      <c r="K3" s="23"/>
      <c r="AT3" s="20" t="s">
        <v>81</v>
      </c>
    </row>
    <row r="4" ht="36.96" customHeight="1">
      <c r="B4" s="24"/>
      <c r="C4" s="25"/>
      <c r="D4" s="26" t="s">
        <v>87</v>
      </c>
      <c r="E4" s="25"/>
      <c r="F4" s="25"/>
      <c r="G4" s="25"/>
      <c r="H4" s="25"/>
      <c r="I4" s="134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4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4"/>
      <c r="J6" s="25"/>
      <c r="K6" s="27"/>
    </row>
    <row r="7" ht="16.5" customHeight="1">
      <c r="B7" s="24"/>
      <c r="C7" s="25"/>
      <c r="D7" s="25"/>
      <c r="E7" s="135" t="str">
        <f>'Rekapitulace stavby'!K6</f>
        <v>ZŠ Husova 9, Chrudim - Zajištění bezbariérovosti školy</v>
      </c>
      <c r="F7" s="36"/>
      <c r="G7" s="36"/>
      <c r="H7" s="36"/>
      <c r="I7" s="134"/>
      <c r="J7" s="25"/>
      <c r="K7" s="27"/>
    </row>
    <row r="8" s="1" customFormat="1">
      <c r="B8" s="42"/>
      <c r="C8" s="43"/>
      <c r="D8" s="36" t="s">
        <v>88</v>
      </c>
      <c r="E8" s="43"/>
      <c r="F8" s="43"/>
      <c r="G8" s="43"/>
      <c r="H8" s="43"/>
      <c r="I8" s="136"/>
      <c r="J8" s="43"/>
      <c r="K8" s="47"/>
    </row>
    <row r="9" s="1" customFormat="1" ht="36.96" customHeight="1">
      <c r="B9" s="42"/>
      <c r="C9" s="43"/>
      <c r="D9" s="43"/>
      <c r="E9" s="137" t="s">
        <v>89</v>
      </c>
      <c r="F9" s="43"/>
      <c r="G9" s="43"/>
      <c r="H9" s="43"/>
      <c r="I9" s="136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36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38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38" t="s">
        <v>25</v>
      </c>
      <c r="J12" s="139" t="str">
        <f>'Rekapitulace stavby'!AN8</f>
        <v>6. 3. 2018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36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38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38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36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38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38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36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38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>Ing. Josef Dvořák</v>
      </c>
      <c r="F21" s="43"/>
      <c r="G21" s="43"/>
      <c r="H21" s="43"/>
      <c r="I21" s="138" t="s">
        <v>29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36"/>
      <c r="J22" s="43"/>
      <c r="K22" s="47"/>
    </row>
    <row r="23" s="1" customFormat="1" ht="14.4" customHeight="1">
      <c r="B23" s="42"/>
      <c r="C23" s="43"/>
      <c r="D23" s="36" t="s">
        <v>35</v>
      </c>
      <c r="E23" s="43"/>
      <c r="F23" s="43"/>
      <c r="G23" s="43"/>
      <c r="H23" s="43"/>
      <c r="I23" s="136"/>
      <c r="J23" s="43"/>
      <c r="K23" s="47"/>
    </row>
    <row r="24" s="6" customFormat="1" ht="199.5" customHeight="1">
      <c r="B24" s="140"/>
      <c r="C24" s="141"/>
      <c r="D24" s="141"/>
      <c r="E24" s="40" t="s">
        <v>90</v>
      </c>
      <c r="F24" s="40"/>
      <c r="G24" s="40"/>
      <c r="H24" s="40"/>
      <c r="I24" s="142"/>
      <c r="J24" s="141"/>
      <c r="K24" s="143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36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4"/>
      <c r="J26" s="102"/>
      <c r="K26" s="145"/>
    </row>
    <row r="27" s="1" customFormat="1" ht="25.44" customHeight="1">
      <c r="B27" s="42"/>
      <c r="C27" s="43"/>
      <c r="D27" s="146" t="s">
        <v>37</v>
      </c>
      <c r="E27" s="43"/>
      <c r="F27" s="43"/>
      <c r="G27" s="43"/>
      <c r="H27" s="43"/>
      <c r="I27" s="136"/>
      <c r="J27" s="147">
        <f>ROUND(J91,2)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4"/>
      <c r="J28" s="102"/>
      <c r="K28" s="145"/>
    </row>
    <row r="29" s="1" customFormat="1" ht="14.4" customHeight="1">
      <c r="B29" s="42"/>
      <c r="C29" s="43"/>
      <c r="D29" s="43"/>
      <c r="E29" s="43"/>
      <c r="F29" s="48" t="s">
        <v>39</v>
      </c>
      <c r="G29" s="43"/>
      <c r="H29" s="43"/>
      <c r="I29" s="148" t="s">
        <v>38</v>
      </c>
      <c r="J29" s="48" t="s">
        <v>40</v>
      </c>
      <c r="K29" s="47"/>
    </row>
    <row r="30" s="1" customFormat="1" ht="14.4" customHeight="1">
      <c r="B30" s="42"/>
      <c r="C30" s="43"/>
      <c r="D30" s="51" t="s">
        <v>41</v>
      </c>
      <c r="E30" s="51" t="s">
        <v>42</v>
      </c>
      <c r="F30" s="149">
        <f>ROUND(SUM(BE91:BE135), 2)</f>
        <v>0</v>
      </c>
      <c r="G30" s="43"/>
      <c r="H30" s="43"/>
      <c r="I30" s="150">
        <v>0.20999999999999999</v>
      </c>
      <c r="J30" s="149">
        <f>ROUND(ROUND((SUM(BE91:BE135)), 2)*I30, 2)</f>
        <v>0</v>
      </c>
      <c r="K30" s="47"/>
    </row>
    <row r="31" s="1" customFormat="1" ht="14.4" customHeight="1">
      <c r="B31" s="42"/>
      <c r="C31" s="43"/>
      <c r="D31" s="43"/>
      <c r="E31" s="51" t="s">
        <v>43</v>
      </c>
      <c r="F31" s="149">
        <f>ROUND(SUM(BF91:BF135), 2)</f>
        <v>0</v>
      </c>
      <c r="G31" s="43"/>
      <c r="H31" s="43"/>
      <c r="I31" s="150">
        <v>0.14999999999999999</v>
      </c>
      <c r="J31" s="149">
        <f>ROUND(ROUND((SUM(BF91:BF135)),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44</v>
      </c>
      <c r="F32" s="149">
        <f>ROUND(SUM(BG91:BG135), 2)</f>
        <v>0</v>
      </c>
      <c r="G32" s="43"/>
      <c r="H32" s="43"/>
      <c r="I32" s="150">
        <v>0.20999999999999999</v>
      </c>
      <c r="J32" s="149">
        <v>0</v>
      </c>
      <c r="K32" s="47"/>
    </row>
    <row r="33" hidden="1" s="1" customFormat="1" ht="14.4" customHeight="1">
      <c r="B33" s="42"/>
      <c r="C33" s="43"/>
      <c r="D33" s="43"/>
      <c r="E33" s="51" t="s">
        <v>45</v>
      </c>
      <c r="F33" s="149">
        <f>ROUND(SUM(BH91:BH135), 2)</f>
        <v>0</v>
      </c>
      <c r="G33" s="43"/>
      <c r="H33" s="43"/>
      <c r="I33" s="150">
        <v>0.14999999999999999</v>
      </c>
      <c r="J33" s="149">
        <v>0</v>
      </c>
      <c r="K33" s="47"/>
    </row>
    <row r="34" hidden="1" s="1" customFormat="1" ht="14.4" customHeight="1">
      <c r="B34" s="42"/>
      <c r="C34" s="43"/>
      <c r="D34" s="43"/>
      <c r="E34" s="51" t="s">
        <v>46</v>
      </c>
      <c r="F34" s="149">
        <f>ROUND(SUM(BI91:BI135), 2)</f>
        <v>0</v>
      </c>
      <c r="G34" s="43"/>
      <c r="H34" s="43"/>
      <c r="I34" s="150">
        <v>0</v>
      </c>
      <c r="J34" s="149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36"/>
      <c r="J35" s="43"/>
      <c r="K35" s="47"/>
    </row>
    <row r="36" s="1" customFormat="1" ht="25.44" customHeight="1">
      <c r="B36" s="42"/>
      <c r="C36" s="151"/>
      <c r="D36" s="152" t="s">
        <v>47</v>
      </c>
      <c r="E36" s="94"/>
      <c r="F36" s="94"/>
      <c r="G36" s="153" t="s">
        <v>48</v>
      </c>
      <c r="H36" s="154" t="s">
        <v>49</v>
      </c>
      <c r="I36" s="155"/>
      <c r="J36" s="156">
        <f>SUM(J27:J34)</f>
        <v>0</v>
      </c>
      <c r="K36" s="157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58"/>
      <c r="J37" s="64"/>
      <c r="K37" s="65"/>
    </row>
    <row r="41" s="1" customFormat="1" ht="6.96" customHeight="1">
      <c r="B41" s="159"/>
      <c r="C41" s="160"/>
      <c r="D41" s="160"/>
      <c r="E41" s="160"/>
      <c r="F41" s="160"/>
      <c r="G41" s="160"/>
      <c r="H41" s="160"/>
      <c r="I41" s="161"/>
      <c r="J41" s="160"/>
      <c r="K41" s="162"/>
    </row>
    <row r="42" s="1" customFormat="1" ht="36.96" customHeight="1">
      <c r="B42" s="42"/>
      <c r="C42" s="26" t="s">
        <v>91</v>
      </c>
      <c r="D42" s="43"/>
      <c r="E42" s="43"/>
      <c r="F42" s="43"/>
      <c r="G42" s="43"/>
      <c r="H42" s="43"/>
      <c r="I42" s="136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36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36"/>
      <c r="J44" s="43"/>
      <c r="K44" s="47"/>
    </row>
    <row r="45" s="1" customFormat="1" ht="16.5" customHeight="1">
      <c r="B45" s="42"/>
      <c r="C45" s="43"/>
      <c r="D45" s="43"/>
      <c r="E45" s="135" t="str">
        <f>E7</f>
        <v>ZŠ Husova 9, Chrudim - Zajištění bezbariérovosti školy</v>
      </c>
      <c r="F45" s="36"/>
      <c r="G45" s="36"/>
      <c r="H45" s="36"/>
      <c r="I45" s="136"/>
      <c r="J45" s="43"/>
      <c r="K45" s="47"/>
    </row>
    <row r="46" s="1" customFormat="1" ht="14.4" customHeight="1">
      <c r="B46" s="42"/>
      <c r="C46" s="36" t="s">
        <v>88</v>
      </c>
      <c r="D46" s="43"/>
      <c r="E46" s="43"/>
      <c r="F46" s="43"/>
      <c r="G46" s="43"/>
      <c r="H46" s="43"/>
      <c r="I46" s="136"/>
      <c r="J46" s="43"/>
      <c r="K46" s="47"/>
    </row>
    <row r="47" s="1" customFormat="1" ht="17.25" customHeight="1">
      <c r="B47" s="42"/>
      <c r="C47" s="43"/>
      <c r="D47" s="43"/>
      <c r="E47" s="137" t="str">
        <f>E9</f>
        <v>01 - Výtah - elektroinstalace</v>
      </c>
      <c r="F47" s="43"/>
      <c r="G47" s="43"/>
      <c r="H47" s="43"/>
      <c r="I47" s="136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36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38" t="s">
        <v>25</v>
      </c>
      <c r="J49" s="139" t="str">
        <f>IF(J12="","",J12)</f>
        <v>6. 3. 2018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36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38" t="s">
        <v>32</v>
      </c>
      <c r="J51" s="40" t="str">
        <f>E21</f>
        <v>Ing. Josef Dvořák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36"/>
      <c r="J52" s="163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36"/>
      <c r="J53" s="43"/>
      <c r="K53" s="47"/>
    </row>
    <row r="54" s="1" customFormat="1" ht="29.28" customHeight="1">
      <c r="B54" s="42"/>
      <c r="C54" s="164" t="s">
        <v>92</v>
      </c>
      <c r="D54" s="151"/>
      <c r="E54" s="151"/>
      <c r="F54" s="151"/>
      <c r="G54" s="151"/>
      <c r="H54" s="151"/>
      <c r="I54" s="165"/>
      <c r="J54" s="166" t="s">
        <v>93</v>
      </c>
      <c r="K54" s="167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36"/>
      <c r="J55" s="43"/>
      <c r="K55" s="47"/>
    </row>
    <row r="56" s="1" customFormat="1" ht="29.28" customHeight="1">
      <c r="B56" s="42"/>
      <c r="C56" s="168" t="s">
        <v>94</v>
      </c>
      <c r="D56" s="43"/>
      <c r="E56" s="43"/>
      <c r="F56" s="43"/>
      <c r="G56" s="43"/>
      <c r="H56" s="43"/>
      <c r="I56" s="136"/>
      <c r="J56" s="147">
        <f>J91</f>
        <v>0</v>
      </c>
      <c r="K56" s="47"/>
      <c r="AU56" s="20" t="s">
        <v>95</v>
      </c>
    </row>
    <row r="57" s="7" customFormat="1" ht="24.96" customHeight="1">
      <c r="B57" s="169"/>
      <c r="C57" s="170"/>
      <c r="D57" s="171" t="s">
        <v>96</v>
      </c>
      <c r="E57" s="172"/>
      <c r="F57" s="172"/>
      <c r="G57" s="172"/>
      <c r="H57" s="172"/>
      <c r="I57" s="173"/>
      <c r="J57" s="174">
        <f>J92</f>
        <v>0</v>
      </c>
      <c r="K57" s="175"/>
    </row>
    <row r="58" s="8" customFormat="1" ht="19.92" customHeight="1">
      <c r="B58" s="176"/>
      <c r="C58" s="177"/>
      <c r="D58" s="178" t="s">
        <v>97</v>
      </c>
      <c r="E58" s="179"/>
      <c r="F58" s="179"/>
      <c r="G58" s="179"/>
      <c r="H58" s="179"/>
      <c r="I58" s="180"/>
      <c r="J58" s="181">
        <f>J93</f>
        <v>0</v>
      </c>
      <c r="K58" s="182"/>
    </row>
    <row r="59" s="8" customFormat="1" ht="19.92" customHeight="1">
      <c r="B59" s="176"/>
      <c r="C59" s="177"/>
      <c r="D59" s="178" t="s">
        <v>98</v>
      </c>
      <c r="E59" s="179"/>
      <c r="F59" s="179"/>
      <c r="G59" s="179"/>
      <c r="H59" s="179"/>
      <c r="I59" s="180"/>
      <c r="J59" s="181">
        <f>J96</f>
        <v>0</v>
      </c>
      <c r="K59" s="182"/>
    </row>
    <row r="60" s="8" customFormat="1" ht="19.92" customHeight="1">
      <c r="B60" s="176"/>
      <c r="C60" s="177"/>
      <c r="D60" s="178" t="s">
        <v>99</v>
      </c>
      <c r="E60" s="179"/>
      <c r="F60" s="179"/>
      <c r="G60" s="179"/>
      <c r="H60" s="179"/>
      <c r="I60" s="180"/>
      <c r="J60" s="181">
        <f>J99</f>
        <v>0</v>
      </c>
      <c r="K60" s="182"/>
    </row>
    <row r="61" s="8" customFormat="1" ht="14.88" customHeight="1">
      <c r="B61" s="176"/>
      <c r="C61" s="177"/>
      <c r="D61" s="178" t="s">
        <v>100</v>
      </c>
      <c r="E61" s="179"/>
      <c r="F61" s="179"/>
      <c r="G61" s="179"/>
      <c r="H61" s="179"/>
      <c r="I61" s="180"/>
      <c r="J61" s="181">
        <f>J100</f>
        <v>0</v>
      </c>
      <c r="K61" s="182"/>
    </row>
    <row r="62" s="8" customFormat="1" ht="14.88" customHeight="1">
      <c r="B62" s="176"/>
      <c r="C62" s="177"/>
      <c r="D62" s="178" t="s">
        <v>101</v>
      </c>
      <c r="E62" s="179"/>
      <c r="F62" s="179"/>
      <c r="G62" s="179"/>
      <c r="H62" s="179"/>
      <c r="I62" s="180"/>
      <c r="J62" s="181">
        <f>J104</f>
        <v>0</v>
      </c>
      <c r="K62" s="182"/>
    </row>
    <row r="63" s="8" customFormat="1" ht="19.92" customHeight="1">
      <c r="B63" s="176"/>
      <c r="C63" s="177"/>
      <c r="D63" s="178" t="s">
        <v>102</v>
      </c>
      <c r="E63" s="179"/>
      <c r="F63" s="179"/>
      <c r="G63" s="179"/>
      <c r="H63" s="179"/>
      <c r="I63" s="180"/>
      <c r="J63" s="181">
        <f>J108</f>
        <v>0</v>
      </c>
      <c r="K63" s="182"/>
    </row>
    <row r="64" s="7" customFormat="1" ht="24.96" customHeight="1">
      <c r="B64" s="169"/>
      <c r="C64" s="170"/>
      <c r="D64" s="171" t="s">
        <v>103</v>
      </c>
      <c r="E64" s="172"/>
      <c r="F64" s="172"/>
      <c r="G64" s="172"/>
      <c r="H64" s="172"/>
      <c r="I64" s="173"/>
      <c r="J64" s="174">
        <f>J113</f>
        <v>0</v>
      </c>
      <c r="K64" s="175"/>
    </row>
    <row r="65" s="8" customFormat="1" ht="19.92" customHeight="1">
      <c r="B65" s="176"/>
      <c r="C65" s="177"/>
      <c r="D65" s="178" t="s">
        <v>97</v>
      </c>
      <c r="E65" s="179"/>
      <c r="F65" s="179"/>
      <c r="G65" s="179"/>
      <c r="H65" s="179"/>
      <c r="I65" s="180"/>
      <c r="J65" s="181">
        <f>J114</f>
        <v>0</v>
      </c>
      <c r="K65" s="182"/>
    </row>
    <row r="66" s="8" customFormat="1" ht="19.92" customHeight="1">
      <c r="B66" s="176"/>
      <c r="C66" s="177"/>
      <c r="D66" s="178" t="s">
        <v>98</v>
      </c>
      <c r="E66" s="179"/>
      <c r="F66" s="179"/>
      <c r="G66" s="179"/>
      <c r="H66" s="179"/>
      <c r="I66" s="180"/>
      <c r="J66" s="181">
        <f>J117</f>
        <v>0</v>
      </c>
      <c r="K66" s="182"/>
    </row>
    <row r="67" s="8" customFormat="1" ht="19.92" customHeight="1">
      <c r="B67" s="176"/>
      <c r="C67" s="177"/>
      <c r="D67" s="178" t="s">
        <v>99</v>
      </c>
      <c r="E67" s="179"/>
      <c r="F67" s="179"/>
      <c r="G67" s="179"/>
      <c r="H67" s="179"/>
      <c r="I67" s="180"/>
      <c r="J67" s="181">
        <f>J120</f>
        <v>0</v>
      </c>
      <c r="K67" s="182"/>
    </row>
    <row r="68" s="8" customFormat="1" ht="14.88" customHeight="1">
      <c r="B68" s="176"/>
      <c r="C68" s="177"/>
      <c r="D68" s="178" t="s">
        <v>100</v>
      </c>
      <c r="E68" s="179"/>
      <c r="F68" s="179"/>
      <c r="G68" s="179"/>
      <c r="H68" s="179"/>
      <c r="I68" s="180"/>
      <c r="J68" s="181">
        <f>J121</f>
        <v>0</v>
      </c>
      <c r="K68" s="182"/>
    </row>
    <row r="69" s="8" customFormat="1" ht="14.88" customHeight="1">
      <c r="B69" s="176"/>
      <c r="C69" s="177"/>
      <c r="D69" s="178" t="s">
        <v>101</v>
      </c>
      <c r="E69" s="179"/>
      <c r="F69" s="179"/>
      <c r="G69" s="179"/>
      <c r="H69" s="179"/>
      <c r="I69" s="180"/>
      <c r="J69" s="181">
        <f>J125</f>
        <v>0</v>
      </c>
      <c r="K69" s="182"/>
    </row>
    <row r="70" s="8" customFormat="1" ht="19.92" customHeight="1">
      <c r="B70" s="176"/>
      <c r="C70" s="177"/>
      <c r="D70" s="178" t="s">
        <v>102</v>
      </c>
      <c r="E70" s="179"/>
      <c r="F70" s="179"/>
      <c r="G70" s="179"/>
      <c r="H70" s="179"/>
      <c r="I70" s="180"/>
      <c r="J70" s="181">
        <f>J129</f>
        <v>0</v>
      </c>
      <c r="K70" s="182"/>
    </row>
    <row r="71" s="8" customFormat="1" ht="19.92" customHeight="1">
      <c r="B71" s="176"/>
      <c r="C71" s="177"/>
      <c r="D71" s="178" t="s">
        <v>104</v>
      </c>
      <c r="E71" s="179"/>
      <c r="F71" s="179"/>
      <c r="G71" s="179"/>
      <c r="H71" s="179"/>
      <c r="I71" s="180"/>
      <c r="J71" s="181">
        <f>J134</f>
        <v>0</v>
      </c>
      <c r="K71" s="182"/>
    </row>
    <row r="72" s="1" customFormat="1" ht="21.84" customHeight="1">
      <c r="B72" s="42"/>
      <c r="C72" s="43"/>
      <c r="D72" s="43"/>
      <c r="E72" s="43"/>
      <c r="F72" s="43"/>
      <c r="G72" s="43"/>
      <c r="H72" s="43"/>
      <c r="I72" s="136"/>
      <c r="J72" s="43"/>
      <c r="K72" s="47"/>
    </row>
    <row r="73" s="1" customFormat="1" ht="6.96" customHeight="1">
      <c r="B73" s="63"/>
      <c r="C73" s="64"/>
      <c r="D73" s="64"/>
      <c r="E73" s="64"/>
      <c r="F73" s="64"/>
      <c r="G73" s="64"/>
      <c r="H73" s="64"/>
      <c r="I73" s="158"/>
      <c r="J73" s="64"/>
      <c r="K73" s="65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61"/>
      <c r="J77" s="67"/>
      <c r="K77" s="67"/>
      <c r="L77" s="68"/>
    </row>
    <row r="78" s="1" customFormat="1" ht="36.96" customHeight="1">
      <c r="B78" s="42"/>
      <c r="C78" s="69" t="s">
        <v>105</v>
      </c>
      <c r="D78" s="70"/>
      <c r="E78" s="70"/>
      <c r="F78" s="70"/>
      <c r="G78" s="70"/>
      <c r="H78" s="70"/>
      <c r="I78" s="183"/>
      <c r="J78" s="70"/>
      <c r="K78" s="70"/>
      <c r="L78" s="68"/>
    </row>
    <row r="79" s="1" customFormat="1" ht="6.96" customHeight="1">
      <c r="B79" s="42"/>
      <c r="C79" s="70"/>
      <c r="D79" s="70"/>
      <c r="E79" s="70"/>
      <c r="F79" s="70"/>
      <c r="G79" s="70"/>
      <c r="H79" s="70"/>
      <c r="I79" s="183"/>
      <c r="J79" s="70"/>
      <c r="K79" s="70"/>
      <c r="L79" s="68"/>
    </row>
    <row r="80" s="1" customFormat="1" ht="14.4" customHeight="1">
      <c r="B80" s="42"/>
      <c r="C80" s="72" t="s">
        <v>18</v>
      </c>
      <c r="D80" s="70"/>
      <c r="E80" s="70"/>
      <c r="F80" s="70"/>
      <c r="G80" s="70"/>
      <c r="H80" s="70"/>
      <c r="I80" s="183"/>
      <c r="J80" s="70"/>
      <c r="K80" s="70"/>
      <c r="L80" s="68"/>
    </row>
    <row r="81" s="1" customFormat="1" ht="16.5" customHeight="1">
      <c r="B81" s="42"/>
      <c r="C81" s="70"/>
      <c r="D81" s="70"/>
      <c r="E81" s="184" t="str">
        <f>E7</f>
        <v>ZŠ Husova 9, Chrudim - Zajištění bezbariérovosti školy</v>
      </c>
      <c r="F81" s="72"/>
      <c r="G81" s="72"/>
      <c r="H81" s="72"/>
      <c r="I81" s="183"/>
      <c r="J81" s="70"/>
      <c r="K81" s="70"/>
      <c r="L81" s="68"/>
    </row>
    <row r="82" s="1" customFormat="1" ht="14.4" customHeight="1">
      <c r="B82" s="42"/>
      <c r="C82" s="72" t="s">
        <v>88</v>
      </c>
      <c r="D82" s="70"/>
      <c r="E82" s="70"/>
      <c r="F82" s="70"/>
      <c r="G82" s="70"/>
      <c r="H82" s="70"/>
      <c r="I82" s="183"/>
      <c r="J82" s="70"/>
      <c r="K82" s="70"/>
      <c r="L82" s="68"/>
    </row>
    <row r="83" s="1" customFormat="1" ht="17.25" customHeight="1">
      <c r="B83" s="42"/>
      <c r="C83" s="70"/>
      <c r="D83" s="70"/>
      <c r="E83" s="78" t="str">
        <f>E9</f>
        <v>01 - Výtah - elektroinstalace</v>
      </c>
      <c r="F83" s="70"/>
      <c r="G83" s="70"/>
      <c r="H83" s="70"/>
      <c r="I83" s="183"/>
      <c r="J83" s="70"/>
      <c r="K83" s="70"/>
      <c r="L83" s="68"/>
    </row>
    <row r="84" s="1" customFormat="1" ht="6.96" customHeight="1">
      <c r="B84" s="42"/>
      <c r="C84" s="70"/>
      <c r="D84" s="70"/>
      <c r="E84" s="70"/>
      <c r="F84" s="70"/>
      <c r="G84" s="70"/>
      <c r="H84" s="70"/>
      <c r="I84" s="183"/>
      <c r="J84" s="70"/>
      <c r="K84" s="70"/>
      <c r="L84" s="68"/>
    </row>
    <row r="85" s="1" customFormat="1" ht="18" customHeight="1">
      <c r="B85" s="42"/>
      <c r="C85" s="72" t="s">
        <v>23</v>
      </c>
      <c r="D85" s="70"/>
      <c r="E85" s="70"/>
      <c r="F85" s="185" t="str">
        <f>F12</f>
        <v xml:space="preserve"> </v>
      </c>
      <c r="G85" s="70"/>
      <c r="H85" s="70"/>
      <c r="I85" s="186" t="s">
        <v>25</v>
      </c>
      <c r="J85" s="81" t="str">
        <f>IF(J12="","",J12)</f>
        <v>6. 3. 2018</v>
      </c>
      <c r="K85" s="70"/>
      <c r="L85" s="68"/>
    </row>
    <row r="86" s="1" customFormat="1" ht="6.96" customHeight="1">
      <c r="B86" s="42"/>
      <c r="C86" s="70"/>
      <c r="D86" s="70"/>
      <c r="E86" s="70"/>
      <c r="F86" s="70"/>
      <c r="G86" s="70"/>
      <c r="H86" s="70"/>
      <c r="I86" s="183"/>
      <c r="J86" s="70"/>
      <c r="K86" s="70"/>
      <c r="L86" s="68"/>
    </row>
    <row r="87" s="1" customFormat="1">
      <c r="B87" s="42"/>
      <c r="C87" s="72" t="s">
        <v>27</v>
      </c>
      <c r="D87" s="70"/>
      <c r="E87" s="70"/>
      <c r="F87" s="185" t="str">
        <f>E15</f>
        <v xml:space="preserve"> </v>
      </c>
      <c r="G87" s="70"/>
      <c r="H87" s="70"/>
      <c r="I87" s="186" t="s">
        <v>32</v>
      </c>
      <c r="J87" s="185" t="str">
        <f>E21</f>
        <v>Ing. Josef Dvořák</v>
      </c>
      <c r="K87" s="70"/>
      <c r="L87" s="68"/>
    </row>
    <row r="88" s="1" customFormat="1" ht="14.4" customHeight="1">
      <c r="B88" s="42"/>
      <c r="C88" s="72" t="s">
        <v>30</v>
      </c>
      <c r="D88" s="70"/>
      <c r="E88" s="70"/>
      <c r="F88" s="185" t="str">
        <f>IF(E18="","",E18)</f>
        <v/>
      </c>
      <c r="G88" s="70"/>
      <c r="H88" s="70"/>
      <c r="I88" s="183"/>
      <c r="J88" s="70"/>
      <c r="K88" s="70"/>
      <c r="L88" s="68"/>
    </row>
    <row r="89" s="1" customFormat="1" ht="10.32" customHeight="1">
      <c r="B89" s="42"/>
      <c r="C89" s="70"/>
      <c r="D89" s="70"/>
      <c r="E89" s="70"/>
      <c r="F89" s="70"/>
      <c r="G89" s="70"/>
      <c r="H89" s="70"/>
      <c r="I89" s="183"/>
      <c r="J89" s="70"/>
      <c r="K89" s="70"/>
      <c r="L89" s="68"/>
    </row>
    <row r="90" s="9" customFormat="1" ht="29.28" customHeight="1">
      <c r="B90" s="187"/>
      <c r="C90" s="188" t="s">
        <v>106</v>
      </c>
      <c r="D90" s="189" t="s">
        <v>56</v>
      </c>
      <c r="E90" s="189" t="s">
        <v>52</v>
      </c>
      <c r="F90" s="189" t="s">
        <v>107</v>
      </c>
      <c r="G90" s="189" t="s">
        <v>108</v>
      </c>
      <c r="H90" s="189" t="s">
        <v>109</v>
      </c>
      <c r="I90" s="190" t="s">
        <v>110</v>
      </c>
      <c r="J90" s="189" t="s">
        <v>93</v>
      </c>
      <c r="K90" s="191" t="s">
        <v>111</v>
      </c>
      <c r="L90" s="192"/>
      <c r="M90" s="98" t="s">
        <v>112</v>
      </c>
      <c r="N90" s="99" t="s">
        <v>41</v>
      </c>
      <c r="O90" s="99" t="s">
        <v>113</v>
      </c>
      <c r="P90" s="99" t="s">
        <v>114</v>
      </c>
      <c r="Q90" s="99" t="s">
        <v>115</v>
      </c>
      <c r="R90" s="99" t="s">
        <v>116</v>
      </c>
      <c r="S90" s="99" t="s">
        <v>117</v>
      </c>
      <c r="T90" s="100" t="s">
        <v>118</v>
      </c>
    </row>
    <row r="91" s="1" customFormat="1" ht="29.28" customHeight="1">
      <c r="B91" s="42"/>
      <c r="C91" s="104" t="s">
        <v>94</v>
      </c>
      <c r="D91" s="70"/>
      <c r="E91" s="70"/>
      <c r="F91" s="70"/>
      <c r="G91" s="70"/>
      <c r="H91" s="70"/>
      <c r="I91" s="183"/>
      <c r="J91" s="193">
        <f>BK91</f>
        <v>0</v>
      </c>
      <c r="K91" s="70"/>
      <c r="L91" s="68"/>
      <c r="M91" s="101"/>
      <c r="N91" s="102"/>
      <c r="O91" s="102"/>
      <c r="P91" s="194">
        <f>P92+P113</f>
        <v>0</v>
      </c>
      <c r="Q91" s="102"/>
      <c r="R91" s="194">
        <f>R92+R113</f>
        <v>0</v>
      </c>
      <c r="S91" s="102"/>
      <c r="T91" s="195">
        <f>T92+T113</f>
        <v>0</v>
      </c>
      <c r="AT91" s="20" t="s">
        <v>70</v>
      </c>
      <c r="AU91" s="20" t="s">
        <v>95</v>
      </c>
      <c r="BK91" s="196">
        <f>BK92+BK113</f>
        <v>0</v>
      </c>
    </row>
    <row r="92" s="10" customFormat="1" ht="37.44" customHeight="1">
      <c r="B92" s="197"/>
      <c r="C92" s="198"/>
      <c r="D92" s="199" t="s">
        <v>70</v>
      </c>
      <c r="E92" s="200" t="s">
        <v>119</v>
      </c>
      <c r="F92" s="200" t="s">
        <v>120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P93+P96+P99+P108</f>
        <v>0</v>
      </c>
      <c r="Q92" s="205"/>
      <c r="R92" s="206">
        <f>R93+R96+R99+R108</f>
        <v>0</v>
      </c>
      <c r="S92" s="205"/>
      <c r="T92" s="207">
        <f>T93+T96+T99+T108</f>
        <v>0</v>
      </c>
      <c r="AR92" s="208" t="s">
        <v>79</v>
      </c>
      <c r="AT92" s="209" t="s">
        <v>70</v>
      </c>
      <c r="AU92" s="209" t="s">
        <v>71</v>
      </c>
      <c r="AY92" s="208" t="s">
        <v>121</v>
      </c>
      <c r="BK92" s="210">
        <f>BK93+BK96+BK99+BK108</f>
        <v>0</v>
      </c>
    </row>
    <row r="93" s="10" customFormat="1" ht="19.92" customHeight="1">
      <c r="B93" s="197"/>
      <c r="C93" s="198"/>
      <c r="D93" s="199" t="s">
        <v>70</v>
      </c>
      <c r="E93" s="211" t="s">
        <v>122</v>
      </c>
      <c r="F93" s="211" t="s">
        <v>123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SUM(P94:P95)</f>
        <v>0</v>
      </c>
      <c r="Q93" s="205"/>
      <c r="R93" s="206">
        <f>SUM(R94:R95)</f>
        <v>0</v>
      </c>
      <c r="S93" s="205"/>
      <c r="T93" s="207">
        <f>SUM(T94:T95)</f>
        <v>0</v>
      </c>
      <c r="AR93" s="208" t="s">
        <v>79</v>
      </c>
      <c r="AT93" s="209" t="s">
        <v>70</v>
      </c>
      <c r="AU93" s="209" t="s">
        <v>79</v>
      </c>
      <c r="AY93" s="208" t="s">
        <v>121</v>
      </c>
      <c r="BK93" s="210">
        <f>SUM(BK94:BK95)</f>
        <v>0</v>
      </c>
    </row>
    <row r="94" s="1" customFormat="1" ht="16.5" customHeight="1">
      <c r="B94" s="42"/>
      <c r="C94" s="213" t="s">
        <v>79</v>
      </c>
      <c r="D94" s="213" t="s">
        <v>124</v>
      </c>
      <c r="E94" s="214" t="s">
        <v>125</v>
      </c>
      <c r="F94" s="215" t="s">
        <v>126</v>
      </c>
      <c r="G94" s="216" t="s">
        <v>127</v>
      </c>
      <c r="H94" s="217">
        <v>46</v>
      </c>
      <c r="I94" s="218"/>
      <c r="J94" s="219">
        <f>ROUND(I94*H94,2)</f>
        <v>0</v>
      </c>
      <c r="K94" s="215" t="s">
        <v>21</v>
      </c>
      <c r="L94" s="68"/>
      <c r="M94" s="220" t="s">
        <v>21</v>
      </c>
      <c r="N94" s="221" t="s">
        <v>42</v>
      </c>
      <c r="O94" s="43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AR94" s="20" t="s">
        <v>128</v>
      </c>
      <c r="AT94" s="20" t="s">
        <v>124</v>
      </c>
      <c r="AU94" s="20" t="s">
        <v>81</v>
      </c>
      <c r="AY94" s="20" t="s">
        <v>121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20" t="s">
        <v>79</v>
      </c>
      <c r="BK94" s="224">
        <f>ROUND(I94*H94,2)</f>
        <v>0</v>
      </c>
      <c r="BL94" s="20" t="s">
        <v>128</v>
      </c>
      <c r="BM94" s="20" t="s">
        <v>81</v>
      </c>
    </row>
    <row r="95" s="1" customFormat="1">
      <c r="B95" s="42"/>
      <c r="C95" s="70"/>
      <c r="D95" s="225" t="s">
        <v>129</v>
      </c>
      <c r="E95" s="70"/>
      <c r="F95" s="226" t="s">
        <v>130</v>
      </c>
      <c r="G95" s="70"/>
      <c r="H95" s="70"/>
      <c r="I95" s="183"/>
      <c r="J95" s="70"/>
      <c r="K95" s="70"/>
      <c r="L95" s="68"/>
      <c r="M95" s="227"/>
      <c r="N95" s="43"/>
      <c r="O95" s="43"/>
      <c r="P95" s="43"/>
      <c r="Q95" s="43"/>
      <c r="R95" s="43"/>
      <c r="S95" s="43"/>
      <c r="T95" s="91"/>
      <c r="AT95" s="20" t="s">
        <v>129</v>
      </c>
      <c r="AU95" s="20" t="s">
        <v>81</v>
      </c>
    </row>
    <row r="96" s="10" customFormat="1" ht="29.88" customHeight="1">
      <c r="B96" s="197"/>
      <c r="C96" s="198"/>
      <c r="D96" s="199" t="s">
        <v>70</v>
      </c>
      <c r="E96" s="211" t="s">
        <v>131</v>
      </c>
      <c r="F96" s="211" t="s">
        <v>132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SUM(P97:P98)</f>
        <v>0</v>
      </c>
      <c r="Q96" s="205"/>
      <c r="R96" s="206">
        <f>SUM(R97:R98)</f>
        <v>0</v>
      </c>
      <c r="S96" s="205"/>
      <c r="T96" s="207">
        <f>SUM(T97:T98)</f>
        <v>0</v>
      </c>
      <c r="AR96" s="208" t="s">
        <v>79</v>
      </c>
      <c r="AT96" s="209" t="s">
        <v>70</v>
      </c>
      <c r="AU96" s="209" t="s">
        <v>79</v>
      </c>
      <c r="AY96" s="208" t="s">
        <v>121</v>
      </c>
      <c r="BK96" s="210">
        <f>SUM(BK97:BK98)</f>
        <v>0</v>
      </c>
    </row>
    <row r="97" s="1" customFormat="1" ht="16.5" customHeight="1">
      <c r="B97" s="42"/>
      <c r="C97" s="213" t="s">
        <v>81</v>
      </c>
      <c r="D97" s="213" t="s">
        <v>124</v>
      </c>
      <c r="E97" s="214" t="s">
        <v>133</v>
      </c>
      <c r="F97" s="215" t="s">
        <v>134</v>
      </c>
      <c r="G97" s="216" t="s">
        <v>127</v>
      </c>
      <c r="H97" s="217">
        <v>48</v>
      </c>
      <c r="I97" s="218"/>
      <c r="J97" s="219">
        <f>ROUND(I97*H97,2)</f>
        <v>0</v>
      </c>
      <c r="K97" s="215" t="s">
        <v>21</v>
      </c>
      <c r="L97" s="68"/>
      <c r="M97" s="220" t="s">
        <v>21</v>
      </c>
      <c r="N97" s="221" t="s">
        <v>42</v>
      </c>
      <c r="O97" s="43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AR97" s="20" t="s">
        <v>128</v>
      </c>
      <c r="AT97" s="20" t="s">
        <v>124</v>
      </c>
      <c r="AU97" s="20" t="s">
        <v>81</v>
      </c>
      <c r="AY97" s="20" t="s">
        <v>121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20" t="s">
        <v>79</v>
      </c>
      <c r="BK97" s="224">
        <f>ROUND(I97*H97,2)</f>
        <v>0</v>
      </c>
      <c r="BL97" s="20" t="s">
        <v>128</v>
      </c>
      <c r="BM97" s="20" t="s">
        <v>128</v>
      </c>
    </row>
    <row r="98" s="1" customFormat="1">
      <c r="B98" s="42"/>
      <c r="C98" s="70"/>
      <c r="D98" s="225" t="s">
        <v>129</v>
      </c>
      <c r="E98" s="70"/>
      <c r="F98" s="226" t="s">
        <v>130</v>
      </c>
      <c r="G98" s="70"/>
      <c r="H98" s="70"/>
      <c r="I98" s="183"/>
      <c r="J98" s="70"/>
      <c r="K98" s="70"/>
      <c r="L98" s="68"/>
      <c r="M98" s="227"/>
      <c r="N98" s="43"/>
      <c r="O98" s="43"/>
      <c r="P98" s="43"/>
      <c r="Q98" s="43"/>
      <c r="R98" s="43"/>
      <c r="S98" s="43"/>
      <c r="T98" s="91"/>
      <c r="AT98" s="20" t="s">
        <v>129</v>
      </c>
      <c r="AU98" s="20" t="s">
        <v>81</v>
      </c>
    </row>
    <row r="99" s="10" customFormat="1" ht="29.88" customHeight="1">
      <c r="B99" s="197"/>
      <c r="C99" s="198"/>
      <c r="D99" s="199" t="s">
        <v>70</v>
      </c>
      <c r="E99" s="211" t="s">
        <v>135</v>
      </c>
      <c r="F99" s="211" t="s">
        <v>136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P100+P104</f>
        <v>0</v>
      </c>
      <c r="Q99" s="205"/>
      <c r="R99" s="206">
        <f>R100+R104</f>
        <v>0</v>
      </c>
      <c r="S99" s="205"/>
      <c r="T99" s="207">
        <f>T100+T104</f>
        <v>0</v>
      </c>
      <c r="AR99" s="208" t="s">
        <v>79</v>
      </c>
      <c r="AT99" s="209" t="s">
        <v>70</v>
      </c>
      <c r="AU99" s="209" t="s">
        <v>79</v>
      </c>
      <c r="AY99" s="208" t="s">
        <v>121</v>
      </c>
      <c r="BK99" s="210">
        <f>BK100+BK104</f>
        <v>0</v>
      </c>
    </row>
    <row r="100" s="10" customFormat="1" ht="14.88" customHeight="1">
      <c r="B100" s="197"/>
      <c r="C100" s="198"/>
      <c r="D100" s="199" t="s">
        <v>70</v>
      </c>
      <c r="E100" s="211" t="s">
        <v>137</v>
      </c>
      <c r="F100" s="211" t="s">
        <v>138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SUM(P101:P103)</f>
        <v>0</v>
      </c>
      <c r="Q100" s="205"/>
      <c r="R100" s="206">
        <f>SUM(R101:R103)</f>
        <v>0</v>
      </c>
      <c r="S100" s="205"/>
      <c r="T100" s="207">
        <f>SUM(T101:T103)</f>
        <v>0</v>
      </c>
      <c r="AR100" s="208" t="s">
        <v>79</v>
      </c>
      <c r="AT100" s="209" t="s">
        <v>70</v>
      </c>
      <c r="AU100" s="209" t="s">
        <v>81</v>
      </c>
      <c r="AY100" s="208" t="s">
        <v>121</v>
      </c>
      <c r="BK100" s="210">
        <f>SUM(BK101:BK103)</f>
        <v>0</v>
      </c>
    </row>
    <row r="101" s="1" customFormat="1" ht="16.5" customHeight="1">
      <c r="B101" s="42"/>
      <c r="C101" s="213" t="s">
        <v>139</v>
      </c>
      <c r="D101" s="213" t="s">
        <v>124</v>
      </c>
      <c r="E101" s="214" t="s">
        <v>140</v>
      </c>
      <c r="F101" s="215" t="s">
        <v>141</v>
      </c>
      <c r="G101" s="216" t="s">
        <v>142</v>
      </c>
      <c r="H101" s="217">
        <v>3</v>
      </c>
      <c r="I101" s="218"/>
      <c r="J101" s="219">
        <f>ROUND(I101*H101,2)</f>
        <v>0</v>
      </c>
      <c r="K101" s="215" t="s">
        <v>21</v>
      </c>
      <c r="L101" s="68"/>
      <c r="M101" s="220" t="s">
        <v>21</v>
      </c>
      <c r="N101" s="221" t="s">
        <v>42</v>
      </c>
      <c r="O101" s="43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AR101" s="20" t="s">
        <v>128</v>
      </c>
      <c r="AT101" s="20" t="s">
        <v>124</v>
      </c>
      <c r="AU101" s="20" t="s">
        <v>139</v>
      </c>
      <c r="AY101" s="20" t="s">
        <v>121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20" t="s">
        <v>79</v>
      </c>
      <c r="BK101" s="224">
        <f>ROUND(I101*H101,2)</f>
        <v>0</v>
      </c>
      <c r="BL101" s="20" t="s">
        <v>128</v>
      </c>
      <c r="BM101" s="20" t="s">
        <v>143</v>
      </c>
    </row>
    <row r="102" s="1" customFormat="1" ht="16.5" customHeight="1">
      <c r="B102" s="42"/>
      <c r="C102" s="213" t="s">
        <v>128</v>
      </c>
      <c r="D102" s="213" t="s">
        <v>124</v>
      </c>
      <c r="E102" s="214" t="s">
        <v>144</v>
      </c>
      <c r="F102" s="215" t="s">
        <v>145</v>
      </c>
      <c r="G102" s="216" t="s">
        <v>142</v>
      </c>
      <c r="H102" s="217">
        <v>1</v>
      </c>
      <c r="I102" s="218"/>
      <c r="J102" s="219">
        <f>ROUND(I102*H102,2)</f>
        <v>0</v>
      </c>
      <c r="K102" s="215" t="s">
        <v>21</v>
      </c>
      <c r="L102" s="68"/>
      <c r="M102" s="220" t="s">
        <v>21</v>
      </c>
      <c r="N102" s="221" t="s">
        <v>42</v>
      </c>
      <c r="O102" s="43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AR102" s="20" t="s">
        <v>128</v>
      </c>
      <c r="AT102" s="20" t="s">
        <v>124</v>
      </c>
      <c r="AU102" s="20" t="s">
        <v>139</v>
      </c>
      <c r="AY102" s="20" t="s">
        <v>121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20" t="s">
        <v>79</v>
      </c>
      <c r="BK102" s="224">
        <f>ROUND(I102*H102,2)</f>
        <v>0</v>
      </c>
      <c r="BL102" s="20" t="s">
        <v>128</v>
      </c>
      <c r="BM102" s="20" t="s">
        <v>146</v>
      </c>
    </row>
    <row r="103" s="1" customFormat="1">
      <c r="B103" s="42"/>
      <c r="C103" s="70"/>
      <c r="D103" s="225" t="s">
        <v>129</v>
      </c>
      <c r="E103" s="70"/>
      <c r="F103" s="226" t="s">
        <v>147</v>
      </c>
      <c r="G103" s="70"/>
      <c r="H103" s="70"/>
      <c r="I103" s="183"/>
      <c r="J103" s="70"/>
      <c r="K103" s="70"/>
      <c r="L103" s="68"/>
      <c r="M103" s="227"/>
      <c r="N103" s="43"/>
      <c r="O103" s="43"/>
      <c r="P103" s="43"/>
      <c r="Q103" s="43"/>
      <c r="R103" s="43"/>
      <c r="S103" s="43"/>
      <c r="T103" s="91"/>
      <c r="AT103" s="20" t="s">
        <v>129</v>
      </c>
      <c r="AU103" s="20" t="s">
        <v>139</v>
      </c>
    </row>
    <row r="104" s="10" customFormat="1" ht="22.32" customHeight="1">
      <c r="B104" s="197"/>
      <c r="C104" s="198"/>
      <c r="D104" s="199" t="s">
        <v>70</v>
      </c>
      <c r="E104" s="211" t="s">
        <v>148</v>
      </c>
      <c r="F104" s="211" t="s">
        <v>149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SUM(P105:P107)</f>
        <v>0</v>
      </c>
      <c r="Q104" s="205"/>
      <c r="R104" s="206">
        <f>SUM(R105:R107)</f>
        <v>0</v>
      </c>
      <c r="S104" s="205"/>
      <c r="T104" s="207">
        <f>SUM(T105:T107)</f>
        <v>0</v>
      </c>
      <c r="AR104" s="208" t="s">
        <v>79</v>
      </c>
      <c r="AT104" s="209" t="s">
        <v>70</v>
      </c>
      <c r="AU104" s="209" t="s">
        <v>81</v>
      </c>
      <c r="AY104" s="208" t="s">
        <v>121</v>
      </c>
      <c r="BK104" s="210">
        <f>SUM(BK105:BK107)</f>
        <v>0</v>
      </c>
    </row>
    <row r="105" s="1" customFormat="1" ht="16.5" customHeight="1">
      <c r="B105" s="42"/>
      <c r="C105" s="213" t="s">
        <v>150</v>
      </c>
      <c r="D105" s="213" t="s">
        <v>124</v>
      </c>
      <c r="E105" s="214" t="s">
        <v>151</v>
      </c>
      <c r="F105" s="215" t="s">
        <v>152</v>
      </c>
      <c r="G105" s="216" t="s">
        <v>142</v>
      </c>
      <c r="H105" s="217">
        <v>1</v>
      </c>
      <c r="I105" s="218"/>
      <c r="J105" s="219">
        <f>ROUND(I105*H105,2)</f>
        <v>0</v>
      </c>
      <c r="K105" s="215" t="s">
        <v>21</v>
      </c>
      <c r="L105" s="68"/>
      <c r="M105" s="220" t="s">
        <v>21</v>
      </c>
      <c r="N105" s="221" t="s">
        <v>42</v>
      </c>
      <c r="O105" s="43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AR105" s="20" t="s">
        <v>128</v>
      </c>
      <c r="AT105" s="20" t="s">
        <v>124</v>
      </c>
      <c r="AU105" s="20" t="s">
        <v>139</v>
      </c>
      <c r="AY105" s="20" t="s">
        <v>121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20" t="s">
        <v>79</v>
      </c>
      <c r="BK105" s="224">
        <f>ROUND(I105*H105,2)</f>
        <v>0</v>
      </c>
      <c r="BL105" s="20" t="s">
        <v>128</v>
      </c>
      <c r="BM105" s="20" t="s">
        <v>153</v>
      </c>
    </row>
    <row r="106" s="1" customFormat="1" ht="16.5" customHeight="1">
      <c r="B106" s="42"/>
      <c r="C106" s="213" t="s">
        <v>143</v>
      </c>
      <c r="D106" s="213" t="s">
        <v>124</v>
      </c>
      <c r="E106" s="214" t="s">
        <v>154</v>
      </c>
      <c r="F106" s="215" t="s">
        <v>155</v>
      </c>
      <c r="G106" s="216" t="s">
        <v>142</v>
      </c>
      <c r="H106" s="217">
        <v>1</v>
      </c>
      <c r="I106" s="218"/>
      <c r="J106" s="219">
        <f>ROUND(I106*H106,2)</f>
        <v>0</v>
      </c>
      <c r="K106" s="215" t="s">
        <v>21</v>
      </c>
      <c r="L106" s="68"/>
      <c r="M106" s="220" t="s">
        <v>21</v>
      </c>
      <c r="N106" s="221" t="s">
        <v>42</v>
      </c>
      <c r="O106" s="43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AR106" s="20" t="s">
        <v>128</v>
      </c>
      <c r="AT106" s="20" t="s">
        <v>124</v>
      </c>
      <c r="AU106" s="20" t="s">
        <v>139</v>
      </c>
      <c r="AY106" s="20" t="s">
        <v>121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20" t="s">
        <v>79</v>
      </c>
      <c r="BK106" s="224">
        <f>ROUND(I106*H106,2)</f>
        <v>0</v>
      </c>
      <c r="BL106" s="20" t="s">
        <v>128</v>
      </c>
      <c r="BM106" s="20" t="s">
        <v>156</v>
      </c>
    </row>
    <row r="107" s="1" customFormat="1">
      <c r="B107" s="42"/>
      <c r="C107" s="70"/>
      <c r="D107" s="225" t="s">
        <v>129</v>
      </c>
      <c r="E107" s="70"/>
      <c r="F107" s="226" t="s">
        <v>147</v>
      </c>
      <c r="G107" s="70"/>
      <c r="H107" s="70"/>
      <c r="I107" s="183"/>
      <c r="J107" s="70"/>
      <c r="K107" s="70"/>
      <c r="L107" s="68"/>
      <c r="M107" s="227"/>
      <c r="N107" s="43"/>
      <c r="O107" s="43"/>
      <c r="P107" s="43"/>
      <c r="Q107" s="43"/>
      <c r="R107" s="43"/>
      <c r="S107" s="43"/>
      <c r="T107" s="91"/>
      <c r="AT107" s="20" t="s">
        <v>129</v>
      </c>
      <c r="AU107" s="20" t="s">
        <v>139</v>
      </c>
    </row>
    <row r="108" s="10" customFormat="1" ht="29.88" customHeight="1">
      <c r="B108" s="197"/>
      <c r="C108" s="198"/>
      <c r="D108" s="199" t="s">
        <v>70</v>
      </c>
      <c r="E108" s="211" t="s">
        <v>157</v>
      </c>
      <c r="F108" s="211" t="s">
        <v>158</v>
      </c>
      <c r="G108" s="198"/>
      <c r="H108" s="198"/>
      <c r="I108" s="201"/>
      <c r="J108" s="212">
        <f>BK108</f>
        <v>0</v>
      </c>
      <c r="K108" s="198"/>
      <c r="L108" s="203"/>
      <c r="M108" s="204"/>
      <c r="N108" s="205"/>
      <c r="O108" s="205"/>
      <c r="P108" s="206">
        <f>SUM(P109:P112)</f>
        <v>0</v>
      </c>
      <c r="Q108" s="205"/>
      <c r="R108" s="206">
        <f>SUM(R109:R112)</f>
        <v>0</v>
      </c>
      <c r="S108" s="205"/>
      <c r="T108" s="207">
        <f>SUM(T109:T112)</f>
        <v>0</v>
      </c>
      <c r="AR108" s="208" t="s">
        <v>79</v>
      </c>
      <c r="AT108" s="209" t="s">
        <v>70</v>
      </c>
      <c r="AU108" s="209" t="s">
        <v>79</v>
      </c>
      <c r="AY108" s="208" t="s">
        <v>121</v>
      </c>
      <c r="BK108" s="210">
        <f>SUM(BK109:BK112)</f>
        <v>0</v>
      </c>
    </row>
    <row r="109" s="1" customFormat="1" ht="16.5" customHeight="1">
      <c r="B109" s="42"/>
      <c r="C109" s="213" t="s">
        <v>159</v>
      </c>
      <c r="D109" s="213" t="s">
        <v>124</v>
      </c>
      <c r="E109" s="214" t="s">
        <v>160</v>
      </c>
      <c r="F109" s="215" t="s">
        <v>161</v>
      </c>
      <c r="G109" s="216" t="s">
        <v>127</v>
      </c>
      <c r="H109" s="217">
        <v>50</v>
      </c>
      <c r="I109" s="218"/>
      <c r="J109" s="219">
        <f>ROUND(I109*H109,2)</f>
        <v>0</v>
      </c>
      <c r="K109" s="215" t="s">
        <v>21</v>
      </c>
      <c r="L109" s="68"/>
      <c r="M109" s="220" t="s">
        <v>21</v>
      </c>
      <c r="N109" s="221" t="s">
        <v>42</v>
      </c>
      <c r="O109" s="43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AR109" s="20" t="s">
        <v>128</v>
      </c>
      <c r="AT109" s="20" t="s">
        <v>124</v>
      </c>
      <c r="AU109" s="20" t="s">
        <v>81</v>
      </c>
      <c r="AY109" s="20" t="s">
        <v>121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20" t="s">
        <v>79</v>
      </c>
      <c r="BK109" s="224">
        <f>ROUND(I109*H109,2)</f>
        <v>0</v>
      </c>
      <c r="BL109" s="20" t="s">
        <v>128</v>
      </c>
      <c r="BM109" s="20" t="s">
        <v>162</v>
      </c>
    </row>
    <row r="110" s="1" customFormat="1" ht="16.5" customHeight="1">
      <c r="B110" s="42"/>
      <c r="C110" s="213" t="s">
        <v>146</v>
      </c>
      <c r="D110" s="213" t="s">
        <v>124</v>
      </c>
      <c r="E110" s="214" t="s">
        <v>163</v>
      </c>
      <c r="F110" s="215" t="s">
        <v>164</v>
      </c>
      <c r="G110" s="216" t="s">
        <v>127</v>
      </c>
      <c r="H110" s="217">
        <v>48</v>
      </c>
      <c r="I110" s="218"/>
      <c r="J110" s="219">
        <f>ROUND(I110*H110,2)</f>
        <v>0</v>
      </c>
      <c r="K110" s="215" t="s">
        <v>21</v>
      </c>
      <c r="L110" s="68"/>
      <c r="M110" s="220" t="s">
        <v>21</v>
      </c>
      <c r="N110" s="221" t="s">
        <v>42</v>
      </c>
      <c r="O110" s="43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AR110" s="20" t="s">
        <v>128</v>
      </c>
      <c r="AT110" s="20" t="s">
        <v>124</v>
      </c>
      <c r="AU110" s="20" t="s">
        <v>81</v>
      </c>
      <c r="AY110" s="20" t="s">
        <v>121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20" t="s">
        <v>79</v>
      </c>
      <c r="BK110" s="224">
        <f>ROUND(I110*H110,2)</f>
        <v>0</v>
      </c>
      <c r="BL110" s="20" t="s">
        <v>128</v>
      </c>
      <c r="BM110" s="20" t="s">
        <v>165</v>
      </c>
    </row>
    <row r="111" s="1" customFormat="1" ht="16.5" customHeight="1">
      <c r="B111" s="42"/>
      <c r="C111" s="213" t="s">
        <v>166</v>
      </c>
      <c r="D111" s="213" t="s">
        <v>124</v>
      </c>
      <c r="E111" s="214" t="s">
        <v>167</v>
      </c>
      <c r="F111" s="215" t="s">
        <v>168</v>
      </c>
      <c r="G111" s="216" t="s">
        <v>142</v>
      </c>
      <c r="H111" s="217">
        <v>1</v>
      </c>
      <c r="I111" s="218"/>
      <c r="J111" s="219">
        <f>ROUND(I111*H111,2)</f>
        <v>0</v>
      </c>
      <c r="K111" s="215" t="s">
        <v>21</v>
      </c>
      <c r="L111" s="68"/>
      <c r="M111" s="220" t="s">
        <v>21</v>
      </c>
      <c r="N111" s="221" t="s">
        <v>42</v>
      </c>
      <c r="O111" s="43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AR111" s="20" t="s">
        <v>128</v>
      </c>
      <c r="AT111" s="20" t="s">
        <v>124</v>
      </c>
      <c r="AU111" s="20" t="s">
        <v>81</v>
      </c>
      <c r="AY111" s="20" t="s">
        <v>121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20" t="s">
        <v>79</v>
      </c>
      <c r="BK111" s="224">
        <f>ROUND(I111*H111,2)</f>
        <v>0</v>
      </c>
      <c r="BL111" s="20" t="s">
        <v>128</v>
      </c>
      <c r="BM111" s="20" t="s">
        <v>169</v>
      </c>
    </row>
    <row r="112" s="1" customFormat="1">
      <c r="B112" s="42"/>
      <c r="C112" s="70"/>
      <c r="D112" s="225" t="s">
        <v>129</v>
      </c>
      <c r="E112" s="70"/>
      <c r="F112" s="226" t="s">
        <v>130</v>
      </c>
      <c r="G112" s="70"/>
      <c r="H112" s="70"/>
      <c r="I112" s="183"/>
      <c r="J112" s="70"/>
      <c r="K112" s="70"/>
      <c r="L112" s="68"/>
      <c r="M112" s="227"/>
      <c r="N112" s="43"/>
      <c r="O112" s="43"/>
      <c r="P112" s="43"/>
      <c r="Q112" s="43"/>
      <c r="R112" s="43"/>
      <c r="S112" s="43"/>
      <c r="T112" s="91"/>
      <c r="AT112" s="20" t="s">
        <v>129</v>
      </c>
      <c r="AU112" s="20" t="s">
        <v>81</v>
      </c>
    </row>
    <row r="113" s="10" customFormat="1" ht="37.44" customHeight="1">
      <c r="B113" s="197"/>
      <c r="C113" s="198"/>
      <c r="D113" s="199" t="s">
        <v>70</v>
      </c>
      <c r="E113" s="200" t="s">
        <v>170</v>
      </c>
      <c r="F113" s="200" t="s">
        <v>171</v>
      </c>
      <c r="G113" s="198"/>
      <c r="H113" s="198"/>
      <c r="I113" s="201"/>
      <c r="J113" s="202">
        <f>BK113</f>
        <v>0</v>
      </c>
      <c r="K113" s="198"/>
      <c r="L113" s="203"/>
      <c r="M113" s="204"/>
      <c r="N113" s="205"/>
      <c r="O113" s="205"/>
      <c r="P113" s="206">
        <f>P114+P117+P120+P129+P134</f>
        <v>0</v>
      </c>
      <c r="Q113" s="205"/>
      <c r="R113" s="206">
        <f>R114+R117+R120+R129+R134</f>
        <v>0</v>
      </c>
      <c r="S113" s="205"/>
      <c r="T113" s="207">
        <f>T114+T117+T120+T129+T134</f>
        <v>0</v>
      </c>
      <c r="AR113" s="208" t="s">
        <v>79</v>
      </c>
      <c r="AT113" s="209" t="s">
        <v>70</v>
      </c>
      <c r="AU113" s="209" t="s">
        <v>71</v>
      </c>
      <c r="AY113" s="208" t="s">
        <v>121</v>
      </c>
      <c r="BK113" s="210">
        <f>BK114+BK117+BK120+BK129+BK134</f>
        <v>0</v>
      </c>
    </row>
    <row r="114" s="10" customFormat="1" ht="19.92" customHeight="1">
      <c r="B114" s="197"/>
      <c r="C114" s="198"/>
      <c r="D114" s="199" t="s">
        <v>70</v>
      </c>
      <c r="E114" s="211" t="s">
        <v>122</v>
      </c>
      <c r="F114" s="211" t="s">
        <v>123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SUM(P115:P116)</f>
        <v>0</v>
      </c>
      <c r="Q114" s="205"/>
      <c r="R114" s="206">
        <f>SUM(R115:R116)</f>
        <v>0</v>
      </c>
      <c r="S114" s="205"/>
      <c r="T114" s="207">
        <f>SUM(T115:T116)</f>
        <v>0</v>
      </c>
      <c r="AR114" s="208" t="s">
        <v>79</v>
      </c>
      <c r="AT114" s="209" t="s">
        <v>70</v>
      </c>
      <c r="AU114" s="209" t="s">
        <v>79</v>
      </c>
      <c r="AY114" s="208" t="s">
        <v>121</v>
      </c>
      <c r="BK114" s="210">
        <f>SUM(BK115:BK116)</f>
        <v>0</v>
      </c>
    </row>
    <row r="115" s="1" customFormat="1" ht="16.5" customHeight="1">
      <c r="B115" s="42"/>
      <c r="C115" s="213" t="s">
        <v>153</v>
      </c>
      <c r="D115" s="213" t="s">
        <v>124</v>
      </c>
      <c r="E115" s="214" t="s">
        <v>172</v>
      </c>
      <c r="F115" s="215" t="s">
        <v>126</v>
      </c>
      <c r="G115" s="216" t="s">
        <v>127</v>
      </c>
      <c r="H115" s="217">
        <v>46</v>
      </c>
      <c r="I115" s="218"/>
      <c r="J115" s="219">
        <f>ROUND(I115*H115,2)</f>
        <v>0</v>
      </c>
      <c r="K115" s="215" t="s">
        <v>21</v>
      </c>
      <c r="L115" s="68"/>
      <c r="M115" s="220" t="s">
        <v>21</v>
      </c>
      <c r="N115" s="221" t="s">
        <v>42</v>
      </c>
      <c r="O115" s="43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AR115" s="20" t="s">
        <v>128</v>
      </c>
      <c r="AT115" s="20" t="s">
        <v>124</v>
      </c>
      <c r="AU115" s="20" t="s">
        <v>81</v>
      </c>
      <c r="AY115" s="20" t="s">
        <v>121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20" t="s">
        <v>79</v>
      </c>
      <c r="BK115" s="224">
        <f>ROUND(I115*H115,2)</f>
        <v>0</v>
      </c>
      <c r="BL115" s="20" t="s">
        <v>128</v>
      </c>
      <c r="BM115" s="20" t="s">
        <v>173</v>
      </c>
    </row>
    <row r="116" s="1" customFormat="1">
      <c r="B116" s="42"/>
      <c r="C116" s="70"/>
      <c r="D116" s="225" t="s">
        <v>129</v>
      </c>
      <c r="E116" s="70"/>
      <c r="F116" s="226" t="s">
        <v>130</v>
      </c>
      <c r="G116" s="70"/>
      <c r="H116" s="70"/>
      <c r="I116" s="183"/>
      <c r="J116" s="70"/>
      <c r="K116" s="70"/>
      <c r="L116" s="68"/>
      <c r="M116" s="227"/>
      <c r="N116" s="43"/>
      <c r="O116" s="43"/>
      <c r="P116" s="43"/>
      <c r="Q116" s="43"/>
      <c r="R116" s="43"/>
      <c r="S116" s="43"/>
      <c r="T116" s="91"/>
      <c r="AT116" s="20" t="s">
        <v>129</v>
      </c>
      <c r="AU116" s="20" t="s">
        <v>81</v>
      </c>
    </row>
    <row r="117" s="10" customFormat="1" ht="29.88" customHeight="1">
      <c r="B117" s="197"/>
      <c r="C117" s="198"/>
      <c r="D117" s="199" t="s">
        <v>70</v>
      </c>
      <c r="E117" s="211" t="s">
        <v>131</v>
      </c>
      <c r="F117" s="211" t="s">
        <v>132</v>
      </c>
      <c r="G117" s="198"/>
      <c r="H117" s="198"/>
      <c r="I117" s="201"/>
      <c r="J117" s="212">
        <f>BK117</f>
        <v>0</v>
      </c>
      <c r="K117" s="198"/>
      <c r="L117" s="203"/>
      <c r="M117" s="204"/>
      <c r="N117" s="205"/>
      <c r="O117" s="205"/>
      <c r="P117" s="206">
        <f>SUM(P118:P119)</f>
        <v>0</v>
      </c>
      <c r="Q117" s="205"/>
      <c r="R117" s="206">
        <f>SUM(R118:R119)</f>
        <v>0</v>
      </c>
      <c r="S117" s="205"/>
      <c r="T117" s="207">
        <f>SUM(T118:T119)</f>
        <v>0</v>
      </c>
      <c r="AR117" s="208" t="s">
        <v>79</v>
      </c>
      <c r="AT117" s="209" t="s">
        <v>70</v>
      </c>
      <c r="AU117" s="209" t="s">
        <v>79</v>
      </c>
      <c r="AY117" s="208" t="s">
        <v>121</v>
      </c>
      <c r="BK117" s="210">
        <f>SUM(BK118:BK119)</f>
        <v>0</v>
      </c>
    </row>
    <row r="118" s="1" customFormat="1" ht="16.5" customHeight="1">
      <c r="B118" s="42"/>
      <c r="C118" s="213" t="s">
        <v>174</v>
      </c>
      <c r="D118" s="213" t="s">
        <v>124</v>
      </c>
      <c r="E118" s="214" t="s">
        <v>175</v>
      </c>
      <c r="F118" s="215" t="s">
        <v>134</v>
      </c>
      <c r="G118" s="216" t="s">
        <v>127</v>
      </c>
      <c r="H118" s="217">
        <v>48</v>
      </c>
      <c r="I118" s="218"/>
      <c r="J118" s="219">
        <f>ROUND(I118*H118,2)</f>
        <v>0</v>
      </c>
      <c r="K118" s="215" t="s">
        <v>21</v>
      </c>
      <c r="L118" s="68"/>
      <c r="M118" s="220" t="s">
        <v>21</v>
      </c>
      <c r="N118" s="221" t="s">
        <v>42</v>
      </c>
      <c r="O118" s="43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AR118" s="20" t="s">
        <v>128</v>
      </c>
      <c r="AT118" s="20" t="s">
        <v>124</v>
      </c>
      <c r="AU118" s="20" t="s">
        <v>81</v>
      </c>
      <c r="AY118" s="20" t="s">
        <v>121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20" t="s">
        <v>79</v>
      </c>
      <c r="BK118" s="224">
        <f>ROUND(I118*H118,2)</f>
        <v>0</v>
      </c>
      <c r="BL118" s="20" t="s">
        <v>128</v>
      </c>
      <c r="BM118" s="20" t="s">
        <v>176</v>
      </c>
    </row>
    <row r="119" s="1" customFormat="1">
      <c r="B119" s="42"/>
      <c r="C119" s="70"/>
      <c r="D119" s="225" t="s">
        <v>129</v>
      </c>
      <c r="E119" s="70"/>
      <c r="F119" s="226" t="s">
        <v>130</v>
      </c>
      <c r="G119" s="70"/>
      <c r="H119" s="70"/>
      <c r="I119" s="183"/>
      <c r="J119" s="70"/>
      <c r="K119" s="70"/>
      <c r="L119" s="68"/>
      <c r="M119" s="227"/>
      <c r="N119" s="43"/>
      <c r="O119" s="43"/>
      <c r="P119" s="43"/>
      <c r="Q119" s="43"/>
      <c r="R119" s="43"/>
      <c r="S119" s="43"/>
      <c r="T119" s="91"/>
      <c r="AT119" s="20" t="s">
        <v>129</v>
      </c>
      <c r="AU119" s="20" t="s">
        <v>81</v>
      </c>
    </row>
    <row r="120" s="10" customFormat="1" ht="29.88" customHeight="1">
      <c r="B120" s="197"/>
      <c r="C120" s="198"/>
      <c r="D120" s="199" t="s">
        <v>70</v>
      </c>
      <c r="E120" s="211" t="s">
        <v>135</v>
      </c>
      <c r="F120" s="211" t="s">
        <v>136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P121+P125</f>
        <v>0</v>
      </c>
      <c r="Q120" s="205"/>
      <c r="R120" s="206">
        <f>R121+R125</f>
        <v>0</v>
      </c>
      <c r="S120" s="205"/>
      <c r="T120" s="207">
        <f>T121+T125</f>
        <v>0</v>
      </c>
      <c r="AR120" s="208" t="s">
        <v>79</v>
      </c>
      <c r="AT120" s="209" t="s">
        <v>70</v>
      </c>
      <c r="AU120" s="209" t="s">
        <v>79</v>
      </c>
      <c r="AY120" s="208" t="s">
        <v>121</v>
      </c>
      <c r="BK120" s="210">
        <f>BK121+BK125</f>
        <v>0</v>
      </c>
    </row>
    <row r="121" s="10" customFormat="1" ht="14.88" customHeight="1">
      <c r="B121" s="197"/>
      <c r="C121" s="198"/>
      <c r="D121" s="199" t="s">
        <v>70</v>
      </c>
      <c r="E121" s="211" t="s">
        <v>137</v>
      </c>
      <c r="F121" s="211" t="s">
        <v>138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SUM(P122:P124)</f>
        <v>0</v>
      </c>
      <c r="Q121" s="205"/>
      <c r="R121" s="206">
        <f>SUM(R122:R124)</f>
        <v>0</v>
      </c>
      <c r="S121" s="205"/>
      <c r="T121" s="207">
        <f>SUM(T122:T124)</f>
        <v>0</v>
      </c>
      <c r="AR121" s="208" t="s">
        <v>79</v>
      </c>
      <c r="AT121" s="209" t="s">
        <v>70</v>
      </c>
      <c r="AU121" s="209" t="s">
        <v>81</v>
      </c>
      <c r="AY121" s="208" t="s">
        <v>121</v>
      </c>
      <c r="BK121" s="210">
        <f>SUM(BK122:BK124)</f>
        <v>0</v>
      </c>
    </row>
    <row r="122" s="1" customFormat="1" ht="16.5" customHeight="1">
      <c r="B122" s="42"/>
      <c r="C122" s="213" t="s">
        <v>156</v>
      </c>
      <c r="D122" s="213" t="s">
        <v>124</v>
      </c>
      <c r="E122" s="214" t="s">
        <v>177</v>
      </c>
      <c r="F122" s="215" t="s">
        <v>141</v>
      </c>
      <c r="G122" s="216" t="s">
        <v>142</v>
      </c>
      <c r="H122" s="217">
        <v>3</v>
      </c>
      <c r="I122" s="218"/>
      <c r="J122" s="219">
        <f>ROUND(I122*H122,2)</f>
        <v>0</v>
      </c>
      <c r="K122" s="215" t="s">
        <v>21</v>
      </c>
      <c r="L122" s="68"/>
      <c r="M122" s="220" t="s">
        <v>21</v>
      </c>
      <c r="N122" s="221" t="s">
        <v>42</v>
      </c>
      <c r="O122" s="43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AR122" s="20" t="s">
        <v>128</v>
      </c>
      <c r="AT122" s="20" t="s">
        <v>124</v>
      </c>
      <c r="AU122" s="20" t="s">
        <v>139</v>
      </c>
      <c r="AY122" s="20" t="s">
        <v>121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20" t="s">
        <v>79</v>
      </c>
      <c r="BK122" s="224">
        <f>ROUND(I122*H122,2)</f>
        <v>0</v>
      </c>
      <c r="BL122" s="20" t="s">
        <v>128</v>
      </c>
      <c r="BM122" s="20" t="s">
        <v>178</v>
      </c>
    </row>
    <row r="123" s="1" customFormat="1" ht="16.5" customHeight="1">
      <c r="B123" s="42"/>
      <c r="C123" s="213" t="s">
        <v>179</v>
      </c>
      <c r="D123" s="213" t="s">
        <v>124</v>
      </c>
      <c r="E123" s="214" t="s">
        <v>180</v>
      </c>
      <c r="F123" s="215" t="s">
        <v>145</v>
      </c>
      <c r="G123" s="216" t="s">
        <v>142</v>
      </c>
      <c r="H123" s="217">
        <v>1</v>
      </c>
      <c r="I123" s="218"/>
      <c r="J123" s="219">
        <f>ROUND(I123*H123,2)</f>
        <v>0</v>
      </c>
      <c r="K123" s="215" t="s">
        <v>21</v>
      </c>
      <c r="L123" s="68"/>
      <c r="M123" s="220" t="s">
        <v>21</v>
      </c>
      <c r="N123" s="221" t="s">
        <v>42</v>
      </c>
      <c r="O123" s="43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AR123" s="20" t="s">
        <v>128</v>
      </c>
      <c r="AT123" s="20" t="s">
        <v>124</v>
      </c>
      <c r="AU123" s="20" t="s">
        <v>139</v>
      </c>
      <c r="AY123" s="20" t="s">
        <v>121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20" t="s">
        <v>79</v>
      </c>
      <c r="BK123" s="224">
        <f>ROUND(I123*H123,2)</f>
        <v>0</v>
      </c>
      <c r="BL123" s="20" t="s">
        <v>128</v>
      </c>
      <c r="BM123" s="20" t="s">
        <v>181</v>
      </c>
    </row>
    <row r="124" s="1" customFormat="1">
      <c r="B124" s="42"/>
      <c r="C124" s="70"/>
      <c r="D124" s="225" t="s">
        <v>129</v>
      </c>
      <c r="E124" s="70"/>
      <c r="F124" s="226" t="s">
        <v>147</v>
      </c>
      <c r="G124" s="70"/>
      <c r="H124" s="70"/>
      <c r="I124" s="183"/>
      <c r="J124" s="70"/>
      <c r="K124" s="70"/>
      <c r="L124" s="68"/>
      <c r="M124" s="227"/>
      <c r="N124" s="43"/>
      <c r="O124" s="43"/>
      <c r="P124" s="43"/>
      <c r="Q124" s="43"/>
      <c r="R124" s="43"/>
      <c r="S124" s="43"/>
      <c r="T124" s="91"/>
      <c r="AT124" s="20" t="s">
        <v>129</v>
      </c>
      <c r="AU124" s="20" t="s">
        <v>139</v>
      </c>
    </row>
    <row r="125" s="10" customFormat="1" ht="22.32" customHeight="1">
      <c r="B125" s="197"/>
      <c r="C125" s="198"/>
      <c r="D125" s="199" t="s">
        <v>70</v>
      </c>
      <c r="E125" s="211" t="s">
        <v>148</v>
      </c>
      <c r="F125" s="211" t="s">
        <v>149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SUM(P126:P128)</f>
        <v>0</v>
      </c>
      <c r="Q125" s="205"/>
      <c r="R125" s="206">
        <f>SUM(R126:R128)</f>
        <v>0</v>
      </c>
      <c r="S125" s="205"/>
      <c r="T125" s="207">
        <f>SUM(T126:T128)</f>
        <v>0</v>
      </c>
      <c r="AR125" s="208" t="s">
        <v>79</v>
      </c>
      <c r="AT125" s="209" t="s">
        <v>70</v>
      </c>
      <c r="AU125" s="209" t="s">
        <v>81</v>
      </c>
      <c r="AY125" s="208" t="s">
        <v>121</v>
      </c>
      <c r="BK125" s="210">
        <f>SUM(BK126:BK128)</f>
        <v>0</v>
      </c>
    </row>
    <row r="126" s="1" customFormat="1" ht="16.5" customHeight="1">
      <c r="B126" s="42"/>
      <c r="C126" s="213" t="s">
        <v>162</v>
      </c>
      <c r="D126" s="213" t="s">
        <v>124</v>
      </c>
      <c r="E126" s="214" t="s">
        <v>182</v>
      </c>
      <c r="F126" s="215" t="s">
        <v>152</v>
      </c>
      <c r="G126" s="216" t="s">
        <v>142</v>
      </c>
      <c r="H126" s="217">
        <v>1</v>
      </c>
      <c r="I126" s="218"/>
      <c r="J126" s="219">
        <f>ROUND(I126*H126,2)</f>
        <v>0</v>
      </c>
      <c r="K126" s="215" t="s">
        <v>21</v>
      </c>
      <c r="L126" s="68"/>
      <c r="M126" s="220" t="s">
        <v>21</v>
      </c>
      <c r="N126" s="221" t="s">
        <v>42</v>
      </c>
      <c r="O126" s="43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AR126" s="20" t="s">
        <v>128</v>
      </c>
      <c r="AT126" s="20" t="s">
        <v>124</v>
      </c>
      <c r="AU126" s="20" t="s">
        <v>139</v>
      </c>
      <c r="AY126" s="20" t="s">
        <v>121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20" t="s">
        <v>79</v>
      </c>
      <c r="BK126" s="224">
        <f>ROUND(I126*H126,2)</f>
        <v>0</v>
      </c>
      <c r="BL126" s="20" t="s">
        <v>128</v>
      </c>
      <c r="BM126" s="20" t="s">
        <v>183</v>
      </c>
    </row>
    <row r="127" s="1" customFormat="1" ht="16.5" customHeight="1">
      <c r="B127" s="42"/>
      <c r="C127" s="213" t="s">
        <v>10</v>
      </c>
      <c r="D127" s="213" t="s">
        <v>124</v>
      </c>
      <c r="E127" s="214" t="s">
        <v>184</v>
      </c>
      <c r="F127" s="215" t="s">
        <v>155</v>
      </c>
      <c r="G127" s="216" t="s">
        <v>142</v>
      </c>
      <c r="H127" s="217">
        <v>1</v>
      </c>
      <c r="I127" s="218"/>
      <c r="J127" s="219">
        <f>ROUND(I127*H127,2)</f>
        <v>0</v>
      </c>
      <c r="K127" s="215" t="s">
        <v>21</v>
      </c>
      <c r="L127" s="68"/>
      <c r="M127" s="220" t="s">
        <v>21</v>
      </c>
      <c r="N127" s="221" t="s">
        <v>42</v>
      </c>
      <c r="O127" s="43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AR127" s="20" t="s">
        <v>128</v>
      </c>
      <c r="AT127" s="20" t="s">
        <v>124</v>
      </c>
      <c r="AU127" s="20" t="s">
        <v>139</v>
      </c>
      <c r="AY127" s="20" t="s">
        <v>121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20" t="s">
        <v>79</v>
      </c>
      <c r="BK127" s="224">
        <f>ROUND(I127*H127,2)</f>
        <v>0</v>
      </c>
      <c r="BL127" s="20" t="s">
        <v>128</v>
      </c>
      <c r="BM127" s="20" t="s">
        <v>185</v>
      </c>
    </row>
    <row r="128" s="1" customFormat="1">
      <c r="B128" s="42"/>
      <c r="C128" s="70"/>
      <c r="D128" s="225" t="s">
        <v>129</v>
      </c>
      <c r="E128" s="70"/>
      <c r="F128" s="226" t="s">
        <v>147</v>
      </c>
      <c r="G128" s="70"/>
      <c r="H128" s="70"/>
      <c r="I128" s="183"/>
      <c r="J128" s="70"/>
      <c r="K128" s="70"/>
      <c r="L128" s="68"/>
      <c r="M128" s="227"/>
      <c r="N128" s="43"/>
      <c r="O128" s="43"/>
      <c r="P128" s="43"/>
      <c r="Q128" s="43"/>
      <c r="R128" s="43"/>
      <c r="S128" s="43"/>
      <c r="T128" s="91"/>
      <c r="AT128" s="20" t="s">
        <v>129</v>
      </c>
      <c r="AU128" s="20" t="s">
        <v>139</v>
      </c>
    </row>
    <row r="129" s="10" customFormat="1" ht="29.88" customHeight="1">
      <c r="B129" s="197"/>
      <c r="C129" s="198"/>
      <c r="D129" s="199" t="s">
        <v>70</v>
      </c>
      <c r="E129" s="211" t="s">
        <v>157</v>
      </c>
      <c r="F129" s="211" t="s">
        <v>158</v>
      </c>
      <c r="G129" s="198"/>
      <c r="H129" s="198"/>
      <c r="I129" s="201"/>
      <c r="J129" s="212">
        <f>BK129</f>
        <v>0</v>
      </c>
      <c r="K129" s="198"/>
      <c r="L129" s="203"/>
      <c r="M129" s="204"/>
      <c r="N129" s="205"/>
      <c r="O129" s="205"/>
      <c r="P129" s="206">
        <f>SUM(P130:P133)</f>
        <v>0</v>
      </c>
      <c r="Q129" s="205"/>
      <c r="R129" s="206">
        <f>SUM(R130:R133)</f>
        <v>0</v>
      </c>
      <c r="S129" s="205"/>
      <c r="T129" s="207">
        <f>SUM(T130:T133)</f>
        <v>0</v>
      </c>
      <c r="AR129" s="208" t="s">
        <v>79</v>
      </c>
      <c r="AT129" s="209" t="s">
        <v>70</v>
      </c>
      <c r="AU129" s="209" t="s">
        <v>79</v>
      </c>
      <c r="AY129" s="208" t="s">
        <v>121</v>
      </c>
      <c r="BK129" s="210">
        <f>SUM(BK130:BK133)</f>
        <v>0</v>
      </c>
    </row>
    <row r="130" s="1" customFormat="1" ht="16.5" customHeight="1">
      <c r="B130" s="42"/>
      <c r="C130" s="213" t="s">
        <v>165</v>
      </c>
      <c r="D130" s="213" t="s">
        <v>124</v>
      </c>
      <c r="E130" s="214" t="s">
        <v>186</v>
      </c>
      <c r="F130" s="215" t="s">
        <v>161</v>
      </c>
      <c r="G130" s="216" t="s">
        <v>127</v>
      </c>
      <c r="H130" s="217">
        <v>50</v>
      </c>
      <c r="I130" s="218"/>
      <c r="J130" s="219">
        <f>ROUND(I130*H130,2)</f>
        <v>0</v>
      </c>
      <c r="K130" s="215" t="s">
        <v>21</v>
      </c>
      <c r="L130" s="68"/>
      <c r="M130" s="220" t="s">
        <v>21</v>
      </c>
      <c r="N130" s="221" t="s">
        <v>42</v>
      </c>
      <c r="O130" s="43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AR130" s="20" t="s">
        <v>128</v>
      </c>
      <c r="AT130" s="20" t="s">
        <v>124</v>
      </c>
      <c r="AU130" s="20" t="s">
        <v>81</v>
      </c>
      <c r="AY130" s="20" t="s">
        <v>121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20" t="s">
        <v>79</v>
      </c>
      <c r="BK130" s="224">
        <f>ROUND(I130*H130,2)</f>
        <v>0</v>
      </c>
      <c r="BL130" s="20" t="s">
        <v>128</v>
      </c>
      <c r="BM130" s="20" t="s">
        <v>187</v>
      </c>
    </row>
    <row r="131" s="1" customFormat="1" ht="16.5" customHeight="1">
      <c r="B131" s="42"/>
      <c r="C131" s="213" t="s">
        <v>188</v>
      </c>
      <c r="D131" s="213" t="s">
        <v>124</v>
      </c>
      <c r="E131" s="214" t="s">
        <v>189</v>
      </c>
      <c r="F131" s="215" t="s">
        <v>164</v>
      </c>
      <c r="G131" s="216" t="s">
        <v>127</v>
      </c>
      <c r="H131" s="217">
        <v>48</v>
      </c>
      <c r="I131" s="218"/>
      <c r="J131" s="219">
        <f>ROUND(I131*H131,2)</f>
        <v>0</v>
      </c>
      <c r="K131" s="215" t="s">
        <v>21</v>
      </c>
      <c r="L131" s="68"/>
      <c r="M131" s="220" t="s">
        <v>21</v>
      </c>
      <c r="N131" s="221" t="s">
        <v>42</v>
      </c>
      <c r="O131" s="43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AR131" s="20" t="s">
        <v>128</v>
      </c>
      <c r="AT131" s="20" t="s">
        <v>124</v>
      </c>
      <c r="AU131" s="20" t="s">
        <v>81</v>
      </c>
      <c r="AY131" s="20" t="s">
        <v>121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20" t="s">
        <v>79</v>
      </c>
      <c r="BK131" s="224">
        <f>ROUND(I131*H131,2)</f>
        <v>0</v>
      </c>
      <c r="BL131" s="20" t="s">
        <v>128</v>
      </c>
      <c r="BM131" s="20" t="s">
        <v>190</v>
      </c>
    </row>
    <row r="132" s="1" customFormat="1" ht="16.5" customHeight="1">
      <c r="B132" s="42"/>
      <c r="C132" s="213" t="s">
        <v>169</v>
      </c>
      <c r="D132" s="213" t="s">
        <v>124</v>
      </c>
      <c r="E132" s="214" t="s">
        <v>191</v>
      </c>
      <c r="F132" s="215" t="s">
        <v>168</v>
      </c>
      <c r="G132" s="216" t="s">
        <v>142</v>
      </c>
      <c r="H132" s="217">
        <v>1</v>
      </c>
      <c r="I132" s="218"/>
      <c r="J132" s="219">
        <f>ROUND(I132*H132,2)</f>
        <v>0</v>
      </c>
      <c r="K132" s="215" t="s">
        <v>21</v>
      </c>
      <c r="L132" s="68"/>
      <c r="M132" s="220" t="s">
        <v>21</v>
      </c>
      <c r="N132" s="221" t="s">
        <v>42</v>
      </c>
      <c r="O132" s="43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AR132" s="20" t="s">
        <v>128</v>
      </c>
      <c r="AT132" s="20" t="s">
        <v>124</v>
      </c>
      <c r="AU132" s="20" t="s">
        <v>81</v>
      </c>
      <c r="AY132" s="20" t="s">
        <v>121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20" t="s">
        <v>79</v>
      </c>
      <c r="BK132" s="224">
        <f>ROUND(I132*H132,2)</f>
        <v>0</v>
      </c>
      <c r="BL132" s="20" t="s">
        <v>128</v>
      </c>
      <c r="BM132" s="20" t="s">
        <v>192</v>
      </c>
    </row>
    <row r="133" s="1" customFormat="1">
      <c r="B133" s="42"/>
      <c r="C133" s="70"/>
      <c r="D133" s="225" t="s">
        <v>129</v>
      </c>
      <c r="E133" s="70"/>
      <c r="F133" s="226" t="s">
        <v>130</v>
      </c>
      <c r="G133" s="70"/>
      <c r="H133" s="70"/>
      <c r="I133" s="183"/>
      <c r="J133" s="70"/>
      <c r="K133" s="70"/>
      <c r="L133" s="68"/>
      <c r="M133" s="227"/>
      <c r="N133" s="43"/>
      <c r="O133" s="43"/>
      <c r="P133" s="43"/>
      <c r="Q133" s="43"/>
      <c r="R133" s="43"/>
      <c r="S133" s="43"/>
      <c r="T133" s="91"/>
      <c r="AT133" s="20" t="s">
        <v>129</v>
      </c>
      <c r="AU133" s="20" t="s">
        <v>81</v>
      </c>
    </row>
    <row r="134" s="10" customFormat="1" ht="29.88" customHeight="1">
      <c r="B134" s="197"/>
      <c r="C134" s="198"/>
      <c r="D134" s="199" t="s">
        <v>70</v>
      </c>
      <c r="E134" s="211" t="s">
        <v>193</v>
      </c>
      <c r="F134" s="211" t="s">
        <v>194</v>
      </c>
      <c r="G134" s="198"/>
      <c r="H134" s="198"/>
      <c r="I134" s="201"/>
      <c r="J134" s="212">
        <f>BK134</f>
        <v>0</v>
      </c>
      <c r="K134" s="198"/>
      <c r="L134" s="203"/>
      <c r="M134" s="204"/>
      <c r="N134" s="205"/>
      <c r="O134" s="205"/>
      <c r="P134" s="206">
        <f>P135</f>
        <v>0</v>
      </c>
      <c r="Q134" s="205"/>
      <c r="R134" s="206">
        <f>R135</f>
        <v>0</v>
      </c>
      <c r="S134" s="205"/>
      <c r="T134" s="207">
        <f>T135</f>
        <v>0</v>
      </c>
      <c r="AR134" s="208" t="s">
        <v>79</v>
      </c>
      <c r="AT134" s="209" t="s">
        <v>70</v>
      </c>
      <c r="AU134" s="209" t="s">
        <v>79</v>
      </c>
      <c r="AY134" s="208" t="s">
        <v>121</v>
      </c>
      <c r="BK134" s="210">
        <f>BK135</f>
        <v>0</v>
      </c>
    </row>
    <row r="135" s="1" customFormat="1" ht="16.5" customHeight="1">
      <c r="B135" s="42"/>
      <c r="C135" s="213" t="s">
        <v>195</v>
      </c>
      <c r="D135" s="213" t="s">
        <v>124</v>
      </c>
      <c r="E135" s="214" t="s">
        <v>196</v>
      </c>
      <c r="F135" s="215" t="s">
        <v>197</v>
      </c>
      <c r="G135" s="216" t="s">
        <v>142</v>
      </c>
      <c r="H135" s="217">
        <v>1</v>
      </c>
      <c r="I135" s="218"/>
      <c r="J135" s="219">
        <f>ROUND(I135*H135,2)</f>
        <v>0</v>
      </c>
      <c r="K135" s="215" t="s">
        <v>21</v>
      </c>
      <c r="L135" s="68"/>
      <c r="M135" s="220" t="s">
        <v>21</v>
      </c>
      <c r="N135" s="228" t="s">
        <v>42</v>
      </c>
      <c r="O135" s="229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0" t="s">
        <v>128</v>
      </c>
      <c r="AT135" s="20" t="s">
        <v>124</v>
      </c>
      <c r="AU135" s="20" t="s">
        <v>81</v>
      </c>
      <c r="AY135" s="20" t="s">
        <v>121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20" t="s">
        <v>79</v>
      </c>
      <c r="BK135" s="224">
        <f>ROUND(I135*H135,2)</f>
        <v>0</v>
      </c>
      <c r="BL135" s="20" t="s">
        <v>128</v>
      </c>
      <c r="BM135" s="20" t="s">
        <v>198</v>
      </c>
    </row>
    <row r="136" s="1" customFormat="1" ht="6.96" customHeight="1">
      <c r="B136" s="63"/>
      <c r="C136" s="64"/>
      <c r="D136" s="64"/>
      <c r="E136" s="64"/>
      <c r="F136" s="64"/>
      <c r="G136" s="64"/>
      <c r="H136" s="64"/>
      <c r="I136" s="158"/>
      <c r="J136" s="64"/>
      <c r="K136" s="64"/>
      <c r="L136" s="68"/>
    </row>
  </sheetData>
  <sheetProtection sheet="1" autoFilter="0" formatColumns="0" formatRows="0" objects="1" scenarios="1" spinCount="100000" saltValue="dvMHBZCXMHt28WfmB23mz52gUOtbgsvDpBOq0Y72Z3ntvTb13SB4TuaVfSZtogGbBVmQ5SNM4tgRg3m1ieCbMw==" hashValue="ZcCyY/iXxlOhVifMl4INon5ASa/JbiapeNa+zQt0Mf9i+xvu0WZz85A4zeGqjdhgzZ/PijY4WHamur6Bs8eNEg==" algorithmName="SHA-512" password="CC35"/>
  <autoFilter ref="C90:K135"/>
  <mergeCells count="10">
    <mergeCell ref="E7:H7"/>
    <mergeCell ref="E9:H9"/>
    <mergeCell ref="E24:H24"/>
    <mergeCell ref="E45:H45"/>
    <mergeCell ref="E47:H47"/>
    <mergeCell ref="J51:J52"/>
    <mergeCell ref="E81:H81"/>
    <mergeCell ref="E83:H83"/>
    <mergeCell ref="G1:H1"/>
    <mergeCell ref="L2:V2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2" customWidth="1"/>
    <col min="2" max="2" width="1.664063" style="232" customWidth="1"/>
    <col min="3" max="4" width="5" style="232" customWidth="1"/>
    <col min="5" max="5" width="11.67" style="232" customWidth="1"/>
    <col min="6" max="6" width="9.17" style="232" customWidth="1"/>
    <col min="7" max="7" width="5" style="232" customWidth="1"/>
    <col min="8" max="8" width="77.83" style="232" customWidth="1"/>
    <col min="9" max="10" width="20" style="232" customWidth="1"/>
    <col min="11" max="11" width="1.664063" style="232" customWidth="1"/>
  </cols>
  <sheetData>
    <row r="1" ht="37.5" customHeight="1"/>
    <row r="2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="11" customFormat="1" ht="45" customHeight="1">
      <c r="B3" s="236"/>
      <c r="C3" s="237" t="s">
        <v>199</v>
      </c>
      <c r="D3" s="237"/>
      <c r="E3" s="237"/>
      <c r="F3" s="237"/>
      <c r="G3" s="237"/>
      <c r="H3" s="237"/>
      <c r="I3" s="237"/>
      <c r="J3" s="237"/>
      <c r="K3" s="238"/>
    </row>
    <row r="4" ht="25.5" customHeight="1">
      <c r="B4" s="239"/>
      <c r="C4" s="240" t="s">
        <v>200</v>
      </c>
      <c r="D4" s="240"/>
      <c r="E4" s="240"/>
      <c r="F4" s="240"/>
      <c r="G4" s="240"/>
      <c r="H4" s="240"/>
      <c r="I4" s="240"/>
      <c r="J4" s="240"/>
      <c r="K4" s="241"/>
    </row>
    <row r="5" ht="5.25" customHeight="1">
      <c r="B5" s="239"/>
      <c r="C5" s="242"/>
      <c r="D5" s="242"/>
      <c r="E5" s="242"/>
      <c r="F5" s="242"/>
      <c r="G5" s="242"/>
      <c r="H5" s="242"/>
      <c r="I5" s="242"/>
      <c r="J5" s="242"/>
      <c r="K5" s="241"/>
    </row>
    <row r="6" ht="15" customHeight="1">
      <c r="B6" s="239"/>
      <c r="C6" s="243" t="s">
        <v>201</v>
      </c>
      <c r="D6" s="243"/>
      <c r="E6" s="243"/>
      <c r="F6" s="243"/>
      <c r="G6" s="243"/>
      <c r="H6" s="243"/>
      <c r="I6" s="243"/>
      <c r="J6" s="243"/>
      <c r="K6" s="241"/>
    </row>
    <row r="7" ht="15" customHeight="1">
      <c r="B7" s="244"/>
      <c r="C7" s="243" t="s">
        <v>202</v>
      </c>
      <c r="D7" s="243"/>
      <c r="E7" s="243"/>
      <c r="F7" s="243"/>
      <c r="G7" s="243"/>
      <c r="H7" s="243"/>
      <c r="I7" s="243"/>
      <c r="J7" s="243"/>
      <c r="K7" s="241"/>
    </row>
    <row r="8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ht="15" customHeight="1">
      <c r="B9" s="244"/>
      <c r="C9" s="243" t="s">
        <v>203</v>
      </c>
      <c r="D9" s="243"/>
      <c r="E9" s="243"/>
      <c r="F9" s="243"/>
      <c r="G9" s="243"/>
      <c r="H9" s="243"/>
      <c r="I9" s="243"/>
      <c r="J9" s="243"/>
      <c r="K9" s="241"/>
    </row>
    <row r="10" ht="15" customHeight="1">
      <c r="B10" s="244"/>
      <c r="C10" s="243"/>
      <c r="D10" s="243" t="s">
        <v>204</v>
      </c>
      <c r="E10" s="243"/>
      <c r="F10" s="243"/>
      <c r="G10" s="243"/>
      <c r="H10" s="243"/>
      <c r="I10" s="243"/>
      <c r="J10" s="243"/>
      <c r="K10" s="241"/>
    </row>
    <row r="11" ht="15" customHeight="1">
      <c r="B11" s="244"/>
      <c r="C11" s="245"/>
      <c r="D11" s="243" t="s">
        <v>205</v>
      </c>
      <c r="E11" s="243"/>
      <c r="F11" s="243"/>
      <c r="G11" s="243"/>
      <c r="H11" s="243"/>
      <c r="I11" s="243"/>
      <c r="J11" s="243"/>
      <c r="K11" s="241"/>
    </row>
    <row r="12" ht="12.75" customHeight="1">
      <c r="B12" s="244"/>
      <c r="C12" s="245"/>
      <c r="D12" s="245"/>
      <c r="E12" s="245"/>
      <c r="F12" s="245"/>
      <c r="G12" s="245"/>
      <c r="H12" s="245"/>
      <c r="I12" s="245"/>
      <c r="J12" s="245"/>
      <c r="K12" s="241"/>
    </row>
    <row r="13" ht="15" customHeight="1">
      <c r="B13" s="244"/>
      <c r="C13" s="245"/>
      <c r="D13" s="243" t="s">
        <v>206</v>
      </c>
      <c r="E13" s="243"/>
      <c r="F13" s="243"/>
      <c r="G13" s="243"/>
      <c r="H13" s="243"/>
      <c r="I13" s="243"/>
      <c r="J13" s="243"/>
      <c r="K13" s="241"/>
    </row>
    <row r="14" ht="15" customHeight="1">
      <c r="B14" s="244"/>
      <c r="C14" s="245"/>
      <c r="D14" s="243" t="s">
        <v>207</v>
      </c>
      <c r="E14" s="243"/>
      <c r="F14" s="243"/>
      <c r="G14" s="243"/>
      <c r="H14" s="243"/>
      <c r="I14" s="243"/>
      <c r="J14" s="243"/>
      <c r="K14" s="241"/>
    </row>
    <row r="15" ht="15" customHeight="1">
      <c r="B15" s="244"/>
      <c r="C15" s="245"/>
      <c r="D15" s="243" t="s">
        <v>208</v>
      </c>
      <c r="E15" s="243"/>
      <c r="F15" s="243"/>
      <c r="G15" s="243"/>
      <c r="H15" s="243"/>
      <c r="I15" s="243"/>
      <c r="J15" s="243"/>
      <c r="K15" s="241"/>
    </row>
    <row r="16" ht="15" customHeight="1">
      <c r="B16" s="244"/>
      <c r="C16" s="245"/>
      <c r="D16" s="245"/>
      <c r="E16" s="246" t="s">
        <v>78</v>
      </c>
      <c r="F16" s="243" t="s">
        <v>209</v>
      </c>
      <c r="G16" s="243"/>
      <c r="H16" s="243"/>
      <c r="I16" s="243"/>
      <c r="J16" s="243"/>
      <c r="K16" s="241"/>
    </row>
    <row r="17" ht="15" customHeight="1">
      <c r="B17" s="244"/>
      <c r="C17" s="245"/>
      <c r="D17" s="245"/>
      <c r="E17" s="246" t="s">
        <v>210</v>
      </c>
      <c r="F17" s="243" t="s">
        <v>211</v>
      </c>
      <c r="G17" s="243"/>
      <c r="H17" s="243"/>
      <c r="I17" s="243"/>
      <c r="J17" s="243"/>
      <c r="K17" s="241"/>
    </row>
    <row r="18" ht="15" customHeight="1">
      <c r="B18" s="244"/>
      <c r="C18" s="245"/>
      <c r="D18" s="245"/>
      <c r="E18" s="246" t="s">
        <v>212</v>
      </c>
      <c r="F18" s="243" t="s">
        <v>213</v>
      </c>
      <c r="G18" s="243"/>
      <c r="H18" s="243"/>
      <c r="I18" s="243"/>
      <c r="J18" s="243"/>
      <c r="K18" s="241"/>
    </row>
    <row r="19" ht="15" customHeight="1">
      <c r="B19" s="244"/>
      <c r="C19" s="245"/>
      <c r="D19" s="245"/>
      <c r="E19" s="246" t="s">
        <v>214</v>
      </c>
      <c r="F19" s="243" t="s">
        <v>215</v>
      </c>
      <c r="G19" s="243"/>
      <c r="H19" s="243"/>
      <c r="I19" s="243"/>
      <c r="J19" s="243"/>
      <c r="K19" s="241"/>
    </row>
    <row r="20" ht="15" customHeight="1">
      <c r="B20" s="244"/>
      <c r="C20" s="245"/>
      <c r="D20" s="245"/>
      <c r="E20" s="246" t="s">
        <v>216</v>
      </c>
      <c r="F20" s="243" t="s">
        <v>217</v>
      </c>
      <c r="G20" s="243"/>
      <c r="H20" s="243"/>
      <c r="I20" s="243"/>
      <c r="J20" s="243"/>
      <c r="K20" s="241"/>
    </row>
    <row r="21" ht="15" customHeight="1">
      <c r="B21" s="244"/>
      <c r="C21" s="245"/>
      <c r="D21" s="245"/>
      <c r="E21" s="246" t="s">
        <v>218</v>
      </c>
      <c r="F21" s="243" t="s">
        <v>219</v>
      </c>
      <c r="G21" s="243"/>
      <c r="H21" s="243"/>
      <c r="I21" s="243"/>
      <c r="J21" s="243"/>
      <c r="K21" s="241"/>
    </row>
    <row r="22" ht="12.75" customHeight="1">
      <c r="B22" s="244"/>
      <c r="C22" s="245"/>
      <c r="D22" s="245"/>
      <c r="E22" s="245"/>
      <c r="F22" s="245"/>
      <c r="G22" s="245"/>
      <c r="H22" s="245"/>
      <c r="I22" s="245"/>
      <c r="J22" s="245"/>
      <c r="K22" s="241"/>
    </row>
    <row r="23" ht="15" customHeight="1">
      <c r="B23" s="244"/>
      <c r="C23" s="243" t="s">
        <v>220</v>
      </c>
      <c r="D23" s="243"/>
      <c r="E23" s="243"/>
      <c r="F23" s="243"/>
      <c r="G23" s="243"/>
      <c r="H23" s="243"/>
      <c r="I23" s="243"/>
      <c r="J23" s="243"/>
      <c r="K23" s="241"/>
    </row>
    <row r="24" ht="15" customHeight="1">
      <c r="B24" s="244"/>
      <c r="C24" s="243" t="s">
        <v>221</v>
      </c>
      <c r="D24" s="243"/>
      <c r="E24" s="243"/>
      <c r="F24" s="243"/>
      <c r="G24" s="243"/>
      <c r="H24" s="243"/>
      <c r="I24" s="243"/>
      <c r="J24" s="243"/>
      <c r="K24" s="241"/>
    </row>
    <row r="25" ht="15" customHeight="1">
      <c r="B25" s="244"/>
      <c r="C25" s="243"/>
      <c r="D25" s="243" t="s">
        <v>222</v>
      </c>
      <c r="E25" s="243"/>
      <c r="F25" s="243"/>
      <c r="G25" s="243"/>
      <c r="H25" s="243"/>
      <c r="I25" s="243"/>
      <c r="J25" s="243"/>
      <c r="K25" s="241"/>
    </row>
    <row r="26" ht="15" customHeight="1">
      <c r="B26" s="244"/>
      <c r="C26" s="245"/>
      <c r="D26" s="243" t="s">
        <v>223</v>
      </c>
      <c r="E26" s="243"/>
      <c r="F26" s="243"/>
      <c r="G26" s="243"/>
      <c r="H26" s="243"/>
      <c r="I26" s="243"/>
      <c r="J26" s="243"/>
      <c r="K26" s="241"/>
    </row>
    <row r="27" ht="12.75" customHeight="1">
      <c r="B27" s="244"/>
      <c r="C27" s="245"/>
      <c r="D27" s="245"/>
      <c r="E27" s="245"/>
      <c r="F27" s="245"/>
      <c r="G27" s="245"/>
      <c r="H27" s="245"/>
      <c r="I27" s="245"/>
      <c r="J27" s="245"/>
      <c r="K27" s="241"/>
    </row>
    <row r="28" ht="15" customHeight="1">
      <c r="B28" s="244"/>
      <c r="C28" s="245"/>
      <c r="D28" s="243" t="s">
        <v>224</v>
      </c>
      <c r="E28" s="243"/>
      <c r="F28" s="243"/>
      <c r="G28" s="243"/>
      <c r="H28" s="243"/>
      <c r="I28" s="243"/>
      <c r="J28" s="243"/>
      <c r="K28" s="241"/>
    </row>
    <row r="29" ht="15" customHeight="1">
      <c r="B29" s="244"/>
      <c r="C29" s="245"/>
      <c r="D29" s="243" t="s">
        <v>225</v>
      </c>
      <c r="E29" s="243"/>
      <c r="F29" s="243"/>
      <c r="G29" s="243"/>
      <c r="H29" s="243"/>
      <c r="I29" s="243"/>
      <c r="J29" s="243"/>
      <c r="K29" s="241"/>
    </row>
    <row r="30" ht="12.75" customHeight="1">
      <c r="B30" s="244"/>
      <c r="C30" s="245"/>
      <c r="D30" s="245"/>
      <c r="E30" s="245"/>
      <c r="F30" s="245"/>
      <c r="G30" s="245"/>
      <c r="H30" s="245"/>
      <c r="I30" s="245"/>
      <c r="J30" s="245"/>
      <c r="K30" s="241"/>
    </row>
    <row r="31" ht="15" customHeight="1">
      <c r="B31" s="244"/>
      <c r="C31" s="245"/>
      <c r="D31" s="243" t="s">
        <v>226</v>
      </c>
      <c r="E31" s="243"/>
      <c r="F31" s="243"/>
      <c r="G31" s="243"/>
      <c r="H31" s="243"/>
      <c r="I31" s="243"/>
      <c r="J31" s="243"/>
      <c r="K31" s="241"/>
    </row>
    <row r="32" ht="15" customHeight="1">
      <c r="B32" s="244"/>
      <c r="C32" s="245"/>
      <c r="D32" s="243" t="s">
        <v>227</v>
      </c>
      <c r="E32" s="243"/>
      <c r="F32" s="243"/>
      <c r="G32" s="243"/>
      <c r="H32" s="243"/>
      <c r="I32" s="243"/>
      <c r="J32" s="243"/>
      <c r="K32" s="241"/>
    </row>
    <row r="33" ht="15" customHeight="1">
      <c r="B33" s="244"/>
      <c r="C33" s="245"/>
      <c r="D33" s="243" t="s">
        <v>228</v>
      </c>
      <c r="E33" s="243"/>
      <c r="F33" s="243"/>
      <c r="G33" s="243"/>
      <c r="H33" s="243"/>
      <c r="I33" s="243"/>
      <c r="J33" s="243"/>
      <c r="K33" s="241"/>
    </row>
    <row r="34" ht="15" customHeight="1">
      <c r="B34" s="244"/>
      <c r="C34" s="245"/>
      <c r="D34" s="243"/>
      <c r="E34" s="247" t="s">
        <v>106</v>
      </c>
      <c r="F34" s="243"/>
      <c r="G34" s="243" t="s">
        <v>229</v>
      </c>
      <c r="H34" s="243"/>
      <c r="I34" s="243"/>
      <c r="J34" s="243"/>
      <c r="K34" s="241"/>
    </row>
    <row r="35" ht="30.75" customHeight="1">
      <c r="B35" s="244"/>
      <c r="C35" s="245"/>
      <c r="D35" s="243"/>
      <c r="E35" s="247" t="s">
        <v>230</v>
      </c>
      <c r="F35" s="243"/>
      <c r="G35" s="243" t="s">
        <v>231</v>
      </c>
      <c r="H35" s="243"/>
      <c r="I35" s="243"/>
      <c r="J35" s="243"/>
      <c r="K35" s="241"/>
    </row>
    <row r="36" ht="15" customHeight="1">
      <c r="B36" s="244"/>
      <c r="C36" s="245"/>
      <c r="D36" s="243"/>
      <c r="E36" s="247" t="s">
        <v>52</v>
      </c>
      <c r="F36" s="243"/>
      <c r="G36" s="243" t="s">
        <v>232</v>
      </c>
      <c r="H36" s="243"/>
      <c r="I36" s="243"/>
      <c r="J36" s="243"/>
      <c r="K36" s="241"/>
    </row>
    <row r="37" ht="15" customHeight="1">
      <c r="B37" s="244"/>
      <c r="C37" s="245"/>
      <c r="D37" s="243"/>
      <c r="E37" s="247" t="s">
        <v>107</v>
      </c>
      <c r="F37" s="243"/>
      <c r="G37" s="243" t="s">
        <v>233</v>
      </c>
      <c r="H37" s="243"/>
      <c r="I37" s="243"/>
      <c r="J37" s="243"/>
      <c r="K37" s="241"/>
    </row>
    <row r="38" ht="15" customHeight="1">
      <c r="B38" s="244"/>
      <c r="C38" s="245"/>
      <c r="D38" s="243"/>
      <c r="E38" s="247" t="s">
        <v>108</v>
      </c>
      <c r="F38" s="243"/>
      <c r="G38" s="243" t="s">
        <v>234</v>
      </c>
      <c r="H38" s="243"/>
      <c r="I38" s="243"/>
      <c r="J38" s="243"/>
      <c r="K38" s="241"/>
    </row>
    <row r="39" ht="15" customHeight="1">
      <c r="B39" s="244"/>
      <c r="C39" s="245"/>
      <c r="D39" s="243"/>
      <c r="E39" s="247" t="s">
        <v>109</v>
      </c>
      <c r="F39" s="243"/>
      <c r="G39" s="243" t="s">
        <v>235</v>
      </c>
      <c r="H39" s="243"/>
      <c r="I39" s="243"/>
      <c r="J39" s="243"/>
      <c r="K39" s="241"/>
    </row>
    <row r="40" ht="15" customHeight="1">
      <c r="B40" s="244"/>
      <c r="C40" s="245"/>
      <c r="D40" s="243"/>
      <c r="E40" s="247" t="s">
        <v>236</v>
      </c>
      <c r="F40" s="243"/>
      <c r="G40" s="243" t="s">
        <v>237</v>
      </c>
      <c r="H40" s="243"/>
      <c r="I40" s="243"/>
      <c r="J40" s="243"/>
      <c r="K40" s="241"/>
    </row>
    <row r="41" ht="15" customHeight="1">
      <c r="B41" s="244"/>
      <c r="C41" s="245"/>
      <c r="D41" s="243"/>
      <c r="E41" s="247"/>
      <c r="F41" s="243"/>
      <c r="G41" s="243" t="s">
        <v>238</v>
      </c>
      <c r="H41" s="243"/>
      <c r="I41" s="243"/>
      <c r="J41" s="243"/>
      <c r="K41" s="241"/>
    </row>
    <row r="42" ht="15" customHeight="1">
      <c r="B42" s="244"/>
      <c r="C42" s="245"/>
      <c r="D42" s="243"/>
      <c r="E42" s="247" t="s">
        <v>239</v>
      </c>
      <c r="F42" s="243"/>
      <c r="G42" s="243" t="s">
        <v>240</v>
      </c>
      <c r="H42" s="243"/>
      <c r="I42" s="243"/>
      <c r="J42" s="243"/>
      <c r="K42" s="241"/>
    </row>
    <row r="43" ht="15" customHeight="1">
      <c r="B43" s="244"/>
      <c r="C43" s="245"/>
      <c r="D43" s="243"/>
      <c r="E43" s="247" t="s">
        <v>111</v>
      </c>
      <c r="F43" s="243"/>
      <c r="G43" s="243" t="s">
        <v>241</v>
      </c>
      <c r="H43" s="243"/>
      <c r="I43" s="243"/>
      <c r="J43" s="243"/>
      <c r="K43" s="241"/>
    </row>
    <row r="44" ht="12.75" customHeight="1">
      <c r="B44" s="244"/>
      <c r="C44" s="245"/>
      <c r="D44" s="243"/>
      <c r="E44" s="243"/>
      <c r="F44" s="243"/>
      <c r="G44" s="243"/>
      <c r="H44" s="243"/>
      <c r="I44" s="243"/>
      <c r="J44" s="243"/>
      <c r="K44" s="241"/>
    </row>
    <row r="45" ht="15" customHeight="1">
      <c r="B45" s="244"/>
      <c r="C45" s="245"/>
      <c r="D45" s="243" t="s">
        <v>242</v>
      </c>
      <c r="E45" s="243"/>
      <c r="F45" s="243"/>
      <c r="G45" s="243"/>
      <c r="H45" s="243"/>
      <c r="I45" s="243"/>
      <c r="J45" s="243"/>
      <c r="K45" s="241"/>
    </row>
    <row r="46" ht="15" customHeight="1">
      <c r="B46" s="244"/>
      <c r="C46" s="245"/>
      <c r="D46" s="245"/>
      <c r="E46" s="243" t="s">
        <v>243</v>
      </c>
      <c r="F46" s="243"/>
      <c r="G46" s="243"/>
      <c r="H46" s="243"/>
      <c r="I46" s="243"/>
      <c r="J46" s="243"/>
      <c r="K46" s="241"/>
    </row>
    <row r="47" ht="15" customHeight="1">
      <c r="B47" s="244"/>
      <c r="C47" s="245"/>
      <c r="D47" s="245"/>
      <c r="E47" s="243" t="s">
        <v>244</v>
      </c>
      <c r="F47" s="243"/>
      <c r="G47" s="243"/>
      <c r="H47" s="243"/>
      <c r="I47" s="243"/>
      <c r="J47" s="243"/>
      <c r="K47" s="241"/>
    </row>
    <row r="48" ht="15" customHeight="1">
      <c r="B48" s="244"/>
      <c r="C48" s="245"/>
      <c r="D48" s="245"/>
      <c r="E48" s="243" t="s">
        <v>245</v>
      </c>
      <c r="F48" s="243"/>
      <c r="G48" s="243"/>
      <c r="H48" s="243"/>
      <c r="I48" s="243"/>
      <c r="J48" s="243"/>
      <c r="K48" s="241"/>
    </row>
    <row r="49" ht="15" customHeight="1">
      <c r="B49" s="244"/>
      <c r="C49" s="245"/>
      <c r="D49" s="243" t="s">
        <v>246</v>
      </c>
      <c r="E49" s="243"/>
      <c r="F49" s="243"/>
      <c r="G49" s="243"/>
      <c r="H49" s="243"/>
      <c r="I49" s="243"/>
      <c r="J49" s="243"/>
      <c r="K49" s="241"/>
    </row>
    <row r="50" ht="25.5" customHeight="1">
      <c r="B50" s="239"/>
      <c r="C50" s="240" t="s">
        <v>247</v>
      </c>
      <c r="D50" s="240"/>
      <c r="E50" s="240"/>
      <c r="F50" s="240"/>
      <c r="G50" s="240"/>
      <c r="H50" s="240"/>
      <c r="I50" s="240"/>
      <c r="J50" s="240"/>
      <c r="K50" s="241"/>
    </row>
    <row r="51" ht="5.25" customHeight="1">
      <c r="B51" s="239"/>
      <c r="C51" s="242"/>
      <c r="D51" s="242"/>
      <c r="E51" s="242"/>
      <c r="F51" s="242"/>
      <c r="G51" s="242"/>
      <c r="H51" s="242"/>
      <c r="I51" s="242"/>
      <c r="J51" s="242"/>
      <c r="K51" s="241"/>
    </row>
    <row r="52" ht="15" customHeight="1">
      <c r="B52" s="239"/>
      <c r="C52" s="243" t="s">
        <v>248</v>
      </c>
      <c r="D52" s="243"/>
      <c r="E52" s="243"/>
      <c r="F52" s="243"/>
      <c r="G52" s="243"/>
      <c r="H52" s="243"/>
      <c r="I52" s="243"/>
      <c r="J52" s="243"/>
      <c r="K52" s="241"/>
    </row>
    <row r="53" ht="15" customHeight="1">
      <c r="B53" s="239"/>
      <c r="C53" s="243" t="s">
        <v>249</v>
      </c>
      <c r="D53" s="243"/>
      <c r="E53" s="243"/>
      <c r="F53" s="243"/>
      <c r="G53" s="243"/>
      <c r="H53" s="243"/>
      <c r="I53" s="243"/>
      <c r="J53" s="243"/>
      <c r="K53" s="241"/>
    </row>
    <row r="54" ht="12.75" customHeight="1">
      <c r="B54" s="239"/>
      <c r="C54" s="243"/>
      <c r="D54" s="243"/>
      <c r="E54" s="243"/>
      <c r="F54" s="243"/>
      <c r="G54" s="243"/>
      <c r="H54" s="243"/>
      <c r="I54" s="243"/>
      <c r="J54" s="243"/>
      <c r="K54" s="241"/>
    </row>
    <row r="55" ht="15" customHeight="1">
      <c r="B55" s="239"/>
      <c r="C55" s="243" t="s">
        <v>250</v>
      </c>
      <c r="D55" s="243"/>
      <c r="E55" s="243"/>
      <c r="F55" s="243"/>
      <c r="G55" s="243"/>
      <c r="H55" s="243"/>
      <c r="I55" s="243"/>
      <c r="J55" s="243"/>
      <c r="K55" s="241"/>
    </row>
    <row r="56" ht="15" customHeight="1">
      <c r="B56" s="239"/>
      <c r="C56" s="245"/>
      <c r="D56" s="243" t="s">
        <v>251</v>
      </c>
      <c r="E56" s="243"/>
      <c r="F56" s="243"/>
      <c r="G56" s="243"/>
      <c r="H56" s="243"/>
      <c r="I56" s="243"/>
      <c r="J56" s="243"/>
      <c r="K56" s="241"/>
    </row>
    <row r="57" ht="15" customHeight="1">
      <c r="B57" s="239"/>
      <c r="C57" s="245"/>
      <c r="D57" s="243" t="s">
        <v>252</v>
      </c>
      <c r="E57" s="243"/>
      <c r="F57" s="243"/>
      <c r="G57" s="243"/>
      <c r="H57" s="243"/>
      <c r="I57" s="243"/>
      <c r="J57" s="243"/>
      <c r="K57" s="241"/>
    </row>
    <row r="58" ht="15" customHeight="1">
      <c r="B58" s="239"/>
      <c r="C58" s="245"/>
      <c r="D58" s="243" t="s">
        <v>253</v>
      </c>
      <c r="E58" s="243"/>
      <c r="F58" s="243"/>
      <c r="G58" s="243"/>
      <c r="H58" s="243"/>
      <c r="I58" s="243"/>
      <c r="J58" s="243"/>
      <c r="K58" s="241"/>
    </row>
    <row r="59" ht="15" customHeight="1">
      <c r="B59" s="239"/>
      <c r="C59" s="245"/>
      <c r="D59" s="243" t="s">
        <v>254</v>
      </c>
      <c r="E59" s="243"/>
      <c r="F59" s="243"/>
      <c r="G59" s="243"/>
      <c r="H59" s="243"/>
      <c r="I59" s="243"/>
      <c r="J59" s="243"/>
      <c r="K59" s="241"/>
    </row>
    <row r="60" ht="15" customHeight="1">
      <c r="B60" s="239"/>
      <c r="C60" s="245"/>
      <c r="D60" s="248" t="s">
        <v>255</v>
      </c>
      <c r="E60" s="248"/>
      <c r="F60" s="248"/>
      <c r="G60" s="248"/>
      <c r="H60" s="248"/>
      <c r="I60" s="248"/>
      <c r="J60" s="248"/>
      <c r="K60" s="241"/>
    </row>
    <row r="61" ht="15" customHeight="1">
      <c r="B61" s="239"/>
      <c r="C61" s="245"/>
      <c r="D61" s="243" t="s">
        <v>256</v>
      </c>
      <c r="E61" s="243"/>
      <c r="F61" s="243"/>
      <c r="G61" s="243"/>
      <c r="H61" s="243"/>
      <c r="I61" s="243"/>
      <c r="J61" s="243"/>
      <c r="K61" s="241"/>
    </row>
    <row r="62" ht="12.75" customHeight="1">
      <c r="B62" s="239"/>
      <c r="C62" s="245"/>
      <c r="D62" s="245"/>
      <c r="E62" s="249"/>
      <c r="F62" s="245"/>
      <c r="G62" s="245"/>
      <c r="H62" s="245"/>
      <c r="I62" s="245"/>
      <c r="J62" s="245"/>
      <c r="K62" s="241"/>
    </row>
    <row r="63" ht="15" customHeight="1">
      <c r="B63" s="239"/>
      <c r="C63" s="245"/>
      <c r="D63" s="243" t="s">
        <v>257</v>
      </c>
      <c r="E63" s="243"/>
      <c r="F63" s="243"/>
      <c r="G63" s="243"/>
      <c r="H63" s="243"/>
      <c r="I63" s="243"/>
      <c r="J63" s="243"/>
      <c r="K63" s="241"/>
    </row>
    <row r="64" ht="15" customHeight="1">
      <c r="B64" s="239"/>
      <c r="C64" s="245"/>
      <c r="D64" s="248" t="s">
        <v>258</v>
      </c>
      <c r="E64" s="248"/>
      <c r="F64" s="248"/>
      <c r="G64" s="248"/>
      <c r="H64" s="248"/>
      <c r="I64" s="248"/>
      <c r="J64" s="248"/>
      <c r="K64" s="241"/>
    </row>
    <row r="65" ht="15" customHeight="1">
      <c r="B65" s="239"/>
      <c r="C65" s="245"/>
      <c r="D65" s="243" t="s">
        <v>259</v>
      </c>
      <c r="E65" s="243"/>
      <c r="F65" s="243"/>
      <c r="G65" s="243"/>
      <c r="H65" s="243"/>
      <c r="I65" s="243"/>
      <c r="J65" s="243"/>
      <c r="K65" s="241"/>
    </row>
    <row r="66" ht="15" customHeight="1">
      <c r="B66" s="239"/>
      <c r="C66" s="245"/>
      <c r="D66" s="243" t="s">
        <v>260</v>
      </c>
      <c r="E66" s="243"/>
      <c r="F66" s="243"/>
      <c r="G66" s="243"/>
      <c r="H66" s="243"/>
      <c r="I66" s="243"/>
      <c r="J66" s="243"/>
      <c r="K66" s="241"/>
    </row>
    <row r="67" ht="15" customHeight="1">
      <c r="B67" s="239"/>
      <c r="C67" s="245"/>
      <c r="D67" s="243" t="s">
        <v>261</v>
      </c>
      <c r="E67" s="243"/>
      <c r="F67" s="243"/>
      <c r="G67" s="243"/>
      <c r="H67" s="243"/>
      <c r="I67" s="243"/>
      <c r="J67" s="243"/>
      <c r="K67" s="241"/>
    </row>
    <row r="68" ht="15" customHeight="1">
      <c r="B68" s="239"/>
      <c r="C68" s="245"/>
      <c r="D68" s="243" t="s">
        <v>262</v>
      </c>
      <c r="E68" s="243"/>
      <c r="F68" s="243"/>
      <c r="G68" s="243"/>
      <c r="H68" s="243"/>
      <c r="I68" s="243"/>
      <c r="J68" s="243"/>
      <c r="K68" s="241"/>
    </row>
    <row r="69" ht="12.75" customHeight="1">
      <c r="B69" s="250"/>
      <c r="C69" s="251"/>
      <c r="D69" s="251"/>
      <c r="E69" s="251"/>
      <c r="F69" s="251"/>
      <c r="G69" s="251"/>
      <c r="H69" s="251"/>
      <c r="I69" s="251"/>
      <c r="J69" s="251"/>
      <c r="K69" s="252"/>
    </row>
    <row r="70" ht="18.75" customHeight="1">
      <c r="B70" s="253"/>
      <c r="C70" s="253"/>
      <c r="D70" s="253"/>
      <c r="E70" s="253"/>
      <c r="F70" s="253"/>
      <c r="G70" s="253"/>
      <c r="H70" s="253"/>
      <c r="I70" s="253"/>
      <c r="J70" s="253"/>
      <c r="K70" s="254"/>
    </row>
    <row r="71" ht="18.75" customHeight="1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ht="7.5" customHeight="1">
      <c r="B72" s="255"/>
      <c r="C72" s="256"/>
      <c r="D72" s="256"/>
      <c r="E72" s="256"/>
      <c r="F72" s="256"/>
      <c r="G72" s="256"/>
      <c r="H72" s="256"/>
      <c r="I72" s="256"/>
      <c r="J72" s="256"/>
      <c r="K72" s="257"/>
    </row>
    <row r="73" ht="45" customHeight="1">
      <c r="B73" s="258"/>
      <c r="C73" s="259" t="s">
        <v>86</v>
      </c>
      <c r="D73" s="259"/>
      <c r="E73" s="259"/>
      <c r="F73" s="259"/>
      <c r="G73" s="259"/>
      <c r="H73" s="259"/>
      <c r="I73" s="259"/>
      <c r="J73" s="259"/>
      <c r="K73" s="260"/>
    </row>
    <row r="74" ht="17.25" customHeight="1">
      <c r="B74" s="258"/>
      <c r="C74" s="261" t="s">
        <v>263</v>
      </c>
      <c r="D74" s="261"/>
      <c r="E74" s="261"/>
      <c r="F74" s="261" t="s">
        <v>264</v>
      </c>
      <c r="G74" s="262"/>
      <c r="H74" s="261" t="s">
        <v>107</v>
      </c>
      <c r="I74" s="261" t="s">
        <v>56</v>
      </c>
      <c r="J74" s="261" t="s">
        <v>265</v>
      </c>
      <c r="K74" s="260"/>
    </row>
    <row r="75" ht="17.25" customHeight="1">
      <c r="B75" s="258"/>
      <c r="C75" s="263" t="s">
        <v>266</v>
      </c>
      <c r="D75" s="263"/>
      <c r="E75" s="263"/>
      <c r="F75" s="264" t="s">
        <v>267</v>
      </c>
      <c r="G75" s="265"/>
      <c r="H75" s="263"/>
      <c r="I75" s="263"/>
      <c r="J75" s="263" t="s">
        <v>268</v>
      </c>
      <c r="K75" s="260"/>
    </row>
    <row r="76" ht="5.25" customHeight="1">
      <c r="B76" s="258"/>
      <c r="C76" s="266"/>
      <c r="D76" s="266"/>
      <c r="E76" s="266"/>
      <c r="F76" s="266"/>
      <c r="G76" s="267"/>
      <c r="H76" s="266"/>
      <c r="I76" s="266"/>
      <c r="J76" s="266"/>
      <c r="K76" s="260"/>
    </row>
    <row r="77" ht="15" customHeight="1">
      <c r="B77" s="258"/>
      <c r="C77" s="247" t="s">
        <v>52</v>
      </c>
      <c r="D77" s="266"/>
      <c r="E77" s="266"/>
      <c r="F77" s="268" t="s">
        <v>269</v>
      </c>
      <c r="G77" s="267"/>
      <c r="H77" s="247" t="s">
        <v>270</v>
      </c>
      <c r="I77" s="247" t="s">
        <v>271</v>
      </c>
      <c r="J77" s="247">
        <v>20</v>
      </c>
      <c r="K77" s="260"/>
    </row>
    <row r="78" ht="15" customHeight="1">
      <c r="B78" s="258"/>
      <c r="C78" s="247" t="s">
        <v>272</v>
      </c>
      <c r="D78" s="247"/>
      <c r="E78" s="247"/>
      <c r="F78" s="268" t="s">
        <v>269</v>
      </c>
      <c r="G78" s="267"/>
      <c r="H78" s="247" t="s">
        <v>273</v>
      </c>
      <c r="I78" s="247" t="s">
        <v>271</v>
      </c>
      <c r="J78" s="247">
        <v>120</v>
      </c>
      <c r="K78" s="260"/>
    </row>
    <row r="79" ht="15" customHeight="1">
      <c r="B79" s="269"/>
      <c r="C79" s="247" t="s">
        <v>274</v>
      </c>
      <c r="D79" s="247"/>
      <c r="E79" s="247"/>
      <c r="F79" s="268" t="s">
        <v>275</v>
      </c>
      <c r="G79" s="267"/>
      <c r="H79" s="247" t="s">
        <v>276</v>
      </c>
      <c r="I79" s="247" t="s">
        <v>271</v>
      </c>
      <c r="J79" s="247">
        <v>50</v>
      </c>
      <c r="K79" s="260"/>
    </row>
    <row r="80" ht="15" customHeight="1">
      <c r="B80" s="269"/>
      <c r="C80" s="247" t="s">
        <v>277</v>
      </c>
      <c r="D80" s="247"/>
      <c r="E80" s="247"/>
      <c r="F80" s="268" t="s">
        <v>269</v>
      </c>
      <c r="G80" s="267"/>
      <c r="H80" s="247" t="s">
        <v>278</v>
      </c>
      <c r="I80" s="247" t="s">
        <v>279</v>
      </c>
      <c r="J80" s="247"/>
      <c r="K80" s="260"/>
    </row>
    <row r="81" ht="15" customHeight="1">
      <c r="B81" s="269"/>
      <c r="C81" s="270" t="s">
        <v>280</v>
      </c>
      <c r="D81" s="270"/>
      <c r="E81" s="270"/>
      <c r="F81" s="271" t="s">
        <v>275</v>
      </c>
      <c r="G81" s="270"/>
      <c r="H81" s="270" t="s">
        <v>281</v>
      </c>
      <c r="I81" s="270" t="s">
        <v>271</v>
      </c>
      <c r="J81" s="270">
        <v>15</v>
      </c>
      <c r="K81" s="260"/>
    </row>
    <row r="82" ht="15" customHeight="1">
      <c r="B82" s="269"/>
      <c r="C82" s="270" t="s">
        <v>282</v>
      </c>
      <c r="D82" s="270"/>
      <c r="E82" s="270"/>
      <c r="F82" s="271" t="s">
        <v>275</v>
      </c>
      <c r="G82" s="270"/>
      <c r="H82" s="270" t="s">
        <v>283</v>
      </c>
      <c r="I82" s="270" t="s">
        <v>271</v>
      </c>
      <c r="J82" s="270">
        <v>15</v>
      </c>
      <c r="K82" s="260"/>
    </row>
    <row r="83" ht="15" customHeight="1">
      <c r="B83" s="269"/>
      <c r="C83" s="270" t="s">
        <v>284</v>
      </c>
      <c r="D83" s="270"/>
      <c r="E83" s="270"/>
      <c r="F83" s="271" t="s">
        <v>275</v>
      </c>
      <c r="G83" s="270"/>
      <c r="H83" s="270" t="s">
        <v>285</v>
      </c>
      <c r="I83" s="270" t="s">
        <v>271</v>
      </c>
      <c r="J83" s="270">
        <v>20</v>
      </c>
      <c r="K83" s="260"/>
    </row>
    <row r="84" ht="15" customHeight="1">
      <c r="B84" s="269"/>
      <c r="C84" s="270" t="s">
        <v>286</v>
      </c>
      <c r="D84" s="270"/>
      <c r="E84" s="270"/>
      <c r="F84" s="271" t="s">
        <v>275</v>
      </c>
      <c r="G84" s="270"/>
      <c r="H84" s="270" t="s">
        <v>287</v>
      </c>
      <c r="I84" s="270" t="s">
        <v>271</v>
      </c>
      <c r="J84" s="270">
        <v>20</v>
      </c>
      <c r="K84" s="260"/>
    </row>
    <row r="85" ht="15" customHeight="1">
      <c r="B85" s="269"/>
      <c r="C85" s="247" t="s">
        <v>288</v>
      </c>
      <c r="D85" s="247"/>
      <c r="E85" s="247"/>
      <c r="F85" s="268" t="s">
        <v>275</v>
      </c>
      <c r="G85" s="267"/>
      <c r="H85" s="247" t="s">
        <v>289</v>
      </c>
      <c r="I85" s="247" t="s">
        <v>271</v>
      </c>
      <c r="J85" s="247">
        <v>50</v>
      </c>
      <c r="K85" s="260"/>
    </row>
    <row r="86" ht="15" customHeight="1">
      <c r="B86" s="269"/>
      <c r="C86" s="247" t="s">
        <v>290</v>
      </c>
      <c r="D86" s="247"/>
      <c r="E86" s="247"/>
      <c r="F86" s="268" t="s">
        <v>275</v>
      </c>
      <c r="G86" s="267"/>
      <c r="H86" s="247" t="s">
        <v>291</v>
      </c>
      <c r="I86" s="247" t="s">
        <v>271</v>
      </c>
      <c r="J86" s="247">
        <v>20</v>
      </c>
      <c r="K86" s="260"/>
    </row>
    <row r="87" ht="15" customHeight="1">
      <c r="B87" s="269"/>
      <c r="C87" s="247" t="s">
        <v>292</v>
      </c>
      <c r="D87" s="247"/>
      <c r="E87" s="247"/>
      <c r="F87" s="268" t="s">
        <v>275</v>
      </c>
      <c r="G87" s="267"/>
      <c r="H87" s="247" t="s">
        <v>293</v>
      </c>
      <c r="I87" s="247" t="s">
        <v>271</v>
      </c>
      <c r="J87" s="247">
        <v>20</v>
      </c>
      <c r="K87" s="260"/>
    </row>
    <row r="88" ht="15" customHeight="1">
      <c r="B88" s="269"/>
      <c r="C88" s="247" t="s">
        <v>294</v>
      </c>
      <c r="D88" s="247"/>
      <c r="E88" s="247"/>
      <c r="F88" s="268" t="s">
        <v>275</v>
      </c>
      <c r="G88" s="267"/>
      <c r="H88" s="247" t="s">
        <v>295</v>
      </c>
      <c r="I88" s="247" t="s">
        <v>271</v>
      </c>
      <c r="J88" s="247">
        <v>50</v>
      </c>
      <c r="K88" s="260"/>
    </row>
    <row r="89" ht="15" customHeight="1">
      <c r="B89" s="269"/>
      <c r="C89" s="247" t="s">
        <v>296</v>
      </c>
      <c r="D89" s="247"/>
      <c r="E89" s="247"/>
      <c r="F89" s="268" t="s">
        <v>275</v>
      </c>
      <c r="G89" s="267"/>
      <c r="H89" s="247" t="s">
        <v>296</v>
      </c>
      <c r="I89" s="247" t="s">
        <v>271</v>
      </c>
      <c r="J89" s="247">
        <v>50</v>
      </c>
      <c r="K89" s="260"/>
    </row>
    <row r="90" ht="15" customHeight="1">
      <c r="B90" s="269"/>
      <c r="C90" s="247" t="s">
        <v>112</v>
      </c>
      <c r="D90" s="247"/>
      <c r="E90" s="247"/>
      <c r="F90" s="268" t="s">
        <v>275</v>
      </c>
      <c r="G90" s="267"/>
      <c r="H90" s="247" t="s">
        <v>297</v>
      </c>
      <c r="I90" s="247" t="s">
        <v>271</v>
      </c>
      <c r="J90" s="247">
        <v>255</v>
      </c>
      <c r="K90" s="260"/>
    </row>
    <row r="91" ht="15" customHeight="1">
      <c r="B91" s="269"/>
      <c r="C91" s="247" t="s">
        <v>298</v>
      </c>
      <c r="D91" s="247"/>
      <c r="E91" s="247"/>
      <c r="F91" s="268" t="s">
        <v>269</v>
      </c>
      <c r="G91" s="267"/>
      <c r="H91" s="247" t="s">
        <v>299</v>
      </c>
      <c r="I91" s="247" t="s">
        <v>300</v>
      </c>
      <c r="J91" s="247"/>
      <c r="K91" s="260"/>
    </row>
    <row r="92" ht="15" customHeight="1">
      <c r="B92" s="269"/>
      <c r="C92" s="247" t="s">
        <v>301</v>
      </c>
      <c r="D92" s="247"/>
      <c r="E92" s="247"/>
      <c r="F92" s="268" t="s">
        <v>269</v>
      </c>
      <c r="G92" s="267"/>
      <c r="H92" s="247" t="s">
        <v>302</v>
      </c>
      <c r="I92" s="247" t="s">
        <v>303</v>
      </c>
      <c r="J92" s="247"/>
      <c r="K92" s="260"/>
    </row>
    <row r="93" ht="15" customHeight="1">
      <c r="B93" s="269"/>
      <c r="C93" s="247" t="s">
        <v>304</v>
      </c>
      <c r="D93" s="247"/>
      <c r="E93" s="247"/>
      <c r="F93" s="268" t="s">
        <v>269</v>
      </c>
      <c r="G93" s="267"/>
      <c r="H93" s="247" t="s">
        <v>304</v>
      </c>
      <c r="I93" s="247" t="s">
        <v>303</v>
      </c>
      <c r="J93" s="247"/>
      <c r="K93" s="260"/>
    </row>
    <row r="94" ht="15" customHeight="1">
      <c r="B94" s="269"/>
      <c r="C94" s="247" t="s">
        <v>37</v>
      </c>
      <c r="D94" s="247"/>
      <c r="E94" s="247"/>
      <c r="F94" s="268" t="s">
        <v>269</v>
      </c>
      <c r="G94" s="267"/>
      <c r="H94" s="247" t="s">
        <v>305</v>
      </c>
      <c r="I94" s="247" t="s">
        <v>303</v>
      </c>
      <c r="J94" s="247"/>
      <c r="K94" s="260"/>
    </row>
    <row r="95" ht="15" customHeight="1">
      <c r="B95" s="269"/>
      <c r="C95" s="247" t="s">
        <v>47</v>
      </c>
      <c r="D95" s="247"/>
      <c r="E95" s="247"/>
      <c r="F95" s="268" t="s">
        <v>269</v>
      </c>
      <c r="G95" s="267"/>
      <c r="H95" s="247" t="s">
        <v>306</v>
      </c>
      <c r="I95" s="247" t="s">
        <v>303</v>
      </c>
      <c r="J95" s="247"/>
      <c r="K95" s="260"/>
    </row>
    <row r="96" ht="15" customHeight="1">
      <c r="B96" s="272"/>
      <c r="C96" s="273"/>
      <c r="D96" s="273"/>
      <c r="E96" s="273"/>
      <c r="F96" s="273"/>
      <c r="G96" s="273"/>
      <c r="H96" s="273"/>
      <c r="I96" s="273"/>
      <c r="J96" s="273"/>
      <c r="K96" s="274"/>
    </row>
    <row r="97" ht="18.75" customHeight="1">
      <c r="B97" s="275"/>
      <c r="C97" s="276"/>
      <c r="D97" s="276"/>
      <c r="E97" s="276"/>
      <c r="F97" s="276"/>
      <c r="G97" s="276"/>
      <c r="H97" s="276"/>
      <c r="I97" s="276"/>
      <c r="J97" s="276"/>
      <c r="K97" s="275"/>
    </row>
    <row r="98" ht="18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</row>
    <row r="99" ht="7.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7"/>
    </row>
    <row r="100" ht="45" customHeight="1">
      <c r="B100" s="258"/>
      <c r="C100" s="259" t="s">
        <v>307</v>
      </c>
      <c r="D100" s="259"/>
      <c r="E100" s="259"/>
      <c r="F100" s="259"/>
      <c r="G100" s="259"/>
      <c r="H100" s="259"/>
      <c r="I100" s="259"/>
      <c r="J100" s="259"/>
      <c r="K100" s="260"/>
    </row>
    <row r="101" ht="17.25" customHeight="1">
      <c r="B101" s="258"/>
      <c r="C101" s="261" t="s">
        <v>263</v>
      </c>
      <c r="D101" s="261"/>
      <c r="E101" s="261"/>
      <c r="F101" s="261" t="s">
        <v>264</v>
      </c>
      <c r="G101" s="262"/>
      <c r="H101" s="261" t="s">
        <v>107</v>
      </c>
      <c r="I101" s="261" t="s">
        <v>56</v>
      </c>
      <c r="J101" s="261" t="s">
        <v>265</v>
      </c>
      <c r="K101" s="260"/>
    </row>
    <row r="102" ht="17.25" customHeight="1">
      <c r="B102" s="258"/>
      <c r="C102" s="263" t="s">
        <v>266</v>
      </c>
      <c r="D102" s="263"/>
      <c r="E102" s="263"/>
      <c r="F102" s="264" t="s">
        <v>267</v>
      </c>
      <c r="G102" s="265"/>
      <c r="H102" s="263"/>
      <c r="I102" s="263"/>
      <c r="J102" s="263" t="s">
        <v>268</v>
      </c>
      <c r="K102" s="260"/>
    </row>
    <row r="103" ht="5.25" customHeight="1">
      <c r="B103" s="258"/>
      <c r="C103" s="261"/>
      <c r="D103" s="261"/>
      <c r="E103" s="261"/>
      <c r="F103" s="261"/>
      <c r="G103" s="277"/>
      <c r="H103" s="261"/>
      <c r="I103" s="261"/>
      <c r="J103" s="261"/>
      <c r="K103" s="260"/>
    </row>
    <row r="104" ht="15" customHeight="1">
      <c r="B104" s="258"/>
      <c r="C104" s="247" t="s">
        <v>52</v>
      </c>
      <c r="D104" s="266"/>
      <c r="E104" s="266"/>
      <c r="F104" s="268" t="s">
        <v>269</v>
      </c>
      <c r="G104" s="277"/>
      <c r="H104" s="247" t="s">
        <v>308</v>
      </c>
      <c r="I104" s="247" t="s">
        <v>271</v>
      </c>
      <c r="J104" s="247">
        <v>20</v>
      </c>
      <c r="K104" s="260"/>
    </row>
    <row r="105" ht="15" customHeight="1">
      <c r="B105" s="258"/>
      <c r="C105" s="247" t="s">
        <v>272</v>
      </c>
      <c r="D105" s="247"/>
      <c r="E105" s="247"/>
      <c r="F105" s="268" t="s">
        <v>269</v>
      </c>
      <c r="G105" s="247"/>
      <c r="H105" s="247" t="s">
        <v>308</v>
      </c>
      <c r="I105" s="247" t="s">
        <v>271</v>
      </c>
      <c r="J105" s="247">
        <v>120</v>
      </c>
      <c r="K105" s="260"/>
    </row>
    <row r="106" ht="15" customHeight="1">
      <c r="B106" s="269"/>
      <c r="C106" s="247" t="s">
        <v>274</v>
      </c>
      <c r="D106" s="247"/>
      <c r="E106" s="247"/>
      <c r="F106" s="268" t="s">
        <v>275</v>
      </c>
      <c r="G106" s="247"/>
      <c r="H106" s="247" t="s">
        <v>308</v>
      </c>
      <c r="I106" s="247" t="s">
        <v>271</v>
      </c>
      <c r="J106" s="247">
        <v>50</v>
      </c>
      <c r="K106" s="260"/>
    </row>
    <row r="107" ht="15" customHeight="1">
      <c r="B107" s="269"/>
      <c r="C107" s="247" t="s">
        <v>277</v>
      </c>
      <c r="D107" s="247"/>
      <c r="E107" s="247"/>
      <c r="F107" s="268" t="s">
        <v>269</v>
      </c>
      <c r="G107" s="247"/>
      <c r="H107" s="247" t="s">
        <v>308</v>
      </c>
      <c r="I107" s="247" t="s">
        <v>279</v>
      </c>
      <c r="J107" s="247"/>
      <c r="K107" s="260"/>
    </row>
    <row r="108" ht="15" customHeight="1">
      <c r="B108" s="269"/>
      <c r="C108" s="247" t="s">
        <v>288</v>
      </c>
      <c r="D108" s="247"/>
      <c r="E108" s="247"/>
      <c r="F108" s="268" t="s">
        <v>275</v>
      </c>
      <c r="G108" s="247"/>
      <c r="H108" s="247" t="s">
        <v>308</v>
      </c>
      <c r="I108" s="247" t="s">
        <v>271</v>
      </c>
      <c r="J108" s="247">
        <v>50</v>
      </c>
      <c r="K108" s="260"/>
    </row>
    <row r="109" ht="15" customHeight="1">
      <c r="B109" s="269"/>
      <c r="C109" s="247" t="s">
        <v>296</v>
      </c>
      <c r="D109" s="247"/>
      <c r="E109" s="247"/>
      <c r="F109" s="268" t="s">
        <v>275</v>
      </c>
      <c r="G109" s="247"/>
      <c r="H109" s="247" t="s">
        <v>308</v>
      </c>
      <c r="I109" s="247" t="s">
        <v>271</v>
      </c>
      <c r="J109" s="247">
        <v>50</v>
      </c>
      <c r="K109" s="260"/>
    </row>
    <row r="110" ht="15" customHeight="1">
      <c r="B110" s="269"/>
      <c r="C110" s="247" t="s">
        <v>294</v>
      </c>
      <c r="D110" s="247"/>
      <c r="E110" s="247"/>
      <c r="F110" s="268" t="s">
        <v>275</v>
      </c>
      <c r="G110" s="247"/>
      <c r="H110" s="247" t="s">
        <v>308</v>
      </c>
      <c r="I110" s="247" t="s">
        <v>271</v>
      </c>
      <c r="J110" s="247">
        <v>50</v>
      </c>
      <c r="K110" s="260"/>
    </row>
    <row r="111" ht="15" customHeight="1">
      <c r="B111" s="269"/>
      <c r="C111" s="247" t="s">
        <v>52</v>
      </c>
      <c r="D111" s="247"/>
      <c r="E111" s="247"/>
      <c r="F111" s="268" t="s">
        <v>269</v>
      </c>
      <c r="G111" s="247"/>
      <c r="H111" s="247" t="s">
        <v>309</v>
      </c>
      <c r="I111" s="247" t="s">
        <v>271</v>
      </c>
      <c r="J111" s="247">
        <v>20</v>
      </c>
      <c r="K111" s="260"/>
    </row>
    <row r="112" ht="15" customHeight="1">
      <c r="B112" s="269"/>
      <c r="C112" s="247" t="s">
        <v>310</v>
      </c>
      <c r="D112" s="247"/>
      <c r="E112" s="247"/>
      <c r="F112" s="268" t="s">
        <v>269</v>
      </c>
      <c r="G112" s="247"/>
      <c r="H112" s="247" t="s">
        <v>311</v>
      </c>
      <c r="I112" s="247" t="s">
        <v>271</v>
      </c>
      <c r="J112" s="247">
        <v>120</v>
      </c>
      <c r="K112" s="260"/>
    </row>
    <row r="113" ht="15" customHeight="1">
      <c r="B113" s="269"/>
      <c r="C113" s="247" t="s">
        <v>37</v>
      </c>
      <c r="D113" s="247"/>
      <c r="E113" s="247"/>
      <c r="F113" s="268" t="s">
        <v>269</v>
      </c>
      <c r="G113" s="247"/>
      <c r="H113" s="247" t="s">
        <v>312</v>
      </c>
      <c r="I113" s="247" t="s">
        <v>303</v>
      </c>
      <c r="J113" s="247"/>
      <c r="K113" s="260"/>
    </row>
    <row r="114" ht="15" customHeight="1">
      <c r="B114" s="269"/>
      <c r="C114" s="247" t="s">
        <v>47</v>
      </c>
      <c r="D114" s="247"/>
      <c r="E114" s="247"/>
      <c r="F114" s="268" t="s">
        <v>269</v>
      </c>
      <c r="G114" s="247"/>
      <c r="H114" s="247" t="s">
        <v>313</v>
      </c>
      <c r="I114" s="247" t="s">
        <v>303</v>
      </c>
      <c r="J114" s="247"/>
      <c r="K114" s="260"/>
    </row>
    <row r="115" ht="15" customHeight="1">
      <c r="B115" s="269"/>
      <c r="C115" s="247" t="s">
        <v>56</v>
      </c>
      <c r="D115" s="247"/>
      <c r="E115" s="247"/>
      <c r="F115" s="268" t="s">
        <v>269</v>
      </c>
      <c r="G115" s="247"/>
      <c r="H115" s="247" t="s">
        <v>314</v>
      </c>
      <c r="I115" s="247" t="s">
        <v>315</v>
      </c>
      <c r="J115" s="247"/>
      <c r="K115" s="260"/>
    </row>
    <row r="116" ht="15" customHeight="1">
      <c r="B116" s="272"/>
      <c r="C116" s="278"/>
      <c r="D116" s="278"/>
      <c r="E116" s="278"/>
      <c r="F116" s="278"/>
      <c r="G116" s="278"/>
      <c r="H116" s="278"/>
      <c r="I116" s="278"/>
      <c r="J116" s="278"/>
      <c r="K116" s="274"/>
    </row>
    <row r="117" ht="18.75" customHeight="1">
      <c r="B117" s="279"/>
      <c r="C117" s="243"/>
      <c r="D117" s="243"/>
      <c r="E117" s="243"/>
      <c r="F117" s="280"/>
      <c r="G117" s="243"/>
      <c r="H117" s="243"/>
      <c r="I117" s="243"/>
      <c r="J117" s="243"/>
      <c r="K117" s="279"/>
    </row>
    <row r="118" ht="18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</row>
    <row r="119" ht="7.5" customHeight="1">
      <c r="B119" s="281"/>
      <c r="C119" s="282"/>
      <c r="D119" s="282"/>
      <c r="E119" s="282"/>
      <c r="F119" s="282"/>
      <c r="G119" s="282"/>
      <c r="H119" s="282"/>
      <c r="I119" s="282"/>
      <c r="J119" s="282"/>
      <c r="K119" s="283"/>
    </row>
    <row r="120" ht="45" customHeight="1">
      <c r="B120" s="284"/>
      <c r="C120" s="237" t="s">
        <v>316</v>
      </c>
      <c r="D120" s="237"/>
      <c r="E120" s="237"/>
      <c r="F120" s="237"/>
      <c r="G120" s="237"/>
      <c r="H120" s="237"/>
      <c r="I120" s="237"/>
      <c r="J120" s="237"/>
      <c r="K120" s="285"/>
    </row>
    <row r="121" ht="17.25" customHeight="1">
      <c r="B121" s="286"/>
      <c r="C121" s="261" t="s">
        <v>263</v>
      </c>
      <c r="D121" s="261"/>
      <c r="E121" s="261"/>
      <c r="F121" s="261" t="s">
        <v>264</v>
      </c>
      <c r="G121" s="262"/>
      <c r="H121" s="261" t="s">
        <v>107</v>
      </c>
      <c r="I121" s="261" t="s">
        <v>56</v>
      </c>
      <c r="J121" s="261" t="s">
        <v>265</v>
      </c>
      <c r="K121" s="287"/>
    </row>
    <row r="122" ht="17.25" customHeight="1">
      <c r="B122" s="286"/>
      <c r="C122" s="263" t="s">
        <v>266</v>
      </c>
      <c r="D122" s="263"/>
      <c r="E122" s="263"/>
      <c r="F122" s="264" t="s">
        <v>267</v>
      </c>
      <c r="G122" s="265"/>
      <c r="H122" s="263"/>
      <c r="I122" s="263"/>
      <c r="J122" s="263" t="s">
        <v>268</v>
      </c>
      <c r="K122" s="287"/>
    </row>
    <row r="123" ht="5.25" customHeight="1">
      <c r="B123" s="288"/>
      <c r="C123" s="266"/>
      <c r="D123" s="266"/>
      <c r="E123" s="266"/>
      <c r="F123" s="266"/>
      <c r="G123" s="247"/>
      <c r="H123" s="266"/>
      <c r="I123" s="266"/>
      <c r="J123" s="266"/>
      <c r="K123" s="289"/>
    </row>
    <row r="124" ht="15" customHeight="1">
      <c r="B124" s="288"/>
      <c r="C124" s="247" t="s">
        <v>272</v>
      </c>
      <c r="D124" s="266"/>
      <c r="E124" s="266"/>
      <c r="F124" s="268" t="s">
        <v>269</v>
      </c>
      <c r="G124" s="247"/>
      <c r="H124" s="247" t="s">
        <v>308</v>
      </c>
      <c r="I124" s="247" t="s">
        <v>271</v>
      </c>
      <c r="J124" s="247">
        <v>120</v>
      </c>
      <c r="K124" s="290"/>
    </row>
    <row r="125" ht="15" customHeight="1">
      <c r="B125" s="288"/>
      <c r="C125" s="247" t="s">
        <v>317</v>
      </c>
      <c r="D125" s="247"/>
      <c r="E125" s="247"/>
      <c r="F125" s="268" t="s">
        <v>269</v>
      </c>
      <c r="G125" s="247"/>
      <c r="H125" s="247" t="s">
        <v>318</v>
      </c>
      <c r="I125" s="247" t="s">
        <v>271</v>
      </c>
      <c r="J125" s="247" t="s">
        <v>319</v>
      </c>
      <c r="K125" s="290"/>
    </row>
    <row r="126" ht="15" customHeight="1">
      <c r="B126" s="288"/>
      <c r="C126" s="247" t="s">
        <v>218</v>
      </c>
      <c r="D126" s="247"/>
      <c r="E126" s="247"/>
      <c r="F126" s="268" t="s">
        <v>269</v>
      </c>
      <c r="G126" s="247"/>
      <c r="H126" s="247" t="s">
        <v>320</v>
      </c>
      <c r="I126" s="247" t="s">
        <v>271</v>
      </c>
      <c r="J126" s="247" t="s">
        <v>319</v>
      </c>
      <c r="K126" s="290"/>
    </row>
    <row r="127" ht="15" customHeight="1">
      <c r="B127" s="288"/>
      <c r="C127" s="247" t="s">
        <v>280</v>
      </c>
      <c r="D127" s="247"/>
      <c r="E127" s="247"/>
      <c r="F127" s="268" t="s">
        <v>275</v>
      </c>
      <c r="G127" s="247"/>
      <c r="H127" s="247" t="s">
        <v>281</v>
      </c>
      <c r="I127" s="247" t="s">
        <v>271</v>
      </c>
      <c r="J127" s="247">
        <v>15</v>
      </c>
      <c r="K127" s="290"/>
    </row>
    <row r="128" ht="15" customHeight="1">
      <c r="B128" s="288"/>
      <c r="C128" s="270" t="s">
        <v>282</v>
      </c>
      <c r="D128" s="270"/>
      <c r="E128" s="270"/>
      <c r="F128" s="271" t="s">
        <v>275</v>
      </c>
      <c r="G128" s="270"/>
      <c r="H128" s="270" t="s">
        <v>283</v>
      </c>
      <c r="I128" s="270" t="s">
        <v>271</v>
      </c>
      <c r="J128" s="270">
        <v>15</v>
      </c>
      <c r="K128" s="290"/>
    </row>
    <row r="129" ht="15" customHeight="1">
      <c r="B129" s="288"/>
      <c r="C129" s="270" t="s">
        <v>284</v>
      </c>
      <c r="D129" s="270"/>
      <c r="E129" s="270"/>
      <c r="F129" s="271" t="s">
        <v>275</v>
      </c>
      <c r="G129" s="270"/>
      <c r="H129" s="270" t="s">
        <v>285</v>
      </c>
      <c r="I129" s="270" t="s">
        <v>271</v>
      </c>
      <c r="J129" s="270">
        <v>20</v>
      </c>
      <c r="K129" s="290"/>
    </row>
    <row r="130" ht="15" customHeight="1">
      <c r="B130" s="288"/>
      <c r="C130" s="270" t="s">
        <v>286</v>
      </c>
      <c r="D130" s="270"/>
      <c r="E130" s="270"/>
      <c r="F130" s="271" t="s">
        <v>275</v>
      </c>
      <c r="G130" s="270"/>
      <c r="H130" s="270" t="s">
        <v>287</v>
      </c>
      <c r="I130" s="270" t="s">
        <v>271</v>
      </c>
      <c r="J130" s="270">
        <v>20</v>
      </c>
      <c r="K130" s="290"/>
    </row>
    <row r="131" ht="15" customHeight="1">
      <c r="B131" s="288"/>
      <c r="C131" s="247" t="s">
        <v>274</v>
      </c>
      <c r="D131" s="247"/>
      <c r="E131" s="247"/>
      <c r="F131" s="268" t="s">
        <v>275</v>
      </c>
      <c r="G131" s="247"/>
      <c r="H131" s="247" t="s">
        <v>308</v>
      </c>
      <c r="I131" s="247" t="s">
        <v>271</v>
      </c>
      <c r="J131" s="247">
        <v>50</v>
      </c>
      <c r="K131" s="290"/>
    </row>
    <row r="132" ht="15" customHeight="1">
      <c r="B132" s="288"/>
      <c r="C132" s="247" t="s">
        <v>288</v>
      </c>
      <c r="D132" s="247"/>
      <c r="E132" s="247"/>
      <c r="F132" s="268" t="s">
        <v>275</v>
      </c>
      <c r="G132" s="247"/>
      <c r="H132" s="247" t="s">
        <v>308</v>
      </c>
      <c r="I132" s="247" t="s">
        <v>271</v>
      </c>
      <c r="J132" s="247">
        <v>50</v>
      </c>
      <c r="K132" s="290"/>
    </row>
    <row r="133" ht="15" customHeight="1">
      <c r="B133" s="288"/>
      <c r="C133" s="247" t="s">
        <v>294</v>
      </c>
      <c r="D133" s="247"/>
      <c r="E133" s="247"/>
      <c r="F133" s="268" t="s">
        <v>275</v>
      </c>
      <c r="G133" s="247"/>
      <c r="H133" s="247" t="s">
        <v>308</v>
      </c>
      <c r="I133" s="247" t="s">
        <v>271</v>
      </c>
      <c r="J133" s="247">
        <v>50</v>
      </c>
      <c r="K133" s="290"/>
    </row>
    <row r="134" ht="15" customHeight="1">
      <c r="B134" s="288"/>
      <c r="C134" s="247" t="s">
        <v>296</v>
      </c>
      <c r="D134" s="247"/>
      <c r="E134" s="247"/>
      <c r="F134" s="268" t="s">
        <v>275</v>
      </c>
      <c r="G134" s="247"/>
      <c r="H134" s="247" t="s">
        <v>308</v>
      </c>
      <c r="I134" s="247" t="s">
        <v>271</v>
      </c>
      <c r="J134" s="247">
        <v>50</v>
      </c>
      <c r="K134" s="290"/>
    </row>
    <row r="135" ht="15" customHeight="1">
      <c r="B135" s="288"/>
      <c r="C135" s="247" t="s">
        <v>112</v>
      </c>
      <c r="D135" s="247"/>
      <c r="E135" s="247"/>
      <c r="F135" s="268" t="s">
        <v>275</v>
      </c>
      <c r="G135" s="247"/>
      <c r="H135" s="247" t="s">
        <v>321</v>
      </c>
      <c r="I135" s="247" t="s">
        <v>271</v>
      </c>
      <c r="J135" s="247">
        <v>255</v>
      </c>
      <c r="K135" s="290"/>
    </row>
    <row r="136" ht="15" customHeight="1">
      <c r="B136" s="288"/>
      <c r="C136" s="247" t="s">
        <v>298</v>
      </c>
      <c r="D136" s="247"/>
      <c r="E136" s="247"/>
      <c r="F136" s="268" t="s">
        <v>269</v>
      </c>
      <c r="G136" s="247"/>
      <c r="H136" s="247" t="s">
        <v>322</v>
      </c>
      <c r="I136" s="247" t="s">
        <v>300</v>
      </c>
      <c r="J136" s="247"/>
      <c r="K136" s="290"/>
    </row>
    <row r="137" ht="15" customHeight="1">
      <c r="B137" s="288"/>
      <c r="C137" s="247" t="s">
        <v>301</v>
      </c>
      <c r="D137" s="247"/>
      <c r="E137" s="247"/>
      <c r="F137" s="268" t="s">
        <v>269</v>
      </c>
      <c r="G137" s="247"/>
      <c r="H137" s="247" t="s">
        <v>323</v>
      </c>
      <c r="I137" s="247" t="s">
        <v>303</v>
      </c>
      <c r="J137" s="247"/>
      <c r="K137" s="290"/>
    </row>
    <row r="138" ht="15" customHeight="1">
      <c r="B138" s="288"/>
      <c r="C138" s="247" t="s">
        <v>304</v>
      </c>
      <c r="D138" s="247"/>
      <c r="E138" s="247"/>
      <c r="F138" s="268" t="s">
        <v>269</v>
      </c>
      <c r="G138" s="247"/>
      <c r="H138" s="247" t="s">
        <v>304</v>
      </c>
      <c r="I138" s="247" t="s">
        <v>303</v>
      </c>
      <c r="J138" s="247"/>
      <c r="K138" s="290"/>
    </row>
    <row r="139" ht="15" customHeight="1">
      <c r="B139" s="288"/>
      <c r="C139" s="247" t="s">
        <v>37</v>
      </c>
      <c r="D139" s="247"/>
      <c r="E139" s="247"/>
      <c r="F139" s="268" t="s">
        <v>269</v>
      </c>
      <c r="G139" s="247"/>
      <c r="H139" s="247" t="s">
        <v>324</v>
      </c>
      <c r="I139" s="247" t="s">
        <v>303</v>
      </c>
      <c r="J139" s="247"/>
      <c r="K139" s="290"/>
    </row>
    <row r="140" ht="15" customHeight="1">
      <c r="B140" s="288"/>
      <c r="C140" s="247" t="s">
        <v>325</v>
      </c>
      <c r="D140" s="247"/>
      <c r="E140" s="247"/>
      <c r="F140" s="268" t="s">
        <v>269</v>
      </c>
      <c r="G140" s="247"/>
      <c r="H140" s="247" t="s">
        <v>326</v>
      </c>
      <c r="I140" s="247" t="s">
        <v>303</v>
      </c>
      <c r="J140" s="247"/>
      <c r="K140" s="290"/>
    </row>
    <row r="141" ht="15" customHeight="1">
      <c r="B141" s="291"/>
      <c r="C141" s="292"/>
      <c r="D141" s="292"/>
      <c r="E141" s="292"/>
      <c r="F141" s="292"/>
      <c r="G141" s="292"/>
      <c r="H141" s="292"/>
      <c r="I141" s="292"/>
      <c r="J141" s="292"/>
      <c r="K141" s="293"/>
    </row>
    <row r="142" ht="18.75" customHeight="1">
      <c r="B142" s="243"/>
      <c r="C142" s="243"/>
      <c r="D142" s="243"/>
      <c r="E142" s="243"/>
      <c r="F142" s="280"/>
      <c r="G142" s="243"/>
      <c r="H142" s="243"/>
      <c r="I142" s="243"/>
      <c r="J142" s="243"/>
      <c r="K142" s="243"/>
    </row>
    <row r="143" ht="18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</row>
    <row r="144" ht="7.5" customHeight="1">
      <c r="B144" s="255"/>
      <c r="C144" s="256"/>
      <c r="D144" s="256"/>
      <c r="E144" s="256"/>
      <c r="F144" s="256"/>
      <c r="G144" s="256"/>
      <c r="H144" s="256"/>
      <c r="I144" s="256"/>
      <c r="J144" s="256"/>
      <c r="K144" s="257"/>
    </row>
    <row r="145" ht="45" customHeight="1">
      <c r="B145" s="258"/>
      <c r="C145" s="259" t="s">
        <v>327</v>
      </c>
      <c r="D145" s="259"/>
      <c r="E145" s="259"/>
      <c r="F145" s="259"/>
      <c r="G145" s="259"/>
      <c r="H145" s="259"/>
      <c r="I145" s="259"/>
      <c r="J145" s="259"/>
      <c r="K145" s="260"/>
    </row>
    <row r="146" ht="17.25" customHeight="1">
      <c r="B146" s="258"/>
      <c r="C146" s="261" t="s">
        <v>263</v>
      </c>
      <c r="D146" s="261"/>
      <c r="E146" s="261"/>
      <c r="F146" s="261" t="s">
        <v>264</v>
      </c>
      <c r="G146" s="262"/>
      <c r="H146" s="261" t="s">
        <v>107</v>
      </c>
      <c r="I146" s="261" t="s">
        <v>56</v>
      </c>
      <c r="J146" s="261" t="s">
        <v>265</v>
      </c>
      <c r="K146" s="260"/>
    </row>
    <row r="147" ht="17.25" customHeight="1">
      <c r="B147" s="258"/>
      <c r="C147" s="263" t="s">
        <v>266</v>
      </c>
      <c r="D147" s="263"/>
      <c r="E147" s="263"/>
      <c r="F147" s="264" t="s">
        <v>267</v>
      </c>
      <c r="G147" s="265"/>
      <c r="H147" s="263"/>
      <c r="I147" s="263"/>
      <c r="J147" s="263" t="s">
        <v>268</v>
      </c>
      <c r="K147" s="260"/>
    </row>
    <row r="148" ht="5.25" customHeight="1">
      <c r="B148" s="269"/>
      <c r="C148" s="266"/>
      <c r="D148" s="266"/>
      <c r="E148" s="266"/>
      <c r="F148" s="266"/>
      <c r="G148" s="267"/>
      <c r="H148" s="266"/>
      <c r="I148" s="266"/>
      <c r="J148" s="266"/>
      <c r="K148" s="290"/>
    </row>
    <row r="149" ht="15" customHeight="1">
      <c r="B149" s="269"/>
      <c r="C149" s="294" t="s">
        <v>272</v>
      </c>
      <c r="D149" s="247"/>
      <c r="E149" s="247"/>
      <c r="F149" s="295" t="s">
        <v>269</v>
      </c>
      <c r="G149" s="247"/>
      <c r="H149" s="294" t="s">
        <v>308</v>
      </c>
      <c r="I149" s="294" t="s">
        <v>271</v>
      </c>
      <c r="J149" s="294">
        <v>120</v>
      </c>
      <c r="K149" s="290"/>
    </row>
    <row r="150" ht="15" customHeight="1">
      <c r="B150" s="269"/>
      <c r="C150" s="294" t="s">
        <v>317</v>
      </c>
      <c r="D150" s="247"/>
      <c r="E150" s="247"/>
      <c r="F150" s="295" t="s">
        <v>269</v>
      </c>
      <c r="G150" s="247"/>
      <c r="H150" s="294" t="s">
        <v>328</v>
      </c>
      <c r="I150" s="294" t="s">
        <v>271</v>
      </c>
      <c r="J150" s="294" t="s">
        <v>319</v>
      </c>
      <c r="K150" s="290"/>
    </row>
    <row r="151" ht="15" customHeight="1">
      <c r="B151" s="269"/>
      <c r="C151" s="294" t="s">
        <v>218</v>
      </c>
      <c r="D151" s="247"/>
      <c r="E151" s="247"/>
      <c r="F151" s="295" t="s">
        <v>269</v>
      </c>
      <c r="G151" s="247"/>
      <c r="H151" s="294" t="s">
        <v>329</v>
      </c>
      <c r="I151" s="294" t="s">
        <v>271</v>
      </c>
      <c r="J151" s="294" t="s">
        <v>319</v>
      </c>
      <c r="K151" s="290"/>
    </row>
    <row r="152" ht="15" customHeight="1">
      <c r="B152" s="269"/>
      <c r="C152" s="294" t="s">
        <v>274</v>
      </c>
      <c r="D152" s="247"/>
      <c r="E152" s="247"/>
      <c r="F152" s="295" t="s">
        <v>275</v>
      </c>
      <c r="G152" s="247"/>
      <c r="H152" s="294" t="s">
        <v>308</v>
      </c>
      <c r="I152" s="294" t="s">
        <v>271</v>
      </c>
      <c r="J152" s="294">
        <v>50</v>
      </c>
      <c r="K152" s="290"/>
    </row>
    <row r="153" ht="15" customHeight="1">
      <c r="B153" s="269"/>
      <c r="C153" s="294" t="s">
        <v>277</v>
      </c>
      <c r="D153" s="247"/>
      <c r="E153" s="247"/>
      <c r="F153" s="295" t="s">
        <v>269</v>
      </c>
      <c r="G153" s="247"/>
      <c r="H153" s="294" t="s">
        <v>308</v>
      </c>
      <c r="I153" s="294" t="s">
        <v>279</v>
      </c>
      <c r="J153" s="294"/>
      <c r="K153" s="290"/>
    </row>
    <row r="154" ht="15" customHeight="1">
      <c r="B154" s="269"/>
      <c r="C154" s="294" t="s">
        <v>288</v>
      </c>
      <c r="D154" s="247"/>
      <c r="E154" s="247"/>
      <c r="F154" s="295" t="s">
        <v>275</v>
      </c>
      <c r="G154" s="247"/>
      <c r="H154" s="294" t="s">
        <v>308</v>
      </c>
      <c r="I154" s="294" t="s">
        <v>271</v>
      </c>
      <c r="J154" s="294">
        <v>50</v>
      </c>
      <c r="K154" s="290"/>
    </row>
    <row r="155" ht="15" customHeight="1">
      <c r="B155" s="269"/>
      <c r="C155" s="294" t="s">
        <v>296</v>
      </c>
      <c r="D155" s="247"/>
      <c r="E155" s="247"/>
      <c r="F155" s="295" t="s">
        <v>275</v>
      </c>
      <c r="G155" s="247"/>
      <c r="H155" s="294" t="s">
        <v>308</v>
      </c>
      <c r="I155" s="294" t="s">
        <v>271</v>
      </c>
      <c r="J155" s="294">
        <v>50</v>
      </c>
      <c r="K155" s="290"/>
    </row>
    <row r="156" ht="15" customHeight="1">
      <c r="B156" s="269"/>
      <c r="C156" s="294" t="s">
        <v>294</v>
      </c>
      <c r="D156" s="247"/>
      <c r="E156" s="247"/>
      <c r="F156" s="295" t="s">
        <v>275</v>
      </c>
      <c r="G156" s="247"/>
      <c r="H156" s="294" t="s">
        <v>308</v>
      </c>
      <c r="I156" s="294" t="s">
        <v>271</v>
      </c>
      <c r="J156" s="294">
        <v>50</v>
      </c>
      <c r="K156" s="290"/>
    </row>
    <row r="157" ht="15" customHeight="1">
      <c r="B157" s="269"/>
      <c r="C157" s="294" t="s">
        <v>92</v>
      </c>
      <c r="D157" s="247"/>
      <c r="E157" s="247"/>
      <c r="F157" s="295" t="s">
        <v>269</v>
      </c>
      <c r="G157" s="247"/>
      <c r="H157" s="294" t="s">
        <v>330</v>
      </c>
      <c r="I157" s="294" t="s">
        <v>271</v>
      </c>
      <c r="J157" s="294" t="s">
        <v>331</v>
      </c>
      <c r="K157" s="290"/>
    </row>
    <row r="158" ht="15" customHeight="1">
      <c r="B158" s="269"/>
      <c r="C158" s="294" t="s">
        <v>332</v>
      </c>
      <c r="D158" s="247"/>
      <c r="E158" s="247"/>
      <c r="F158" s="295" t="s">
        <v>269</v>
      </c>
      <c r="G158" s="247"/>
      <c r="H158" s="294" t="s">
        <v>333</v>
      </c>
      <c r="I158" s="294" t="s">
        <v>303</v>
      </c>
      <c r="J158" s="294"/>
      <c r="K158" s="290"/>
    </row>
    <row r="159" ht="15" customHeight="1">
      <c r="B159" s="296"/>
      <c r="C159" s="278"/>
      <c r="D159" s="278"/>
      <c r="E159" s="278"/>
      <c r="F159" s="278"/>
      <c r="G159" s="278"/>
      <c r="H159" s="278"/>
      <c r="I159" s="278"/>
      <c r="J159" s="278"/>
      <c r="K159" s="297"/>
    </row>
    <row r="160" ht="18.75" customHeight="1">
      <c r="B160" s="243"/>
      <c r="C160" s="247"/>
      <c r="D160" s="247"/>
      <c r="E160" s="247"/>
      <c r="F160" s="268"/>
      <c r="G160" s="247"/>
      <c r="H160" s="247"/>
      <c r="I160" s="247"/>
      <c r="J160" s="247"/>
      <c r="K160" s="243"/>
    </row>
    <row r="161" ht="18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</row>
    <row r="162" ht="7.5" customHeight="1">
      <c r="B162" s="233"/>
      <c r="C162" s="234"/>
      <c r="D162" s="234"/>
      <c r="E162" s="234"/>
      <c r="F162" s="234"/>
      <c r="G162" s="234"/>
      <c r="H162" s="234"/>
      <c r="I162" s="234"/>
      <c r="J162" s="234"/>
      <c r="K162" s="235"/>
    </row>
    <row r="163" ht="45" customHeight="1">
      <c r="B163" s="236"/>
      <c r="C163" s="237" t="s">
        <v>334</v>
      </c>
      <c r="D163" s="237"/>
      <c r="E163" s="237"/>
      <c r="F163" s="237"/>
      <c r="G163" s="237"/>
      <c r="H163" s="237"/>
      <c r="I163" s="237"/>
      <c r="J163" s="237"/>
      <c r="K163" s="238"/>
    </row>
    <row r="164" ht="17.25" customHeight="1">
      <c r="B164" s="236"/>
      <c r="C164" s="261" t="s">
        <v>263</v>
      </c>
      <c r="D164" s="261"/>
      <c r="E164" s="261"/>
      <c r="F164" s="261" t="s">
        <v>264</v>
      </c>
      <c r="G164" s="298"/>
      <c r="H164" s="299" t="s">
        <v>107</v>
      </c>
      <c r="I164" s="299" t="s">
        <v>56</v>
      </c>
      <c r="J164" s="261" t="s">
        <v>265</v>
      </c>
      <c r="K164" s="238"/>
    </row>
    <row r="165" ht="17.25" customHeight="1">
      <c r="B165" s="239"/>
      <c r="C165" s="263" t="s">
        <v>266</v>
      </c>
      <c r="D165" s="263"/>
      <c r="E165" s="263"/>
      <c r="F165" s="264" t="s">
        <v>267</v>
      </c>
      <c r="G165" s="300"/>
      <c r="H165" s="301"/>
      <c r="I165" s="301"/>
      <c r="J165" s="263" t="s">
        <v>268</v>
      </c>
      <c r="K165" s="241"/>
    </row>
    <row r="166" ht="5.25" customHeight="1">
      <c r="B166" s="269"/>
      <c r="C166" s="266"/>
      <c r="D166" s="266"/>
      <c r="E166" s="266"/>
      <c r="F166" s="266"/>
      <c r="G166" s="267"/>
      <c r="H166" s="266"/>
      <c r="I166" s="266"/>
      <c r="J166" s="266"/>
      <c r="K166" s="290"/>
    </row>
    <row r="167" ht="15" customHeight="1">
      <c r="B167" s="269"/>
      <c r="C167" s="247" t="s">
        <v>272</v>
      </c>
      <c r="D167" s="247"/>
      <c r="E167" s="247"/>
      <c r="F167" s="268" t="s">
        <v>269</v>
      </c>
      <c r="G167" s="247"/>
      <c r="H167" s="247" t="s">
        <v>308</v>
      </c>
      <c r="I167" s="247" t="s">
        <v>271</v>
      </c>
      <c r="J167" s="247">
        <v>120</v>
      </c>
      <c r="K167" s="290"/>
    </row>
    <row r="168" ht="15" customHeight="1">
      <c r="B168" s="269"/>
      <c r="C168" s="247" t="s">
        <v>317</v>
      </c>
      <c r="D168" s="247"/>
      <c r="E168" s="247"/>
      <c r="F168" s="268" t="s">
        <v>269</v>
      </c>
      <c r="G168" s="247"/>
      <c r="H168" s="247" t="s">
        <v>318</v>
      </c>
      <c r="I168" s="247" t="s">
        <v>271</v>
      </c>
      <c r="J168" s="247" t="s">
        <v>319</v>
      </c>
      <c r="K168" s="290"/>
    </row>
    <row r="169" ht="15" customHeight="1">
      <c r="B169" s="269"/>
      <c r="C169" s="247" t="s">
        <v>218</v>
      </c>
      <c r="D169" s="247"/>
      <c r="E169" s="247"/>
      <c r="F169" s="268" t="s">
        <v>269</v>
      </c>
      <c r="G169" s="247"/>
      <c r="H169" s="247" t="s">
        <v>335</v>
      </c>
      <c r="I169" s="247" t="s">
        <v>271</v>
      </c>
      <c r="J169" s="247" t="s">
        <v>319</v>
      </c>
      <c r="K169" s="290"/>
    </row>
    <row r="170" ht="15" customHeight="1">
      <c r="B170" s="269"/>
      <c r="C170" s="247" t="s">
        <v>274</v>
      </c>
      <c r="D170" s="247"/>
      <c r="E170" s="247"/>
      <c r="F170" s="268" t="s">
        <v>275</v>
      </c>
      <c r="G170" s="247"/>
      <c r="H170" s="247" t="s">
        <v>335</v>
      </c>
      <c r="I170" s="247" t="s">
        <v>271</v>
      </c>
      <c r="J170" s="247">
        <v>50</v>
      </c>
      <c r="K170" s="290"/>
    </row>
    <row r="171" ht="15" customHeight="1">
      <c r="B171" s="269"/>
      <c r="C171" s="247" t="s">
        <v>277</v>
      </c>
      <c r="D171" s="247"/>
      <c r="E171" s="247"/>
      <c r="F171" s="268" t="s">
        <v>269</v>
      </c>
      <c r="G171" s="247"/>
      <c r="H171" s="247" t="s">
        <v>335</v>
      </c>
      <c r="I171" s="247" t="s">
        <v>279</v>
      </c>
      <c r="J171" s="247"/>
      <c r="K171" s="290"/>
    </row>
    <row r="172" ht="15" customHeight="1">
      <c r="B172" s="269"/>
      <c r="C172" s="247" t="s">
        <v>288</v>
      </c>
      <c r="D172" s="247"/>
      <c r="E172" s="247"/>
      <c r="F172" s="268" t="s">
        <v>275</v>
      </c>
      <c r="G172" s="247"/>
      <c r="H172" s="247" t="s">
        <v>335</v>
      </c>
      <c r="I172" s="247" t="s">
        <v>271</v>
      </c>
      <c r="J172" s="247">
        <v>50</v>
      </c>
      <c r="K172" s="290"/>
    </row>
    <row r="173" ht="15" customHeight="1">
      <c r="B173" s="269"/>
      <c r="C173" s="247" t="s">
        <v>296</v>
      </c>
      <c r="D173" s="247"/>
      <c r="E173" s="247"/>
      <c r="F173" s="268" t="s">
        <v>275</v>
      </c>
      <c r="G173" s="247"/>
      <c r="H173" s="247" t="s">
        <v>335</v>
      </c>
      <c r="I173" s="247" t="s">
        <v>271</v>
      </c>
      <c r="J173" s="247">
        <v>50</v>
      </c>
      <c r="K173" s="290"/>
    </row>
    <row r="174" ht="15" customHeight="1">
      <c r="B174" s="269"/>
      <c r="C174" s="247" t="s">
        <v>294</v>
      </c>
      <c r="D174" s="247"/>
      <c r="E174" s="247"/>
      <c r="F174" s="268" t="s">
        <v>275</v>
      </c>
      <c r="G174" s="247"/>
      <c r="H174" s="247" t="s">
        <v>335</v>
      </c>
      <c r="I174" s="247" t="s">
        <v>271</v>
      </c>
      <c r="J174" s="247">
        <v>50</v>
      </c>
      <c r="K174" s="290"/>
    </row>
    <row r="175" ht="15" customHeight="1">
      <c r="B175" s="269"/>
      <c r="C175" s="247" t="s">
        <v>106</v>
      </c>
      <c r="D175" s="247"/>
      <c r="E175" s="247"/>
      <c r="F175" s="268" t="s">
        <v>269</v>
      </c>
      <c r="G175" s="247"/>
      <c r="H175" s="247" t="s">
        <v>336</v>
      </c>
      <c r="I175" s="247" t="s">
        <v>337</v>
      </c>
      <c r="J175" s="247"/>
      <c r="K175" s="290"/>
    </row>
    <row r="176" ht="15" customHeight="1">
      <c r="B176" s="269"/>
      <c r="C176" s="247" t="s">
        <v>56</v>
      </c>
      <c r="D176" s="247"/>
      <c r="E176" s="247"/>
      <c r="F176" s="268" t="s">
        <v>269</v>
      </c>
      <c r="G176" s="247"/>
      <c r="H176" s="247" t="s">
        <v>338</v>
      </c>
      <c r="I176" s="247" t="s">
        <v>339</v>
      </c>
      <c r="J176" s="247">
        <v>1</v>
      </c>
      <c r="K176" s="290"/>
    </row>
    <row r="177" ht="15" customHeight="1">
      <c r="B177" s="269"/>
      <c r="C177" s="247" t="s">
        <v>52</v>
      </c>
      <c r="D177" s="247"/>
      <c r="E177" s="247"/>
      <c r="F177" s="268" t="s">
        <v>269</v>
      </c>
      <c r="G177" s="247"/>
      <c r="H177" s="247" t="s">
        <v>340</v>
      </c>
      <c r="I177" s="247" t="s">
        <v>271</v>
      </c>
      <c r="J177" s="247">
        <v>20</v>
      </c>
      <c r="K177" s="290"/>
    </row>
    <row r="178" ht="15" customHeight="1">
      <c r="B178" s="269"/>
      <c r="C178" s="247" t="s">
        <v>107</v>
      </c>
      <c r="D178" s="247"/>
      <c r="E178" s="247"/>
      <c r="F178" s="268" t="s">
        <v>269</v>
      </c>
      <c r="G178" s="247"/>
      <c r="H178" s="247" t="s">
        <v>341</v>
      </c>
      <c r="I178" s="247" t="s">
        <v>271</v>
      </c>
      <c r="J178" s="247">
        <v>255</v>
      </c>
      <c r="K178" s="290"/>
    </row>
    <row r="179" ht="15" customHeight="1">
      <c r="B179" s="269"/>
      <c r="C179" s="247" t="s">
        <v>108</v>
      </c>
      <c r="D179" s="247"/>
      <c r="E179" s="247"/>
      <c r="F179" s="268" t="s">
        <v>269</v>
      </c>
      <c r="G179" s="247"/>
      <c r="H179" s="247" t="s">
        <v>234</v>
      </c>
      <c r="I179" s="247" t="s">
        <v>271</v>
      </c>
      <c r="J179" s="247">
        <v>10</v>
      </c>
      <c r="K179" s="290"/>
    </row>
    <row r="180" ht="15" customHeight="1">
      <c r="B180" s="269"/>
      <c r="C180" s="247" t="s">
        <v>109</v>
      </c>
      <c r="D180" s="247"/>
      <c r="E180" s="247"/>
      <c r="F180" s="268" t="s">
        <v>269</v>
      </c>
      <c r="G180" s="247"/>
      <c r="H180" s="247" t="s">
        <v>342</v>
      </c>
      <c r="I180" s="247" t="s">
        <v>303</v>
      </c>
      <c r="J180" s="247"/>
      <c r="K180" s="290"/>
    </row>
    <row r="181" ht="15" customHeight="1">
      <c r="B181" s="269"/>
      <c r="C181" s="247" t="s">
        <v>343</v>
      </c>
      <c r="D181" s="247"/>
      <c r="E181" s="247"/>
      <c r="F181" s="268" t="s">
        <v>269</v>
      </c>
      <c r="G181" s="247"/>
      <c r="H181" s="247" t="s">
        <v>344</v>
      </c>
      <c r="I181" s="247" t="s">
        <v>303</v>
      </c>
      <c r="J181" s="247"/>
      <c r="K181" s="290"/>
    </row>
    <row r="182" ht="15" customHeight="1">
      <c r="B182" s="269"/>
      <c r="C182" s="247" t="s">
        <v>332</v>
      </c>
      <c r="D182" s="247"/>
      <c r="E182" s="247"/>
      <c r="F182" s="268" t="s">
        <v>269</v>
      </c>
      <c r="G182" s="247"/>
      <c r="H182" s="247" t="s">
        <v>345</v>
      </c>
      <c r="I182" s="247" t="s">
        <v>303</v>
      </c>
      <c r="J182" s="247"/>
      <c r="K182" s="290"/>
    </row>
    <row r="183" ht="15" customHeight="1">
      <c r="B183" s="269"/>
      <c r="C183" s="247" t="s">
        <v>111</v>
      </c>
      <c r="D183" s="247"/>
      <c r="E183" s="247"/>
      <c r="F183" s="268" t="s">
        <v>275</v>
      </c>
      <c r="G183" s="247"/>
      <c r="H183" s="247" t="s">
        <v>346</v>
      </c>
      <c r="I183" s="247" t="s">
        <v>271</v>
      </c>
      <c r="J183" s="247">
        <v>50</v>
      </c>
      <c r="K183" s="290"/>
    </row>
    <row r="184" ht="15" customHeight="1">
      <c r="B184" s="269"/>
      <c r="C184" s="247" t="s">
        <v>347</v>
      </c>
      <c r="D184" s="247"/>
      <c r="E184" s="247"/>
      <c r="F184" s="268" t="s">
        <v>275</v>
      </c>
      <c r="G184" s="247"/>
      <c r="H184" s="247" t="s">
        <v>348</v>
      </c>
      <c r="I184" s="247" t="s">
        <v>349</v>
      </c>
      <c r="J184" s="247"/>
      <c r="K184" s="290"/>
    </row>
    <row r="185" ht="15" customHeight="1">
      <c r="B185" s="269"/>
      <c r="C185" s="247" t="s">
        <v>350</v>
      </c>
      <c r="D185" s="247"/>
      <c r="E185" s="247"/>
      <c r="F185" s="268" t="s">
        <v>275</v>
      </c>
      <c r="G185" s="247"/>
      <c r="H185" s="247" t="s">
        <v>351</v>
      </c>
      <c r="I185" s="247" t="s">
        <v>349</v>
      </c>
      <c r="J185" s="247"/>
      <c r="K185" s="290"/>
    </row>
    <row r="186" ht="15" customHeight="1">
      <c r="B186" s="269"/>
      <c r="C186" s="247" t="s">
        <v>352</v>
      </c>
      <c r="D186" s="247"/>
      <c r="E186" s="247"/>
      <c r="F186" s="268" t="s">
        <v>275</v>
      </c>
      <c r="G186" s="247"/>
      <c r="H186" s="247" t="s">
        <v>353</v>
      </c>
      <c r="I186" s="247" t="s">
        <v>349</v>
      </c>
      <c r="J186" s="247"/>
      <c r="K186" s="290"/>
    </row>
    <row r="187" ht="15" customHeight="1">
      <c r="B187" s="269"/>
      <c r="C187" s="302" t="s">
        <v>354</v>
      </c>
      <c r="D187" s="247"/>
      <c r="E187" s="247"/>
      <c r="F187" s="268" t="s">
        <v>275</v>
      </c>
      <c r="G187" s="247"/>
      <c r="H187" s="247" t="s">
        <v>355</v>
      </c>
      <c r="I187" s="247" t="s">
        <v>356</v>
      </c>
      <c r="J187" s="303" t="s">
        <v>357</v>
      </c>
      <c r="K187" s="290"/>
    </row>
    <row r="188" ht="15" customHeight="1">
      <c r="B188" s="269"/>
      <c r="C188" s="253" t="s">
        <v>41</v>
      </c>
      <c r="D188" s="247"/>
      <c r="E188" s="247"/>
      <c r="F188" s="268" t="s">
        <v>269</v>
      </c>
      <c r="G188" s="247"/>
      <c r="H188" s="243" t="s">
        <v>358</v>
      </c>
      <c r="I188" s="247" t="s">
        <v>359</v>
      </c>
      <c r="J188" s="247"/>
      <c r="K188" s="290"/>
    </row>
    <row r="189" ht="15" customHeight="1">
      <c r="B189" s="269"/>
      <c r="C189" s="253" t="s">
        <v>360</v>
      </c>
      <c r="D189" s="247"/>
      <c r="E189" s="247"/>
      <c r="F189" s="268" t="s">
        <v>269</v>
      </c>
      <c r="G189" s="247"/>
      <c r="H189" s="247" t="s">
        <v>361</v>
      </c>
      <c r="I189" s="247" t="s">
        <v>303</v>
      </c>
      <c r="J189" s="247"/>
      <c r="K189" s="290"/>
    </row>
    <row r="190" ht="15" customHeight="1">
      <c r="B190" s="269"/>
      <c r="C190" s="253" t="s">
        <v>362</v>
      </c>
      <c r="D190" s="247"/>
      <c r="E190" s="247"/>
      <c r="F190" s="268" t="s">
        <v>269</v>
      </c>
      <c r="G190" s="247"/>
      <c r="H190" s="247" t="s">
        <v>363</v>
      </c>
      <c r="I190" s="247" t="s">
        <v>303</v>
      </c>
      <c r="J190" s="247"/>
      <c r="K190" s="290"/>
    </row>
    <row r="191" ht="15" customHeight="1">
      <c r="B191" s="269"/>
      <c r="C191" s="253" t="s">
        <v>364</v>
      </c>
      <c r="D191" s="247"/>
      <c r="E191" s="247"/>
      <c r="F191" s="268" t="s">
        <v>275</v>
      </c>
      <c r="G191" s="247"/>
      <c r="H191" s="247" t="s">
        <v>365</v>
      </c>
      <c r="I191" s="247" t="s">
        <v>303</v>
      </c>
      <c r="J191" s="247"/>
      <c r="K191" s="290"/>
    </row>
    <row r="192" ht="15" customHeight="1">
      <c r="B192" s="296"/>
      <c r="C192" s="304"/>
      <c r="D192" s="278"/>
      <c r="E192" s="278"/>
      <c r="F192" s="278"/>
      <c r="G192" s="278"/>
      <c r="H192" s="278"/>
      <c r="I192" s="278"/>
      <c r="J192" s="278"/>
      <c r="K192" s="297"/>
    </row>
    <row r="193" ht="18.75" customHeight="1">
      <c r="B193" s="243"/>
      <c r="C193" s="247"/>
      <c r="D193" s="247"/>
      <c r="E193" s="247"/>
      <c r="F193" s="268"/>
      <c r="G193" s="247"/>
      <c r="H193" s="247"/>
      <c r="I193" s="247"/>
      <c r="J193" s="247"/>
      <c r="K193" s="243"/>
    </row>
    <row r="194" ht="18.75" customHeight="1">
      <c r="B194" s="243"/>
      <c r="C194" s="247"/>
      <c r="D194" s="247"/>
      <c r="E194" s="247"/>
      <c r="F194" s="268"/>
      <c r="G194" s="247"/>
      <c r="H194" s="247"/>
      <c r="I194" s="247"/>
      <c r="J194" s="247"/>
      <c r="K194" s="243"/>
    </row>
    <row r="195" ht="18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</row>
    <row r="196" ht="13.5">
      <c r="B196" s="233"/>
      <c r="C196" s="234"/>
      <c r="D196" s="234"/>
      <c r="E196" s="234"/>
      <c r="F196" s="234"/>
      <c r="G196" s="234"/>
      <c r="H196" s="234"/>
      <c r="I196" s="234"/>
      <c r="J196" s="234"/>
      <c r="K196" s="235"/>
    </row>
    <row r="197" ht="21">
      <c r="B197" s="236"/>
      <c r="C197" s="237" t="s">
        <v>366</v>
      </c>
      <c r="D197" s="237"/>
      <c r="E197" s="237"/>
      <c r="F197" s="237"/>
      <c r="G197" s="237"/>
      <c r="H197" s="237"/>
      <c r="I197" s="237"/>
      <c r="J197" s="237"/>
      <c r="K197" s="238"/>
    </row>
    <row r="198" ht="25.5" customHeight="1">
      <c r="B198" s="236"/>
      <c r="C198" s="305" t="s">
        <v>367</v>
      </c>
      <c r="D198" s="305"/>
      <c r="E198" s="305"/>
      <c r="F198" s="305" t="s">
        <v>368</v>
      </c>
      <c r="G198" s="306"/>
      <c r="H198" s="305" t="s">
        <v>369</v>
      </c>
      <c r="I198" s="305"/>
      <c r="J198" s="305"/>
      <c r="K198" s="238"/>
    </row>
    <row r="199" ht="5.25" customHeight="1">
      <c r="B199" s="269"/>
      <c r="C199" s="266"/>
      <c r="D199" s="266"/>
      <c r="E199" s="266"/>
      <c r="F199" s="266"/>
      <c r="G199" s="247"/>
      <c r="H199" s="266"/>
      <c r="I199" s="266"/>
      <c r="J199" s="266"/>
      <c r="K199" s="290"/>
    </row>
    <row r="200" ht="15" customHeight="1">
      <c r="B200" s="269"/>
      <c r="C200" s="247" t="s">
        <v>359</v>
      </c>
      <c r="D200" s="247"/>
      <c r="E200" s="247"/>
      <c r="F200" s="268" t="s">
        <v>42</v>
      </c>
      <c r="G200" s="247"/>
      <c r="H200" s="247" t="s">
        <v>370</v>
      </c>
      <c r="I200" s="247"/>
      <c r="J200" s="247"/>
      <c r="K200" s="290"/>
    </row>
    <row r="201" ht="15" customHeight="1">
      <c r="B201" s="269"/>
      <c r="C201" s="275"/>
      <c r="D201" s="247"/>
      <c r="E201" s="247"/>
      <c r="F201" s="268" t="s">
        <v>43</v>
      </c>
      <c r="G201" s="247"/>
      <c r="H201" s="247" t="s">
        <v>371</v>
      </c>
      <c r="I201" s="247"/>
      <c r="J201" s="247"/>
      <c r="K201" s="290"/>
    </row>
    <row r="202" ht="15" customHeight="1">
      <c r="B202" s="269"/>
      <c r="C202" s="275"/>
      <c r="D202" s="247"/>
      <c r="E202" s="247"/>
      <c r="F202" s="268" t="s">
        <v>46</v>
      </c>
      <c r="G202" s="247"/>
      <c r="H202" s="247" t="s">
        <v>372</v>
      </c>
      <c r="I202" s="247"/>
      <c r="J202" s="247"/>
      <c r="K202" s="290"/>
    </row>
    <row r="203" ht="15" customHeight="1">
      <c r="B203" s="269"/>
      <c r="C203" s="247"/>
      <c r="D203" s="247"/>
      <c r="E203" s="247"/>
      <c r="F203" s="268" t="s">
        <v>44</v>
      </c>
      <c r="G203" s="247"/>
      <c r="H203" s="247" t="s">
        <v>373</v>
      </c>
      <c r="I203" s="247"/>
      <c r="J203" s="247"/>
      <c r="K203" s="290"/>
    </row>
    <row r="204" ht="15" customHeight="1">
      <c r="B204" s="269"/>
      <c r="C204" s="247"/>
      <c r="D204" s="247"/>
      <c r="E204" s="247"/>
      <c r="F204" s="268" t="s">
        <v>45</v>
      </c>
      <c r="G204" s="247"/>
      <c r="H204" s="247" t="s">
        <v>374</v>
      </c>
      <c r="I204" s="247"/>
      <c r="J204" s="247"/>
      <c r="K204" s="290"/>
    </row>
    <row r="205" ht="15" customHeight="1">
      <c r="B205" s="269"/>
      <c r="C205" s="247"/>
      <c r="D205" s="247"/>
      <c r="E205" s="247"/>
      <c r="F205" s="268"/>
      <c r="G205" s="247"/>
      <c r="H205" s="247"/>
      <c r="I205" s="247"/>
      <c r="J205" s="247"/>
      <c r="K205" s="290"/>
    </row>
    <row r="206" ht="15" customHeight="1">
      <c r="B206" s="269"/>
      <c r="C206" s="247" t="s">
        <v>315</v>
      </c>
      <c r="D206" s="247"/>
      <c r="E206" s="247"/>
      <c r="F206" s="268" t="s">
        <v>78</v>
      </c>
      <c r="G206" s="247"/>
      <c r="H206" s="247" t="s">
        <v>375</v>
      </c>
      <c r="I206" s="247"/>
      <c r="J206" s="247"/>
      <c r="K206" s="290"/>
    </row>
    <row r="207" ht="15" customHeight="1">
      <c r="B207" s="269"/>
      <c r="C207" s="275"/>
      <c r="D207" s="247"/>
      <c r="E207" s="247"/>
      <c r="F207" s="268" t="s">
        <v>212</v>
      </c>
      <c r="G207" s="247"/>
      <c r="H207" s="247" t="s">
        <v>213</v>
      </c>
      <c r="I207" s="247"/>
      <c r="J207" s="247"/>
      <c r="K207" s="290"/>
    </row>
    <row r="208" ht="15" customHeight="1">
      <c r="B208" s="269"/>
      <c r="C208" s="247"/>
      <c r="D208" s="247"/>
      <c r="E208" s="247"/>
      <c r="F208" s="268" t="s">
        <v>210</v>
      </c>
      <c r="G208" s="247"/>
      <c r="H208" s="247" t="s">
        <v>376</v>
      </c>
      <c r="I208" s="247"/>
      <c r="J208" s="247"/>
      <c r="K208" s="290"/>
    </row>
    <row r="209" ht="15" customHeight="1">
      <c r="B209" s="307"/>
      <c r="C209" s="275"/>
      <c r="D209" s="275"/>
      <c r="E209" s="275"/>
      <c r="F209" s="268" t="s">
        <v>214</v>
      </c>
      <c r="G209" s="253"/>
      <c r="H209" s="294" t="s">
        <v>215</v>
      </c>
      <c r="I209" s="294"/>
      <c r="J209" s="294"/>
      <c r="K209" s="308"/>
    </row>
    <row r="210" ht="15" customHeight="1">
      <c r="B210" s="307"/>
      <c r="C210" s="275"/>
      <c r="D210" s="275"/>
      <c r="E210" s="275"/>
      <c r="F210" s="268" t="s">
        <v>216</v>
      </c>
      <c r="G210" s="253"/>
      <c r="H210" s="294" t="s">
        <v>377</v>
      </c>
      <c r="I210" s="294"/>
      <c r="J210" s="294"/>
      <c r="K210" s="308"/>
    </row>
    <row r="211" ht="15" customHeight="1">
      <c r="B211" s="307"/>
      <c r="C211" s="275"/>
      <c r="D211" s="275"/>
      <c r="E211" s="275"/>
      <c r="F211" s="309"/>
      <c r="G211" s="253"/>
      <c r="H211" s="310"/>
      <c r="I211" s="310"/>
      <c r="J211" s="310"/>
      <c r="K211" s="308"/>
    </row>
    <row r="212" ht="15" customHeight="1">
      <c r="B212" s="307"/>
      <c r="C212" s="247" t="s">
        <v>339</v>
      </c>
      <c r="D212" s="275"/>
      <c r="E212" s="275"/>
      <c r="F212" s="268">
        <v>1</v>
      </c>
      <c r="G212" s="253"/>
      <c r="H212" s="294" t="s">
        <v>378</v>
      </c>
      <c r="I212" s="294"/>
      <c r="J212" s="294"/>
      <c r="K212" s="308"/>
    </row>
    <row r="213" ht="15" customHeight="1">
      <c r="B213" s="307"/>
      <c r="C213" s="275"/>
      <c r="D213" s="275"/>
      <c r="E213" s="275"/>
      <c r="F213" s="268">
        <v>2</v>
      </c>
      <c r="G213" s="253"/>
      <c r="H213" s="294" t="s">
        <v>379</v>
      </c>
      <c r="I213" s="294"/>
      <c r="J213" s="294"/>
      <c r="K213" s="308"/>
    </row>
    <row r="214" ht="15" customHeight="1">
      <c r="B214" s="307"/>
      <c r="C214" s="275"/>
      <c r="D214" s="275"/>
      <c r="E214" s="275"/>
      <c r="F214" s="268">
        <v>3</v>
      </c>
      <c r="G214" s="253"/>
      <c r="H214" s="294" t="s">
        <v>380</v>
      </c>
      <c r="I214" s="294"/>
      <c r="J214" s="294"/>
      <c r="K214" s="308"/>
    </row>
    <row r="215" ht="15" customHeight="1">
      <c r="B215" s="307"/>
      <c r="C215" s="275"/>
      <c r="D215" s="275"/>
      <c r="E215" s="275"/>
      <c r="F215" s="268">
        <v>4</v>
      </c>
      <c r="G215" s="253"/>
      <c r="H215" s="294" t="s">
        <v>381</v>
      </c>
      <c r="I215" s="294"/>
      <c r="J215" s="294"/>
      <c r="K215" s="308"/>
    </row>
    <row r="216" ht="12.75" customHeight="1">
      <c r="B216" s="311"/>
      <c r="C216" s="312"/>
      <c r="D216" s="312"/>
      <c r="E216" s="312"/>
      <c r="F216" s="312"/>
      <c r="G216" s="312"/>
      <c r="H216" s="312"/>
      <c r="I216" s="312"/>
      <c r="J216" s="312"/>
      <c r="K216" s="31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mentour\gogo</dc:creator>
  <cp:lastModifiedBy>mentour\gogo</cp:lastModifiedBy>
  <dcterms:created xsi:type="dcterms:W3CDTF">2018-03-06T12:03:11Z</dcterms:created>
  <dcterms:modified xsi:type="dcterms:W3CDTF">2018-03-06T12:03:16Z</dcterms:modified>
</cp:coreProperties>
</file>