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2695" windowHeight="1198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Rekapitulace!$G$16</definedName>
    <definedName name="Dodavka0">Položky!#REF!</definedName>
    <definedName name="HSV">Rekapitulace!$E$16</definedName>
    <definedName name="HSV0">Položky!#REF!</definedName>
    <definedName name="HZS">Rekapitulace!$I$16</definedName>
    <definedName name="HZS0">Položky!#REF!</definedName>
    <definedName name="JKSO">'Krycí list'!$G$2</definedName>
    <definedName name="MJ">'Krycí list'!$G$5</definedName>
    <definedName name="Mont">Rekapitulace!$H$16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Položky!$A$1:$G$204</definedName>
    <definedName name="_xlnm.Print_Area" localSheetId="1">Rekapitulace!$A$1:$I$30</definedName>
    <definedName name="PocetMJ">'Krycí list'!$G$6</definedName>
    <definedName name="Poznamka">'Krycí list'!$B$37</definedName>
    <definedName name="Projektant">'Krycí list'!$C$8</definedName>
    <definedName name="PSV">Rekapitulace!$F$16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Rekapitulace!$H$29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24519" fullCalcOnLoad="1"/>
</workbook>
</file>

<file path=xl/calcChain.xml><?xml version="1.0" encoding="utf-8"?>
<calcChain xmlns="http://schemas.openxmlformats.org/spreadsheetml/2006/main">
  <c r="D21" i="1"/>
  <c r="D20"/>
  <c r="D19"/>
  <c r="D18"/>
  <c r="D17"/>
  <c r="D16"/>
  <c r="D15"/>
  <c r="BE203" i="3"/>
  <c r="BD203"/>
  <c r="BC203"/>
  <c r="BB203"/>
  <c r="G203"/>
  <c r="BA203" s="1"/>
  <c r="BE202"/>
  <c r="BD202"/>
  <c r="BC202"/>
  <c r="BB202"/>
  <c r="BA202"/>
  <c r="G202"/>
  <c r="BE201"/>
  <c r="BD201"/>
  <c r="BC201"/>
  <c r="BB201"/>
  <c r="BA201"/>
  <c r="G201"/>
  <c r="BE200"/>
  <c r="BD200"/>
  <c r="BC200"/>
  <c r="BB200"/>
  <c r="BA200"/>
  <c r="G200"/>
  <c r="BE199"/>
  <c r="BD199"/>
  <c r="BC199"/>
  <c r="BB199"/>
  <c r="G199"/>
  <c r="BA199" s="1"/>
  <c r="BE198"/>
  <c r="BD198"/>
  <c r="BC198"/>
  <c r="BB198"/>
  <c r="BA198"/>
  <c r="G198"/>
  <c r="BE197"/>
  <c r="BD197"/>
  <c r="BC197"/>
  <c r="BB197"/>
  <c r="BA197"/>
  <c r="G197"/>
  <c r="BE196"/>
  <c r="BD196"/>
  <c r="BC196"/>
  <c r="BB196"/>
  <c r="BA196"/>
  <c r="G196"/>
  <c r="BE195"/>
  <c r="BD195"/>
  <c r="BC195"/>
  <c r="BB195"/>
  <c r="G195"/>
  <c r="BA195" s="1"/>
  <c r="BE194"/>
  <c r="BD194"/>
  <c r="BC194"/>
  <c r="BB194"/>
  <c r="BA194"/>
  <c r="G194"/>
  <c r="BE193"/>
  <c r="BD193"/>
  <c r="BC193"/>
  <c r="BB193"/>
  <c r="BA193"/>
  <c r="G193"/>
  <c r="BE192"/>
  <c r="BD192"/>
  <c r="BC192"/>
  <c r="BB192"/>
  <c r="BA192"/>
  <c r="G192"/>
  <c r="BE191"/>
  <c r="BD191"/>
  <c r="BC191"/>
  <c r="BB191"/>
  <c r="G191"/>
  <c r="BA191" s="1"/>
  <c r="BE190"/>
  <c r="BD190"/>
  <c r="BC190"/>
  <c r="BB190"/>
  <c r="BA190"/>
  <c r="G190"/>
  <c r="BE189"/>
  <c r="BD189"/>
  <c r="BD204" s="1"/>
  <c r="H15" i="2" s="1"/>
  <c r="BC189" i="3"/>
  <c r="BC204" s="1"/>
  <c r="G15" i="2" s="1"/>
  <c r="BB189" i="3"/>
  <c r="BA189"/>
  <c r="G189"/>
  <c r="BE188"/>
  <c r="BD188"/>
  <c r="BC188"/>
  <c r="BB188"/>
  <c r="BB204" s="1"/>
  <c r="F15" i="2" s="1"/>
  <c r="BA188" i="3"/>
  <c r="G188"/>
  <c r="BE187"/>
  <c r="BD187"/>
  <c r="BC187"/>
  <c r="BB187"/>
  <c r="G187"/>
  <c r="G204" s="1"/>
  <c r="B15" i="2"/>
  <c r="A15"/>
  <c r="BE204" i="3"/>
  <c r="I15" i="2" s="1"/>
  <c r="C204" i="3"/>
  <c r="BE183"/>
  <c r="BE185" s="1"/>
  <c r="I14" i="2" s="1"/>
  <c r="BD183" i="3"/>
  <c r="BD185" s="1"/>
  <c r="H14" i="2" s="1"/>
  <c r="BC183" i="3"/>
  <c r="BC185" s="1"/>
  <c r="G14" i="2" s="1"/>
  <c r="BB183" i="3"/>
  <c r="BB185" s="1"/>
  <c r="F14" i="2" s="1"/>
  <c r="BA183" i="3"/>
  <c r="G183"/>
  <c r="B14" i="2"/>
  <c r="A14"/>
  <c r="BA185" i="3"/>
  <c r="E14" i="2" s="1"/>
  <c r="G185" i="3"/>
  <c r="C185"/>
  <c r="BE179"/>
  <c r="BD179"/>
  <c r="BC179"/>
  <c r="BB179"/>
  <c r="G179"/>
  <c r="G181" s="1"/>
  <c r="B13" i="2"/>
  <c r="A13"/>
  <c r="BE181" i="3"/>
  <c r="I13" i="2" s="1"/>
  <c r="BD181" i="3"/>
  <c r="H13" i="2" s="1"/>
  <c r="BC181" i="3"/>
  <c r="G13" i="2" s="1"/>
  <c r="BB181" i="3"/>
  <c r="F13" i="2" s="1"/>
  <c r="C181" i="3"/>
  <c r="BE176"/>
  <c r="BD176"/>
  <c r="BC176"/>
  <c r="BB176"/>
  <c r="BA176"/>
  <c r="G176"/>
  <c r="BE174"/>
  <c r="BD174"/>
  <c r="BC174"/>
  <c r="BB174"/>
  <c r="BA174"/>
  <c r="G174"/>
  <c r="BE172"/>
  <c r="BD172"/>
  <c r="BC172"/>
  <c r="BB172"/>
  <c r="G172"/>
  <c r="BA172" s="1"/>
  <c r="BE170"/>
  <c r="BE177" s="1"/>
  <c r="I12" i="2" s="1"/>
  <c r="BD170" i="3"/>
  <c r="BC170"/>
  <c r="BB170"/>
  <c r="G170"/>
  <c r="BA170" s="1"/>
  <c r="BE169"/>
  <c r="BD169"/>
  <c r="BD177" s="1"/>
  <c r="H12" i="2" s="1"/>
  <c r="BC169" i="3"/>
  <c r="BB169"/>
  <c r="BA169"/>
  <c r="G169"/>
  <c r="BE167"/>
  <c r="BD167"/>
  <c r="BC167"/>
  <c r="BC177" s="1"/>
  <c r="G12" i="2" s="1"/>
  <c r="BB167" i="3"/>
  <c r="BB177" s="1"/>
  <c r="F12" i="2" s="1"/>
  <c r="BA167" i="3"/>
  <c r="G167"/>
  <c r="G177" s="1"/>
  <c r="B12" i="2"/>
  <c r="A12"/>
  <c r="C177" i="3"/>
  <c r="BE164"/>
  <c r="BD164"/>
  <c r="BC164"/>
  <c r="BB164"/>
  <c r="G164"/>
  <c r="BA164" s="1"/>
  <c r="BE161"/>
  <c r="BD161"/>
  <c r="BC161"/>
  <c r="BB161"/>
  <c r="BA161"/>
  <c r="G161"/>
  <c r="BE156"/>
  <c r="BD156"/>
  <c r="BC156"/>
  <c r="BB156"/>
  <c r="BA156"/>
  <c r="G156"/>
  <c r="BE151"/>
  <c r="BD151"/>
  <c r="BC151"/>
  <c r="BB151"/>
  <c r="G151"/>
  <c r="BA151" s="1"/>
  <c r="BE146"/>
  <c r="BD146"/>
  <c r="BC146"/>
  <c r="BB146"/>
  <c r="G146"/>
  <c r="BA146" s="1"/>
  <c r="BE141"/>
  <c r="BD141"/>
  <c r="BC141"/>
  <c r="BB141"/>
  <c r="BA141"/>
  <c r="G141"/>
  <c r="BE140"/>
  <c r="BD140"/>
  <c r="BC140"/>
  <c r="BB140"/>
  <c r="BA140"/>
  <c r="G140"/>
  <c r="BE137"/>
  <c r="BD137"/>
  <c r="BC137"/>
  <c r="BB137"/>
  <c r="G137"/>
  <c r="BA137" s="1"/>
  <c r="BE135"/>
  <c r="BD135"/>
  <c r="BC135"/>
  <c r="BB135"/>
  <c r="G135"/>
  <c r="BA135" s="1"/>
  <c r="BE130"/>
  <c r="BD130"/>
  <c r="BC130"/>
  <c r="BB130"/>
  <c r="BA130"/>
  <c r="G130"/>
  <c r="BE125"/>
  <c r="BD125"/>
  <c r="BC125"/>
  <c r="BB125"/>
  <c r="BA125"/>
  <c r="G125"/>
  <c r="BE122"/>
  <c r="BD122"/>
  <c r="BC122"/>
  <c r="BB122"/>
  <c r="G122"/>
  <c r="BA122" s="1"/>
  <c r="BE119"/>
  <c r="BD119"/>
  <c r="BC119"/>
  <c r="BB119"/>
  <c r="G119"/>
  <c r="BA119" s="1"/>
  <c r="BE118"/>
  <c r="BD118"/>
  <c r="BC118"/>
  <c r="BB118"/>
  <c r="BA118"/>
  <c r="G118"/>
  <c r="BE116"/>
  <c r="BD116"/>
  <c r="BC116"/>
  <c r="BB116"/>
  <c r="BA116"/>
  <c r="G116"/>
  <c r="BE113"/>
  <c r="BD113"/>
  <c r="BC113"/>
  <c r="BB113"/>
  <c r="G113"/>
  <c r="BA113" s="1"/>
  <c r="BE108"/>
  <c r="BD108"/>
  <c r="BC108"/>
  <c r="BB108"/>
  <c r="G108"/>
  <c r="BA108" s="1"/>
  <c r="BE107"/>
  <c r="BD107"/>
  <c r="BD165" s="1"/>
  <c r="H11" i="2" s="1"/>
  <c r="BC107" i="3"/>
  <c r="BC165" s="1"/>
  <c r="G11" i="2" s="1"/>
  <c r="BB107" i="3"/>
  <c r="BA107"/>
  <c r="G107"/>
  <c r="BE104"/>
  <c r="BD104"/>
  <c r="BC104"/>
  <c r="BB104"/>
  <c r="BB165" s="1"/>
  <c r="F11" i="2" s="1"/>
  <c r="BA104" i="3"/>
  <c r="G104"/>
  <c r="BE99"/>
  <c r="BD99"/>
  <c r="BC99"/>
  <c r="BB99"/>
  <c r="G99"/>
  <c r="G165" s="1"/>
  <c r="B11" i="2"/>
  <c r="A11"/>
  <c r="BE165" i="3"/>
  <c r="I11" i="2" s="1"/>
  <c r="C165" i="3"/>
  <c r="BE96"/>
  <c r="BD96"/>
  <c r="BC96"/>
  <c r="BB96"/>
  <c r="BA96"/>
  <c r="G96"/>
  <c r="BE95"/>
  <c r="BD95"/>
  <c r="BC95"/>
  <c r="BB95"/>
  <c r="BB97" s="1"/>
  <c r="F10" i="2" s="1"/>
  <c r="BA95" i="3"/>
  <c r="G95"/>
  <c r="BE89"/>
  <c r="BD89"/>
  <c r="BC89"/>
  <c r="BB89"/>
  <c r="G89"/>
  <c r="G97" s="1"/>
  <c r="BE83"/>
  <c r="BE97" s="1"/>
  <c r="I10" i="2" s="1"/>
  <c r="BD83" i="3"/>
  <c r="BD97" s="1"/>
  <c r="H10" i="2" s="1"/>
  <c r="BC83" i="3"/>
  <c r="BB83"/>
  <c r="G83"/>
  <c r="BA83" s="1"/>
  <c r="B10" i="2"/>
  <c r="A10"/>
  <c r="BC97" i="3"/>
  <c r="G10" i="2" s="1"/>
  <c r="C97" i="3"/>
  <c r="BE80"/>
  <c r="BD80"/>
  <c r="BC80"/>
  <c r="BB80"/>
  <c r="BA80"/>
  <c r="G80"/>
  <c r="BE79"/>
  <c r="BD79"/>
  <c r="BC79"/>
  <c r="BB79"/>
  <c r="G79"/>
  <c r="G81" s="1"/>
  <c r="BE78"/>
  <c r="BD78"/>
  <c r="BC78"/>
  <c r="BB78"/>
  <c r="G78"/>
  <c r="BA78" s="1"/>
  <c r="BE77"/>
  <c r="BE81" s="1"/>
  <c r="I9" i="2" s="1"/>
  <c r="BD77" i="3"/>
  <c r="BD81" s="1"/>
  <c r="H9" i="2" s="1"/>
  <c r="BC77" i="3"/>
  <c r="BC81" s="1"/>
  <c r="G9" i="2" s="1"/>
  <c r="BB77" i="3"/>
  <c r="BB81" s="1"/>
  <c r="F9" i="2" s="1"/>
  <c r="BA77" i="3"/>
  <c r="G77"/>
  <c r="B9" i="2"/>
  <c r="A9"/>
  <c r="C81" i="3"/>
  <c r="BE73"/>
  <c r="BD73"/>
  <c r="BC73"/>
  <c r="BB73"/>
  <c r="G73"/>
  <c r="BA73" s="1"/>
  <c r="BE71"/>
  <c r="BD71"/>
  <c r="BC71"/>
  <c r="BB71"/>
  <c r="G71"/>
  <c r="BA71" s="1"/>
  <c r="BE69"/>
  <c r="BD69"/>
  <c r="BC69"/>
  <c r="BB69"/>
  <c r="BA69"/>
  <c r="G69"/>
  <c r="BE67"/>
  <c r="BD67"/>
  <c r="BC67"/>
  <c r="BB67"/>
  <c r="BA67"/>
  <c r="G67"/>
  <c r="BE65"/>
  <c r="BD65"/>
  <c r="BC65"/>
  <c r="BB65"/>
  <c r="G65"/>
  <c r="BA65" s="1"/>
  <c r="BE64"/>
  <c r="BD64"/>
  <c r="BC64"/>
  <c r="BB64"/>
  <c r="G64"/>
  <c r="BA64" s="1"/>
  <c r="BE62"/>
  <c r="BD62"/>
  <c r="BC62"/>
  <c r="BB62"/>
  <c r="BA62"/>
  <c r="G62"/>
  <c r="BE61"/>
  <c r="BD61"/>
  <c r="BC61"/>
  <c r="BB61"/>
  <c r="BA61"/>
  <c r="G61"/>
  <c r="BE54"/>
  <c r="BD54"/>
  <c r="BC54"/>
  <c r="BB54"/>
  <c r="G54"/>
  <c r="BA54" s="1"/>
  <c r="BE53"/>
  <c r="BD53"/>
  <c r="BC53"/>
  <c r="BB53"/>
  <c r="G53"/>
  <c r="BA53" s="1"/>
  <c r="BE40"/>
  <c r="BD40"/>
  <c r="BC40"/>
  <c r="BB40"/>
  <c r="BA40"/>
  <c r="G40"/>
  <c r="BE39"/>
  <c r="BD39"/>
  <c r="BC39"/>
  <c r="BB39"/>
  <c r="BA39"/>
  <c r="G39"/>
  <c r="BE31"/>
  <c r="BD31"/>
  <c r="BC31"/>
  <c r="BB31"/>
  <c r="G31"/>
  <c r="BA31" s="1"/>
  <c r="BE27"/>
  <c r="BE75" s="1"/>
  <c r="I8" i="2" s="1"/>
  <c r="BD27" i="3"/>
  <c r="BC27"/>
  <c r="BB27"/>
  <c r="G27"/>
  <c r="BA27" s="1"/>
  <c r="BE26"/>
  <c r="BD26"/>
  <c r="BD75" s="1"/>
  <c r="H8" i="2" s="1"/>
  <c r="BC26" i="3"/>
  <c r="BB26"/>
  <c r="BA26"/>
  <c r="G26"/>
  <c r="BE23"/>
  <c r="BD23"/>
  <c r="BC23"/>
  <c r="BC75" s="1"/>
  <c r="G8" i="2" s="1"/>
  <c r="BB23" i="3"/>
  <c r="BB75" s="1"/>
  <c r="F8" i="2" s="1"/>
  <c r="BA23" i="3"/>
  <c r="G23"/>
  <c r="G75" s="1"/>
  <c r="B8" i="2"/>
  <c r="A8"/>
  <c r="C75" i="3"/>
  <c r="BE18"/>
  <c r="BD18"/>
  <c r="BC18"/>
  <c r="BB18"/>
  <c r="G18"/>
  <c r="BA18" s="1"/>
  <c r="BE17"/>
  <c r="BD17"/>
  <c r="BC17"/>
  <c r="BB17"/>
  <c r="BA17"/>
  <c r="G17"/>
  <c r="BE16"/>
  <c r="BD16"/>
  <c r="BC16"/>
  <c r="BB16"/>
  <c r="BA16"/>
  <c r="G16"/>
  <c r="BE15"/>
  <c r="BD15"/>
  <c r="BC15"/>
  <c r="BB15"/>
  <c r="G15"/>
  <c r="BA15" s="1"/>
  <c r="BE14"/>
  <c r="BD14"/>
  <c r="BC14"/>
  <c r="BB14"/>
  <c r="G14"/>
  <c r="BA14" s="1"/>
  <c r="BE13"/>
  <c r="BD13"/>
  <c r="BC13"/>
  <c r="BB13"/>
  <c r="BA13"/>
  <c r="G13"/>
  <c r="BE12"/>
  <c r="BD12"/>
  <c r="BC12"/>
  <c r="BB12"/>
  <c r="BA12"/>
  <c r="G12"/>
  <c r="BE11"/>
  <c r="BD11"/>
  <c r="BC11"/>
  <c r="BB11"/>
  <c r="G11"/>
  <c r="BA11" s="1"/>
  <c r="BE10"/>
  <c r="BE21" s="1"/>
  <c r="I7" i="2" s="1"/>
  <c r="BD10" i="3"/>
  <c r="BC10"/>
  <c r="BB10"/>
  <c r="G10"/>
  <c r="BA10" s="1"/>
  <c r="BE9"/>
  <c r="BD9"/>
  <c r="BD21" s="1"/>
  <c r="H7" i="2" s="1"/>
  <c r="BC9" i="3"/>
  <c r="BB9"/>
  <c r="BA9"/>
  <c r="G9"/>
  <c r="BE8"/>
  <c r="BD8"/>
  <c r="BC8"/>
  <c r="BC21" s="1"/>
  <c r="G7" i="2" s="1"/>
  <c r="BB8" i="3"/>
  <c r="BB21" s="1"/>
  <c r="F7" i="2" s="1"/>
  <c r="BA8" i="3"/>
  <c r="G8"/>
  <c r="G21" s="1"/>
  <c r="B7" i="2"/>
  <c r="A7"/>
  <c r="C21" i="3"/>
  <c r="E4"/>
  <c r="C4"/>
  <c r="F3"/>
  <c r="C3"/>
  <c r="C2" i="2"/>
  <c r="C1"/>
  <c r="F33" i="1"/>
  <c r="C33"/>
  <c r="C31"/>
  <c r="C9"/>
  <c r="G7"/>
  <c r="D2"/>
  <c r="C2"/>
  <c r="F16" i="2" l="1"/>
  <c r="C16" i="1" s="1"/>
  <c r="H16" i="2"/>
  <c r="C17" i="1" s="1"/>
  <c r="G16" i="2"/>
  <c r="C18" i="1" s="1"/>
  <c r="BA75" i="3"/>
  <c r="E8" i="2" s="1"/>
  <c r="I16"/>
  <c r="C21" i="1" s="1"/>
  <c r="BA21" i="3"/>
  <c r="E7" i="2" s="1"/>
  <c r="BA177" i="3"/>
  <c r="E12" i="2" s="1"/>
  <c r="BA97" i="3"/>
  <c r="E10" i="2" s="1"/>
  <c r="BA79" i="3"/>
  <c r="BA81" s="1"/>
  <c r="E9" i="2" s="1"/>
  <c r="BA89" i="3"/>
  <c r="BA99"/>
  <c r="BA165" s="1"/>
  <c r="E11" i="2" s="1"/>
  <c r="BA179" i="3"/>
  <c r="BA181" s="1"/>
  <c r="E13" i="2" s="1"/>
  <c r="BA187" i="3"/>
  <c r="BA204" s="1"/>
  <c r="E15" i="2" s="1"/>
  <c r="E16" l="1"/>
  <c r="G28" l="1"/>
  <c r="I28" s="1"/>
  <c r="G27"/>
  <c r="I27" s="1"/>
  <c r="G21" i="1" s="1"/>
  <c r="G25" i="2"/>
  <c r="I25" s="1"/>
  <c r="G19" i="1" s="1"/>
  <c r="G23" i="2"/>
  <c r="I23" s="1"/>
  <c r="G17" i="1" s="1"/>
  <c r="G21" i="2"/>
  <c r="I21" s="1"/>
  <c r="G24"/>
  <c r="I24" s="1"/>
  <c r="G18" i="1" s="1"/>
  <c r="G26" i="2"/>
  <c r="I26" s="1"/>
  <c r="G20" i="1" s="1"/>
  <c r="C15"/>
  <c r="C19" s="1"/>
  <c r="C22" s="1"/>
  <c r="G22" i="2"/>
  <c r="I22" s="1"/>
  <c r="G16" i="1" s="1"/>
  <c r="G15" l="1"/>
  <c r="H29" i="2"/>
  <c r="G23" i="1" s="1"/>
  <c r="G22" l="1"/>
  <c r="C23"/>
  <c r="F30" s="1"/>
  <c r="F31" l="1"/>
  <c r="F34" s="1"/>
</calcChain>
</file>

<file path=xl/sharedStrings.xml><?xml version="1.0" encoding="utf-8"?>
<sst xmlns="http://schemas.openxmlformats.org/spreadsheetml/2006/main" count="582" uniqueCount="314">
  <si>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</si>
  <si>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</si>
  <si>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</si>
  <si>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</si>
  <si>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</si>
  <si>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</si>
  <si>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</si>
  <si>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</si>
  <si>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</si>
  <si>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</si>
  <si>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</si>
  <si>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</si>
  <si>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</si>
  <si>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</si>
  <si>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</si>
  <si>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</si>
  <si>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</si>
  <si>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</si>
  <si>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</si>
  <si>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</si>
  <si>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</si>
  <si>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</si>
  <si>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</si>
  <si>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</si>
  <si>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</si>
  <si>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</si>
  <si>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</si>
  <si>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</si>
  <si>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</si>
  <si>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</si>
  <si>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</si>
  <si>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</si>
  <si>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</si>
  <si>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</si>
  <si>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</si>
  <si>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</si>
  <si>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</si>
  <si>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</si>
  <si>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</si>
  <si>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</si>
  <si>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</si>
  <si>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</si>
  <si>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</si>
  <si>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</si>
  <si>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</si>
  <si>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</si>
  <si>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</si>
  <si>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</si>
  <si>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</si>
  <si>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</si>
  <si>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</si>
  <si>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</si>
  <si>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</si>
  <si>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</si>
  <si>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</si>
  <si>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</si>
  <si>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</si>
  <si>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</si>
  <si>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</si>
  <si>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</si>
  <si>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</si>
  <si>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</si>
  <si>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</si>
  <si>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</si>
  <si>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</si>
  <si>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</si>
  <si>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</si>
  <si>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</si>
  <si>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</si>
  <si>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</si>
  <si>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</si>
  <si>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</si>
  <si>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</si>
  <si>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</si>
  <si>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</si>
  <si>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</si>
  <si>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</si>
  <si>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SLEPÝ ROZPOČET</t>
  </si>
  <si>
    <t>Slepý rozpočet</t>
  </si>
  <si>
    <t>281</t>
  </si>
  <si>
    <t>Víceúčelové a dětské hřiště Vestec</t>
  </si>
  <si>
    <t>01</t>
  </si>
  <si>
    <t>Víceúčelové a dětské hřiště Vestec_04_19_část</t>
  </si>
  <si>
    <t>0</t>
  </si>
  <si>
    <t>Přípravné a pomocné práce</t>
  </si>
  <si>
    <t>nab. cena</t>
  </si>
  <si>
    <t>Ochrana vodovodního řádu - položení plechů popř. panelů</t>
  </si>
  <si>
    <t>kpl</t>
  </si>
  <si>
    <t xml:space="preserve">Geodetické zaměření skutečného provedení stavby </t>
  </si>
  <si>
    <t xml:space="preserve">Vytýčení inženýrských sítí + protokolární předání </t>
  </si>
  <si>
    <t xml:space="preserve">Geodetické vytýčení pozemku v terénu </t>
  </si>
  <si>
    <t>nabíd. cena</t>
  </si>
  <si>
    <t xml:space="preserve">Předání všech dokladů v počtu dle SOD </t>
  </si>
  <si>
    <t xml:space="preserve">Vypracování plánu BOZP </t>
  </si>
  <si>
    <t xml:space="preserve">Označení výjezdu stavby - DZ IP40 </t>
  </si>
  <si>
    <t xml:space="preserve">Vypracování kontrolního a zkušebního plánu </t>
  </si>
  <si>
    <t xml:space="preserve">Fotodokumentace stavu před zahájením stavby </t>
  </si>
  <si>
    <t>Provedení zkoušek a měření únosnosti konstrukčních vrstev</t>
  </si>
  <si>
    <t>Projektová dokumentace skutečně provedeného stavu dle SOD včetně návodu na obsluhu a údržbu</t>
  </si>
  <si>
    <t xml:space="preserve"> v českém jazyce stvrzeném uživatelem 	</t>
  </si>
  <si>
    <t>(3x tištěná dokumentace, 3x CD)</t>
  </si>
  <si>
    <t>121101102R00</t>
  </si>
  <si>
    <t xml:space="preserve">Sejmutí ornice s přemístěním přes 50 do 100 m </t>
  </si>
  <si>
    <t>m3</t>
  </si>
  <si>
    <t>744*0,2</t>
  </si>
  <si>
    <t>122101401R00</t>
  </si>
  <si>
    <t>Vykopávky v zemníku v hor. 2 do 100 m3 - ornice ze zemníku Markovice</t>
  </si>
  <si>
    <t>Vykopávky v zemníku v hor. 2 do 100 m3 - ornice z meziskládky na stavbě</t>
  </si>
  <si>
    <t>obsyp po obvodě + chodník:8,46+13,822</t>
  </si>
  <si>
    <t>doplnění ornice u hrací plochy:28,67+68,65</t>
  </si>
  <si>
    <t>doplnění ornice ou herního prvku:10,97+27,58</t>
  </si>
  <si>
    <t>122201101R00</t>
  </si>
  <si>
    <t xml:space="preserve">Odkopávky nezapažené v hor. 3 do 100 m3 </t>
  </si>
  <si>
    <t>výkop kufr hřiště:39,44</t>
  </si>
  <si>
    <t>výkop kufr herní prvek:9,20</t>
  </si>
  <si>
    <t>výkop chodník 1:1,22</t>
  </si>
  <si>
    <t>výkop chodník 2:1,87</t>
  </si>
  <si>
    <t>Začátek provozního součtu</t>
  </si>
  <si>
    <t>výkop panelová plocha:25,78</t>
  </si>
  <si>
    <t>Konec provozního součtu</t>
  </si>
  <si>
    <t>122201109R00</t>
  </si>
  <si>
    <t xml:space="preserve">Příplatek za lepivost - odkopávky v hor. 3 </t>
  </si>
  <si>
    <t>132201101R00</t>
  </si>
  <si>
    <t>Hloubení rýh šířky do 60 cm v hor.3 do 100 m3 pro odvodnění</t>
  </si>
  <si>
    <t>drenáž hřiště:0,2*0,3*8,6</t>
  </si>
  <si>
    <t>0,2*0,3*13,44</t>
  </si>
  <si>
    <t>0,2*0,3*6,80</t>
  </si>
  <si>
    <t>0,5*0,6*18,44</t>
  </si>
  <si>
    <t>0,5*0,6*13,86</t>
  </si>
  <si>
    <t>drenáž panely:8,11*0,3</t>
  </si>
  <si>
    <t>0,14*8,25</t>
  </si>
  <si>
    <t>0,14*5</t>
  </si>
  <si>
    <t>132201109R00</t>
  </si>
  <si>
    <t xml:space="preserve">Příplatek za lepivost - hloubení rýh 60 cm v hor.3 </t>
  </si>
  <si>
    <t>133301101R00</t>
  </si>
  <si>
    <t xml:space="preserve">Hloubení šachet v hor.4 do 100 m3 </t>
  </si>
  <si>
    <t>vsak:2*2*2</t>
  </si>
  <si>
    <t>ochranná síť patky:0,4*0,4*1,2*8</t>
  </si>
  <si>
    <t>patky herní sloupky:0,6*0,6*1,2*2</t>
  </si>
  <si>
    <t>patky lavičky:0,07*0,8*4*4</t>
  </si>
  <si>
    <t>patka koš:0,07*0,8*1</t>
  </si>
  <si>
    <t>patky provozní řád:0,07*0,8*2</t>
  </si>
  <si>
    <t>133301109R00</t>
  </si>
  <si>
    <t xml:space="preserve">Příplatek za lepivost - hloubení šachet v hor.4 </t>
  </si>
  <si>
    <t>162201102R0</t>
  </si>
  <si>
    <t>Vodorovné přemístění výkopku z hor.1-4 do 50 m - ornice na meziskládku</t>
  </si>
  <si>
    <t>148,8</t>
  </si>
  <si>
    <t>162601102R0</t>
  </si>
  <si>
    <t>Vodorovné přemístění výkopku z hor.1-4 do 5000 m dovoz ornice pro doplnění, z deponie Markovice</t>
  </si>
  <si>
    <t>162601102R00</t>
  </si>
  <si>
    <t>Vodorovné přemístění výkopku z hor.1-4 do 5000 m - přebytečná zemina</t>
  </si>
  <si>
    <t>výkop:51,73 +12,2268+11,464</t>
  </si>
  <si>
    <t>171101103R00</t>
  </si>
  <si>
    <t xml:space="preserve">Uložení sypaniny do násypů zhutněných na 100% PS </t>
  </si>
  <si>
    <t>171201201R0</t>
  </si>
  <si>
    <t>Uložení sypaniny na deponii na Větrníku -přebytečná zemina</t>
  </si>
  <si>
    <t>181201102R00</t>
  </si>
  <si>
    <t xml:space="preserve">Úprava pláně v násypech v hor. 1-4, se zhutněním </t>
  </si>
  <si>
    <t>m2</t>
  </si>
  <si>
    <t>744</t>
  </si>
  <si>
    <t>181301104R00</t>
  </si>
  <si>
    <t xml:space="preserve">Rozprostření ornice, rovina, tl. 20-25 cm,do 500m2 </t>
  </si>
  <si>
    <t>69,11+199,22+137,89</t>
  </si>
  <si>
    <t>18</t>
  </si>
  <si>
    <t>Povrchové úpravy terénu</t>
  </si>
  <si>
    <t>180402111R00</t>
  </si>
  <si>
    <t xml:space="preserve">Založení trávníku parkového výsevem v rovině </t>
  </si>
  <si>
    <t xml:space="preserve">Obalení kmenů geotextilií vč. dodávky geotextilie </t>
  </si>
  <si>
    <t>00572400</t>
  </si>
  <si>
    <t>Směs travní parková I. běžná zátěž PROFI</t>
  </si>
  <si>
    <t>kg</t>
  </si>
  <si>
    <t>998231311R00</t>
  </si>
  <si>
    <t xml:space="preserve">Přesun hmot pro sadovnické a krajin. úpravy do 5km </t>
  </si>
  <si>
    <t>t</t>
  </si>
  <si>
    <t>2</t>
  </si>
  <si>
    <t>Základy a zvláštní zakládání</t>
  </si>
  <si>
    <t>275313621R00</t>
  </si>
  <si>
    <t xml:space="preserve">Beton základových patek prostý C 20/25 </t>
  </si>
  <si>
    <t>ochranná síť patky:0,4*0,4*1,2*8*1,035</t>
  </si>
  <si>
    <t>patky herní sloupky:0,6*0,6*1,2*2*1,035</t>
  </si>
  <si>
    <t>patky lavičky:0,07*0,8*4*4*1,035</t>
  </si>
  <si>
    <t>patka koš:0,07*0,8*1*1,035</t>
  </si>
  <si>
    <t>patky provozní řád:0,07*0,8*2*1,035</t>
  </si>
  <si>
    <t>275351215R00</t>
  </si>
  <si>
    <t xml:space="preserve">Bednění stěn základových patek - zřízení </t>
  </si>
  <si>
    <t>ochranná síť patky:0,4*4*0,1*8</t>
  </si>
  <si>
    <t>patky herní sloupky:0,6*4*0,2*2</t>
  </si>
  <si>
    <t>patky lavičky:0,94*0,2*4*4</t>
  </si>
  <si>
    <t>patka koš:0,94*0,2*1</t>
  </si>
  <si>
    <t>patky provozní řád:0,94*0,2*2</t>
  </si>
  <si>
    <t>275351216R00</t>
  </si>
  <si>
    <t xml:space="preserve">Bednění stěn základových patek - odstranění </t>
  </si>
  <si>
    <t>998222011R00</t>
  </si>
  <si>
    <t xml:space="preserve">Přesun hmot, pozemní komunikace, kryt z kameniva </t>
  </si>
  <si>
    <t>5</t>
  </si>
  <si>
    <t>Komunikace</t>
  </si>
  <si>
    <t>213151121R00</t>
  </si>
  <si>
    <t xml:space="preserve">Montáž geotextílie </t>
  </si>
  <si>
    <t>vsak jáma:(2*2)*6*1,2</t>
  </si>
  <si>
    <t>drenáž:(8,6+13,44+13,44+6,8+18,44+13,86)*(0,3*4)*1,1</t>
  </si>
  <si>
    <t>(5+8,25+8,25+14,5)*(0,3*4)*1,1</t>
  </si>
  <si>
    <t>herní prvek:79,16 *1,1</t>
  </si>
  <si>
    <t>564231111R00</t>
  </si>
  <si>
    <t>Podklad ze štěrkopísku po zhutnění tloušťky 10 cm - mlat</t>
  </si>
  <si>
    <t>mlat:9*18</t>
  </si>
  <si>
    <t>564281111V1</t>
  </si>
  <si>
    <t>Podklad ze štěrkopísku po zhutnění tloušťky 30 cm Kačírek praný 2-8 , dopadová plocha</t>
  </si>
  <si>
    <t>564651111R00</t>
  </si>
  <si>
    <t>Podklad z kameniva drceného 63-125 mm, tl. 15 cm - chodník</t>
  </si>
  <si>
    <t>44,43+30</t>
  </si>
  <si>
    <t>(1,7*4,7)+(15,3*1,7)+(1,7*29,4)+((1,7*0,86)/2)</t>
  </si>
  <si>
    <t>564741111R00</t>
  </si>
  <si>
    <t>Podklad z kameniva drceného vel.32-63 mm,tl. 10 cm - chodník</t>
  </si>
  <si>
    <t>((0,86*1,5)/2)+(29,19*1,5)</t>
  </si>
  <si>
    <t>(1,5*15,5)+(1,5*4,5)</t>
  </si>
  <si>
    <t>564751111R00</t>
  </si>
  <si>
    <t>Podklad z kameniva drceného vel.32-63 mm,tl. 26 cm - mlat</t>
  </si>
  <si>
    <t>mlat:9,36*18,36</t>
  </si>
  <si>
    <t>564851111R00</t>
  </si>
  <si>
    <t>Podklad ze štěrkodrti po zhutnění tloušťky 15 cm - herní prvek</t>
  </si>
  <si>
    <t>572952112R00</t>
  </si>
  <si>
    <t>Vyspravení krytu asf.betonem tl.do 7 cm doasfaltování chodník - MK</t>
  </si>
  <si>
    <t>250 + 5000</t>
  </si>
  <si>
    <t>(3+1,68+0,91)*0,5</t>
  </si>
  <si>
    <t>596211211U00</t>
  </si>
  <si>
    <t>Klad zámk dl tl80 skA -100m2 chod schema kladení určí investor</t>
  </si>
  <si>
    <t>916561111R00</t>
  </si>
  <si>
    <t xml:space="preserve">Osazení záhon.obrubníků do lože z B 12,5 s opěrou </t>
  </si>
  <si>
    <t>m</t>
  </si>
  <si>
    <t>mlat:9,16+9,16+18+18</t>
  </si>
  <si>
    <t>chodníky:29,24+1,5+16+17+4,5+1,5+3+15,5+12,5</t>
  </si>
  <si>
    <t>napojení chodník - komunikace:3+1,68+0,91</t>
  </si>
  <si>
    <t>herní prvek:35</t>
  </si>
  <si>
    <t xml:space="preserve">Zarovnání terénu se zhutněním hornina třídy 3 </t>
  </si>
  <si>
    <t>panely:14*8</t>
  </si>
  <si>
    <t>herní plocha:9,16*18,16</t>
  </si>
  <si>
    <t>hrací prvek:79,16</t>
  </si>
  <si>
    <t>chodníky:(1,7*4,7)+(15,3*1,7)+(1,7*29,4)+((1,7*0,86)/2)</t>
  </si>
  <si>
    <t>Válcovaná lomová výsivka míchaná s hlinitým pískem 2*20 mm - mlat</t>
  </si>
  <si>
    <t>18*9</t>
  </si>
  <si>
    <t xml:space="preserve">Dlažba zámková betonová přírodní 20x10x8 </t>
  </si>
  <si>
    <t>(30+44,43)*1,01</t>
  </si>
  <si>
    <t>nabíd.cena</t>
  </si>
  <si>
    <t xml:space="preserve">Obrubníky - řezání </t>
  </si>
  <si>
    <t>Geotextilie 300g/m2 - herní prvek, vsak. jáma , drenáž, panel. plocha</t>
  </si>
  <si>
    <t xml:space="preserve">Obrubník záhonový  - 1000/200/80mm </t>
  </si>
  <si>
    <t>mlat:(9,16+9,16+18+18)*1,02</t>
  </si>
  <si>
    <t>mlat:56</t>
  </si>
  <si>
    <t xml:space="preserve">Obrubník záhonový  - 500/200/50mm </t>
  </si>
  <si>
    <t>herní prvek:35 *1,02</t>
  </si>
  <si>
    <t>herní prvek:40</t>
  </si>
  <si>
    <t xml:space="preserve">Obrubník záhonový  - 1000/200/50mm </t>
  </si>
  <si>
    <t>chodník:(29,24+1,5+16+17+4,5+1,5+3+15,5+12,5)*1,02</t>
  </si>
  <si>
    <t>103</t>
  </si>
  <si>
    <t>Lože z jemné drti tl.30mm chodník</t>
  </si>
  <si>
    <t>998223011R00</t>
  </si>
  <si>
    <t xml:space="preserve">Přesun hmot, pozemní komunikace, kryt dlážděný </t>
  </si>
  <si>
    <t>8</t>
  </si>
  <si>
    <t>Trubní vedení</t>
  </si>
  <si>
    <t xml:space="preserve">Výplň vsakovací jámy štěrkem   D+M </t>
  </si>
  <si>
    <t>2*2*2</t>
  </si>
  <si>
    <t>Revizní kan.šachta 315/160 se zpětnou klapkou +šacht. roura 315 +plast. poklop315/1,5t D+M</t>
  </si>
  <si>
    <t xml:space="preserve">Obsyp drenážního potrubí štěrkem   D+M </t>
  </si>
  <si>
    <t>drenáž mlat:(8,6+13,44+13,44+6,8+18,44+13,86)*(0,3*0,3)</t>
  </si>
  <si>
    <t xml:space="preserve">Drenážní potrubí pr.50mm   D+M </t>
  </si>
  <si>
    <t>drenáž mlat:8,6+13,5+13,5+6,9</t>
  </si>
  <si>
    <t xml:space="preserve">Drenážní potrubí pr.150mm   D+M </t>
  </si>
  <si>
    <t>malt:18,44+13,86</t>
  </si>
  <si>
    <t>998225111R00</t>
  </si>
  <si>
    <t xml:space="preserve">Přesun hmot, pozemní komunikace </t>
  </si>
  <si>
    <t>91</t>
  </si>
  <si>
    <t>Doplňující práce na komunikaci</t>
  </si>
  <si>
    <t>919735112R00</t>
  </si>
  <si>
    <t xml:space="preserve">Řezání stávajícího živičného krytu tl. 5 - 10 cm </t>
  </si>
  <si>
    <t>3+1,68+0,91</t>
  </si>
  <si>
    <t>94</t>
  </si>
  <si>
    <t>Lešení a stavební výtahy</t>
  </si>
  <si>
    <t>941955003R00</t>
  </si>
  <si>
    <t xml:space="preserve">Lešení lehké pomocné, výška podlahy do 2,5 m </t>
  </si>
  <si>
    <t>pro montáž ochranné sítě:21*1</t>
  </si>
  <si>
    <t>95</t>
  </si>
  <si>
    <t>Dokončovací konstrukce na pozemních stavbách</t>
  </si>
  <si>
    <t>953943123R00</t>
  </si>
  <si>
    <t>Osazení kovových předmětů do betonu, 15 kg / kus zemní pouzdra,odpadkový koš, prov. řád</t>
  </si>
  <si>
    <t>kus</t>
  </si>
  <si>
    <t>953943124R00</t>
  </si>
  <si>
    <t>Osazení kovových předmětů do betonu, 30 kg / kus rozpěry  záchyt. oplocení</t>
  </si>
  <si>
    <t>953943125R00</t>
  </si>
  <si>
    <t>Osazení kovových předmětů do betonu, 120 kg / kus sloupky záchytného oplocení</t>
  </si>
  <si>
    <t xml:space="preserve">Konstrukce pro provozní řád </t>
  </si>
  <si>
    <t>Síť na volejbal  délka 9,5 m, výška 1,0 m oc. lano 4mm dl.11,7, všité sklolam tyčky</t>
  </si>
  <si>
    <t>Síť na nohejbal PP 3 mm, délka 9,7 m, výška 1,0 m oka 100, oc. lano 4mm dl.11,7,</t>
  </si>
  <si>
    <t>Ocelová pouzdra UNI sloupků - pro zabetonování pozink.</t>
  </si>
  <si>
    <t>pár</t>
  </si>
  <si>
    <t xml:space="preserve">Doprava  mobiliáře </t>
  </si>
  <si>
    <t>Multif. oc. sloupky Zn, pr. 102 mm  s napínákem do pouzder - D+M</t>
  </si>
  <si>
    <t xml:space="preserve">Zn sloupek 76/3, dl.4800 vč. příslušenství </t>
  </si>
  <si>
    <t>Zn sloupek 32/2, dl.4500 vč. příslušenství rozpěra</t>
  </si>
  <si>
    <t xml:space="preserve">Montáž, doprava - ochranná síť vč. sloupků </t>
  </si>
  <si>
    <t xml:space="preserve">Koš odpadkový - D+M </t>
  </si>
  <si>
    <t xml:space="preserve">Lavička - litina + modřín  D+M, doprava </t>
  </si>
  <si>
    <t>Herní sestava - dodávka, doprava, montáž dle specifikace v PD</t>
  </si>
  <si>
    <t>Ochranná síť PP 3mm, barva zelená, oka 45/45, 148g/m2,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</si>
  <si>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</si>
  <si>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</si>
  <si>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</si>
  <si>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</si>
  <si>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</si>
  <si>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</si>
  <si>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</si>
  <si>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</si>
  <si>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Pozn:
Prořezání srtromořadí u MK v místě napojení chodníku - zajišťuje investor</t>
  </si>
  <si>
    <t>Plaster Hlinsko s.r.o.</t>
  </si>
  <si>
    <t>Město Chrudim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</si>
</sst>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7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sz val="8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37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8" fillId="0" borderId="0" xfId="0" applyFont="1"/>
    <xf numFmtId="0" fontId="0" fillId="0" borderId="0" xfId="0" applyAlignment="1"/>
    <xf numFmtId="0" fontId="9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3" fillId="0" borderId="0" xfId="1" applyFont="1" applyAlignment="1">
      <alignment horizontal="center"/>
    </xf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49" fontId="3" fillId="0" borderId="48" xfId="1" applyNumberFormat="1" applyFont="1" applyBorder="1" applyAlignment="1">
      <alignment horizontal="center"/>
    </xf>
    <xf numFmtId="0" fontId="3" fillId="0" borderId="50" xfId="1" applyFont="1" applyBorder="1"/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5" fillId="0" borderId="56" xfId="1" applyFont="1" applyBorder="1" applyAlignment="1">
      <alignment horizontal="center"/>
    </xf>
    <xf numFmtId="49" fontId="5" fillId="0" borderId="56" xfId="1" applyNumberFormat="1" applyFont="1" applyBorder="1" applyAlignment="1">
      <alignment horizontal="left"/>
    </xf>
    <xf numFmtId="0" fontId="19" fillId="3" borderId="34" xfId="1" applyNumberFormat="1" applyFont="1" applyFill="1" applyBorder="1" applyAlignment="1">
      <alignment horizontal="left" wrapText="1" indent="1"/>
    </xf>
    <xf numFmtId="0" fontId="20" fillId="0" borderId="0" xfId="0" applyNumberFormat="1" applyFont="1"/>
    <xf numFmtId="0" fontId="20" fillId="0" borderId="13" xfId="0" applyNumberFormat="1" applyFont="1" applyBorder="1"/>
    <xf numFmtId="0" fontId="21" fillId="0" borderId="0" xfId="1" applyFont="1" applyAlignment="1">
      <alignment wrapText="1"/>
    </xf>
    <xf numFmtId="49" fontId="5" fillId="0" borderId="56" xfId="1" applyNumberFormat="1" applyFont="1" applyBorder="1" applyAlignment="1">
      <alignment horizontal="right"/>
    </xf>
    <xf numFmtId="49" fontId="22" fillId="3" borderId="60" xfId="1" applyNumberFormat="1" applyFont="1" applyFill="1" applyBorder="1" applyAlignment="1">
      <alignment horizontal="left" wrapText="1"/>
    </xf>
    <xf numFmtId="49" fontId="23" fillId="0" borderId="61" xfId="0" applyNumberFormat="1" applyFont="1" applyBorder="1" applyAlignment="1">
      <alignment horizontal="left" wrapText="1"/>
    </xf>
    <xf numFmtId="4" fontId="22" fillId="3" borderId="62" xfId="1" applyNumberFormat="1" applyFont="1" applyFill="1" applyBorder="1" applyAlignment="1">
      <alignment horizontal="right" wrapText="1"/>
    </xf>
    <xf numFmtId="0" fontId="22" fillId="3" borderId="34" xfId="1" applyFont="1" applyFill="1" applyBorder="1" applyAlignment="1">
      <alignment horizontal="left" wrapText="1"/>
    </xf>
    <xf numFmtId="0" fontId="22" fillId="0" borderId="13" xfId="0" applyFont="1" applyBorder="1" applyAlignment="1">
      <alignment horizontal="right"/>
    </xf>
    <xf numFmtId="0" fontId="3" fillId="2" borderId="10" xfId="1" applyFont="1" applyFill="1" applyBorder="1" applyAlignment="1">
      <alignment horizontal="center"/>
    </xf>
    <xf numFmtId="49" fontId="24" fillId="2" borderId="10" xfId="1" applyNumberFormat="1" applyFont="1" applyFill="1" applyBorder="1" applyAlignment="1">
      <alignment horizontal="left"/>
    </xf>
    <xf numFmtId="0" fontId="24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5" fillId="0" borderId="0" xfId="1" applyFont="1" applyAlignment="1"/>
    <xf numFmtId="0" fontId="10" fillId="0" borderId="0" xfId="1" applyAlignment="1">
      <alignment horizontal="right"/>
    </xf>
    <xf numFmtId="0" fontId="26" fillId="0" borderId="0" xfId="1" applyFont="1" applyBorder="1"/>
    <xf numFmtId="3" fontId="26" fillId="0" borderId="0" xfId="1" applyNumberFormat="1" applyFont="1" applyBorder="1" applyAlignment="1">
      <alignment horizontal="right"/>
    </xf>
    <xf numFmtId="4" fontId="26" fillId="0" borderId="0" xfId="1" applyNumberFormat="1" applyFont="1" applyBorder="1"/>
    <xf numFmtId="0" fontId="25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4" fontId="19" fillId="3" borderId="62" xfId="1" applyNumberFormat="1" applyFont="1" applyFill="1" applyBorder="1" applyAlignment="1">
      <alignment horizontal="right" wrapText="1"/>
    </xf>
    <xf numFmtId="49" fontId="19" fillId="3" borderId="60" xfId="1" applyNumberFormat="1" applyFont="1" applyFill="1" applyBorder="1" applyAlignment="1">
      <alignment horizontal="left" wrapTex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workbookViewId="0"/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>
      <c r="A1" s="1" t="s">
        <v>77</v>
      </c>
      <c r="B1" s="2"/>
      <c r="C1" s="2"/>
      <c r="D1" s="2"/>
      <c r="E1" s="2"/>
      <c r="F1" s="2"/>
      <c r="G1" s="2"/>
    </row>
    <row r="2" spans="1:57" ht="12.75" customHeight="1">
      <c r="A2" s="3" t="s">
        <v>0</v>
      </c>
      <c r="B2" s="4"/>
      <c r="C2" s="5" t="str">
        <f>Rekapitulace!H1</f>
        <v>01</v>
      </c>
      <c r="D2" s="5" t="str">
        <f>Rekapitulace!G2</f>
        <v>Víceúčelové a dětské hřiště Vestec_04_19_část</v>
      </c>
      <c r="E2" s="6"/>
      <c r="F2" s="7" t="s">
        <v>1</v>
      </c>
      <c r="G2" s="8"/>
    </row>
    <row r="3" spans="1:57" ht="3" hidden="1" customHeight="1">
      <c r="A3" s="9"/>
      <c r="B3" s="10"/>
      <c r="C3" s="11"/>
      <c r="D3" s="11"/>
      <c r="E3" s="12"/>
      <c r="F3" s="13"/>
      <c r="G3" s="14"/>
    </row>
    <row r="4" spans="1:5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57" ht="12.95" customHeight="1">
      <c r="A5" s="17" t="s">
        <v>73</v>
      </c>
      <c r="B5" s="18"/>
      <c r="C5" s="19" t="s">
        <v>80</v>
      </c>
      <c r="D5" s="20"/>
      <c r="E5" s="18"/>
      <c r="F5" s="13" t="s">
        <v>6</v>
      </c>
      <c r="G5" s="14"/>
    </row>
    <row r="6" spans="1:57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57" ht="12.95" customHeight="1">
      <c r="A7" s="24" t="s">
        <v>79</v>
      </c>
      <c r="B7" s="25"/>
      <c r="C7" s="26" t="s">
        <v>80</v>
      </c>
      <c r="D7" s="27"/>
      <c r="E7" s="27"/>
      <c r="F7" s="28" t="s">
        <v>10</v>
      </c>
      <c r="G7" s="22">
        <f>IF(PocetMJ=0,,ROUND((F30+F32)/PocetMJ,1))</f>
        <v>0</v>
      </c>
    </row>
    <row r="8" spans="1:57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57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57">
      <c r="A10" s="29" t="s">
        <v>14</v>
      </c>
      <c r="B10" s="13"/>
      <c r="C10" s="30" t="s">
        <v>313</v>
      </c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 t="s">
        <v>312</v>
      </c>
      <c r="D11" s="30"/>
      <c r="E11" s="30"/>
      <c r="F11" s="41" t="s">
        <v>16</v>
      </c>
      <c r="G11" s="42">
        <v>281</v>
      </c>
      <c r="H11" s="37"/>
      <c r="BA11" s="43"/>
      <c r="BB11" s="43"/>
      <c r="BC11" s="43"/>
      <c r="BD11" s="43"/>
      <c r="BE11" s="43"/>
    </row>
    <row r="12" spans="1:57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57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5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57" ht="15.95" customHeight="1">
      <c r="A15" s="57"/>
      <c r="B15" s="58" t="s">
        <v>22</v>
      </c>
      <c r="C15" s="59">
        <f>HSV</f>
        <v>0</v>
      </c>
      <c r="D15" s="60" t="str">
        <f>Rekapitulace!A21</f>
        <v>Ztížené výrobní podmínky</v>
      </c>
      <c r="E15" s="61"/>
      <c r="F15" s="62"/>
      <c r="G15" s="59">
        <f>Rekapitulace!I21</f>
        <v>0</v>
      </c>
    </row>
    <row r="16" spans="1:57" ht="15.95" customHeight="1">
      <c r="A16" s="57" t="s">
        <v>23</v>
      </c>
      <c r="B16" s="58" t="s">
        <v>24</v>
      </c>
      <c r="C16" s="59">
        <f>PSV</f>
        <v>0</v>
      </c>
      <c r="D16" s="9" t="str">
        <f>Rekapitulace!A22</f>
        <v>Oborová přirážka</v>
      </c>
      <c r="E16" s="63"/>
      <c r="F16" s="64"/>
      <c r="G16" s="59">
        <f>Rekapitulace!I22</f>
        <v>0</v>
      </c>
    </row>
    <row r="17" spans="1:7" ht="15.95" customHeight="1">
      <c r="A17" s="57" t="s">
        <v>25</v>
      </c>
      <c r="B17" s="58" t="s">
        <v>26</v>
      </c>
      <c r="C17" s="59">
        <f>Mont</f>
        <v>0</v>
      </c>
      <c r="D17" s="9" t="str">
        <f>Rekapitulace!A23</f>
        <v>Přesun stavebních kapacit</v>
      </c>
      <c r="E17" s="63"/>
      <c r="F17" s="64"/>
      <c r="G17" s="59">
        <f>Rekapitulace!I23</f>
        <v>0</v>
      </c>
    </row>
    <row r="18" spans="1:7" ht="15.95" customHeight="1">
      <c r="A18" s="65" t="s">
        <v>27</v>
      </c>
      <c r="B18" s="66" t="s">
        <v>28</v>
      </c>
      <c r="C18" s="59">
        <f>Dodavka</f>
        <v>0</v>
      </c>
      <c r="D18" s="9" t="str">
        <f>Rekapitulace!A24</f>
        <v>Mimostaveništní doprava</v>
      </c>
      <c r="E18" s="63"/>
      <c r="F18" s="64"/>
      <c r="G18" s="59">
        <f>Rekapitulace!I24</f>
        <v>0</v>
      </c>
    </row>
    <row r="19" spans="1:7" ht="15.95" customHeight="1">
      <c r="A19" s="67" t="s">
        <v>29</v>
      </c>
      <c r="B19" s="58"/>
      <c r="C19" s="59">
        <f>SUM(C15:C18)</f>
        <v>0</v>
      </c>
      <c r="D19" s="9" t="str">
        <f>Rekapitulace!A25</f>
        <v>Zařízení staveniště</v>
      </c>
      <c r="E19" s="63"/>
      <c r="F19" s="64"/>
      <c r="G19" s="59">
        <f>Rekapitulace!I25</f>
        <v>0</v>
      </c>
    </row>
    <row r="20" spans="1:7" ht="15.95" customHeight="1">
      <c r="A20" s="67"/>
      <c r="B20" s="58"/>
      <c r="C20" s="59"/>
      <c r="D20" s="9" t="str">
        <f>Rekapitulace!A26</f>
        <v>Provoz investora</v>
      </c>
      <c r="E20" s="63"/>
      <c r="F20" s="64"/>
      <c r="G20" s="59">
        <f>Rekapitulace!I26</f>
        <v>0</v>
      </c>
    </row>
    <row r="21" spans="1:7" ht="15.95" customHeight="1">
      <c r="A21" s="67" t="s">
        <v>30</v>
      </c>
      <c r="B21" s="58"/>
      <c r="C21" s="59">
        <f>HZS</f>
        <v>0</v>
      </c>
      <c r="D21" s="9" t="str">
        <f>Rekapitulace!A27</f>
        <v>Kompletační činnost (IČD)</v>
      </c>
      <c r="E21" s="63"/>
      <c r="F21" s="64"/>
      <c r="G21" s="59">
        <f>Rekapitulace!I27</f>
        <v>0</v>
      </c>
    </row>
    <row r="22" spans="1:7" ht="15.9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>
      <c r="A27" s="68"/>
      <c r="B27" s="86"/>
      <c r="C27" s="81"/>
      <c r="D27" s="69"/>
      <c r="E27" s="82"/>
      <c r="F27" s="83"/>
      <c r="G27" s="84"/>
    </row>
    <row r="28" spans="1:7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8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8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 t="s">
        <v>311</v>
      </c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1:8">
      <c r="B46" s="107"/>
      <c r="C46" s="107"/>
      <c r="D46" s="107"/>
      <c r="E46" s="107"/>
      <c r="F46" s="107"/>
      <c r="G46" s="107"/>
    </row>
    <row r="47" spans="1:8">
      <c r="B47" s="107"/>
      <c r="C47" s="107"/>
      <c r="D47" s="107"/>
      <c r="E47" s="107"/>
      <c r="F47" s="107"/>
      <c r="G47" s="107"/>
    </row>
    <row r="48" spans="1:8">
      <c r="B48" s="107"/>
      <c r="C48" s="107"/>
      <c r="D48" s="107"/>
      <c r="E48" s="107"/>
      <c r="F48" s="107"/>
      <c r="G48" s="107"/>
    </row>
    <row r="49" spans="2:7">
      <c r="B49" s="107"/>
      <c r="C49" s="107"/>
      <c r="D49" s="107"/>
      <c r="E49" s="107"/>
      <c r="F49" s="107"/>
      <c r="G49" s="107"/>
    </row>
    <row r="50" spans="2:7">
      <c r="B50" s="107"/>
      <c r="C50" s="107"/>
      <c r="D50" s="107"/>
      <c r="E50" s="107"/>
      <c r="F50" s="107"/>
      <c r="G50" s="107"/>
    </row>
    <row r="51" spans="2:7">
      <c r="B51" s="107"/>
      <c r="C51" s="107"/>
      <c r="D51" s="107"/>
      <c r="E51" s="107"/>
      <c r="F51" s="107"/>
      <c r="G51" s="107"/>
    </row>
    <row r="52" spans="2:7">
      <c r="B52" s="107"/>
      <c r="C52" s="107"/>
      <c r="D52" s="107"/>
      <c r="E52" s="107"/>
      <c r="F52" s="107"/>
      <c r="G52" s="107"/>
    </row>
    <row r="53" spans="2:7">
      <c r="B53" s="107"/>
      <c r="C53" s="107"/>
      <c r="D53" s="107"/>
      <c r="E53" s="107"/>
      <c r="F53" s="107"/>
      <c r="G53" s="107"/>
    </row>
    <row r="54" spans="2:7">
      <c r="B54" s="107"/>
      <c r="C54" s="107"/>
      <c r="D54" s="107"/>
      <c r="E54" s="107"/>
      <c r="F54" s="107"/>
      <c r="G54" s="107"/>
    </row>
    <row r="55" spans="2:7">
      <c r="B55" s="107"/>
      <c r="C55" s="107"/>
      <c r="D55" s="107"/>
      <c r="E55" s="107"/>
      <c r="F55" s="107"/>
      <c r="G55" s="1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0"/>
  <sheetViews>
    <sheetView workbookViewId="0">
      <selection activeCell="H29" sqref="H29:I29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281 Víceúčelové a dětské hřiště Vestec</v>
      </c>
      <c r="D1" s="111"/>
      <c r="E1" s="112"/>
      <c r="F1" s="111"/>
      <c r="G1" s="113" t="s">
        <v>49</v>
      </c>
      <c r="H1" s="114" t="s">
        <v>81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1 Víceúčelové a dětské hřiště Vestec</v>
      </c>
      <c r="D2" s="119"/>
      <c r="E2" s="120"/>
      <c r="F2" s="119"/>
      <c r="G2" s="121" t="s">
        <v>82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>
      <c r="A7" s="231" t="str">
        <f>Položky!B7</f>
        <v>0</v>
      </c>
      <c r="B7" s="133" t="str">
        <f>Položky!C7</f>
        <v>Přípravné a pomocné práce</v>
      </c>
      <c r="C7" s="69"/>
      <c r="D7" s="134"/>
      <c r="E7" s="232">
        <f>Položky!BA21</f>
        <v>0</v>
      </c>
      <c r="F7" s="233">
        <f>Položky!BB21</f>
        <v>0</v>
      </c>
      <c r="G7" s="233">
        <f>Položky!BC21</f>
        <v>0</v>
      </c>
      <c r="H7" s="233">
        <f>Položky!BD21</f>
        <v>0</v>
      </c>
      <c r="I7" s="234">
        <f>Položky!BE21</f>
        <v>0</v>
      </c>
    </row>
    <row r="8" spans="1:9" s="37" customFormat="1">
      <c r="A8" s="231" t="str">
        <f>Položky!B22</f>
        <v>1</v>
      </c>
      <c r="B8" s="133" t="str">
        <f>Položky!C22</f>
        <v>Zemní práce</v>
      </c>
      <c r="C8" s="69"/>
      <c r="D8" s="134"/>
      <c r="E8" s="232">
        <f>Položky!BA75</f>
        <v>0</v>
      </c>
      <c r="F8" s="233">
        <f>Položky!BB75</f>
        <v>0</v>
      </c>
      <c r="G8" s="233">
        <f>Položky!BC75</f>
        <v>0</v>
      </c>
      <c r="H8" s="233">
        <f>Položky!BD75</f>
        <v>0</v>
      </c>
      <c r="I8" s="234">
        <f>Položky!BE75</f>
        <v>0</v>
      </c>
    </row>
    <row r="9" spans="1:9" s="37" customFormat="1">
      <c r="A9" s="231" t="str">
        <f>Položky!B76</f>
        <v>18</v>
      </c>
      <c r="B9" s="133" t="str">
        <f>Položky!C76</f>
        <v>Povrchové úpravy terénu</v>
      </c>
      <c r="C9" s="69"/>
      <c r="D9" s="134"/>
      <c r="E9" s="232">
        <f>Položky!BA81</f>
        <v>0</v>
      </c>
      <c r="F9" s="233">
        <f>Položky!BB81</f>
        <v>0</v>
      </c>
      <c r="G9" s="233">
        <f>Položky!BC81</f>
        <v>0</v>
      </c>
      <c r="H9" s="233">
        <f>Položky!BD81</f>
        <v>0</v>
      </c>
      <c r="I9" s="234">
        <f>Položky!BE81</f>
        <v>0</v>
      </c>
    </row>
    <row r="10" spans="1:9" s="37" customFormat="1">
      <c r="A10" s="231" t="str">
        <f>Položky!B82</f>
        <v>2</v>
      </c>
      <c r="B10" s="133" t="str">
        <f>Položky!C82</f>
        <v>Základy a zvláštní zakládání</v>
      </c>
      <c r="C10" s="69"/>
      <c r="D10" s="134"/>
      <c r="E10" s="232">
        <f>Položky!BA97</f>
        <v>0</v>
      </c>
      <c r="F10" s="233">
        <f>Položky!BB97</f>
        <v>0</v>
      </c>
      <c r="G10" s="233">
        <f>Položky!BC97</f>
        <v>0</v>
      </c>
      <c r="H10" s="233">
        <f>Položky!BD97</f>
        <v>0</v>
      </c>
      <c r="I10" s="234">
        <f>Položky!BE97</f>
        <v>0</v>
      </c>
    </row>
    <row r="11" spans="1:9" s="37" customFormat="1">
      <c r="A11" s="231" t="str">
        <f>Položky!B98</f>
        <v>5</v>
      </c>
      <c r="B11" s="133" t="str">
        <f>Položky!C98</f>
        <v>Komunikace</v>
      </c>
      <c r="C11" s="69"/>
      <c r="D11" s="134"/>
      <c r="E11" s="232">
        <f>Položky!BA165</f>
        <v>0</v>
      </c>
      <c r="F11" s="233">
        <f>Položky!BB165</f>
        <v>0</v>
      </c>
      <c r="G11" s="233">
        <f>Položky!BC165</f>
        <v>0</v>
      </c>
      <c r="H11" s="233">
        <f>Položky!BD165</f>
        <v>0</v>
      </c>
      <c r="I11" s="234">
        <f>Položky!BE165</f>
        <v>0</v>
      </c>
    </row>
    <row r="12" spans="1:9" s="37" customFormat="1">
      <c r="A12" s="231" t="str">
        <f>Položky!B166</f>
        <v>8</v>
      </c>
      <c r="B12" s="133" t="str">
        <f>Položky!C166</f>
        <v>Trubní vedení</v>
      </c>
      <c r="C12" s="69"/>
      <c r="D12" s="134"/>
      <c r="E12" s="232">
        <f>Položky!BA177</f>
        <v>0</v>
      </c>
      <c r="F12" s="233">
        <f>Položky!BB177</f>
        <v>0</v>
      </c>
      <c r="G12" s="233">
        <f>Položky!BC177</f>
        <v>0</v>
      </c>
      <c r="H12" s="233">
        <f>Položky!BD177</f>
        <v>0</v>
      </c>
      <c r="I12" s="234">
        <f>Položky!BE177</f>
        <v>0</v>
      </c>
    </row>
    <row r="13" spans="1:9" s="37" customFormat="1">
      <c r="A13" s="231" t="str">
        <f>Položky!B178</f>
        <v>91</v>
      </c>
      <c r="B13" s="133" t="str">
        <f>Položky!C178</f>
        <v>Doplňující práce na komunikaci</v>
      </c>
      <c r="C13" s="69"/>
      <c r="D13" s="134"/>
      <c r="E13" s="232">
        <f>Položky!BA181</f>
        <v>0</v>
      </c>
      <c r="F13" s="233">
        <f>Položky!BB181</f>
        <v>0</v>
      </c>
      <c r="G13" s="233">
        <f>Položky!BC181</f>
        <v>0</v>
      </c>
      <c r="H13" s="233">
        <f>Položky!BD181</f>
        <v>0</v>
      </c>
      <c r="I13" s="234">
        <f>Položky!BE181</f>
        <v>0</v>
      </c>
    </row>
    <row r="14" spans="1:9" s="37" customFormat="1">
      <c r="A14" s="231" t="str">
        <f>Položky!B182</f>
        <v>94</v>
      </c>
      <c r="B14" s="133" t="str">
        <f>Položky!C182</f>
        <v>Lešení a stavební výtahy</v>
      </c>
      <c r="C14" s="69"/>
      <c r="D14" s="134"/>
      <c r="E14" s="232">
        <f>Položky!BA185</f>
        <v>0</v>
      </c>
      <c r="F14" s="233">
        <f>Položky!BB185</f>
        <v>0</v>
      </c>
      <c r="G14" s="233">
        <f>Položky!BC185</f>
        <v>0</v>
      </c>
      <c r="H14" s="233">
        <f>Položky!BD185</f>
        <v>0</v>
      </c>
      <c r="I14" s="234">
        <f>Položky!BE185</f>
        <v>0</v>
      </c>
    </row>
    <row r="15" spans="1:9" s="37" customFormat="1" ht="13.5" thickBot="1">
      <c r="A15" s="231" t="str">
        <f>Položky!B186</f>
        <v>95</v>
      </c>
      <c r="B15" s="133" t="str">
        <f>Položky!C186</f>
        <v>Dokončovací konstrukce na pozemních stavbách</v>
      </c>
      <c r="C15" s="69"/>
      <c r="D15" s="134"/>
      <c r="E15" s="232">
        <f>Položky!BA204</f>
        <v>0</v>
      </c>
      <c r="F15" s="233">
        <f>Položky!BB204</f>
        <v>0</v>
      </c>
      <c r="G15" s="233">
        <f>Položky!BC204</f>
        <v>0</v>
      </c>
      <c r="H15" s="233">
        <f>Položky!BD204</f>
        <v>0</v>
      </c>
      <c r="I15" s="234">
        <f>Položky!BE204</f>
        <v>0</v>
      </c>
    </row>
    <row r="16" spans="1:9" s="141" customFormat="1" ht="13.5" thickBot="1">
      <c r="A16" s="135"/>
      <c r="B16" s="136" t="s">
        <v>57</v>
      </c>
      <c r="C16" s="136"/>
      <c r="D16" s="137"/>
      <c r="E16" s="138">
        <f>SUM(E7:E15)</f>
        <v>0</v>
      </c>
      <c r="F16" s="139">
        <f>SUM(F7:F15)</f>
        <v>0</v>
      </c>
      <c r="G16" s="139">
        <f>SUM(G7:G15)</f>
        <v>0</v>
      </c>
      <c r="H16" s="139">
        <f>SUM(H7:H15)</f>
        <v>0</v>
      </c>
      <c r="I16" s="140">
        <f>SUM(I7:I15)</f>
        <v>0</v>
      </c>
    </row>
    <row r="17" spans="1:57">
      <c r="A17" s="69"/>
      <c r="B17" s="69"/>
      <c r="C17" s="69"/>
      <c r="D17" s="69"/>
      <c r="E17" s="69"/>
      <c r="F17" s="69"/>
      <c r="G17" s="69"/>
      <c r="H17" s="69"/>
      <c r="I17" s="69"/>
    </row>
    <row r="18" spans="1:57" ht="19.5" customHeight="1">
      <c r="A18" s="125" t="s">
        <v>58</v>
      </c>
      <c r="B18" s="125"/>
      <c r="C18" s="125"/>
      <c r="D18" s="125"/>
      <c r="E18" s="125"/>
      <c r="F18" s="125"/>
      <c r="G18" s="142"/>
      <c r="H18" s="125"/>
      <c r="I18" s="125"/>
      <c r="BA18" s="43"/>
      <c r="BB18" s="43"/>
      <c r="BC18" s="43"/>
      <c r="BD18" s="43"/>
      <c r="BE18" s="43"/>
    </row>
    <row r="19" spans="1:57" ht="13.5" thickBot="1">
      <c r="A19" s="82"/>
      <c r="B19" s="82"/>
      <c r="C19" s="82"/>
      <c r="D19" s="82"/>
      <c r="E19" s="82"/>
      <c r="F19" s="82"/>
      <c r="G19" s="82"/>
      <c r="H19" s="82"/>
      <c r="I19" s="82"/>
    </row>
    <row r="20" spans="1:57">
      <c r="A20" s="76" t="s">
        <v>59</v>
      </c>
      <c r="B20" s="77"/>
      <c r="C20" s="77"/>
      <c r="D20" s="143"/>
      <c r="E20" s="144" t="s">
        <v>60</v>
      </c>
      <c r="F20" s="145" t="s">
        <v>61</v>
      </c>
      <c r="G20" s="146" t="s">
        <v>62</v>
      </c>
      <c r="H20" s="147"/>
      <c r="I20" s="148" t="s">
        <v>60</v>
      </c>
    </row>
    <row r="21" spans="1:57">
      <c r="A21" s="67" t="s">
        <v>303</v>
      </c>
      <c r="B21" s="58"/>
      <c r="C21" s="58"/>
      <c r="D21" s="149"/>
      <c r="E21" s="150"/>
      <c r="F21" s="151"/>
      <c r="G21" s="152">
        <f>CHOOSE(BA21+1,HSV+PSV,HSV+PSV+Mont,HSV+PSV+Dodavka+Mont,HSV,PSV,Mont,Dodavka,Mont+Dodavka,0)</f>
        <v>0</v>
      </c>
      <c r="H21" s="153"/>
      <c r="I21" s="154">
        <f>E21+F21*G21/100</f>
        <v>0</v>
      </c>
      <c r="BA21">
        <v>0</v>
      </c>
    </row>
    <row r="22" spans="1:57">
      <c r="A22" s="67" t="s">
        <v>304</v>
      </c>
      <c r="B22" s="58"/>
      <c r="C22" s="58"/>
      <c r="D22" s="149"/>
      <c r="E22" s="150"/>
      <c r="F22" s="151"/>
      <c r="G22" s="152">
        <f>CHOOSE(BA22+1,HSV+PSV,HSV+PSV+Mont,HSV+PSV+Dodavka+Mont,HSV,PSV,Mont,Dodavka,Mont+Dodavka,0)</f>
        <v>0</v>
      </c>
      <c r="H22" s="153"/>
      <c r="I22" s="154">
        <f>E22+F22*G22/100</f>
        <v>0</v>
      </c>
      <c r="BA22">
        <v>0</v>
      </c>
    </row>
    <row r="23" spans="1:57">
      <c r="A23" s="67" t="s">
        <v>305</v>
      </c>
      <c r="B23" s="58"/>
      <c r="C23" s="58"/>
      <c r="D23" s="149"/>
      <c r="E23" s="150"/>
      <c r="F23" s="151"/>
      <c r="G23" s="152">
        <f>CHOOSE(BA23+1,HSV+PSV,HSV+PSV+Mont,HSV+PSV+Dodavka+Mont,HSV,PSV,Mont,Dodavka,Mont+Dodavka,0)</f>
        <v>0</v>
      </c>
      <c r="H23" s="153"/>
      <c r="I23" s="154">
        <f>E23+F23*G23/100</f>
        <v>0</v>
      </c>
      <c r="BA23">
        <v>0</v>
      </c>
    </row>
    <row r="24" spans="1:57">
      <c r="A24" s="67" t="s">
        <v>306</v>
      </c>
      <c r="B24" s="58"/>
      <c r="C24" s="58"/>
      <c r="D24" s="149"/>
      <c r="E24" s="150"/>
      <c r="F24" s="151"/>
      <c r="G24" s="152">
        <f>CHOOSE(BA24+1,HSV+PSV,HSV+PSV+Mont,HSV+PSV+Dodavka+Mont,HSV,PSV,Mont,Dodavka,Mont+Dodavka,0)</f>
        <v>0</v>
      </c>
      <c r="H24" s="153"/>
      <c r="I24" s="154">
        <f>E24+F24*G24/100</f>
        <v>0</v>
      </c>
      <c r="BA24">
        <v>0</v>
      </c>
    </row>
    <row r="25" spans="1:57">
      <c r="A25" s="67" t="s">
        <v>307</v>
      </c>
      <c r="B25" s="58"/>
      <c r="C25" s="58"/>
      <c r="D25" s="149"/>
      <c r="E25" s="150"/>
      <c r="F25" s="151"/>
      <c r="G25" s="152">
        <f>CHOOSE(BA25+1,HSV+PSV,HSV+PSV+Mont,HSV+PSV+Dodavka+Mont,HSV,PSV,Mont,Dodavka,Mont+Dodavka,0)</f>
        <v>0</v>
      </c>
      <c r="H25" s="153"/>
      <c r="I25" s="154">
        <f>E25+F25*G25/100</f>
        <v>0</v>
      </c>
      <c r="BA25">
        <v>1</v>
      </c>
    </row>
    <row r="26" spans="1:57">
      <c r="A26" s="67" t="s">
        <v>308</v>
      </c>
      <c r="B26" s="58"/>
      <c r="C26" s="58"/>
      <c r="D26" s="149"/>
      <c r="E26" s="150"/>
      <c r="F26" s="151"/>
      <c r="G26" s="152">
        <f>CHOOSE(BA26+1,HSV+PSV,HSV+PSV+Mont,HSV+PSV+Dodavka+Mont,HSV,PSV,Mont,Dodavka,Mont+Dodavka,0)</f>
        <v>0</v>
      </c>
      <c r="H26" s="153"/>
      <c r="I26" s="154">
        <f>E26+F26*G26/100</f>
        <v>0</v>
      </c>
      <c r="BA26">
        <v>1</v>
      </c>
    </row>
    <row r="27" spans="1:57">
      <c r="A27" s="67" t="s">
        <v>309</v>
      </c>
      <c r="B27" s="58"/>
      <c r="C27" s="58"/>
      <c r="D27" s="149"/>
      <c r="E27" s="150"/>
      <c r="F27" s="151"/>
      <c r="G27" s="152">
        <f>CHOOSE(BA27+1,HSV+PSV,HSV+PSV+Mont,HSV+PSV+Dodavka+Mont,HSV,PSV,Mont,Dodavka,Mont+Dodavka,0)</f>
        <v>0</v>
      </c>
      <c r="H27" s="153"/>
      <c r="I27" s="154">
        <f>E27+F27*G27/100</f>
        <v>0</v>
      </c>
      <c r="BA27">
        <v>2</v>
      </c>
    </row>
    <row r="28" spans="1:57">
      <c r="A28" s="67" t="s">
        <v>310</v>
      </c>
      <c r="B28" s="58"/>
      <c r="C28" s="58"/>
      <c r="D28" s="149"/>
      <c r="E28" s="150"/>
      <c r="F28" s="151"/>
      <c r="G28" s="152">
        <f>CHOOSE(BA28+1,HSV+PSV,HSV+PSV+Mont,HSV+PSV+Dodavka+Mont,HSV,PSV,Mont,Dodavka,Mont+Dodavka,0)</f>
        <v>0</v>
      </c>
      <c r="H28" s="153"/>
      <c r="I28" s="154">
        <f>E28+F28*G28/100</f>
        <v>0</v>
      </c>
      <c r="BA28">
        <v>2</v>
      </c>
    </row>
    <row r="29" spans="1:57" ht="13.5" thickBot="1">
      <c r="A29" s="155"/>
      <c r="B29" s="156" t="s">
        <v>63</v>
      </c>
      <c r="C29" s="157"/>
      <c r="D29" s="158"/>
      <c r="E29" s="159"/>
      <c r="F29" s="160"/>
      <c r="G29" s="160"/>
      <c r="H29" s="161">
        <f>SUM(I21:I28)</f>
        <v>0</v>
      </c>
      <c r="I29" s="162"/>
    </row>
    <row r="31" spans="1:57">
      <c r="B31" s="141"/>
      <c r="F31" s="163"/>
      <c r="G31" s="164"/>
      <c r="H31" s="164"/>
      <c r="I31" s="165"/>
    </row>
    <row r="32" spans="1:57">
      <c r="F32" s="163"/>
      <c r="G32" s="164"/>
      <c r="H32" s="164"/>
      <c r="I32" s="165"/>
    </row>
    <row r="33" spans="6:9">
      <c r="F33" s="163"/>
      <c r="G33" s="164"/>
      <c r="H33" s="164"/>
      <c r="I33" s="165"/>
    </row>
    <row r="34" spans="6:9">
      <c r="F34" s="163"/>
      <c r="G34" s="164"/>
      <c r="H34" s="164"/>
      <c r="I34" s="165"/>
    </row>
    <row r="35" spans="6:9">
      <c r="F35" s="163"/>
      <c r="G35" s="164"/>
      <c r="H35" s="164"/>
      <c r="I35" s="165"/>
    </row>
    <row r="36" spans="6:9">
      <c r="F36" s="163"/>
      <c r="G36" s="164"/>
      <c r="H36" s="164"/>
      <c r="I36" s="165"/>
    </row>
    <row r="37" spans="6:9">
      <c r="F37" s="163"/>
      <c r="G37" s="164"/>
      <c r="H37" s="164"/>
      <c r="I37" s="165"/>
    </row>
    <row r="38" spans="6:9">
      <c r="F38" s="163"/>
      <c r="G38" s="164"/>
      <c r="H38" s="164"/>
      <c r="I38" s="165"/>
    </row>
    <row r="39" spans="6:9">
      <c r="F39" s="163"/>
      <c r="G39" s="164"/>
      <c r="H39" s="164"/>
      <c r="I39" s="165"/>
    </row>
    <row r="40" spans="6:9">
      <c r="F40" s="163"/>
      <c r="G40" s="164"/>
      <c r="H40" s="164"/>
      <c r="I40" s="165"/>
    </row>
    <row r="41" spans="6:9">
      <c r="F41" s="163"/>
      <c r="G41" s="164"/>
      <c r="H41" s="164"/>
      <c r="I41" s="165"/>
    </row>
    <row r="42" spans="6:9">
      <c r="F42" s="163"/>
      <c r="G42" s="164"/>
      <c r="H42" s="164"/>
      <c r="I42" s="165"/>
    </row>
    <row r="43" spans="6:9">
      <c r="F43" s="163"/>
      <c r="G43" s="164"/>
      <c r="H43" s="164"/>
      <c r="I43" s="165"/>
    </row>
    <row r="44" spans="6:9">
      <c r="F44" s="163"/>
      <c r="G44" s="164"/>
      <c r="H44" s="164"/>
      <c r="I44" s="165"/>
    </row>
    <row r="45" spans="6:9">
      <c r="F45" s="163"/>
      <c r="G45" s="164"/>
      <c r="H45" s="164"/>
      <c r="I45" s="165"/>
    </row>
    <row r="46" spans="6:9">
      <c r="F46" s="163"/>
      <c r="G46" s="164"/>
      <c r="H46" s="164"/>
      <c r="I46" s="165"/>
    </row>
    <row r="47" spans="6:9">
      <c r="F47" s="163"/>
      <c r="G47" s="164"/>
      <c r="H47" s="164"/>
      <c r="I47" s="165"/>
    </row>
    <row r="48" spans="6:9">
      <c r="F48" s="163"/>
      <c r="G48" s="164"/>
      <c r="H48" s="164"/>
      <c r="I48" s="165"/>
    </row>
    <row r="49" spans="6:9">
      <c r="F49" s="163"/>
      <c r="G49" s="164"/>
      <c r="H49" s="164"/>
      <c r="I49" s="165"/>
    </row>
    <row r="50" spans="6:9">
      <c r="F50" s="163"/>
      <c r="G50" s="164"/>
      <c r="H50" s="164"/>
      <c r="I50" s="165"/>
    </row>
    <row r="51" spans="6:9">
      <c r="F51" s="163"/>
      <c r="G51" s="164"/>
      <c r="H51" s="164"/>
      <c r="I51" s="165"/>
    </row>
    <row r="52" spans="6:9">
      <c r="F52" s="163"/>
      <c r="G52" s="164"/>
      <c r="H52" s="164"/>
      <c r="I52" s="165"/>
    </row>
    <row r="53" spans="6:9">
      <c r="F53" s="163"/>
      <c r="G53" s="164"/>
      <c r="H53" s="164"/>
      <c r="I53" s="165"/>
    </row>
    <row r="54" spans="6:9">
      <c r="F54" s="163"/>
      <c r="G54" s="164"/>
      <c r="H54" s="164"/>
      <c r="I54" s="165"/>
    </row>
    <row r="55" spans="6:9">
      <c r="F55" s="163"/>
      <c r="G55" s="164"/>
      <c r="H55" s="164"/>
      <c r="I55" s="165"/>
    </row>
    <row r="56" spans="6:9">
      <c r="F56" s="163"/>
      <c r="G56" s="164"/>
      <c r="H56" s="164"/>
      <c r="I56" s="165"/>
    </row>
    <row r="57" spans="6:9">
      <c r="F57" s="163"/>
      <c r="G57" s="164"/>
      <c r="H57" s="164"/>
      <c r="I57" s="165"/>
    </row>
    <row r="58" spans="6:9">
      <c r="F58" s="163"/>
      <c r="G58" s="164"/>
      <c r="H58" s="164"/>
      <c r="I58" s="165"/>
    </row>
    <row r="59" spans="6:9">
      <c r="F59" s="163"/>
      <c r="G59" s="164"/>
      <c r="H59" s="164"/>
      <c r="I59" s="165"/>
    </row>
    <row r="60" spans="6:9">
      <c r="F60" s="163"/>
      <c r="G60" s="164"/>
      <c r="H60" s="164"/>
      <c r="I60" s="165"/>
    </row>
    <row r="61" spans="6:9">
      <c r="F61" s="163"/>
      <c r="G61" s="164"/>
      <c r="H61" s="164"/>
      <c r="I61" s="165"/>
    </row>
    <row r="62" spans="6:9">
      <c r="F62" s="163"/>
      <c r="G62" s="164"/>
      <c r="H62" s="164"/>
      <c r="I62" s="165"/>
    </row>
    <row r="63" spans="6:9">
      <c r="F63" s="163"/>
      <c r="G63" s="164"/>
      <c r="H63" s="164"/>
      <c r="I63" s="165"/>
    </row>
    <row r="64" spans="6:9">
      <c r="F64" s="163"/>
      <c r="G64" s="164"/>
      <c r="H64" s="164"/>
      <c r="I64" s="165"/>
    </row>
    <row r="65" spans="6:9">
      <c r="F65" s="163"/>
      <c r="G65" s="164"/>
      <c r="H65" s="164"/>
      <c r="I65" s="165"/>
    </row>
    <row r="66" spans="6:9">
      <c r="F66" s="163"/>
      <c r="G66" s="164"/>
      <c r="H66" s="164"/>
      <c r="I66" s="165"/>
    </row>
    <row r="67" spans="6:9">
      <c r="F67" s="163"/>
      <c r="G67" s="164"/>
      <c r="H67" s="164"/>
      <c r="I67" s="165"/>
    </row>
    <row r="68" spans="6:9">
      <c r="F68" s="163"/>
      <c r="G68" s="164"/>
      <c r="H68" s="164"/>
      <c r="I68" s="165"/>
    </row>
    <row r="69" spans="6:9">
      <c r="F69" s="163"/>
      <c r="G69" s="164"/>
      <c r="H69" s="164"/>
      <c r="I69" s="165"/>
    </row>
    <row r="70" spans="6:9">
      <c r="F70" s="163"/>
      <c r="G70" s="164"/>
      <c r="H70" s="164"/>
      <c r="I70" s="165"/>
    </row>
    <row r="71" spans="6:9">
      <c r="F71" s="163"/>
      <c r="G71" s="164"/>
      <c r="H71" s="164"/>
      <c r="I71" s="165"/>
    </row>
    <row r="72" spans="6:9">
      <c r="F72" s="163"/>
      <c r="G72" s="164"/>
      <c r="H72" s="164"/>
      <c r="I72" s="165"/>
    </row>
    <row r="73" spans="6:9">
      <c r="F73" s="163"/>
      <c r="G73" s="164"/>
      <c r="H73" s="164"/>
      <c r="I73" s="165"/>
    </row>
    <row r="74" spans="6:9">
      <c r="F74" s="163"/>
      <c r="G74" s="164"/>
      <c r="H74" s="164"/>
      <c r="I74" s="165"/>
    </row>
    <row r="75" spans="6:9">
      <c r="F75" s="163"/>
      <c r="G75" s="164"/>
      <c r="H75" s="164"/>
      <c r="I75" s="165"/>
    </row>
    <row r="76" spans="6:9">
      <c r="F76" s="163"/>
      <c r="G76" s="164"/>
      <c r="H76" s="164"/>
      <c r="I76" s="165"/>
    </row>
    <row r="77" spans="6:9">
      <c r="F77" s="163"/>
      <c r="G77" s="164"/>
      <c r="H77" s="164"/>
      <c r="I77" s="165"/>
    </row>
    <row r="78" spans="6:9">
      <c r="F78" s="163"/>
      <c r="G78" s="164"/>
      <c r="H78" s="164"/>
      <c r="I78" s="165"/>
    </row>
    <row r="79" spans="6:9">
      <c r="F79" s="163"/>
      <c r="G79" s="164"/>
      <c r="H79" s="164"/>
      <c r="I79" s="165"/>
    </row>
    <row r="80" spans="6:9">
      <c r="F80" s="163"/>
      <c r="G80" s="164"/>
      <c r="H80" s="164"/>
      <c r="I80" s="165"/>
    </row>
  </sheetData>
  <mergeCells count="4">
    <mergeCell ref="A1:B1"/>
    <mergeCell ref="A2:B2"/>
    <mergeCell ref="G2:I2"/>
    <mergeCell ref="H29:I29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77"/>
  <sheetViews>
    <sheetView showGridLines="0" showZeros="0" tabSelected="1" workbookViewId="0">
      <selection activeCell="A204" sqref="A204:IV206"/>
    </sheetView>
  </sheetViews>
  <sheetFormatPr defaultRowHeight="12.75"/>
  <cols>
    <col min="1" max="1" width="4.42578125" style="167" customWidth="1"/>
    <col min="2" max="2" width="11.5703125" style="167" customWidth="1"/>
    <col min="3" max="3" width="40.42578125" style="167" customWidth="1"/>
    <col min="4" max="4" width="5.5703125" style="167" customWidth="1"/>
    <col min="5" max="5" width="8.5703125" style="225" customWidth="1"/>
    <col min="6" max="6" width="9.85546875" style="167" customWidth="1"/>
    <col min="7" max="7" width="13.85546875" style="167" customWidth="1"/>
    <col min="8" max="11" width="9.140625" style="167"/>
    <col min="12" max="12" width="75.42578125" style="167" customWidth="1"/>
    <col min="13" max="13" width="45.28515625" style="167" customWidth="1"/>
    <col min="14" max="16384" width="9.140625" style="167"/>
  </cols>
  <sheetData>
    <row r="1" spans="1:104" ht="15.75">
      <c r="A1" s="166" t="s">
        <v>78</v>
      </c>
      <c r="B1" s="166"/>
      <c r="C1" s="166"/>
      <c r="D1" s="166"/>
      <c r="E1" s="166"/>
      <c r="F1" s="166"/>
      <c r="G1" s="166"/>
    </row>
    <row r="2" spans="1:104" ht="14.25" customHeight="1" thickBot="1">
      <c r="A2" s="168"/>
      <c r="B2" s="169"/>
      <c r="C2" s="170"/>
      <c r="D2" s="170"/>
      <c r="E2" s="171"/>
      <c r="F2" s="170"/>
      <c r="G2" s="170"/>
    </row>
    <row r="3" spans="1:104" ht="13.5" thickTop="1">
      <c r="A3" s="108" t="s">
        <v>48</v>
      </c>
      <c r="B3" s="109"/>
      <c r="C3" s="110" t="str">
        <f>CONCATENATE(cislostavby," ",nazevstavby)</f>
        <v>281 Víceúčelové a dětské hřiště Vestec</v>
      </c>
      <c r="D3" s="172"/>
      <c r="E3" s="173" t="s">
        <v>64</v>
      </c>
      <c r="F3" s="174" t="str">
        <f>Rekapitulace!H1</f>
        <v>01</v>
      </c>
      <c r="G3" s="175"/>
    </row>
    <row r="4" spans="1:104" ht="13.5" thickBot="1">
      <c r="A4" s="176" t="s">
        <v>50</v>
      </c>
      <c r="B4" s="117"/>
      <c r="C4" s="118" t="str">
        <f>CONCATENATE(cisloobjektu," ",nazevobjektu)</f>
        <v>1 Víceúčelové a dětské hřiště Vestec</v>
      </c>
      <c r="D4" s="177"/>
      <c r="E4" s="178" t="str">
        <f>Rekapitulace!G2</f>
        <v>Víceúčelové a dětské hřiště Vestec_04_19_část</v>
      </c>
      <c r="F4" s="179"/>
      <c r="G4" s="180"/>
    </row>
    <row r="5" spans="1:104" ht="13.5" thickTop="1">
      <c r="A5" s="181"/>
      <c r="B5" s="168"/>
      <c r="C5" s="168"/>
      <c r="D5" s="168"/>
      <c r="E5" s="182"/>
      <c r="F5" s="168"/>
      <c r="G5" s="183"/>
    </row>
    <row r="6" spans="1:104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04">
      <c r="A7" s="188" t="s">
        <v>72</v>
      </c>
      <c r="B7" s="189" t="s">
        <v>83</v>
      </c>
      <c r="C7" s="190" t="s">
        <v>84</v>
      </c>
      <c r="D7" s="191"/>
      <c r="E7" s="192"/>
      <c r="F7" s="192"/>
      <c r="G7" s="193"/>
      <c r="H7" s="194"/>
      <c r="I7" s="194"/>
      <c r="O7" s="195">
        <v>1</v>
      </c>
    </row>
    <row r="8" spans="1:104" ht="22.5">
      <c r="A8" s="196">
        <v>1</v>
      </c>
      <c r="B8" s="197" t="s">
        <v>85</v>
      </c>
      <c r="C8" s="198" t="s">
        <v>86</v>
      </c>
      <c r="D8" s="199" t="s">
        <v>87</v>
      </c>
      <c r="E8" s="200">
        <v>1</v>
      </c>
      <c r="F8" s="200">
        <v>0</v>
      </c>
      <c r="G8" s="201">
        <f>E8*F8</f>
        <v>0</v>
      </c>
      <c r="O8" s="195">
        <v>2</v>
      </c>
      <c r="AA8" s="167">
        <v>12</v>
      </c>
      <c r="AB8" s="167">
        <v>0</v>
      </c>
      <c r="AC8" s="167">
        <v>98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12</v>
      </c>
      <c r="CB8" s="202">
        <v>0</v>
      </c>
      <c r="CZ8" s="167">
        <v>0</v>
      </c>
    </row>
    <row r="9" spans="1:104">
      <c r="A9" s="196">
        <v>2</v>
      </c>
      <c r="B9" s="197" t="s">
        <v>85</v>
      </c>
      <c r="C9" s="198" t="s">
        <v>88</v>
      </c>
      <c r="D9" s="199" t="s">
        <v>87</v>
      </c>
      <c r="E9" s="200">
        <v>1</v>
      </c>
      <c r="F9" s="200">
        <v>0</v>
      </c>
      <c r="G9" s="201">
        <f>E9*F9</f>
        <v>0</v>
      </c>
      <c r="O9" s="195">
        <v>2</v>
      </c>
      <c r="AA9" s="167">
        <v>12</v>
      </c>
      <c r="AB9" s="167">
        <v>0</v>
      </c>
      <c r="AC9" s="167">
        <v>106</v>
      </c>
      <c r="AZ9" s="167">
        <v>1</v>
      </c>
      <c r="BA9" s="167">
        <f>IF(AZ9=1,G9,0)</f>
        <v>0</v>
      </c>
      <c r="BB9" s="167">
        <f>IF(AZ9=2,G9,0)</f>
        <v>0</v>
      </c>
      <c r="BC9" s="167">
        <f>IF(AZ9=3,G9,0)</f>
        <v>0</v>
      </c>
      <c r="BD9" s="167">
        <f>IF(AZ9=4,G9,0)</f>
        <v>0</v>
      </c>
      <c r="BE9" s="167">
        <f>IF(AZ9=5,G9,0)</f>
        <v>0</v>
      </c>
      <c r="CA9" s="202">
        <v>12</v>
      </c>
      <c r="CB9" s="202">
        <v>0</v>
      </c>
      <c r="CZ9" s="167">
        <v>0</v>
      </c>
    </row>
    <row r="10" spans="1:104">
      <c r="A10" s="196">
        <v>3</v>
      </c>
      <c r="B10" s="197" t="s">
        <v>85</v>
      </c>
      <c r="C10" s="198" t="s">
        <v>89</v>
      </c>
      <c r="D10" s="199" t="s">
        <v>87</v>
      </c>
      <c r="E10" s="200">
        <v>1</v>
      </c>
      <c r="F10" s="200">
        <v>0</v>
      </c>
      <c r="G10" s="201">
        <f>E10*F10</f>
        <v>0</v>
      </c>
      <c r="O10" s="195">
        <v>2</v>
      </c>
      <c r="AA10" s="167">
        <v>12</v>
      </c>
      <c r="AB10" s="167">
        <v>0</v>
      </c>
      <c r="AC10" s="167">
        <v>1</v>
      </c>
      <c r="AZ10" s="167">
        <v>1</v>
      </c>
      <c r="BA10" s="167">
        <f>IF(AZ10=1,G10,0)</f>
        <v>0</v>
      </c>
      <c r="BB10" s="167">
        <f>IF(AZ10=2,G10,0)</f>
        <v>0</v>
      </c>
      <c r="BC10" s="167">
        <f>IF(AZ10=3,G10,0)</f>
        <v>0</v>
      </c>
      <c r="BD10" s="167">
        <f>IF(AZ10=4,G10,0)</f>
        <v>0</v>
      </c>
      <c r="BE10" s="167">
        <f>IF(AZ10=5,G10,0)</f>
        <v>0</v>
      </c>
      <c r="CA10" s="202">
        <v>12</v>
      </c>
      <c r="CB10" s="202">
        <v>0</v>
      </c>
      <c r="CZ10" s="167">
        <v>0</v>
      </c>
    </row>
    <row r="11" spans="1:104">
      <c r="A11" s="196">
        <v>4</v>
      </c>
      <c r="B11" s="197" t="s">
        <v>85</v>
      </c>
      <c r="C11" s="198" t="s">
        <v>90</v>
      </c>
      <c r="D11" s="199" t="s">
        <v>87</v>
      </c>
      <c r="E11" s="200">
        <v>1</v>
      </c>
      <c r="F11" s="200">
        <v>0</v>
      </c>
      <c r="G11" s="201">
        <f>E11*F11</f>
        <v>0</v>
      </c>
      <c r="O11" s="195">
        <v>2</v>
      </c>
      <c r="AA11" s="167">
        <v>12</v>
      </c>
      <c r="AB11" s="167">
        <v>0</v>
      </c>
      <c r="AC11" s="167">
        <v>2</v>
      </c>
      <c r="AZ11" s="167">
        <v>1</v>
      </c>
      <c r="BA11" s="167">
        <f>IF(AZ11=1,G11,0)</f>
        <v>0</v>
      </c>
      <c r="BB11" s="167">
        <f>IF(AZ11=2,G11,0)</f>
        <v>0</v>
      </c>
      <c r="BC11" s="167">
        <f>IF(AZ11=3,G11,0)</f>
        <v>0</v>
      </c>
      <c r="BD11" s="167">
        <f>IF(AZ11=4,G11,0)</f>
        <v>0</v>
      </c>
      <c r="BE11" s="167">
        <f>IF(AZ11=5,G11,0)</f>
        <v>0</v>
      </c>
      <c r="CA11" s="202">
        <v>12</v>
      </c>
      <c r="CB11" s="202">
        <v>0</v>
      </c>
      <c r="CZ11" s="167">
        <v>0</v>
      </c>
    </row>
    <row r="12" spans="1:104">
      <c r="A12" s="196">
        <v>5</v>
      </c>
      <c r="B12" s="197" t="s">
        <v>91</v>
      </c>
      <c r="C12" s="198" t="s">
        <v>92</v>
      </c>
      <c r="D12" s="199" t="s">
        <v>87</v>
      </c>
      <c r="E12" s="200">
        <v>1</v>
      </c>
      <c r="F12" s="200">
        <v>0</v>
      </c>
      <c r="G12" s="201">
        <f>E12*F12</f>
        <v>0</v>
      </c>
      <c r="O12" s="195">
        <v>2</v>
      </c>
      <c r="AA12" s="167">
        <v>12</v>
      </c>
      <c r="AB12" s="167">
        <v>0</v>
      </c>
      <c r="AC12" s="167">
        <v>104</v>
      </c>
      <c r="AZ12" s="167">
        <v>1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202">
        <v>12</v>
      </c>
      <c r="CB12" s="202">
        <v>0</v>
      </c>
      <c r="CZ12" s="167">
        <v>0</v>
      </c>
    </row>
    <row r="13" spans="1:104">
      <c r="A13" s="196">
        <v>6</v>
      </c>
      <c r="B13" s="197" t="s">
        <v>91</v>
      </c>
      <c r="C13" s="198" t="s">
        <v>93</v>
      </c>
      <c r="D13" s="199" t="s">
        <v>87</v>
      </c>
      <c r="E13" s="200">
        <v>1</v>
      </c>
      <c r="F13" s="200">
        <v>0</v>
      </c>
      <c r="G13" s="201">
        <f>E13*F13</f>
        <v>0</v>
      </c>
      <c r="O13" s="195">
        <v>2</v>
      </c>
      <c r="AA13" s="167">
        <v>12</v>
      </c>
      <c r="AB13" s="167">
        <v>0</v>
      </c>
      <c r="AC13" s="167">
        <v>103</v>
      </c>
      <c r="AZ13" s="167">
        <v>1</v>
      </c>
      <c r="BA13" s="167">
        <f>IF(AZ13=1,G13,0)</f>
        <v>0</v>
      </c>
      <c r="BB13" s="167">
        <f>IF(AZ13=2,G13,0)</f>
        <v>0</v>
      </c>
      <c r="BC13" s="167">
        <f>IF(AZ13=3,G13,0)</f>
        <v>0</v>
      </c>
      <c r="BD13" s="167">
        <f>IF(AZ13=4,G13,0)</f>
        <v>0</v>
      </c>
      <c r="BE13" s="167">
        <f>IF(AZ13=5,G13,0)</f>
        <v>0</v>
      </c>
      <c r="CA13" s="202">
        <v>12</v>
      </c>
      <c r="CB13" s="202">
        <v>0</v>
      </c>
      <c r="CZ13" s="167">
        <v>0</v>
      </c>
    </row>
    <row r="14" spans="1:104">
      <c r="A14" s="196">
        <v>7</v>
      </c>
      <c r="B14" s="197" t="s">
        <v>91</v>
      </c>
      <c r="C14" s="198" t="s">
        <v>94</v>
      </c>
      <c r="D14" s="199" t="s">
        <v>75</v>
      </c>
      <c r="E14" s="200">
        <v>1</v>
      </c>
      <c r="F14" s="200">
        <v>0</v>
      </c>
      <c r="G14" s="201">
        <f>E14*F14</f>
        <v>0</v>
      </c>
      <c r="O14" s="195">
        <v>2</v>
      </c>
      <c r="AA14" s="167">
        <v>12</v>
      </c>
      <c r="AB14" s="167">
        <v>0</v>
      </c>
      <c r="AC14" s="167">
        <v>101</v>
      </c>
      <c r="AZ14" s="167">
        <v>1</v>
      </c>
      <c r="BA14" s="167">
        <f>IF(AZ14=1,G14,0)</f>
        <v>0</v>
      </c>
      <c r="BB14" s="167">
        <f>IF(AZ14=2,G14,0)</f>
        <v>0</v>
      </c>
      <c r="BC14" s="167">
        <f>IF(AZ14=3,G14,0)</f>
        <v>0</v>
      </c>
      <c r="BD14" s="167">
        <f>IF(AZ14=4,G14,0)</f>
        <v>0</v>
      </c>
      <c r="BE14" s="167">
        <f>IF(AZ14=5,G14,0)</f>
        <v>0</v>
      </c>
      <c r="CA14" s="202">
        <v>12</v>
      </c>
      <c r="CB14" s="202">
        <v>0</v>
      </c>
      <c r="CZ14" s="167">
        <v>0</v>
      </c>
    </row>
    <row r="15" spans="1:104">
      <c r="A15" s="196">
        <v>8</v>
      </c>
      <c r="B15" s="197" t="s">
        <v>91</v>
      </c>
      <c r="C15" s="198" t="s">
        <v>95</v>
      </c>
      <c r="D15" s="199" t="s">
        <v>87</v>
      </c>
      <c r="E15" s="200">
        <v>1</v>
      </c>
      <c r="F15" s="200">
        <v>0</v>
      </c>
      <c r="G15" s="201">
        <f>E15*F15</f>
        <v>0</v>
      </c>
      <c r="O15" s="195">
        <v>2</v>
      </c>
      <c r="AA15" s="167">
        <v>12</v>
      </c>
      <c r="AB15" s="167">
        <v>0</v>
      </c>
      <c r="AC15" s="167">
        <v>102</v>
      </c>
      <c r="AZ15" s="167">
        <v>1</v>
      </c>
      <c r="BA15" s="167">
        <f>IF(AZ15=1,G15,0)</f>
        <v>0</v>
      </c>
      <c r="BB15" s="167">
        <f>IF(AZ15=2,G15,0)</f>
        <v>0</v>
      </c>
      <c r="BC15" s="167">
        <f>IF(AZ15=3,G15,0)</f>
        <v>0</v>
      </c>
      <c r="BD15" s="167">
        <f>IF(AZ15=4,G15,0)</f>
        <v>0</v>
      </c>
      <c r="BE15" s="167">
        <f>IF(AZ15=5,G15,0)</f>
        <v>0</v>
      </c>
      <c r="CA15" s="202">
        <v>12</v>
      </c>
      <c r="CB15" s="202">
        <v>0</v>
      </c>
      <c r="CZ15" s="167">
        <v>0</v>
      </c>
    </row>
    <row r="16" spans="1:104">
      <c r="A16" s="196">
        <v>9</v>
      </c>
      <c r="B16" s="197" t="s">
        <v>91</v>
      </c>
      <c r="C16" s="198" t="s">
        <v>96</v>
      </c>
      <c r="D16" s="199" t="s">
        <v>87</v>
      </c>
      <c r="E16" s="200">
        <v>1</v>
      </c>
      <c r="F16" s="200">
        <v>0</v>
      </c>
      <c r="G16" s="201">
        <f>E16*F16</f>
        <v>0</v>
      </c>
      <c r="O16" s="195">
        <v>2</v>
      </c>
      <c r="AA16" s="167">
        <v>12</v>
      </c>
      <c r="AB16" s="167">
        <v>0</v>
      </c>
      <c r="AC16" s="167">
        <v>100</v>
      </c>
      <c r="AZ16" s="167">
        <v>1</v>
      </c>
      <c r="BA16" s="167">
        <f>IF(AZ16=1,G16,0)</f>
        <v>0</v>
      </c>
      <c r="BB16" s="167">
        <f>IF(AZ16=2,G16,0)</f>
        <v>0</v>
      </c>
      <c r="BC16" s="167">
        <f>IF(AZ16=3,G16,0)</f>
        <v>0</v>
      </c>
      <c r="BD16" s="167">
        <f>IF(AZ16=4,G16,0)</f>
        <v>0</v>
      </c>
      <c r="BE16" s="167">
        <f>IF(AZ16=5,G16,0)</f>
        <v>0</v>
      </c>
      <c r="CA16" s="202">
        <v>12</v>
      </c>
      <c r="CB16" s="202">
        <v>0</v>
      </c>
      <c r="CZ16" s="167">
        <v>0</v>
      </c>
    </row>
    <row r="17" spans="1:104" ht="22.5">
      <c r="A17" s="196">
        <v>10</v>
      </c>
      <c r="B17" s="197" t="s">
        <v>91</v>
      </c>
      <c r="C17" s="198" t="s">
        <v>97</v>
      </c>
      <c r="D17" s="199" t="s">
        <v>87</v>
      </c>
      <c r="E17" s="200">
        <v>1</v>
      </c>
      <c r="F17" s="200">
        <v>0</v>
      </c>
      <c r="G17" s="201">
        <f>E17*F17</f>
        <v>0</v>
      </c>
      <c r="O17" s="195">
        <v>2</v>
      </c>
      <c r="AA17" s="167">
        <v>12</v>
      </c>
      <c r="AB17" s="167">
        <v>0</v>
      </c>
      <c r="AC17" s="167">
        <v>107</v>
      </c>
      <c r="AZ17" s="167">
        <v>1</v>
      </c>
      <c r="BA17" s="167">
        <f>IF(AZ17=1,G17,0)</f>
        <v>0</v>
      </c>
      <c r="BB17" s="167">
        <f>IF(AZ17=2,G17,0)</f>
        <v>0</v>
      </c>
      <c r="BC17" s="167">
        <f>IF(AZ17=3,G17,0)</f>
        <v>0</v>
      </c>
      <c r="BD17" s="167">
        <f>IF(AZ17=4,G17,0)</f>
        <v>0</v>
      </c>
      <c r="BE17" s="167">
        <f>IF(AZ17=5,G17,0)</f>
        <v>0</v>
      </c>
      <c r="CA17" s="202">
        <v>12</v>
      </c>
      <c r="CB17" s="202">
        <v>0</v>
      </c>
      <c r="CZ17" s="167">
        <v>0</v>
      </c>
    </row>
    <row r="18" spans="1:104" ht="22.5">
      <c r="A18" s="196">
        <v>11</v>
      </c>
      <c r="B18" s="197" t="s">
        <v>91</v>
      </c>
      <c r="C18" s="198" t="s">
        <v>98</v>
      </c>
      <c r="D18" s="199" t="s">
        <v>87</v>
      </c>
      <c r="E18" s="200">
        <v>1</v>
      </c>
      <c r="F18" s="200">
        <v>0</v>
      </c>
      <c r="G18" s="201">
        <f>E18*F18</f>
        <v>0</v>
      </c>
      <c r="O18" s="195">
        <v>2</v>
      </c>
      <c r="AA18" s="167">
        <v>12</v>
      </c>
      <c r="AB18" s="167">
        <v>0</v>
      </c>
      <c r="AC18" s="167">
        <v>105</v>
      </c>
      <c r="AZ18" s="167">
        <v>1</v>
      </c>
      <c r="BA18" s="167">
        <f>IF(AZ18=1,G18,0)</f>
        <v>0</v>
      </c>
      <c r="BB18" s="167">
        <f>IF(AZ18=2,G18,0)</f>
        <v>0</v>
      </c>
      <c r="BC18" s="167">
        <f>IF(AZ18=3,G18,0)</f>
        <v>0</v>
      </c>
      <c r="BD18" s="167">
        <f>IF(AZ18=4,G18,0)</f>
        <v>0</v>
      </c>
      <c r="BE18" s="167">
        <f>IF(AZ18=5,G18,0)</f>
        <v>0</v>
      </c>
      <c r="CA18" s="202">
        <v>12</v>
      </c>
      <c r="CB18" s="202">
        <v>0</v>
      </c>
      <c r="CZ18" s="167">
        <v>0</v>
      </c>
    </row>
    <row r="19" spans="1:104">
      <c r="A19" s="203"/>
      <c r="B19" s="204"/>
      <c r="C19" s="205" t="s">
        <v>99</v>
      </c>
      <c r="D19" s="206"/>
      <c r="E19" s="206"/>
      <c r="F19" s="206"/>
      <c r="G19" s="207"/>
      <c r="L19" s="208" t="s">
        <v>99</v>
      </c>
      <c r="O19" s="195">
        <v>3</v>
      </c>
    </row>
    <row r="20" spans="1:104">
      <c r="A20" s="203"/>
      <c r="B20" s="204"/>
      <c r="C20" s="205" t="s">
        <v>100</v>
      </c>
      <c r="D20" s="206"/>
      <c r="E20" s="206"/>
      <c r="F20" s="206"/>
      <c r="G20" s="207"/>
      <c r="L20" s="208" t="s">
        <v>100</v>
      </c>
      <c r="O20" s="195">
        <v>3</v>
      </c>
    </row>
    <row r="21" spans="1:104">
      <c r="A21" s="215"/>
      <c r="B21" s="216" t="s">
        <v>76</v>
      </c>
      <c r="C21" s="217" t="str">
        <f>CONCATENATE(B7," ",C7)</f>
        <v>0 Přípravné a pomocné práce</v>
      </c>
      <c r="D21" s="218"/>
      <c r="E21" s="219"/>
      <c r="F21" s="220"/>
      <c r="G21" s="221">
        <f>SUM(G7:G20)</f>
        <v>0</v>
      </c>
      <c r="O21" s="195">
        <v>4</v>
      </c>
      <c r="BA21" s="222">
        <f>SUM(BA7:BA20)</f>
        <v>0</v>
      </c>
      <c r="BB21" s="222">
        <f>SUM(BB7:BB20)</f>
        <v>0</v>
      </c>
      <c r="BC21" s="222">
        <f>SUM(BC7:BC20)</f>
        <v>0</v>
      </c>
      <c r="BD21" s="222">
        <f>SUM(BD7:BD20)</f>
        <v>0</v>
      </c>
      <c r="BE21" s="222">
        <f>SUM(BE7:BE20)</f>
        <v>0</v>
      </c>
    </row>
    <row r="22" spans="1:104">
      <c r="A22" s="188" t="s">
        <v>72</v>
      </c>
      <c r="B22" s="189" t="s">
        <v>73</v>
      </c>
      <c r="C22" s="190" t="s">
        <v>74</v>
      </c>
      <c r="D22" s="191"/>
      <c r="E22" s="192"/>
      <c r="F22" s="192"/>
      <c r="G22" s="193"/>
      <c r="H22" s="194"/>
      <c r="I22" s="194"/>
      <c r="O22" s="195">
        <v>1</v>
      </c>
    </row>
    <row r="23" spans="1:104">
      <c r="A23" s="196">
        <v>12</v>
      </c>
      <c r="B23" s="197" t="s">
        <v>101</v>
      </c>
      <c r="C23" s="198" t="s">
        <v>102</v>
      </c>
      <c r="D23" s="199" t="s">
        <v>103</v>
      </c>
      <c r="E23" s="200">
        <v>148.80000000000001</v>
      </c>
      <c r="F23" s="200">
        <v>0</v>
      </c>
      <c r="G23" s="201">
        <f>E23*F23</f>
        <v>0</v>
      </c>
      <c r="O23" s="195">
        <v>2</v>
      </c>
      <c r="AA23" s="167">
        <v>1</v>
      </c>
      <c r="AB23" s="167">
        <v>1</v>
      </c>
      <c r="AC23" s="167">
        <v>1</v>
      </c>
      <c r="AZ23" s="167">
        <v>1</v>
      </c>
      <c r="BA23" s="167">
        <f>IF(AZ23=1,G23,0)</f>
        <v>0</v>
      </c>
      <c r="BB23" s="167">
        <f>IF(AZ23=2,G23,0)</f>
        <v>0</v>
      </c>
      <c r="BC23" s="167">
        <f>IF(AZ23=3,G23,0)</f>
        <v>0</v>
      </c>
      <c r="BD23" s="167">
        <f>IF(AZ23=4,G23,0)</f>
        <v>0</v>
      </c>
      <c r="BE23" s="167">
        <f>IF(AZ23=5,G23,0)</f>
        <v>0</v>
      </c>
      <c r="CA23" s="202">
        <v>1</v>
      </c>
      <c r="CB23" s="202">
        <v>1</v>
      </c>
      <c r="CZ23" s="167">
        <v>0</v>
      </c>
    </row>
    <row r="24" spans="1:104">
      <c r="A24" s="203"/>
      <c r="B24" s="204"/>
      <c r="C24" s="205"/>
      <c r="D24" s="206"/>
      <c r="E24" s="206"/>
      <c r="F24" s="206"/>
      <c r="G24" s="207"/>
      <c r="L24" s="208"/>
      <c r="O24" s="195">
        <v>3</v>
      </c>
    </row>
    <row r="25" spans="1:104">
      <c r="A25" s="203"/>
      <c r="B25" s="209"/>
      <c r="C25" s="210" t="s">
        <v>104</v>
      </c>
      <c r="D25" s="211"/>
      <c r="E25" s="212">
        <v>148.80000000000001</v>
      </c>
      <c r="F25" s="213"/>
      <c r="G25" s="214"/>
      <c r="M25" s="208" t="s">
        <v>104</v>
      </c>
      <c r="O25" s="195"/>
    </row>
    <row r="26" spans="1:104" ht="22.5">
      <c r="A26" s="196">
        <v>13</v>
      </c>
      <c r="B26" s="197" t="s">
        <v>105</v>
      </c>
      <c r="C26" s="198" t="s">
        <v>106</v>
      </c>
      <c r="D26" s="199" t="s">
        <v>103</v>
      </c>
      <c r="E26" s="200">
        <v>9.3520000000000003</v>
      </c>
      <c r="F26" s="200">
        <v>0</v>
      </c>
      <c r="G26" s="201">
        <f>E26*F26</f>
        <v>0</v>
      </c>
      <c r="O26" s="195">
        <v>2</v>
      </c>
      <c r="AA26" s="167">
        <v>1</v>
      </c>
      <c r="AB26" s="167">
        <v>0</v>
      </c>
      <c r="AC26" s="167">
        <v>0</v>
      </c>
      <c r="AZ26" s="167">
        <v>1</v>
      </c>
      <c r="BA26" s="167">
        <f>IF(AZ26=1,G26,0)</f>
        <v>0</v>
      </c>
      <c r="BB26" s="167">
        <f>IF(AZ26=2,G26,0)</f>
        <v>0</v>
      </c>
      <c r="BC26" s="167">
        <f>IF(AZ26=3,G26,0)</f>
        <v>0</v>
      </c>
      <c r="BD26" s="167">
        <f>IF(AZ26=4,G26,0)</f>
        <v>0</v>
      </c>
      <c r="BE26" s="167">
        <f>IF(AZ26=5,G26,0)</f>
        <v>0</v>
      </c>
      <c r="CA26" s="202">
        <v>1</v>
      </c>
      <c r="CB26" s="202">
        <v>0</v>
      </c>
      <c r="CZ26" s="167">
        <v>0</v>
      </c>
    </row>
    <row r="27" spans="1:104" ht="22.5">
      <c r="A27" s="196">
        <v>14</v>
      </c>
      <c r="B27" s="197" t="s">
        <v>105</v>
      </c>
      <c r="C27" s="198" t="s">
        <v>107</v>
      </c>
      <c r="D27" s="199" t="s">
        <v>103</v>
      </c>
      <c r="E27" s="200">
        <v>158.15199999999999</v>
      </c>
      <c r="F27" s="200">
        <v>0</v>
      </c>
      <c r="G27" s="201">
        <f>E27*F27</f>
        <v>0</v>
      </c>
      <c r="O27" s="195">
        <v>2</v>
      </c>
      <c r="AA27" s="167">
        <v>1</v>
      </c>
      <c r="AB27" s="167">
        <v>1</v>
      </c>
      <c r="AC27" s="167">
        <v>1</v>
      </c>
      <c r="AZ27" s="167">
        <v>1</v>
      </c>
      <c r="BA27" s="167">
        <f>IF(AZ27=1,G27,0)</f>
        <v>0</v>
      </c>
      <c r="BB27" s="167">
        <f>IF(AZ27=2,G27,0)</f>
        <v>0</v>
      </c>
      <c r="BC27" s="167">
        <f>IF(AZ27=3,G27,0)</f>
        <v>0</v>
      </c>
      <c r="BD27" s="167">
        <f>IF(AZ27=4,G27,0)</f>
        <v>0</v>
      </c>
      <c r="BE27" s="167">
        <f>IF(AZ27=5,G27,0)</f>
        <v>0</v>
      </c>
      <c r="CA27" s="202">
        <v>1</v>
      </c>
      <c r="CB27" s="202">
        <v>1</v>
      </c>
      <c r="CZ27" s="167">
        <v>0</v>
      </c>
    </row>
    <row r="28" spans="1:104">
      <c r="A28" s="203"/>
      <c r="B28" s="209"/>
      <c r="C28" s="210" t="s">
        <v>108</v>
      </c>
      <c r="D28" s="211"/>
      <c r="E28" s="212">
        <v>22.282</v>
      </c>
      <c r="F28" s="213"/>
      <c r="G28" s="214"/>
      <c r="M28" s="208" t="s">
        <v>108</v>
      </c>
      <c r="O28" s="195"/>
    </row>
    <row r="29" spans="1:104">
      <c r="A29" s="203"/>
      <c r="B29" s="209"/>
      <c r="C29" s="210" t="s">
        <v>109</v>
      </c>
      <c r="D29" s="211"/>
      <c r="E29" s="212">
        <v>97.32</v>
      </c>
      <c r="F29" s="213"/>
      <c r="G29" s="214"/>
      <c r="M29" s="208" t="s">
        <v>109</v>
      </c>
      <c r="O29" s="195"/>
    </row>
    <row r="30" spans="1:104">
      <c r="A30" s="203"/>
      <c r="B30" s="209"/>
      <c r="C30" s="210" t="s">
        <v>110</v>
      </c>
      <c r="D30" s="211"/>
      <c r="E30" s="212">
        <v>38.549999999999997</v>
      </c>
      <c r="F30" s="213"/>
      <c r="G30" s="214"/>
      <c r="M30" s="208" t="s">
        <v>110</v>
      </c>
      <c r="O30" s="195"/>
    </row>
    <row r="31" spans="1:104">
      <c r="A31" s="196">
        <v>15</v>
      </c>
      <c r="B31" s="197" t="s">
        <v>111</v>
      </c>
      <c r="C31" s="198" t="s">
        <v>112</v>
      </c>
      <c r="D31" s="199" t="s">
        <v>103</v>
      </c>
      <c r="E31" s="200">
        <v>51.73</v>
      </c>
      <c r="F31" s="200">
        <v>0</v>
      </c>
      <c r="G31" s="201">
        <f>E31*F31</f>
        <v>0</v>
      </c>
      <c r="O31" s="195">
        <v>2</v>
      </c>
      <c r="AA31" s="167">
        <v>1</v>
      </c>
      <c r="AB31" s="167">
        <v>1</v>
      </c>
      <c r="AC31" s="167">
        <v>1</v>
      </c>
      <c r="AZ31" s="167">
        <v>1</v>
      </c>
      <c r="BA31" s="167">
        <f>IF(AZ31=1,G31,0)</f>
        <v>0</v>
      </c>
      <c r="BB31" s="167">
        <f>IF(AZ31=2,G31,0)</f>
        <v>0</v>
      </c>
      <c r="BC31" s="167">
        <f>IF(AZ31=3,G31,0)</f>
        <v>0</v>
      </c>
      <c r="BD31" s="167">
        <f>IF(AZ31=4,G31,0)</f>
        <v>0</v>
      </c>
      <c r="BE31" s="167">
        <f>IF(AZ31=5,G31,0)</f>
        <v>0</v>
      </c>
      <c r="CA31" s="202">
        <v>1</v>
      </c>
      <c r="CB31" s="202">
        <v>1</v>
      </c>
      <c r="CZ31" s="167">
        <v>0</v>
      </c>
    </row>
    <row r="32" spans="1:104">
      <c r="A32" s="203"/>
      <c r="B32" s="209"/>
      <c r="C32" s="210" t="s">
        <v>113</v>
      </c>
      <c r="D32" s="211"/>
      <c r="E32" s="212">
        <v>39.44</v>
      </c>
      <c r="F32" s="213"/>
      <c r="G32" s="214"/>
      <c r="M32" s="208" t="s">
        <v>113</v>
      </c>
      <c r="O32" s="195"/>
    </row>
    <row r="33" spans="1:104">
      <c r="A33" s="203"/>
      <c r="B33" s="209"/>
      <c r="C33" s="210" t="s">
        <v>114</v>
      </c>
      <c r="D33" s="211"/>
      <c r="E33" s="212">
        <v>9.1999999999999993</v>
      </c>
      <c r="F33" s="213"/>
      <c r="G33" s="214"/>
      <c r="M33" s="208" t="s">
        <v>114</v>
      </c>
      <c r="O33" s="195"/>
    </row>
    <row r="34" spans="1:104">
      <c r="A34" s="203"/>
      <c r="B34" s="209"/>
      <c r="C34" s="210" t="s">
        <v>115</v>
      </c>
      <c r="D34" s="211"/>
      <c r="E34" s="212">
        <v>1.22</v>
      </c>
      <c r="F34" s="213"/>
      <c r="G34" s="214"/>
      <c r="M34" s="208" t="s">
        <v>115</v>
      </c>
      <c r="O34" s="195"/>
    </row>
    <row r="35" spans="1:104">
      <c r="A35" s="203"/>
      <c r="B35" s="209"/>
      <c r="C35" s="210" t="s">
        <v>116</v>
      </c>
      <c r="D35" s="211"/>
      <c r="E35" s="212">
        <v>1.87</v>
      </c>
      <c r="F35" s="213"/>
      <c r="G35" s="214"/>
      <c r="M35" s="208" t="s">
        <v>116</v>
      </c>
      <c r="O35" s="195"/>
    </row>
    <row r="36" spans="1:104">
      <c r="A36" s="203"/>
      <c r="B36" s="209"/>
      <c r="C36" s="236" t="s">
        <v>117</v>
      </c>
      <c r="D36" s="211"/>
      <c r="E36" s="235">
        <v>0</v>
      </c>
      <c r="F36" s="213"/>
      <c r="G36" s="214"/>
      <c r="M36" s="208" t="s">
        <v>117</v>
      </c>
      <c r="O36" s="195"/>
    </row>
    <row r="37" spans="1:104">
      <c r="A37" s="203"/>
      <c r="B37" s="209"/>
      <c r="C37" s="236" t="s">
        <v>118</v>
      </c>
      <c r="D37" s="211"/>
      <c r="E37" s="235">
        <v>25.78</v>
      </c>
      <c r="F37" s="213"/>
      <c r="G37" s="214"/>
      <c r="M37" s="208" t="s">
        <v>118</v>
      </c>
      <c r="O37" s="195"/>
    </row>
    <row r="38" spans="1:104">
      <c r="A38" s="203"/>
      <c r="B38" s="209"/>
      <c r="C38" s="236" t="s">
        <v>119</v>
      </c>
      <c r="D38" s="211"/>
      <c r="E38" s="235">
        <v>25.78</v>
      </c>
      <c r="F38" s="213"/>
      <c r="G38" s="214"/>
      <c r="M38" s="208" t="s">
        <v>119</v>
      </c>
      <c r="O38" s="195"/>
    </row>
    <row r="39" spans="1:104">
      <c r="A39" s="196">
        <v>16</v>
      </c>
      <c r="B39" s="197" t="s">
        <v>120</v>
      </c>
      <c r="C39" s="198" t="s">
        <v>121</v>
      </c>
      <c r="D39" s="199" t="s">
        <v>103</v>
      </c>
      <c r="E39" s="200">
        <v>51.73</v>
      </c>
      <c r="F39" s="200">
        <v>0</v>
      </c>
      <c r="G39" s="201">
        <f>E39*F39</f>
        <v>0</v>
      </c>
      <c r="O39" s="195">
        <v>2</v>
      </c>
      <c r="AA39" s="167">
        <v>1</v>
      </c>
      <c r="AB39" s="167">
        <v>1</v>
      </c>
      <c r="AC39" s="167">
        <v>1</v>
      </c>
      <c r="AZ39" s="167">
        <v>1</v>
      </c>
      <c r="BA39" s="167">
        <f>IF(AZ39=1,G39,0)</f>
        <v>0</v>
      </c>
      <c r="BB39" s="167">
        <f>IF(AZ39=2,G39,0)</f>
        <v>0</v>
      </c>
      <c r="BC39" s="167">
        <f>IF(AZ39=3,G39,0)</f>
        <v>0</v>
      </c>
      <c r="BD39" s="167">
        <f>IF(AZ39=4,G39,0)</f>
        <v>0</v>
      </c>
      <c r="BE39" s="167">
        <f>IF(AZ39=5,G39,0)</f>
        <v>0</v>
      </c>
      <c r="CA39" s="202">
        <v>1</v>
      </c>
      <c r="CB39" s="202">
        <v>1</v>
      </c>
      <c r="CZ39" s="167">
        <v>0</v>
      </c>
    </row>
    <row r="40" spans="1:104" ht="22.5">
      <c r="A40" s="196">
        <v>17</v>
      </c>
      <c r="B40" s="197" t="s">
        <v>122</v>
      </c>
      <c r="C40" s="198" t="s">
        <v>123</v>
      </c>
      <c r="D40" s="199" t="s">
        <v>103</v>
      </c>
      <c r="E40" s="200">
        <v>12.226800000000001</v>
      </c>
      <c r="F40" s="200">
        <v>0</v>
      </c>
      <c r="G40" s="201">
        <f>E40*F40</f>
        <v>0</v>
      </c>
      <c r="O40" s="195">
        <v>2</v>
      </c>
      <c r="AA40" s="167">
        <v>1</v>
      </c>
      <c r="AB40" s="167">
        <v>1</v>
      </c>
      <c r="AC40" s="167">
        <v>1</v>
      </c>
      <c r="AZ40" s="167">
        <v>1</v>
      </c>
      <c r="BA40" s="167">
        <f>IF(AZ40=1,G40,0)</f>
        <v>0</v>
      </c>
      <c r="BB40" s="167">
        <f>IF(AZ40=2,G40,0)</f>
        <v>0</v>
      </c>
      <c r="BC40" s="167">
        <f>IF(AZ40=3,G40,0)</f>
        <v>0</v>
      </c>
      <c r="BD40" s="167">
        <f>IF(AZ40=4,G40,0)</f>
        <v>0</v>
      </c>
      <c r="BE40" s="167">
        <f>IF(AZ40=5,G40,0)</f>
        <v>0</v>
      </c>
      <c r="CA40" s="202">
        <v>1</v>
      </c>
      <c r="CB40" s="202">
        <v>1</v>
      </c>
      <c r="CZ40" s="167">
        <v>0</v>
      </c>
    </row>
    <row r="41" spans="1:104">
      <c r="A41" s="203"/>
      <c r="B41" s="209"/>
      <c r="C41" s="210" t="s">
        <v>124</v>
      </c>
      <c r="D41" s="211"/>
      <c r="E41" s="212">
        <v>0.51600000000000001</v>
      </c>
      <c r="F41" s="213"/>
      <c r="G41" s="214"/>
      <c r="M41" s="208" t="s">
        <v>124</v>
      </c>
      <c r="O41" s="195"/>
    </row>
    <row r="42" spans="1:104">
      <c r="A42" s="203"/>
      <c r="B42" s="209"/>
      <c r="C42" s="210" t="s">
        <v>125</v>
      </c>
      <c r="D42" s="211"/>
      <c r="E42" s="212">
        <v>0.80640000000000001</v>
      </c>
      <c r="F42" s="213"/>
      <c r="G42" s="214"/>
      <c r="M42" s="208" t="s">
        <v>125</v>
      </c>
      <c r="O42" s="195"/>
    </row>
    <row r="43" spans="1:104">
      <c r="A43" s="203"/>
      <c r="B43" s="209"/>
      <c r="C43" s="210" t="s">
        <v>125</v>
      </c>
      <c r="D43" s="211"/>
      <c r="E43" s="212">
        <v>0.80640000000000001</v>
      </c>
      <c r="F43" s="213"/>
      <c r="G43" s="214"/>
      <c r="M43" s="208" t="s">
        <v>125</v>
      </c>
      <c r="O43" s="195"/>
    </row>
    <row r="44" spans="1:104">
      <c r="A44" s="203"/>
      <c r="B44" s="209"/>
      <c r="C44" s="210" t="s">
        <v>126</v>
      </c>
      <c r="D44" s="211"/>
      <c r="E44" s="212">
        <v>0.40799999999999997</v>
      </c>
      <c r="F44" s="213"/>
      <c r="G44" s="214"/>
      <c r="M44" s="208" t="s">
        <v>126</v>
      </c>
      <c r="O44" s="195"/>
    </row>
    <row r="45" spans="1:104">
      <c r="A45" s="203"/>
      <c r="B45" s="209"/>
      <c r="C45" s="210" t="s">
        <v>127</v>
      </c>
      <c r="D45" s="211"/>
      <c r="E45" s="212">
        <v>5.532</v>
      </c>
      <c r="F45" s="213"/>
      <c r="G45" s="214"/>
      <c r="M45" s="208" t="s">
        <v>127</v>
      </c>
      <c r="O45" s="195"/>
    </row>
    <row r="46" spans="1:104">
      <c r="A46" s="203"/>
      <c r="B46" s="209"/>
      <c r="C46" s="210" t="s">
        <v>128</v>
      </c>
      <c r="D46" s="211"/>
      <c r="E46" s="212">
        <v>4.1580000000000004</v>
      </c>
      <c r="F46" s="213"/>
      <c r="G46" s="214"/>
      <c r="M46" s="208" t="s">
        <v>128</v>
      </c>
      <c r="O46" s="195"/>
    </row>
    <row r="47" spans="1:104">
      <c r="A47" s="203"/>
      <c r="B47" s="209"/>
      <c r="C47" s="236" t="s">
        <v>117</v>
      </c>
      <c r="D47" s="211"/>
      <c r="E47" s="235">
        <v>0</v>
      </c>
      <c r="F47" s="213"/>
      <c r="G47" s="214"/>
      <c r="M47" s="208" t="s">
        <v>117</v>
      </c>
      <c r="O47" s="195"/>
    </row>
    <row r="48" spans="1:104">
      <c r="A48" s="203"/>
      <c r="B48" s="209"/>
      <c r="C48" s="236" t="s">
        <v>129</v>
      </c>
      <c r="D48" s="211"/>
      <c r="E48" s="235">
        <v>2.4329999999999998</v>
      </c>
      <c r="F48" s="213"/>
      <c r="G48" s="214"/>
      <c r="M48" s="208" t="s">
        <v>129</v>
      </c>
      <c r="O48" s="195"/>
    </row>
    <row r="49" spans="1:104">
      <c r="A49" s="203"/>
      <c r="B49" s="209"/>
      <c r="C49" s="236" t="s">
        <v>130</v>
      </c>
      <c r="D49" s="211"/>
      <c r="E49" s="235">
        <v>1.155</v>
      </c>
      <c r="F49" s="213"/>
      <c r="G49" s="214"/>
      <c r="M49" s="208" t="s">
        <v>130</v>
      </c>
      <c r="O49" s="195"/>
    </row>
    <row r="50" spans="1:104">
      <c r="A50" s="203"/>
      <c r="B50" s="209"/>
      <c r="C50" s="236" t="s">
        <v>130</v>
      </c>
      <c r="D50" s="211"/>
      <c r="E50" s="235">
        <v>1.155</v>
      </c>
      <c r="F50" s="213"/>
      <c r="G50" s="214"/>
      <c r="M50" s="208" t="s">
        <v>130</v>
      </c>
      <c r="O50" s="195"/>
    </row>
    <row r="51" spans="1:104">
      <c r="A51" s="203"/>
      <c r="B51" s="209"/>
      <c r="C51" s="236" t="s">
        <v>131</v>
      </c>
      <c r="D51" s="211"/>
      <c r="E51" s="235">
        <v>0.7</v>
      </c>
      <c r="F51" s="213"/>
      <c r="G51" s="214"/>
      <c r="M51" s="208" t="s">
        <v>131</v>
      </c>
      <c r="O51" s="195"/>
    </row>
    <row r="52" spans="1:104">
      <c r="A52" s="203"/>
      <c r="B52" s="209"/>
      <c r="C52" s="236" t="s">
        <v>119</v>
      </c>
      <c r="D52" s="211"/>
      <c r="E52" s="235">
        <v>5.4430000000000005</v>
      </c>
      <c r="F52" s="213"/>
      <c r="G52" s="214"/>
      <c r="M52" s="208" t="s">
        <v>119</v>
      </c>
      <c r="O52" s="195"/>
    </row>
    <row r="53" spans="1:104">
      <c r="A53" s="196">
        <v>18</v>
      </c>
      <c r="B53" s="197" t="s">
        <v>132</v>
      </c>
      <c r="C53" s="198" t="s">
        <v>133</v>
      </c>
      <c r="D53" s="199" t="s">
        <v>103</v>
      </c>
      <c r="E53" s="200">
        <v>12.226800000000001</v>
      </c>
      <c r="F53" s="200">
        <v>0</v>
      </c>
      <c r="G53" s="201">
        <f>E53*F53</f>
        <v>0</v>
      </c>
      <c r="O53" s="195">
        <v>2</v>
      </c>
      <c r="AA53" s="167">
        <v>1</v>
      </c>
      <c r="AB53" s="167">
        <v>1</v>
      </c>
      <c r="AC53" s="167">
        <v>1</v>
      </c>
      <c r="AZ53" s="167">
        <v>1</v>
      </c>
      <c r="BA53" s="167">
        <f>IF(AZ53=1,G53,0)</f>
        <v>0</v>
      </c>
      <c r="BB53" s="167">
        <f>IF(AZ53=2,G53,0)</f>
        <v>0</v>
      </c>
      <c r="BC53" s="167">
        <f>IF(AZ53=3,G53,0)</f>
        <v>0</v>
      </c>
      <c r="BD53" s="167">
        <f>IF(AZ53=4,G53,0)</f>
        <v>0</v>
      </c>
      <c r="BE53" s="167">
        <f>IF(AZ53=5,G53,0)</f>
        <v>0</v>
      </c>
      <c r="CA53" s="202">
        <v>1</v>
      </c>
      <c r="CB53" s="202">
        <v>1</v>
      </c>
      <c r="CZ53" s="167">
        <v>0</v>
      </c>
    </row>
    <row r="54" spans="1:104">
      <c r="A54" s="196">
        <v>19</v>
      </c>
      <c r="B54" s="197" t="s">
        <v>134</v>
      </c>
      <c r="C54" s="198" t="s">
        <v>135</v>
      </c>
      <c r="D54" s="199" t="s">
        <v>103</v>
      </c>
      <c r="E54" s="200">
        <v>11.464</v>
      </c>
      <c r="F54" s="200">
        <v>0</v>
      </c>
      <c r="G54" s="201">
        <f>E54*F54</f>
        <v>0</v>
      </c>
      <c r="O54" s="195">
        <v>2</v>
      </c>
      <c r="AA54" s="167">
        <v>1</v>
      </c>
      <c r="AB54" s="167">
        <v>1</v>
      </c>
      <c r="AC54" s="167">
        <v>1</v>
      </c>
      <c r="AZ54" s="167">
        <v>1</v>
      </c>
      <c r="BA54" s="167">
        <f>IF(AZ54=1,G54,0)</f>
        <v>0</v>
      </c>
      <c r="BB54" s="167">
        <f>IF(AZ54=2,G54,0)</f>
        <v>0</v>
      </c>
      <c r="BC54" s="167">
        <f>IF(AZ54=3,G54,0)</f>
        <v>0</v>
      </c>
      <c r="BD54" s="167">
        <f>IF(AZ54=4,G54,0)</f>
        <v>0</v>
      </c>
      <c r="BE54" s="167">
        <f>IF(AZ54=5,G54,0)</f>
        <v>0</v>
      </c>
      <c r="CA54" s="202">
        <v>1</v>
      </c>
      <c r="CB54" s="202">
        <v>1</v>
      </c>
      <c r="CZ54" s="167">
        <v>0</v>
      </c>
    </row>
    <row r="55" spans="1:104">
      <c r="A55" s="203"/>
      <c r="B55" s="209"/>
      <c r="C55" s="210" t="s">
        <v>136</v>
      </c>
      <c r="D55" s="211"/>
      <c r="E55" s="212">
        <v>8</v>
      </c>
      <c r="F55" s="213"/>
      <c r="G55" s="214"/>
      <c r="M55" s="208" t="s">
        <v>136</v>
      </c>
      <c r="O55" s="195"/>
    </row>
    <row r="56" spans="1:104">
      <c r="A56" s="203"/>
      <c r="B56" s="209"/>
      <c r="C56" s="210" t="s">
        <v>137</v>
      </c>
      <c r="D56" s="211"/>
      <c r="E56" s="212">
        <v>1.536</v>
      </c>
      <c r="F56" s="213"/>
      <c r="G56" s="214"/>
      <c r="M56" s="208" t="s">
        <v>137</v>
      </c>
      <c r="O56" s="195"/>
    </row>
    <row r="57" spans="1:104">
      <c r="A57" s="203"/>
      <c r="B57" s="209"/>
      <c r="C57" s="210" t="s">
        <v>138</v>
      </c>
      <c r="D57" s="211"/>
      <c r="E57" s="212">
        <v>0.86399999999999999</v>
      </c>
      <c r="F57" s="213"/>
      <c r="G57" s="214"/>
      <c r="M57" s="208" t="s">
        <v>138</v>
      </c>
      <c r="O57" s="195"/>
    </row>
    <row r="58" spans="1:104">
      <c r="A58" s="203"/>
      <c r="B58" s="209"/>
      <c r="C58" s="210" t="s">
        <v>139</v>
      </c>
      <c r="D58" s="211"/>
      <c r="E58" s="212">
        <v>0.89600000000000002</v>
      </c>
      <c r="F58" s="213"/>
      <c r="G58" s="214"/>
      <c r="M58" s="208" t="s">
        <v>139</v>
      </c>
      <c r="O58" s="195"/>
    </row>
    <row r="59" spans="1:104">
      <c r="A59" s="203"/>
      <c r="B59" s="209"/>
      <c r="C59" s="210" t="s">
        <v>140</v>
      </c>
      <c r="D59" s="211"/>
      <c r="E59" s="212">
        <v>5.6000000000000001E-2</v>
      </c>
      <c r="F59" s="213"/>
      <c r="G59" s="214"/>
      <c r="M59" s="208" t="s">
        <v>140</v>
      </c>
      <c r="O59" s="195"/>
    </row>
    <row r="60" spans="1:104">
      <c r="A60" s="203"/>
      <c r="B60" s="209"/>
      <c r="C60" s="210" t="s">
        <v>141</v>
      </c>
      <c r="D60" s="211"/>
      <c r="E60" s="212">
        <v>0.112</v>
      </c>
      <c r="F60" s="213"/>
      <c r="G60" s="214"/>
      <c r="M60" s="208" t="s">
        <v>141</v>
      </c>
      <c r="O60" s="195"/>
    </row>
    <row r="61" spans="1:104">
      <c r="A61" s="196">
        <v>20</v>
      </c>
      <c r="B61" s="197" t="s">
        <v>142</v>
      </c>
      <c r="C61" s="198" t="s">
        <v>143</v>
      </c>
      <c r="D61" s="199" t="s">
        <v>103</v>
      </c>
      <c r="E61" s="200">
        <v>11.464</v>
      </c>
      <c r="F61" s="200">
        <v>0</v>
      </c>
      <c r="G61" s="201">
        <f>E61*F61</f>
        <v>0</v>
      </c>
      <c r="O61" s="195">
        <v>2</v>
      </c>
      <c r="AA61" s="167">
        <v>1</v>
      </c>
      <c r="AB61" s="167">
        <v>1</v>
      </c>
      <c r="AC61" s="167">
        <v>1</v>
      </c>
      <c r="AZ61" s="167">
        <v>1</v>
      </c>
      <c r="BA61" s="167">
        <f>IF(AZ61=1,G61,0)</f>
        <v>0</v>
      </c>
      <c r="BB61" s="167">
        <f>IF(AZ61=2,G61,0)</f>
        <v>0</v>
      </c>
      <c r="BC61" s="167">
        <f>IF(AZ61=3,G61,0)</f>
        <v>0</v>
      </c>
      <c r="BD61" s="167">
        <f>IF(AZ61=4,G61,0)</f>
        <v>0</v>
      </c>
      <c r="BE61" s="167">
        <f>IF(AZ61=5,G61,0)</f>
        <v>0</v>
      </c>
      <c r="CA61" s="202">
        <v>1</v>
      </c>
      <c r="CB61" s="202">
        <v>1</v>
      </c>
      <c r="CZ61" s="167">
        <v>0</v>
      </c>
    </row>
    <row r="62" spans="1:104" ht="22.5">
      <c r="A62" s="196">
        <v>21</v>
      </c>
      <c r="B62" s="197" t="s">
        <v>144</v>
      </c>
      <c r="C62" s="198" t="s">
        <v>145</v>
      </c>
      <c r="D62" s="199" t="s">
        <v>103</v>
      </c>
      <c r="E62" s="200">
        <v>148.80000000000001</v>
      </c>
      <c r="F62" s="200">
        <v>0</v>
      </c>
      <c r="G62" s="201">
        <f>E62*F62</f>
        <v>0</v>
      </c>
      <c r="O62" s="195">
        <v>2</v>
      </c>
      <c r="AA62" s="167">
        <v>1</v>
      </c>
      <c r="AB62" s="167">
        <v>1</v>
      </c>
      <c r="AC62" s="167">
        <v>1</v>
      </c>
      <c r="AZ62" s="167">
        <v>1</v>
      </c>
      <c r="BA62" s="167">
        <f>IF(AZ62=1,G62,0)</f>
        <v>0</v>
      </c>
      <c r="BB62" s="167">
        <f>IF(AZ62=2,G62,0)</f>
        <v>0</v>
      </c>
      <c r="BC62" s="167">
        <f>IF(AZ62=3,G62,0)</f>
        <v>0</v>
      </c>
      <c r="BD62" s="167">
        <f>IF(AZ62=4,G62,0)</f>
        <v>0</v>
      </c>
      <c r="BE62" s="167">
        <f>IF(AZ62=5,G62,0)</f>
        <v>0</v>
      </c>
      <c r="CA62" s="202">
        <v>1</v>
      </c>
      <c r="CB62" s="202">
        <v>1</v>
      </c>
      <c r="CZ62" s="167">
        <v>0</v>
      </c>
    </row>
    <row r="63" spans="1:104">
      <c r="A63" s="203"/>
      <c r="B63" s="209"/>
      <c r="C63" s="210" t="s">
        <v>146</v>
      </c>
      <c r="D63" s="211"/>
      <c r="E63" s="212">
        <v>148.80000000000001</v>
      </c>
      <c r="F63" s="213"/>
      <c r="G63" s="214"/>
      <c r="M63" s="208" t="s">
        <v>146</v>
      </c>
      <c r="O63" s="195"/>
    </row>
    <row r="64" spans="1:104" ht="22.5">
      <c r="A64" s="196">
        <v>22</v>
      </c>
      <c r="B64" s="197" t="s">
        <v>147</v>
      </c>
      <c r="C64" s="198" t="s">
        <v>148</v>
      </c>
      <c r="D64" s="199" t="s">
        <v>103</v>
      </c>
      <c r="E64" s="200">
        <v>9.3520000000000003</v>
      </c>
      <c r="F64" s="200">
        <v>0</v>
      </c>
      <c r="G64" s="201">
        <f>E64*F64</f>
        <v>0</v>
      </c>
      <c r="O64" s="195">
        <v>2</v>
      </c>
      <c r="AA64" s="167">
        <v>1</v>
      </c>
      <c r="AB64" s="167">
        <v>0</v>
      </c>
      <c r="AC64" s="167">
        <v>0</v>
      </c>
      <c r="AZ64" s="167">
        <v>1</v>
      </c>
      <c r="BA64" s="167">
        <f>IF(AZ64=1,G64,0)</f>
        <v>0</v>
      </c>
      <c r="BB64" s="167">
        <f>IF(AZ64=2,G64,0)</f>
        <v>0</v>
      </c>
      <c r="BC64" s="167">
        <f>IF(AZ64=3,G64,0)</f>
        <v>0</v>
      </c>
      <c r="BD64" s="167">
        <f>IF(AZ64=4,G64,0)</f>
        <v>0</v>
      </c>
      <c r="BE64" s="167">
        <f>IF(AZ64=5,G64,0)</f>
        <v>0</v>
      </c>
      <c r="CA64" s="202">
        <v>1</v>
      </c>
      <c r="CB64" s="202">
        <v>0</v>
      </c>
      <c r="CZ64" s="167">
        <v>0</v>
      </c>
    </row>
    <row r="65" spans="1:104" ht="22.5">
      <c r="A65" s="196">
        <v>23</v>
      </c>
      <c r="B65" s="197" t="s">
        <v>149</v>
      </c>
      <c r="C65" s="198" t="s">
        <v>150</v>
      </c>
      <c r="D65" s="199" t="s">
        <v>103</v>
      </c>
      <c r="E65" s="200">
        <v>75.4208</v>
      </c>
      <c r="F65" s="200">
        <v>0</v>
      </c>
      <c r="G65" s="201">
        <f>E65*F65</f>
        <v>0</v>
      </c>
      <c r="O65" s="195">
        <v>2</v>
      </c>
      <c r="AA65" s="167">
        <v>1</v>
      </c>
      <c r="AB65" s="167">
        <v>1</v>
      </c>
      <c r="AC65" s="167">
        <v>1</v>
      </c>
      <c r="AZ65" s="167">
        <v>1</v>
      </c>
      <c r="BA65" s="167">
        <f>IF(AZ65=1,G65,0)</f>
        <v>0</v>
      </c>
      <c r="BB65" s="167">
        <f>IF(AZ65=2,G65,0)</f>
        <v>0</v>
      </c>
      <c r="BC65" s="167">
        <f>IF(AZ65=3,G65,0)</f>
        <v>0</v>
      </c>
      <c r="BD65" s="167">
        <f>IF(AZ65=4,G65,0)</f>
        <v>0</v>
      </c>
      <c r="BE65" s="167">
        <f>IF(AZ65=5,G65,0)</f>
        <v>0</v>
      </c>
      <c r="CA65" s="202">
        <v>1</v>
      </c>
      <c r="CB65" s="202">
        <v>1</v>
      </c>
      <c r="CZ65" s="167">
        <v>0</v>
      </c>
    </row>
    <row r="66" spans="1:104">
      <c r="A66" s="203"/>
      <c r="B66" s="209"/>
      <c r="C66" s="210" t="s">
        <v>151</v>
      </c>
      <c r="D66" s="211"/>
      <c r="E66" s="212">
        <v>75.4208</v>
      </c>
      <c r="F66" s="213"/>
      <c r="G66" s="214"/>
      <c r="M66" s="208" t="s">
        <v>151</v>
      </c>
      <c r="O66" s="195"/>
    </row>
    <row r="67" spans="1:104">
      <c r="A67" s="196">
        <v>24</v>
      </c>
      <c r="B67" s="197" t="s">
        <v>152</v>
      </c>
      <c r="C67" s="198" t="s">
        <v>153</v>
      </c>
      <c r="D67" s="199" t="s">
        <v>103</v>
      </c>
      <c r="E67" s="200">
        <v>148.80000000000001</v>
      </c>
      <c r="F67" s="200">
        <v>0</v>
      </c>
      <c r="G67" s="201">
        <f>E67*F67</f>
        <v>0</v>
      </c>
      <c r="O67" s="195">
        <v>2</v>
      </c>
      <c r="AA67" s="167">
        <v>1</v>
      </c>
      <c r="AB67" s="167">
        <v>1</v>
      </c>
      <c r="AC67" s="167">
        <v>1</v>
      </c>
      <c r="AZ67" s="167">
        <v>1</v>
      </c>
      <c r="BA67" s="167">
        <f>IF(AZ67=1,G67,0)</f>
        <v>0</v>
      </c>
      <c r="BB67" s="167">
        <f>IF(AZ67=2,G67,0)</f>
        <v>0</v>
      </c>
      <c r="BC67" s="167">
        <f>IF(AZ67=3,G67,0)</f>
        <v>0</v>
      </c>
      <c r="BD67" s="167">
        <f>IF(AZ67=4,G67,0)</f>
        <v>0</v>
      </c>
      <c r="BE67" s="167">
        <f>IF(AZ67=5,G67,0)</f>
        <v>0</v>
      </c>
      <c r="CA67" s="202">
        <v>1</v>
      </c>
      <c r="CB67" s="202">
        <v>1</v>
      </c>
      <c r="CZ67" s="167">
        <v>0</v>
      </c>
    </row>
    <row r="68" spans="1:104">
      <c r="A68" s="203"/>
      <c r="B68" s="209"/>
      <c r="C68" s="210" t="s">
        <v>146</v>
      </c>
      <c r="D68" s="211"/>
      <c r="E68" s="212">
        <v>148.80000000000001</v>
      </c>
      <c r="F68" s="213"/>
      <c r="G68" s="214"/>
      <c r="M68" s="208" t="s">
        <v>146</v>
      </c>
      <c r="O68" s="195"/>
    </row>
    <row r="69" spans="1:104" ht="22.5">
      <c r="A69" s="196">
        <v>25</v>
      </c>
      <c r="B69" s="197" t="s">
        <v>154</v>
      </c>
      <c r="C69" s="198" t="s">
        <v>155</v>
      </c>
      <c r="D69" s="199" t="s">
        <v>103</v>
      </c>
      <c r="E69" s="200">
        <v>75.4208</v>
      </c>
      <c r="F69" s="200">
        <v>0</v>
      </c>
      <c r="G69" s="201">
        <f>E69*F69</f>
        <v>0</v>
      </c>
      <c r="O69" s="195">
        <v>2</v>
      </c>
      <c r="AA69" s="167">
        <v>1</v>
      </c>
      <c r="AB69" s="167">
        <v>1</v>
      </c>
      <c r="AC69" s="167">
        <v>1</v>
      </c>
      <c r="AZ69" s="167">
        <v>1</v>
      </c>
      <c r="BA69" s="167">
        <f>IF(AZ69=1,G69,0)</f>
        <v>0</v>
      </c>
      <c r="BB69" s="167">
        <f>IF(AZ69=2,G69,0)</f>
        <v>0</v>
      </c>
      <c r="BC69" s="167">
        <f>IF(AZ69=3,G69,0)</f>
        <v>0</v>
      </c>
      <c r="BD69" s="167">
        <f>IF(AZ69=4,G69,0)</f>
        <v>0</v>
      </c>
      <c r="BE69" s="167">
        <f>IF(AZ69=5,G69,0)</f>
        <v>0</v>
      </c>
      <c r="CA69" s="202">
        <v>1</v>
      </c>
      <c r="CB69" s="202">
        <v>1</v>
      </c>
      <c r="CZ69" s="167">
        <v>0</v>
      </c>
    </row>
    <row r="70" spans="1:104">
      <c r="A70" s="203"/>
      <c r="B70" s="209"/>
      <c r="C70" s="210" t="s">
        <v>151</v>
      </c>
      <c r="D70" s="211"/>
      <c r="E70" s="212">
        <v>75.4208</v>
      </c>
      <c r="F70" s="213"/>
      <c r="G70" s="214"/>
      <c r="M70" s="208" t="s">
        <v>151</v>
      </c>
      <c r="O70" s="195"/>
    </row>
    <row r="71" spans="1:104">
      <c r="A71" s="196">
        <v>26</v>
      </c>
      <c r="B71" s="197" t="s">
        <v>156</v>
      </c>
      <c r="C71" s="198" t="s">
        <v>157</v>
      </c>
      <c r="D71" s="199" t="s">
        <v>158</v>
      </c>
      <c r="E71" s="200">
        <v>744</v>
      </c>
      <c r="F71" s="200">
        <v>0</v>
      </c>
      <c r="G71" s="201">
        <f>E71*F71</f>
        <v>0</v>
      </c>
      <c r="O71" s="195">
        <v>2</v>
      </c>
      <c r="AA71" s="167">
        <v>1</v>
      </c>
      <c r="AB71" s="167">
        <v>1</v>
      </c>
      <c r="AC71" s="167">
        <v>1</v>
      </c>
      <c r="AZ71" s="167">
        <v>1</v>
      </c>
      <c r="BA71" s="167">
        <f>IF(AZ71=1,G71,0)</f>
        <v>0</v>
      </c>
      <c r="BB71" s="167">
        <f>IF(AZ71=2,G71,0)</f>
        <v>0</v>
      </c>
      <c r="BC71" s="167">
        <f>IF(AZ71=3,G71,0)</f>
        <v>0</v>
      </c>
      <c r="BD71" s="167">
        <f>IF(AZ71=4,G71,0)</f>
        <v>0</v>
      </c>
      <c r="BE71" s="167">
        <f>IF(AZ71=5,G71,0)</f>
        <v>0</v>
      </c>
      <c r="CA71" s="202">
        <v>1</v>
      </c>
      <c r="CB71" s="202">
        <v>1</v>
      </c>
      <c r="CZ71" s="167">
        <v>0</v>
      </c>
    </row>
    <row r="72" spans="1:104">
      <c r="A72" s="203"/>
      <c r="B72" s="209"/>
      <c r="C72" s="210" t="s">
        <v>159</v>
      </c>
      <c r="D72" s="211"/>
      <c r="E72" s="212">
        <v>744</v>
      </c>
      <c r="F72" s="213"/>
      <c r="G72" s="214"/>
      <c r="M72" s="208">
        <v>744</v>
      </c>
      <c r="O72" s="195"/>
    </row>
    <row r="73" spans="1:104">
      <c r="A73" s="196">
        <v>27</v>
      </c>
      <c r="B73" s="197" t="s">
        <v>160</v>
      </c>
      <c r="C73" s="198" t="s">
        <v>161</v>
      </c>
      <c r="D73" s="199" t="s">
        <v>158</v>
      </c>
      <c r="E73" s="200">
        <v>406.22</v>
      </c>
      <c r="F73" s="200">
        <v>0</v>
      </c>
      <c r="G73" s="201">
        <f>E73*F73</f>
        <v>0</v>
      </c>
      <c r="O73" s="195">
        <v>2</v>
      </c>
      <c r="AA73" s="167">
        <v>1</v>
      </c>
      <c r="AB73" s="167">
        <v>1</v>
      </c>
      <c r="AC73" s="167">
        <v>1</v>
      </c>
      <c r="AZ73" s="167">
        <v>1</v>
      </c>
      <c r="BA73" s="167">
        <f>IF(AZ73=1,G73,0)</f>
        <v>0</v>
      </c>
      <c r="BB73" s="167">
        <f>IF(AZ73=2,G73,0)</f>
        <v>0</v>
      </c>
      <c r="BC73" s="167">
        <f>IF(AZ73=3,G73,0)</f>
        <v>0</v>
      </c>
      <c r="BD73" s="167">
        <f>IF(AZ73=4,G73,0)</f>
        <v>0</v>
      </c>
      <c r="BE73" s="167">
        <f>IF(AZ73=5,G73,0)</f>
        <v>0</v>
      </c>
      <c r="CA73" s="202">
        <v>1</v>
      </c>
      <c r="CB73" s="202">
        <v>1</v>
      </c>
      <c r="CZ73" s="167">
        <v>0</v>
      </c>
    </row>
    <row r="74" spans="1:104">
      <c r="A74" s="203"/>
      <c r="B74" s="209"/>
      <c r="C74" s="210" t="s">
        <v>162</v>
      </c>
      <c r="D74" s="211"/>
      <c r="E74" s="212">
        <v>406.22</v>
      </c>
      <c r="F74" s="213"/>
      <c r="G74" s="214"/>
      <c r="M74" s="208" t="s">
        <v>162</v>
      </c>
      <c r="O74" s="195"/>
    </row>
    <row r="75" spans="1:104">
      <c r="A75" s="215"/>
      <c r="B75" s="216" t="s">
        <v>76</v>
      </c>
      <c r="C75" s="217" t="str">
        <f>CONCATENATE(B22," ",C22)</f>
        <v>1 Zemní práce</v>
      </c>
      <c r="D75" s="218"/>
      <c r="E75" s="219"/>
      <c r="F75" s="220"/>
      <c r="G75" s="221">
        <f>SUM(G22:G74)</f>
        <v>0</v>
      </c>
      <c r="O75" s="195">
        <v>4</v>
      </c>
      <c r="BA75" s="222">
        <f>SUM(BA22:BA74)</f>
        <v>0</v>
      </c>
      <c r="BB75" s="222">
        <f>SUM(BB22:BB74)</f>
        <v>0</v>
      </c>
      <c r="BC75" s="222">
        <f>SUM(BC22:BC74)</f>
        <v>0</v>
      </c>
      <c r="BD75" s="222">
        <f>SUM(BD22:BD74)</f>
        <v>0</v>
      </c>
      <c r="BE75" s="222">
        <f>SUM(BE22:BE74)</f>
        <v>0</v>
      </c>
    </row>
    <row r="76" spans="1:104">
      <c r="A76" s="188" t="s">
        <v>72</v>
      </c>
      <c r="B76" s="189" t="s">
        <v>163</v>
      </c>
      <c r="C76" s="190" t="s">
        <v>164</v>
      </c>
      <c r="D76" s="191"/>
      <c r="E76" s="192"/>
      <c r="F76" s="192"/>
      <c r="G76" s="193"/>
      <c r="H76" s="194"/>
      <c r="I76" s="194"/>
      <c r="O76" s="195">
        <v>1</v>
      </c>
    </row>
    <row r="77" spans="1:104">
      <c r="A77" s="196">
        <v>28</v>
      </c>
      <c r="B77" s="197" t="s">
        <v>165</v>
      </c>
      <c r="C77" s="198" t="s">
        <v>166</v>
      </c>
      <c r="D77" s="199" t="s">
        <v>158</v>
      </c>
      <c r="E77" s="200">
        <v>406.22</v>
      </c>
      <c r="F77" s="200">
        <v>0</v>
      </c>
      <c r="G77" s="201">
        <f>E77*F77</f>
        <v>0</v>
      </c>
      <c r="O77" s="195">
        <v>2</v>
      </c>
      <c r="AA77" s="167">
        <v>1</v>
      </c>
      <c r="AB77" s="167">
        <v>1</v>
      </c>
      <c r="AC77" s="167">
        <v>1</v>
      </c>
      <c r="AZ77" s="167">
        <v>1</v>
      </c>
      <c r="BA77" s="167">
        <f>IF(AZ77=1,G77,0)</f>
        <v>0</v>
      </c>
      <c r="BB77" s="167">
        <f>IF(AZ77=2,G77,0)</f>
        <v>0</v>
      </c>
      <c r="BC77" s="167">
        <f>IF(AZ77=3,G77,0)</f>
        <v>0</v>
      </c>
      <c r="BD77" s="167">
        <f>IF(AZ77=4,G77,0)</f>
        <v>0</v>
      </c>
      <c r="BE77" s="167">
        <f>IF(AZ77=5,G77,0)</f>
        <v>0</v>
      </c>
      <c r="CA77" s="202">
        <v>1</v>
      </c>
      <c r="CB77" s="202">
        <v>1</v>
      </c>
      <c r="CZ77" s="167">
        <v>0</v>
      </c>
    </row>
    <row r="78" spans="1:104">
      <c r="A78" s="196">
        <v>29</v>
      </c>
      <c r="B78" s="197" t="s">
        <v>91</v>
      </c>
      <c r="C78" s="198" t="s">
        <v>167</v>
      </c>
      <c r="D78" s="199" t="s">
        <v>75</v>
      </c>
      <c r="E78" s="200">
        <v>6</v>
      </c>
      <c r="F78" s="200">
        <v>0</v>
      </c>
      <c r="G78" s="201">
        <f>E78*F78</f>
        <v>0</v>
      </c>
      <c r="O78" s="195">
        <v>2</v>
      </c>
      <c r="AA78" s="167">
        <v>12</v>
      </c>
      <c r="AB78" s="167">
        <v>0</v>
      </c>
      <c r="AC78" s="167">
        <v>108</v>
      </c>
      <c r="AZ78" s="167">
        <v>1</v>
      </c>
      <c r="BA78" s="167">
        <f>IF(AZ78=1,G78,0)</f>
        <v>0</v>
      </c>
      <c r="BB78" s="167">
        <f>IF(AZ78=2,G78,0)</f>
        <v>0</v>
      </c>
      <c r="BC78" s="167">
        <f>IF(AZ78=3,G78,0)</f>
        <v>0</v>
      </c>
      <c r="BD78" s="167">
        <f>IF(AZ78=4,G78,0)</f>
        <v>0</v>
      </c>
      <c r="BE78" s="167">
        <f>IF(AZ78=5,G78,0)</f>
        <v>0</v>
      </c>
      <c r="CA78" s="202">
        <v>12</v>
      </c>
      <c r="CB78" s="202">
        <v>0</v>
      </c>
      <c r="CZ78" s="167">
        <v>0</v>
      </c>
    </row>
    <row r="79" spans="1:104">
      <c r="A79" s="196">
        <v>30</v>
      </c>
      <c r="B79" s="197" t="s">
        <v>168</v>
      </c>
      <c r="C79" s="198" t="s">
        <v>169</v>
      </c>
      <c r="D79" s="199" t="s">
        <v>170</v>
      </c>
      <c r="E79" s="200">
        <v>10</v>
      </c>
      <c r="F79" s="200">
        <v>0</v>
      </c>
      <c r="G79" s="201">
        <f>E79*F79</f>
        <v>0</v>
      </c>
      <c r="O79" s="195">
        <v>2</v>
      </c>
      <c r="AA79" s="167">
        <v>3</v>
      </c>
      <c r="AB79" s="167">
        <v>1</v>
      </c>
      <c r="AC79" s="167">
        <v>572400</v>
      </c>
      <c r="AZ79" s="167">
        <v>1</v>
      </c>
      <c r="BA79" s="167">
        <f>IF(AZ79=1,G79,0)</f>
        <v>0</v>
      </c>
      <c r="BB79" s="167">
        <f>IF(AZ79=2,G79,0)</f>
        <v>0</v>
      </c>
      <c r="BC79" s="167">
        <f>IF(AZ79=3,G79,0)</f>
        <v>0</v>
      </c>
      <c r="BD79" s="167">
        <f>IF(AZ79=4,G79,0)</f>
        <v>0</v>
      </c>
      <c r="BE79" s="167">
        <f>IF(AZ79=5,G79,0)</f>
        <v>0</v>
      </c>
      <c r="CA79" s="202">
        <v>3</v>
      </c>
      <c r="CB79" s="202">
        <v>1</v>
      </c>
      <c r="CZ79" s="167">
        <v>1E-3</v>
      </c>
    </row>
    <row r="80" spans="1:104">
      <c r="A80" s="196">
        <v>31</v>
      </c>
      <c r="B80" s="197" t="s">
        <v>171</v>
      </c>
      <c r="C80" s="198" t="s">
        <v>172</v>
      </c>
      <c r="D80" s="199" t="s">
        <v>173</v>
      </c>
      <c r="E80" s="200">
        <v>0.01</v>
      </c>
      <c r="F80" s="200">
        <v>0</v>
      </c>
      <c r="G80" s="201">
        <f>E80*F80</f>
        <v>0</v>
      </c>
      <c r="O80" s="195">
        <v>2</v>
      </c>
      <c r="AA80" s="167">
        <v>7</v>
      </c>
      <c r="AB80" s="167">
        <v>1</v>
      </c>
      <c r="AC80" s="167">
        <v>2</v>
      </c>
      <c r="AZ80" s="167">
        <v>1</v>
      </c>
      <c r="BA80" s="167">
        <f>IF(AZ80=1,G80,0)</f>
        <v>0</v>
      </c>
      <c r="BB80" s="167">
        <f>IF(AZ80=2,G80,0)</f>
        <v>0</v>
      </c>
      <c r="BC80" s="167">
        <f>IF(AZ80=3,G80,0)</f>
        <v>0</v>
      </c>
      <c r="BD80" s="167">
        <f>IF(AZ80=4,G80,0)</f>
        <v>0</v>
      </c>
      <c r="BE80" s="167">
        <f>IF(AZ80=5,G80,0)</f>
        <v>0</v>
      </c>
      <c r="CA80" s="202">
        <v>7</v>
      </c>
      <c r="CB80" s="202">
        <v>1</v>
      </c>
      <c r="CZ80" s="167">
        <v>0</v>
      </c>
    </row>
    <row r="81" spans="1:104">
      <c r="A81" s="215"/>
      <c r="B81" s="216" t="s">
        <v>76</v>
      </c>
      <c r="C81" s="217" t="str">
        <f>CONCATENATE(B76," ",C76)</f>
        <v>18 Povrchové úpravy terénu</v>
      </c>
      <c r="D81" s="218"/>
      <c r="E81" s="219"/>
      <c r="F81" s="220"/>
      <c r="G81" s="221">
        <f>SUM(G76:G80)</f>
        <v>0</v>
      </c>
      <c r="O81" s="195">
        <v>4</v>
      </c>
      <c r="BA81" s="222">
        <f>SUM(BA76:BA80)</f>
        <v>0</v>
      </c>
      <c r="BB81" s="222">
        <f>SUM(BB76:BB80)</f>
        <v>0</v>
      </c>
      <c r="BC81" s="222">
        <f>SUM(BC76:BC80)</f>
        <v>0</v>
      </c>
      <c r="BD81" s="222">
        <f>SUM(BD76:BD80)</f>
        <v>0</v>
      </c>
      <c r="BE81" s="222">
        <f>SUM(BE76:BE80)</f>
        <v>0</v>
      </c>
    </row>
    <row r="82" spans="1:104">
      <c r="A82" s="188" t="s">
        <v>72</v>
      </c>
      <c r="B82" s="189" t="s">
        <v>174</v>
      </c>
      <c r="C82" s="190" t="s">
        <v>175</v>
      </c>
      <c r="D82" s="191"/>
      <c r="E82" s="192"/>
      <c r="F82" s="192"/>
      <c r="G82" s="193"/>
      <c r="H82" s="194"/>
      <c r="I82" s="194"/>
      <c r="O82" s="195">
        <v>1</v>
      </c>
    </row>
    <row r="83" spans="1:104">
      <c r="A83" s="196">
        <v>32</v>
      </c>
      <c r="B83" s="197" t="s">
        <v>176</v>
      </c>
      <c r="C83" s="198" t="s">
        <v>177</v>
      </c>
      <c r="D83" s="199" t="s">
        <v>103</v>
      </c>
      <c r="E83" s="200">
        <v>3.5851999999999999</v>
      </c>
      <c r="F83" s="200">
        <v>0</v>
      </c>
      <c r="G83" s="201">
        <f>E83*F83</f>
        <v>0</v>
      </c>
      <c r="O83" s="195">
        <v>2</v>
      </c>
      <c r="AA83" s="167">
        <v>1</v>
      </c>
      <c r="AB83" s="167">
        <v>1</v>
      </c>
      <c r="AC83" s="167">
        <v>1</v>
      </c>
      <c r="AZ83" s="167">
        <v>1</v>
      </c>
      <c r="BA83" s="167">
        <f>IF(AZ83=1,G83,0)</f>
        <v>0</v>
      </c>
      <c r="BB83" s="167">
        <f>IF(AZ83=2,G83,0)</f>
        <v>0</v>
      </c>
      <c r="BC83" s="167">
        <f>IF(AZ83=3,G83,0)</f>
        <v>0</v>
      </c>
      <c r="BD83" s="167">
        <f>IF(AZ83=4,G83,0)</f>
        <v>0</v>
      </c>
      <c r="BE83" s="167">
        <f>IF(AZ83=5,G83,0)</f>
        <v>0</v>
      </c>
      <c r="CA83" s="202">
        <v>1</v>
      </c>
      <c r="CB83" s="202">
        <v>1</v>
      </c>
      <c r="CZ83" s="167">
        <v>2.5249999999999999</v>
      </c>
    </row>
    <row r="84" spans="1:104">
      <c r="A84" s="203"/>
      <c r="B84" s="209"/>
      <c r="C84" s="210" t="s">
        <v>178</v>
      </c>
      <c r="D84" s="211"/>
      <c r="E84" s="212">
        <v>1.5898000000000001</v>
      </c>
      <c r="F84" s="213"/>
      <c r="G84" s="214"/>
      <c r="M84" s="208" t="s">
        <v>178</v>
      </c>
      <c r="O84" s="195"/>
    </row>
    <row r="85" spans="1:104">
      <c r="A85" s="203"/>
      <c r="B85" s="209"/>
      <c r="C85" s="210" t="s">
        <v>179</v>
      </c>
      <c r="D85" s="211"/>
      <c r="E85" s="212">
        <v>0.89419999999999999</v>
      </c>
      <c r="F85" s="213"/>
      <c r="G85" s="214"/>
      <c r="M85" s="208" t="s">
        <v>179</v>
      </c>
      <c r="O85" s="195"/>
    </row>
    <row r="86" spans="1:104">
      <c r="A86" s="203"/>
      <c r="B86" s="209"/>
      <c r="C86" s="210" t="s">
        <v>180</v>
      </c>
      <c r="D86" s="211"/>
      <c r="E86" s="212">
        <v>0.9274</v>
      </c>
      <c r="F86" s="213"/>
      <c r="G86" s="214"/>
      <c r="M86" s="208" t="s">
        <v>180</v>
      </c>
      <c r="O86" s="195"/>
    </row>
    <row r="87" spans="1:104">
      <c r="A87" s="203"/>
      <c r="B87" s="209"/>
      <c r="C87" s="210" t="s">
        <v>181</v>
      </c>
      <c r="D87" s="211"/>
      <c r="E87" s="212">
        <v>5.8000000000000003E-2</v>
      </c>
      <c r="F87" s="213"/>
      <c r="G87" s="214"/>
      <c r="M87" s="208" t="s">
        <v>181</v>
      </c>
      <c r="O87" s="195"/>
    </row>
    <row r="88" spans="1:104">
      <c r="A88" s="203"/>
      <c r="B88" s="209"/>
      <c r="C88" s="210" t="s">
        <v>182</v>
      </c>
      <c r="D88" s="211"/>
      <c r="E88" s="212">
        <v>0.1159</v>
      </c>
      <c r="F88" s="213"/>
      <c r="G88" s="214"/>
      <c r="M88" s="208" t="s">
        <v>182</v>
      </c>
      <c r="O88" s="195"/>
    </row>
    <row r="89" spans="1:104">
      <c r="A89" s="196">
        <v>33</v>
      </c>
      <c r="B89" s="197" t="s">
        <v>183</v>
      </c>
      <c r="C89" s="198" t="s">
        <v>184</v>
      </c>
      <c r="D89" s="199" t="s">
        <v>158</v>
      </c>
      <c r="E89" s="200">
        <v>5.8120000000000003</v>
      </c>
      <c r="F89" s="200">
        <v>0</v>
      </c>
      <c r="G89" s="201">
        <f>E89*F89</f>
        <v>0</v>
      </c>
      <c r="O89" s="195">
        <v>2</v>
      </c>
      <c r="AA89" s="167">
        <v>1</v>
      </c>
      <c r="AB89" s="167">
        <v>1</v>
      </c>
      <c r="AC89" s="167">
        <v>1</v>
      </c>
      <c r="AZ89" s="167">
        <v>1</v>
      </c>
      <c r="BA89" s="167">
        <f>IF(AZ89=1,G89,0)</f>
        <v>0</v>
      </c>
      <c r="BB89" s="167">
        <f>IF(AZ89=2,G89,0)</f>
        <v>0</v>
      </c>
      <c r="BC89" s="167">
        <f>IF(AZ89=3,G89,0)</f>
        <v>0</v>
      </c>
      <c r="BD89" s="167">
        <f>IF(AZ89=4,G89,0)</f>
        <v>0</v>
      </c>
      <c r="BE89" s="167">
        <f>IF(AZ89=5,G89,0)</f>
        <v>0</v>
      </c>
      <c r="CA89" s="202">
        <v>1</v>
      </c>
      <c r="CB89" s="202">
        <v>1</v>
      </c>
      <c r="CZ89" s="167">
        <v>3.925E-2</v>
      </c>
    </row>
    <row r="90" spans="1:104">
      <c r="A90" s="203"/>
      <c r="B90" s="209"/>
      <c r="C90" s="210" t="s">
        <v>185</v>
      </c>
      <c r="D90" s="211"/>
      <c r="E90" s="212">
        <v>1.28</v>
      </c>
      <c r="F90" s="213"/>
      <c r="G90" s="214"/>
      <c r="M90" s="208" t="s">
        <v>185</v>
      </c>
      <c r="O90" s="195"/>
    </row>
    <row r="91" spans="1:104">
      <c r="A91" s="203"/>
      <c r="B91" s="209"/>
      <c r="C91" s="210" t="s">
        <v>186</v>
      </c>
      <c r="D91" s="211"/>
      <c r="E91" s="212">
        <v>0.96</v>
      </c>
      <c r="F91" s="213"/>
      <c r="G91" s="214"/>
      <c r="M91" s="208" t="s">
        <v>186</v>
      </c>
      <c r="O91" s="195"/>
    </row>
    <row r="92" spans="1:104">
      <c r="A92" s="203"/>
      <c r="B92" s="209"/>
      <c r="C92" s="210" t="s">
        <v>187</v>
      </c>
      <c r="D92" s="211"/>
      <c r="E92" s="212">
        <v>3.008</v>
      </c>
      <c r="F92" s="213"/>
      <c r="G92" s="214"/>
      <c r="M92" s="208" t="s">
        <v>187</v>
      </c>
      <c r="O92" s="195"/>
    </row>
    <row r="93" spans="1:104">
      <c r="A93" s="203"/>
      <c r="B93" s="209"/>
      <c r="C93" s="210" t="s">
        <v>188</v>
      </c>
      <c r="D93" s="211"/>
      <c r="E93" s="212">
        <v>0.188</v>
      </c>
      <c r="F93" s="213"/>
      <c r="G93" s="214"/>
      <c r="M93" s="208" t="s">
        <v>188</v>
      </c>
      <c r="O93" s="195"/>
    </row>
    <row r="94" spans="1:104">
      <c r="A94" s="203"/>
      <c r="B94" s="209"/>
      <c r="C94" s="210" t="s">
        <v>189</v>
      </c>
      <c r="D94" s="211"/>
      <c r="E94" s="212">
        <v>0.376</v>
      </c>
      <c r="F94" s="213"/>
      <c r="G94" s="214"/>
      <c r="M94" s="208" t="s">
        <v>189</v>
      </c>
      <c r="O94" s="195"/>
    </row>
    <row r="95" spans="1:104">
      <c r="A95" s="196">
        <v>34</v>
      </c>
      <c r="B95" s="197" t="s">
        <v>190</v>
      </c>
      <c r="C95" s="198" t="s">
        <v>191</v>
      </c>
      <c r="D95" s="199" t="s">
        <v>158</v>
      </c>
      <c r="E95" s="200">
        <v>5.8120000000000003</v>
      </c>
      <c r="F95" s="200">
        <v>0</v>
      </c>
      <c r="G95" s="201">
        <f>E95*F95</f>
        <v>0</v>
      </c>
      <c r="O95" s="195">
        <v>2</v>
      </c>
      <c r="AA95" s="167">
        <v>1</v>
      </c>
      <c r="AB95" s="167">
        <v>1</v>
      </c>
      <c r="AC95" s="167">
        <v>1</v>
      </c>
      <c r="AZ95" s="167">
        <v>1</v>
      </c>
      <c r="BA95" s="167">
        <f>IF(AZ95=1,G95,0)</f>
        <v>0</v>
      </c>
      <c r="BB95" s="167">
        <f>IF(AZ95=2,G95,0)</f>
        <v>0</v>
      </c>
      <c r="BC95" s="167">
        <f>IF(AZ95=3,G95,0)</f>
        <v>0</v>
      </c>
      <c r="BD95" s="167">
        <f>IF(AZ95=4,G95,0)</f>
        <v>0</v>
      </c>
      <c r="BE95" s="167">
        <f>IF(AZ95=5,G95,0)</f>
        <v>0</v>
      </c>
      <c r="CA95" s="202">
        <v>1</v>
      </c>
      <c r="CB95" s="202">
        <v>1</v>
      </c>
      <c r="CZ95" s="167">
        <v>0</v>
      </c>
    </row>
    <row r="96" spans="1:104">
      <c r="A96" s="196">
        <v>35</v>
      </c>
      <c r="B96" s="197" t="s">
        <v>192</v>
      </c>
      <c r="C96" s="198" t="s">
        <v>193</v>
      </c>
      <c r="D96" s="199" t="s">
        <v>173</v>
      </c>
      <c r="E96" s="200">
        <v>9.2807510000000004</v>
      </c>
      <c r="F96" s="200">
        <v>0</v>
      </c>
      <c r="G96" s="201">
        <f>E96*F96</f>
        <v>0</v>
      </c>
      <c r="O96" s="195">
        <v>2</v>
      </c>
      <c r="AA96" s="167">
        <v>7</v>
      </c>
      <c r="AB96" s="167">
        <v>1</v>
      </c>
      <c r="AC96" s="167">
        <v>2</v>
      </c>
      <c r="AZ96" s="167">
        <v>1</v>
      </c>
      <c r="BA96" s="167">
        <f>IF(AZ96=1,G96,0)</f>
        <v>0</v>
      </c>
      <c r="BB96" s="167">
        <f>IF(AZ96=2,G96,0)</f>
        <v>0</v>
      </c>
      <c r="BC96" s="167">
        <f>IF(AZ96=3,G96,0)</f>
        <v>0</v>
      </c>
      <c r="BD96" s="167">
        <f>IF(AZ96=4,G96,0)</f>
        <v>0</v>
      </c>
      <c r="BE96" s="167">
        <f>IF(AZ96=5,G96,0)</f>
        <v>0</v>
      </c>
      <c r="CA96" s="202">
        <v>7</v>
      </c>
      <c r="CB96" s="202">
        <v>1</v>
      </c>
      <c r="CZ96" s="167">
        <v>0</v>
      </c>
    </row>
    <row r="97" spans="1:104">
      <c r="A97" s="215"/>
      <c r="B97" s="216" t="s">
        <v>76</v>
      </c>
      <c r="C97" s="217" t="str">
        <f>CONCATENATE(B82," ",C82)</f>
        <v>2 Základy a zvláštní zakládání</v>
      </c>
      <c r="D97" s="218"/>
      <c r="E97" s="219"/>
      <c r="F97" s="220"/>
      <c r="G97" s="221">
        <f>SUM(G82:G96)</f>
        <v>0</v>
      </c>
      <c r="O97" s="195">
        <v>4</v>
      </c>
      <c r="BA97" s="222">
        <f>SUM(BA82:BA96)</f>
        <v>0</v>
      </c>
      <c r="BB97" s="222">
        <f>SUM(BB82:BB96)</f>
        <v>0</v>
      </c>
      <c r="BC97" s="222">
        <f>SUM(BC82:BC96)</f>
        <v>0</v>
      </c>
      <c r="BD97" s="222">
        <f>SUM(BD82:BD96)</f>
        <v>0</v>
      </c>
      <c r="BE97" s="222">
        <f>SUM(BE82:BE96)</f>
        <v>0</v>
      </c>
    </row>
    <row r="98" spans="1:104">
      <c r="A98" s="188" t="s">
        <v>72</v>
      </c>
      <c r="B98" s="189" t="s">
        <v>194</v>
      </c>
      <c r="C98" s="190" t="s">
        <v>195</v>
      </c>
      <c r="D98" s="191"/>
      <c r="E98" s="192"/>
      <c r="F98" s="192"/>
      <c r="G98" s="193"/>
      <c r="H98" s="194"/>
      <c r="I98" s="194"/>
      <c r="O98" s="195">
        <v>1</v>
      </c>
    </row>
    <row r="99" spans="1:104">
      <c r="A99" s="196">
        <v>36</v>
      </c>
      <c r="B99" s="197" t="s">
        <v>196</v>
      </c>
      <c r="C99" s="198" t="s">
        <v>197</v>
      </c>
      <c r="D99" s="199" t="s">
        <v>158</v>
      </c>
      <c r="E99" s="200">
        <v>261.84160000000003</v>
      </c>
      <c r="F99" s="200">
        <v>0</v>
      </c>
      <c r="G99" s="201">
        <f>E99*F99</f>
        <v>0</v>
      </c>
      <c r="O99" s="195">
        <v>2</v>
      </c>
      <c r="AA99" s="167">
        <v>1</v>
      </c>
      <c r="AB99" s="167">
        <v>1</v>
      </c>
      <c r="AC99" s="167">
        <v>1</v>
      </c>
      <c r="AZ99" s="167">
        <v>1</v>
      </c>
      <c r="BA99" s="167">
        <f>IF(AZ99=1,G99,0)</f>
        <v>0</v>
      </c>
      <c r="BB99" s="167">
        <f>IF(AZ99=2,G99,0)</f>
        <v>0</v>
      </c>
      <c r="BC99" s="167">
        <f>IF(AZ99=3,G99,0)</f>
        <v>0</v>
      </c>
      <c r="BD99" s="167">
        <f>IF(AZ99=4,G99,0)</f>
        <v>0</v>
      </c>
      <c r="BE99" s="167">
        <f>IF(AZ99=5,G99,0)</f>
        <v>0</v>
      </c>
      <c r="CA99" s="202">
        <v>1</v>
      </c>
      <c r="CB99" s="202">
        <v>1</v>
      </c>
      <c r="CZ99" s="167">
        <v>4.0000000000000003E-5</v>
      </c>
    </row>
    <row r="100" spans="1:104">
      <c r="A100" s="203"/>
      <c r="B100" s="209"/>
      <c r="C100" s="210" t="s">
        <v>198</v>
      </c>
      <c r="D100" s="211"/>
      <c r="E100" s="212">
        <v>28.8</v>
      </c>
      <c r="F100" s="213"/>
      <c r="G100" s="214"/>
      <c r="M100" s="208" t="s">
        <v>198</v>
      </c>
      <c r="O100" s="195"/>
    </row>
    <row r="101" spans="1:104">
      <c r="A101" s="203"/>
      <c r="B101" s="209"/>
      <c r="C101" s="210" t="s">
        <v>199</v>
      </c>
      <c r="D101" s="211"/>
      <c r="E101" s="212">
        <v>98.445599999999999</v>
      </c>
      <c r="F101" s="213"/>
      <c r="G101" s="214"/>
      <c r="M101" s="208" t="s">
        <v>199</v>
      </c>
      <c r="O101" s="195"/>
    </row>
    <row r="102" spans="1:104">
      <c r="A102" s="203"/>
      <c r="B102" s="209"/>
      <c r="C102" s="210" t="s">
        <v>200</v>
      </c>
      <c r="D102" s="211"/>
      <c r="E102" s="212">
        <v>47.52</v>
      </c>
      <c r="F102" s="213"/>
      <c r="G102" s="214"/>
      <c r="M102" s="208" t="s">
        <v>200</v>
      </c>
      <c r="O102" s="195"/>
    </row>
    <row r="103" spans="1:104">
      <c r="A103" s="203"/>
      <c r="B103" s="209"/>
      <c r="C103" s="210" t="s">
        <v>201</v>
      </c>
      <c r="D103" s="211"/>
      <c r="E103" s="212">
        <v>87.075999999999993</v>
      </c>
      <c r="F103" s="213"/>
      <c r="G103" s="214"/>
      <c r="M103" s="208" t="s">
        <v>201</v>
      </c>
      <c r="O103" s="195"/>
    </row>
    <row r="104" spans="1:104" ht="22.5">
      <c r="A104" s="196">
        <v>37</v>
      </c>
      <c r="B104" s="197" t="s">
        <v>202</v>
      </c>
      <c r="C104" s="198" t="s">
        <v>203</v>
      </c>
      <c r="D104" s="199" t="s">
        <v>158</v>
      </c>
      <c r="E104" s="200">
        <v>162</v>
      </c>
      <c r="F104" s="200">
        <v>0</v>
      </c>
      <c r="G104" s="201">
        <f>E104*F104</f>
        <v>0</v>
      </c>
      <c r="O104" s="195">
        <v>2</v>
      </c>
      <c r="AA104" s="167">
        <v>1</v>
      </c>
      <c r="AB104" s="167">
        <v>1</v>
      </c>
      <c r="AC104" s="167">
        <v>1</v>
      </c>
      <c r="AZ104" s="167">
        <v>1</v>
      </c>
      <c r="BA104" s="167">
        <f>IF(AZ104=1,G104,0)</f>
        <v>0</v>
      </c>
      <c r="BB104" s="167">
        <f>IF(AZ104=2,G104,0)</f>
        <v>0</v>
      </c>
      <c r="BC104" s="167">
        <f>IF(AZ104=3,G104,0)</f>
        <v>0</v>
      </c>
      <c r="BD104" s="167">
        <f>IF(AZ104=4,G104,0)</f>
        <v>0</v>
      </c>
      <c r="BE104" s="167">
        <f>IF(AZ104=5,G104,0)</f>
        <v>0</v>
      </c>
      <c r="CA104" s="202">
        <v>1</v>
      </c>
      <c r="CB104" s="202">
        <v>1</v>
      </c>
      <c r="CZ104" s="167">
        <v>0.2024</v>
      </c>
    </row>
    <row r="105" spans="1:104">
      <c r="A105" s="203"/>
      <c r="B105" s="209"/>
      <c r="C105" s="210" t="s">
        <v>83</v>
      </c>
      <c r="D105" s="211"/>
      <c r="E105" s="212">
        <v>0</v>
      </c>
      <c r="F105" s="213"/>
      <c r="G105" s="214"/>
      <c r="M105" s="208">
        <v>0</v>
      </c>
      <c r="O105" s="195"/>
    </row>
    <row r="106" spans="1:104">
      <c r="A106" s="203"/>
      <c r="B106" s="209"/>
      <c r="C106" s="210" t="s">
        <v>204</v>
      </c>
      <c r="D106" s="211"/>
      <c r="E106" s="212">
        <v>162</v>
      </c>
      <c r="F106" s="213"/>
      <c r="G106" s="214"/>
      <c r="M106" s="208" t="s">
        <v>204</v>
      </c>
      <c r="O106" s="195"/>
    </row>
    <row r="107" spans="1:104" ht="22.5">
      <c r="A107" s="196">
        <v>38</v>
      </c>
      <c r="B107" s="197" t="s">
        <v>205</v>
      </c>
      <c r="C107" s="198" t="s">
        <v>206</v>
      </c>
      <c r="D107" s="199" t="s">
        <v>158</v>
      </c>
      <c r="E107" s="200">
        <v>74.12</v>
      </c>
      <c r="F107" s="200">
        <v>0</v>
      </c>
      <c r="G107" s="201">
        <f>E107*F107</f>
        <v>0</v>
      </c>
      <c r="O107" s="195">
        <v>2</v>
      </c>
      <c r="AA107" s="167">
        <v>1</v>
      </c>
      <c r="AB107" s="167">
        <v>0</v>
      </c>
      <c r="AC107" s="167">
        <v>0</v>
      </c>
      <c r="AZ107" s="167">
        <v>1</v>
      </c>
      <c r="BA107" s="167">
        <f>IF(AZ107=1,G107,0)</f>
        <v>0</v>
      </c>
      <c r="BB107" s="167">
        <f>IF(AZ107=2,G107,0)</f>
        <v>0</v>
      </c>
      <c r="BC107" s="167">
        <f>IF(AZ107=3,G107,0)</f>
        <v>0</v>
      </c>
      <c r="BD107" s="167">
        <f>IF(AZ107=4,G107,0)</f>
        <v>0</v>
      </c>
      <c r="BE107" s="167">
        <f>IF(AZ107=5,G107,0)</f>
        <v>0</v>
      </c>
      <c r="CA107" s="202">
        <v>1</v>
      </c>
      <c r="CB107" s="202">
        <v>0</v>
      </c>
      <c r="CZ107" s="167">
        <v>0.60721000000000003</v>
      </c>
    </row>
    <row r="108" spans="1:104" ht="22.5">
      <c r="A108" s="196">
        <v>39</v>
      </c>
      <c r="B108" s="197" t="s">
        <v>207</v>
      </c>
      <c r="C108" s="198" t="s">
        <v>208</v>
      </c>
      <c r="D108" s="199" t="s">
        <v>158</v>
      </c>
      <c r="E108" s="200">
        <v>84.710999999999999</v>
      </c>
      <c r="F108" s="200">
        <v>0</v>
      </c>
      <c r="G108" s="201">
        <f>E108*F108</f>
        <v>0</v>
      </c>
      <c r="O108" s="195">
        <v>2</v>
      </c>
      <c r="AA108" s="167">
        <v>1</v>
      </c>
      <c r="AB108" s="167">
        <v>1</v>
      </c>
      <c r="AC108" s="167">
        <v>1</v>
      </c>
      <c r="AZ108" s="167">
        <v>1</v>
      </c>
      <c r="BA108" s="167">
        <f>IF(AZ108=1,G108,0)</f>
        <v>0</v>
      </c>
      <c r="BB108" s="167">
        <f>IF(AZ108=2,G108,0)</f>
        <v>0</v>
      </c>
      <c r="BC108" s="167">
        <f>IF(AZ108=3,G108,0)</f>
        <v>0</v>
      </c>
      <c r="BD108" s="167">
        <f>IF(AZ108=4,G108,0)</f>
        <v>0</v>
      </c>
      <c r="BE108" s="167">
        <f>IF(AZ108=5,G108,0)</f>
        <v>0</v>
      </c>
      <c r="CA108" s="202">
        <v>1</v>
      </c>
      <c r="CB108" s="202">
        <v>1</v>
      </c>
      <c r="CZ108" s="167">
        <v>0.28899999999999998</v>
      </c>
    </row>
    <row r="109" spans="1:104">
      <c r="A109" s="203"/>
      <c r="B109" s="209"/>
      <c r="C109" s="236" t="s">
        <v>117</v>
      </c>
      <c r="D109" s="211"/>
      <c r="E109" s="235">
        <v>0</v>
      </c>
      <c r="F109" s="213"/>
      <c r="G109" s="214"/>
      <c r="M109" s="208" t="s">
        <v>117</v>
      </c>
      <c r="O109" s="195"/>
    </row>
    <row r="110" spans="1:104">
      <c r="A110" s="203"/>
      <c r="B110" s="209"/>
      <c r="C110" s="236" t="s">
        <v>209</v>
      </c>
      <c r="D110" s="211"/>
      <c r="E110" s="235">
        <v>74.430000000000007</v>
      </c>
      <c r="F110" s="213"/>
      <c r="G110" s="214"/>
      <c r="M110" s="208" t="s">
        <v>209</v>
      </c>
      <c r="O110" s="195"/>
    </row>
    <row r="111" spans="1:104">
      <c r="A111" s="203"/>
      <c r="B111" s="209"/>
      <c r="C111" s="236" t="s">
        <v>119</v>
      </c>
      <c r="D111" s="211"/>
      <c r="E111" s="235">
        <v>74.430000000000007</v>
      </c>
      <c r="F111" s="213"/>
      <c r="G111" s="214"/>
      <c r="M111" s="208" t="s">
        <v>119</v>
      </c>
      <c r="O111" s="195"/>
    </row>
    <row r="112" spans="1:104">
      <c r="A112" s="203"/>
      <c r="B112" s="209"/>
      <c r="C112" s="210" t="s">
        <v>210</v>
      </c>
      <c r="D112" s="211"/>
      <c r="E112" s="212">
        <v>84.710999999999999</v>
      </c>
      <c r="F112" s="213"/>
      <c r="G112" s="214"/>
      <c r="M112" s="208" t="s">
        <v>210</v>
      </c>
      <c r="O112" s="195"/>
    </row>
    <row r="113" spans="1:104" ht="22.5">
      <c r="A113" s="196">
        <v>40</v>
      </c>
      <c r="B113" s="197" t="s">
        <v>211</v>
      </c>
      <c r="C113" s="198" t="s">
        <v>212</v>
      </c>
      <c r="D113" s="199" t="s">
        <v>158</v>
      </c>
      <c r="E113" s="200">
        <v>74.430000000000007</v>
      </c>
      <c r="F113" s="200">
        <v>0</v>
      </c>
      <c r="G113" s="201">
        <f>E113*F113</f>
        <v>0</v>
      </c>
      <c r="O113" s="195">
        <v>2</v>
      </c>
      <c r="AA113" s="167">
        <v>1</v>
      </c>
      <c r="AB113" s="167">
        <v>1</v>
      </c>
      <c r="AC113" s="167">
        <v>1</v>
      </c>
      <c r="AZ113" s="167">
        <v>1</v>
      </c>
      <c r="BA113" s="167">
        <f>IF(AZ113=1,G113,0)</f>
        <v>0</v>
      </c>
      <c r="BB113" s="167">
        <f>IF(AZ113=2,G113,0)</f>
        <v>0</v>
      </c>
      <c r="BC113" s="167">
        <f>IF(AZ113=3,G113,0)</f>
        <v>0</v>
      </c>
      <c r="BD113" s="167">
        <f>IF(AZ113=4,G113,0)</f>
        <v>0</v>
      </c>
      <c r="BE113" s="167">
        <f>IF(AZ113=5,G113,0)</f>
        <v>0</v>
      </c>
      <c r="CA113" s="202">
        <v>1</v>
      </c>
      <c r="CB113" s="202">
        <v>1</v>
      </c>
      <c r="CZ113" s="167">
        <v>0.23480999999999999</v>
      </c>
    </row>
    <row r="114" spans="1:104">
      <c r="A114" s="203"/>
      <c r="B114" s="209"/>
      <c r="C114" s="210" t="s">
        <v>213</v>
      </c>
      <c r="D114" s="211"/>
      <c r="E114" s="212">
        <v>44.43</v>
      </c>
      <c r="F114" s="213"/>
      <c r="G114" s="214"/>
      <c r="M114" s="208" t="s">
        <v>213</v>
      </c>
      <c r="O114" s="195"/>
    </row>
    <row r="115" spans="1:104">
      <c r="A115" s="203"/>
      <c r="B115" s="209"/>
      <c r="C115" s="210" t="s">
        <v>214</v>
      </c>
      <c r="D115" s="211"/>
      <c r="E115" s="212">
        <v>30</v>
      </c>
      <c r="F115" s="213"/>
      <c r="G115" s="214"/>
      <c r="M115" s="208" t="s">
        <v>214</v>
      </c>
      <c r="O115" s="195"/>
    </row>
    <row r="116" spans="1:104" ht="22.5">
      <c r="A116" s="196">
        <v>41</v>
      </c>
      <c r="B116" s="197" t="s">
        <v>215</v>
      </c>
      <c r="C116" s="198" t="s">
        <v>216</v>
      </c>
      <c r="D116" s="199" t="s">
        <v>158</v>
      </c>
      <c r="E116" s="200">
        <v>171.84960000000001</v>
      </c>
      <c r="F116" s="200">
        <v>0</v>
      </c>
      <c r="G116" s="201">
        <f>E116*F116</f>
        <v>0</v>
      </c>
      <c r="O116" s="195">
        <v>2</v>
      </c>
      <c r="AA116" s="167">
        <v>1</v>
      </c>
      <c r="AB116" s="167">
        <v>0</v>
      </c>
      <c r="AC116" s="167">
        <v>0</v>
      </c>
      <c r="AZ116" s="167">
        <v>1</v>
      </c>
      <c r="BA116" s="167">
        <f>IF(AZ116=1,G116,0)</f>
        <v>0</v>
      </c>
      <c r="BB116" s="167">
        <f>IF(AZ116=2,G116,0)</f>
        <v>0</v>
      </c>
      <c r="BC116" s="167">
        <f>IF(AZ116=3,G116,0)</f>
        <v>0</v>
      </c>
      <c r="BD116" s="167">
        <f>IF(AZ116=4,G116,0)</f>
        <v>0</v>
      </c>
      <c r="BE116" s="167">
        <f>IF(AZ116=5,G116,0)</f>
        <v>0</v>
      </c>
      <c r="CA116" s="202">
        <v>1</v>
      </c>
      <c r="CB116" s="202">
        <v>0</v>
      </c>
      <c r="CZ116" s="167">
        <v>0.29160000000000003</v>
      </c>
    </row>
    <row r="117" spans="1:104">
      <c r="A117" s="203"/>
      <c r="B117" s="209"/>
      <c r="C117" s="210" t="s">
        <v>217</v>
      </c>
      <c r="D117" s="211"/>
      <c r="E117" s="212">
        <v>171.84960000000001</v>
      </c>
      <c r="F117" s="213"/>
      <c r="G117" s="214"/>
      <c r="M117" s="208" t="s">
        <v>217</v>
      </c>
      <c r="O117" s="195"/>
    </row>
    <row r="118" spans="1:104" ht="22.5">
      <c r="A118" s="196">
        <v>42</v>
      </c>
      <c r="B118" s="197" t="s">
        <v>218</v>
      </c>
      <c r="C118" s="198" t="s">
        <v>219</v>
      </c>
      <c r="D118" s="199" t="s">
        <v>158</v>
      </c>
      <c r="E118" s="200">
        <v>79.16</v>
      </c>
      <c r="F118" s="200">
        <v>0</v>
      </c>
      <c r="G118" s="201">
        <f>E118*F118</f>
        <v>0</v>
      </c>
      <c r="O118" s="195">
        <v>2</v>
      </c>
      <c r="AA118" s="167">
        <v>1</v>
      </c>
      <c r="AB118" s="167">
        <v>0</v>
      </c>
      <c r="AC118" s="167">
        <v>0</v>
      </c>
      <c r="AZ118" s="167">
        <v>1</v>
      </c>
      <c r="BA118" s="167">
        <f>IF(AZ118=1,G118,0)</f>
        <v>0</v>
      </c>
      <c r="BB118" s="167">
        <f>IF(AZ118=2,G118,0)</f>
        <v>0</v>
      </c>
      <c r="BC118" s="167">
        <f>IF(AZ118=3,G118,0)</f>
        <v>0</v>
      </c>
      <c r="BD118" s="167">
        <f>IF(AZ118=4,G118,0)</f>
        <v>0</v>
      </c>
      <c r="BE118" s="167">
        <f>IF(AZ118=5,G118,0)</f>
        <v>0</v>
      </c>
      <c r="CA118" s="202">
        <v>1</v>
      </c>
      <c r="CB118" s="202">
        <v>0</v>
      </c>
      <c r="CZ118" s="167">
        <v>0.27994000000000002</v>
      </c>
    </row>
    <row r="119" spans="1:104" ht="22.5">
      <c r="A119" s="196">
        <v>43</v>
      </c>
      <c r="B119" s="197" t="s">
        <v>220</v>
      </c>
      <c r="C119" s="198" t="s">
        <v>221</v>
      </c>
      <c r="D119" s="199" t="s">
        <v>158</v>
      </c>
      <c r="E119" s="200">
        <v>2.7949999999999999</v>
      </c>
      <c r="F119" s="200">
        <v>0</v>
      </c>
      <c r="G119" s="201">
        <f>E119*F119</f>
        <v>0</v>
      </c>
      <c r="O119" s="195">
        <v>2</v>
      </c>
      <c r="AA119" s="167">
        <v>1</v>
      </c>
      <c r="AB119" s="167">
        <v>1</v>
      </c>
      <c r="AC119" s="167">
        <v>1</v>
      </c>
      <c r="AZ119" s="167">
        <v>1</v>
      </c>
      <c r="BA119" s="167">
        <f>IF(AZ119=1,G119,0)</f>
        <v>0</v>
      </c>
      <c r="BB119" s="167">
        <f>IF(AZ119=2,G119,0)</f>
        <v>0</v>
      </c>
      <c r="BC119" s="167">
        <f>IF(AZ119=3,G119,0)</f>
        <v>0</v>
      </c>
      <c r="BD119" s="167">
        <f>IF(AZ119=4,G119,0)</f>
        <v>0</v>
      </c>
      <c r="BE119" s="167">
        <f>IF(AZ119=5,G119,0)</f>
        <v>0</v>
      </c>
      <c r="CA119" s="202">
        <v>1</v>
      </c>
      <c r="CB119" s="202">
        <v>1</v>
      </c>
      <c r="CZ119" s="167">
        <v>0.15382000000000001</v>
      </c>
    </row>
    <row r="120" spans="1:104">
      <c r="A120" s="203"/>
      <c r="B120" s="204"/>
      <c r="C120" s="205" t="s">
        <v>222</v>
      </c>
      <c r="D120" s="206"/>
      <c r="E120" s="206"/>
      <c r="F120" s="206"/>
      <c r="G120" s="207"/>
      <c r="L120" s="208" t="s">
        <v>222</v>
      </c>
      <c r="O120" s="195">
        <v>3</v>
      </c>
    </row>
    <row r="121" spans="1:104">
      <c r="A121" s="203"/>
      <c r="B121" s="209"/>
      <c r="C121" s="210" t="s">
        <v>223</v>
      </c>
      <c r="D121" s="211"/>
      <c r="E121" s="212">
        <v>2.7949999999999999</v>
      </c>
      <c r="F121" s="213"/>
      <c r="G121" s="214"/>
      <c r="M121" s="208" t="s">
        <v>223</v>
      </c>
      <c r="O121" s="195"/>
    </row>
    <row r="122" spans="1:104" ht="22.5">
      <c r="A122" s="196">
        <v>44</v>
      </c>
      <c r="B122" s="197" t="s">
        <v>224</v>
      </c>
      <c r="C122" s="198" t="s">
        <v>225</v>
      </c>
      <c r="D122" s="199" t="s">
        <v>158</v>
      </c>
      <c r="E122" s="200">
        <v>74.430000000000007</v>
      </c>
      <c r="F122" s="200">
        <v>0</v>
      </c>
      <c r="G122" s="201">
        <f>E122*F122</f>
        <v>0</v>
      </c>
      <c r="O122" s="195">
        <v>2</v>
      </c>
      <c r="AA122" s="167">
        <v>1</v>
      </c>
      <c r="AB122" s="167">
        <v>1</v>
      </c>
      <c r="AC122" s="167">
        <v>1</v>
      </c>
      <c r="AZ122" s="167">
        <v>1</v>
      </c>
      <c r="BA122" s="167">
        <f>IF(AZ122=1,G122,0)</f>
        <v>0</v>
      </c>
      <c r="BB122" s="167">
        <f>IF(AZ122=2,G122,0)</f>
        <v>0</v>
      </c>
      <c r="BC122" s="167">
        <f>IF(AZ122=3,G122,0)</f>
        <v>0</v>
      </c>
      <c r="BD122" s="167">
        <f>IF(AZ122=4,G122,0)</f>
        <v>0</v>
      </c>
      <c r="BE122" s="167">
        <f>IF(AZ122=5,G122,0)</f>
        <v>0</v>
      </c>
      <c r="CA122" s="202">
        <v>1</v>
      </c>
      <c r="CB122" s="202">
        <v>1</v>
      </c>
      <c r="CZ122" s="167">
        <v>8.5650000000000004E-2</v>
      </c>
    </row>
    <row r="123" spans="1:104">
      <c r="A123" s="203"/>
      <c r="B123" s="209"/>
      <c r="C123" s="210" t="s">
        <v>213</v>
      </c>
      <c r="D123" s="211"/>
      <c r="E123" s="212">
        <v>44.43</v>
      </c>
      <c r="F123" s="213"/>
      <c r="G123" s="214"/>
      <c r="M123" s="208" t="s">
        <v>213</v>
      </c>
      <c r="O123" s="195"/>
    </row>
    <row r="124" spans="1:104">
      <c r="A124" s="203"/>
      <c r="B124" s="209"/>
      <c r="C124" s="210" t="s">
        <v>214</v>
      </c>
      <c r="D124" s="211"/>
      <c r="E124" s="212">
        <v>30</v>
      </c>
      <c r="F124" s="213"/>
      <c r="G124" s="214"/>
      <c r="M124" s="208" t="s">
        <v>214</v>
      </c>
      <c r="O124" s="195"/>
    </row>
    <row r="125" spans="1:104">
      <c r="A125" s="196">
        <v>45</v>
      </c>
      <c r="B125" s="197" t="s">
        <v>226</v>
      </c>
      <c r="C125" s="198" t="s">
        <v>227</v>
      </c>
      <c r="D125" s="199" t="s">
        <v>228</v>
      </c>
      <c r="E125" s="200">
        <v>195.65</v>
      </c>
      <c r="F125" s="200">
        <v>0</v>
      </c>
      <c r="G125" s="201">
        <f>E125*F125</f>
        <v>0</v>
      </c>
      <c r="O125" s="195">
        <v>2</v>
      </c>
      <c r="AA125" s="167">
        <v>1</v>
      </c>
      <c r="AB125" s="167">
        <v>1</v>
      </c>
      <c r="AC125" s="167">
        <v>1</v>
      </c>
      <c r="AZ125" s="167">
        <v>1</v>
      </c>
      <c r="BA125" s="167">
        <f>IF(AZ125=1,G125,0)</f>
        <v>0</v>
      </c>
      <c r="BB125" s="167">
        <f>IF(AZ125=2,G125,0)</f>
        <v>0</v>
      </c>
      <c r="BC125" s="167">
        <f>IF(AZ125=3,G125,0)</f>
        <v>0</v>
      </c>
      <c r="BD125" s="167">
        <f>IF(AZ125=4,G125,0)</f>
        <v>0</v>
      </c>
      <c r="BE125" s="167">
        <f>IF(AZ125=5,G125,0)</f>
        <v>0</v>
      </c>
      <c r="CA125" s="202">
        <v>1</v>
      </c>
      <c r="CB125" s="202">
        <v>1</v>
      </c>
      <c r="CZ125" s="167">
        <v>0.10598</v>
      </c>
    </row>
    <row r="126" spans="1:104">
      <c r="A126" s="203"/>
      <c r="B126" s="209"/>
      <c r="C126" s="210" t="s">
        <v>229</v>
      </c>
      <c r="D126" s="211"/>
      <c r="E126" s="212">
        <v>54.32</v>
      </c>
      <c r="F126" s="213"/>
      <c r="G126" s="214"/>
      <c r="M126" s="208" t="s">
        <v>229</v>
      </c>
      <c r="O126" s="195"/>
    </row>
    <row r="127" spans="1:104">
      <c r="A127" s="203"/>
      <c r="B127" s="209"/>
      <c r="C127" s="210" t="s">
        <v>230</v>
      </c>
      <c r="D127" s="211"/>
      <c r="E127" s="212">
        <v>100.74</v>
      </c>
      <c r="F127" s="213"/>
      <c r="G127" s="214"/>
      <c r="M127" s="208" t="s">
        <v>230</v>
      </c>
      <c r="O127" s="195"/>
    </row>
    <row r="128" spans="1:104">
      <c r="A128" s="203"/>
      <c r="B128" s="209"/>
      <c r="C128" s="210" t="s">
        <v>231</v>
      </c>
      <c r="D128" s="211"/>
      <c r="E128" s="212">
        <v>5.59</v>
      </c>
      <c r="F128" s="213"/>
      <c r="G128" s="214"/>
      <c r="M128" s="208" t="s">
        <v>231</v>
      </c>
      <c r="O128" s="195"/>
    </row>
    <row r="129" spans="1:104">
      <c r="A129" s="203"/>
      <c r="B129" s="209"/>
      <c r="C129" s="210" t="s">
        <v>232</v>
      </c>
      <c r="D129" s="211"/>
      <c r="E129" s="212">
        <v>35</v>
      </c>
      <c r="F129" s="213"/>
      <c r="G129" s="214"/>
      <c r="M129" s="208" t="s">
        <v>232</v>
      </c>
      <c r="O129" s="195"/>
    </row>
    <row r="130" spans="1:104">
      <c r="A130" s="196">
        <v>46</v>
      </c>
      <c r="B130" s="197" t="s">
        <v>85</v>
      </c>
      <c r="C130" s="198" t="s">
        <v>233</v>
      </c>
      <c r="D130" s="199" t="s">
        <v>158</v>
      </c>
      <c r="E130" s="200">
        <v>442.21660000000003</v>
      </c>
      <c r="F130" s="200">
        <v>0</v>
      </c>
      <c r="G130" s="201">
        <f>E130*F130</f>
        <v>0</v>
      </c>
      <c r="O130" s="195">
        <v>2</v>
      </c>
      <c r="AA130" s="167">
        <v>12</v>
      </c>
      <c r="AB130" s="167">
        <v>0</v>
      </c>
      <c r="AC130" s="167">
        <v>8</v>
      </c>
      <c r="AZ130" s="167">
        <v>1</v>
      </c>
      <c r="BA130" s="167">
        <f>IF(AZ130=1,G130,0)</f>
        <v>0</v>
      </c>
      <c r="BB130" s="167">
        <f>IF(AZ130=2,G130,0)</f>
        <v>0</v>
      </c>
      <c r="BC130" s="167">
        <f>IF(AZ130=3,G130,0)</f>
        <v>0</v>
      </c>
      <c r="BD130" s="167">
        <f>IF(AZ130=4,G130,0)</f>
        <v>0</v>
      </c>
      <c r="BE130" s="167">
        <f>IF(AZ130=5,G130,0)</f>
        <v>0</v>
      </c>
      <c r="CA130" s="202">
        <v>12</v>
      </c>
      <c r="CB130" s="202">
        <v>0</v>
      </c>
      <c r="CZ130" s="167">
        <v>0</v>
      </c>
    </row>
    <row r="131" spans="1:104">
      <c r="A131" s="203"/>
      <c r="B131" s="209"/>
      <c r="C131" s="210" t="s">
        <v>234</v>
      </c>
      <c r="D131" s="211"/>
      <c r="E131" s="212">
        <v>112</v>
      </c>
      <c r="F131" s="213"/>
      <c r="G131" s="214"/>
      <c r="M131" s="208" t="s">
        <v>234</v>
      </c>
      <c r="O131" s="195"/>
    </row>
    <row r="132" spans="1:104">
      <c r="A132" s="203"/>
      <c r="B132" s="209"/>
      <c r="C132" s="210" t="s">
        <v>235</v>
      </c>
      <c r="D132" s="211"/>
      <c r="E132" s="212">
        <v>166.34559999999999</v>
      </c>
      <c r="F132" s="213"/>
      <c r="G132" s="214"/>
      <c r="M132" s="208" t="s">
        <v>235</v>
      </c>
      <c r="O132" s="195"/>
    </row>
    <row r="133" spans="1:104">
      <c r="A133" s="203"/>
      <c r="B133" s="209"/>
      <c r="C133" s="210" t="s">
        <v>236</v>
      </c>
      <c r="D133" s="211"/>
      <c r="E133" s="212">
        <v>79.16</v>
      </c>
      <c r="F133" s="213"/>
      <c r="G133" s="214"/>
      <c r="M133" s="208" t="s">
        <v>236</v>
      </c>
      <c r="O133" s="195"/>
    </row>
    <row r="134" spans="1:104">
      <c r="A134" s="203"/>
      <c r="B134" s="209"/>
      <c r="C134" s="210" t="s">
        <v>237</v>
      </c>
      <c r="D134" s="211"/>
      <c r="E134" s="212">
        <v>84.710999999999999</v>
      </c>
      <c r="F134" s="213"/>
      <c r="G134" s="214"/>
      <c r="M134" s="208" t="s">
        <v>237</v>
      </c>
      <c r="O134" s="195"/>
    </row>
    <row r="135" spans="1:104" ht="22.5">
      <c r="A135" s="196">
        <v>47</v>
      </c>
      <c r="B135" s="197" t="s">
        <v>85</v>
      </c>
      <c r="C135" s="198" t="s">
        <v>238</v>
      </c>
      <c r="D135" s="199" t="s">
        <v>158</v>
      </c>
      <c r="E135" s="200">
        <v>162</v>
      </c>
      <c r="F135" s="200">
        <v>0</v>
      </c>
      <c r="G135" s="201">
        <f>E135*F135</f>
        <v>0</v>
      </c>
      <c r="O135" s="195">
        <v>2</v>
      </c>
      <c r="AA135" s="167">
        <v>12</v>
      </c>
      <c r="AB135" s="167">
        <v>0</v>
      </c>
      <c r="AC135" s="167">
        <v>68</v>
      </c>
      <c r="AZ135" s="167">
        <v>1</v>
      </c>
      <c r="BA135" s="167">
        <f>IF(AZ135=1,G135,0)</f>
        <v>0</v>
      </c>
      <c r="BB135" s="167">
        <f>IF(AZ135=2,G135,0)</f>
        <v>0</v>
      </c>
      <c r="BC135" s="167">
        <f>IF(AZ135=3,G135,0)</f>
        <v>0</v>
      </c>
      <c r="BD135" s="167">
        <f>IF(AZ135=4,G135,0)</f>
        <v>0</v>
      </c>
      <c r="BE135" s="167">
        <f>IF(AZ135=5,G135,0)</f>
        <v>0</v>
      </c>
      <c r="CA135" s="202">
        <v>12</v>
      </c>
      <c r="CB135" s="202">
        <v>0</v>
      </c>
      <c r="CZ135" s="167">
        <v>0.5</v>
      </c>
    </row>
    <row r="136" spans="1:104">
      <c r="A136" s="203"/>
      <c r="B136" s="209"/>
      <c r="C136" s="210" t="s">
        <v>239</v>
      </c>
      <c r="D136" s="211"/>
      <c r="E136" s="212">
        <v>162</v>
      </c>
      <c r="F136" s="213"/>
      <c r="G136" s="214"/>
      <c r="M136" s="208" t="s">
        <v>239</v>
      </c>
      <c r="O136" s="195"/>
    </row>
    <row r="137" spans="1:104">
      <c r="A137" s="196">
        <v>48</v>
      </c>
      <c r="B137" s="197" t="s">
        <v>91</v>
      </c>
      <c r="C137" s="198" t="s">
        <v>240</v>
      </c>
      <c r="D137" s="199" t="s">
        <v>158</v>
      </c>
      <c r="E137" s="200">
        <v>75.174300000000002</v>
      </c>
      <c r="F137" s="200">
        <v>0</v>
      </c>
      <c r="G137" s="201">
        <f>E137*F137</f>
        <v>0</v>
      </c>
      <c r="O137" s="195">
        <v>2</v>
      </c>
      <c r="AA137" s="167">
        <v>12</v>
      </c>
      <c r="AB137" s="167">
        <v>0</v>
      </c>
      <c r="AC137" s="167">
        <v>99</v>
      </c>
      <c r="AZ137" s="167">
        <v>1</v>
      </c>
      <c r="BA137" s="167">
        <f>IF(AZ137=1,G137,0)</f>
        <v>0</v>
      </c>
      <c r="BB137" s="167">
        <f>IF(AZ137=2,G137,0)</f>
        <v>0</v>
      </c>
      <c r="BC137" s="167">
        <f>IF(AZ137=3,G137,0)</f>
        <v>0</v>
      </c>
      <c r="BD137" s="167">
        <f>IF(AZ137=4,G137,0)</f>
        <v>0</v>
      </c>
      <c r="BE137" s="167">
        <f>IF(AZ137=5,G137,0)</f>
        <v>0</v>
      </c>
      <c r="CA137" s="202">
        <v>12</v>
      </c>
      <c r="CB137" s="202">
        <v>0</v>
      </c>
      <c r="CZ137" s="167">
        <v>0.17280000000000001</v>
      </c>
    </row>
    <row r="138" spans="1:104">
      <c r="A138" s="203"/>
      <c r="B138" s="204"/>
      <c r="C138" s="205"/>
      <c r="D138" s="206"/>
      <c r="E138" s="206"/>
      <c r="F138" s="206"/>
      <c r="G138" s="207"/>
      <c r="L138" s="208"/>
      <c r="O138" s="195">
        <v>3</v>
      </c>
    </row>
    <row r="139" spans="1:104">
      <c r="A139" s="203"/>
      <c r="B139" s="209"/>
      <c r="C139" s="210" t="s">
        <v>241</v>
      </c>
      <c r="D139" s="211"/>
      <c r="E139" s="212">
        <v>75.174300000000002</v>
      </c>
      <c r="F139" s="213"/>
      <c r="G139" s="214"/>
      <c r="M139" s="208" t="s">
        <v>241</v>
      </c>
      <c r="O139" s="195"/>
    </row>
    <row r="140" spans="1:104">
      <c r="A140" s="196">
        <v>49</v>
      </c>
      <c r="B140" s="197" t="s">
        <v>242</v>
      </c>
      <c r="C140" s="198" t="s">
        <v>243</v>
      </c>
      <c r="D140" s="199" t="s">
        <v>87</v>
      </c>
      <c r="E140" s="200">
        <v>1</v>
      </c>
      <c r="F140" s="200">
        <v>0</v>
      </c>
      <c r="G140" s="201">
        <f>E140*F140</f>
        <v>0</v>
      </c>
      <c r="O140" s="195">
        <v>2</v>
      </c>
      <c r="AA140" s="167">
        <v>12</v>
      </c>
      <c r="AB140" s="167">
        <v>0</v>
      </c>
      <c r="AC140" s="167">
        <v>89</v>
      </c>
      <c r="AZ140" s="167">
        <v>1</v>
      </c>
      <c r="BA140" s="167">
        <f>IF(AZ140=1,G140,0)</f>
        <v>0</v>
      </c>
      <c r="BB140" s="167">
        <f>IF(AZ140=2,G140,0)</f>
        <v>0</v>
      </c>
      <c r="BC140" s="167">
        <f>IF(AZ140=3,G140,0)</f>
        <v>0</v>
      </c>
      <c r="BD140" s="167">
        <f>IF(AZ140=4,G140,0)</f>
        <v>0</v>
      </c>
      <c r="BE140" s="167">
        <f>IF(AZ140=5,G140,0)</f>
        <v>0</v>
      </c>
      <c r="CA140" s="202">
        <v>12</v>
      </c>
      <c r="CB140" s="202">
        <v>0</v>
      </c>
      <c r="CZ140" s="167">
        <v>0</v>
      </c>
    </row>
    <row r="141" spans="1:104" ht="22.5">
      <c r="A141" s="196">
        <v>50</v>
      </c>
      <c r="B141" s="197" t="s">
        <v>242</v>
      </c>
      <c r="C141" s="198" t="s">
        <v>244</v>
      </c>
      <c r="D141" s="199" t="s">
        <v>158</v>
      </c>
      <c r="E141" s="200">
        <v>261.84160000000003</v>
      </c>
      <c r="F141" s="200">
        <v>0</v>
      </c>
      <c r="G141" s="201">
        <f>E141*F141</f>
        <v>0</v>
      </c>
      <c r="O141" s="195">
        <v>2</v>
      </c>
      <c r="AA141" s="167">
        <v>12</v>
      </c>
      <c r="AB141" s="167">
        <v>0</v>
      </c>
      <c r="AC141" s="167">
        <v>12</v>
      </c>
      <c r="AZ141" s="167">
        <v>1</v>
      </c>
      <c r="BA141" s="167">
        <f>IF(AZ141=1,G141,0)</f>
        <v>0</v>
      </c>
      <c r="BB141" s="167">
        <f>IF(AZ141=2,G141,0)</f>
        <v>0</v>
      </c>
      <c r="BC141" s="167">
        <f>IF(AZ141=3,G141,0)</f>
        <v>0</v>
      </c>
      <c r="BD141" s="167">
        <f>IF(AZ141=4,G141,0)</f>
        <v>0</v>
      </c>
      <c r="BE141" s="167">
        <f>IF(AZ141=5,G141,0)</f>
        <v>0</v>
      </c>
      <c r="CA141" s="202">
        <v>12</v>
      </c>
      <c r="CB141" s="202">
        <v>0</v>
      </c>
      <c r="CZ141" s="167">
        <v>1E-3</v>
      </c>
    </row>
    <row r="142" spans="1:104">
      <c r="A142" s="203"/>
      <c r="B142" s="209"/>
      <c r="C142" s="210" t="s">
        <v>198</v>
      </c>
      <c r="D142" s="211"/>
      <c r="E142" s="212">
        <v>28.8</v>
      </c>
      <c r="F142" s="213"/>
      <c r="G142" s="214"/>
      <c r="M142" s="208" t="s">
        <v>198</v>
      </c>
      <c r="O142" s="195"/>
    </row>
    <row r="143" spans="1:104">
      <c r="A143" s="203"/>
      <c r="B143" s="209"/>
      <c r="C143" s="210" t="s">
        <v>199</v>
      </c>
      <c r="D143" s="211"/>
      <c r="E143" s="212">
        <v>98.445599999999999</v>
      </c>
      <c r="F143" s="213"/>
      <c r="G143" s="214"/>
      <c r="M143" s="208" t="s">
        <v>199</v>
      </c>
      <c r="O143" s="195"/>
    </row>
    <row r="144" spans="1:104">
      <c r="A144" s="203"/>
      <c r="B144" s="209"/>
      <c r="C144" s="210" t="s">
        <v>200</v>
      </c>
      <c r="D144" s="211"/>
      <c r="E144" s="212">
        <v>47.52</v>
      </c>
      <c r="F144" s="213"/>
      <c r="G144" s="214"/>
      <c r="M144" s="208" t="s">
        <v>200</v>
      </c>
      <c r="O144" s="195"/>
    </row>
    <row r="145" spans="1:104">
      <c r="A145" s="203"/>
      <c r="B145" s="209"/>
      <c r="C145" s="210" t="s">
        <v>201</v>
      </c>
      <c r="D145" s="211"/>
      <c r="E145" s="212">
        <v>87.075999999999993</v>
      </c>
      <c r="F145" s="213"/>
      <c r="G145" s="214"/>
      <c r="M145" s="208" t="s">
        <v>201</v>
      </c>
      <c r="O145" s="195"/>
    </row>
    <row r="146" spans="1:104">
      <c r="A146" s="196">
        <v>51</v>
      </c>
      <c r="B146" s="197" t="s">
        <v>242</v>
      </c>
      <c r="C146" s="198" t="s">
        <v>245</v>
      </c>
      <c r="D146" s="199" t="s">
        <v>75</v>
      </c>
      <c r="E146" s="200">
        <v>56</v>
      </c>
      <c r="F146" s="200">
        <v>0</v>
      </c>
      <c r="G146" s="201">
        <f>E146*F146</f>
        <v>0</v>
      </c>
      <c r="O146" s="195">
        <v>2</v>
      </c>
      <c r="AA146" s="167">
        <v>12</v>
      </c>
      <c r="AB146" s="167">
        <v>0</v>
      </c>
      <c r="AC146" s="167">
        <v>86</v>
      </c>
      <c r="AZ146" s="167">
        <v>1</v>
      </c>
      <c r="BA146" s="167">
        <f>IF(AZ146=1,G146,0)</f>
        <v>0</v>
      </c>
      <c r="BB146" s="167">
        <f>IF(AZ146=2,G146,0)</f>
        <v>0</v>
      </c>
      <c r="BC146" s="167">
        <f>IF(AZ146=3,G146,0)</f>
        <v>0</v>
      </c>
      <c r="BD146" s="167">
        <f>IF(AZ146=4,G146,0)</f>
        <v>0</v>
      </c>
      <c r="BE146" s="167">
        <f>IF(AZ146=5,G146,0)</f>
        <v>0</v>
      </c>
      <c r="CA146" s="202">
        <v>12</v>
      </c>
      <c r="CB146" s="202">
        <v>0</v>
      </c>
      <c r="CZ146" s="167">
        <v>3.5000000000000003E-2</v>
      </c>
    </row>
    <row r="147" spans="1:104">
      <c r="A147" s="203"/>
      <c r="B147" s="209"/>
      <c r="C147" s="236" t="s">
        <v>117</v>
      </c>
      <c r="D147" s="211"/>
      <c r="E147" s="235">
        <v>0</v>
      </c>
      <c r="F147" s="213"/>
      <c r="G147" s="214"/>
      <c r="M147" s="208" t="s">
        <v>117</v>
      </c>
      <c r="O147" s="195"/>
    </row>
    <row r="148" spans="1:104">
      <c r="A148" s="203"/>
      <c r="B148" s="209"/>
      <c r="C148" s="236" t="s">
        <v>246</v>
      </c>
      <c r="D148" s="211"/>
      <c r="E148" s="235">
        <v>55.406399999999998</v>
      </c>
      <c r="F148" s="213"/>
      <c r="G148" s="214"/>
      <c r="M148" s="208" t="s">
        <v>246</v>
      </c>
      <c r="O148" s="195"/>
    </row>
    <row r="149" spans="1:104">
      <c r="A149" s="203"/>
      <c r="B149" s="209"/>
      <c r="C149" s="236" t="s">
        <v>119</v>
      </c>
      <c r="D149" s="211"/>
      <c r="E149" s="235">
        <v>55.406399999999998</v>
      </c>
      <c r="F149" s="213"/>
      <c r="G149" s="214"/>
      <c r="M149" s="208" t="s">
        <v>119</v>
      </c>
      <c r="O149" s="195"/>
    </row>
    <row r="150" spans="1:104">
      <c r="A150" s="203"/>
      <c r="B150" s="209"/>
      <c r="C150" s="210" t="s">
        <v>247</v>
      </c>
      <c r="D150" s="211"/>
      <c r="E150" s="212">
        <v>56</v>
      </c>
      <c r="F150" s="213"/>
      <c r="G150" s="214"/>
      <c r="M150" s="208" t="s">
        <v>247</v>
      </c>
      <c r="O150" s="195"/>
    </row>
    <row r="151" spans="1:104">
      <c r="A151" s="196">
        <v>52</v>
      </c>
      <c r="B151" s="197" t="s">
        <v>242</v>
      </c>
      <c r="C151" s="198" t="s">
        <v>248</v>
      </c>
      <c r="D151" s="199" t="s">
        <v>75</v>
      </c>
      <c r="E151" s="200">
        <v>40</v>
      </c>
      <c r="F151" s="200">
        <v>0</v>
      </c>
      <c r="G151" s="201">
        <f>E151*F151</f>
        <v>0</v>
      </c>
      <c r="O151" s="195">
        <v>2</v>
      </c>
      <c r="AA151" s="167">
        <v>12</v>
      </c>
      <c r="AB151" s="167">
        <v>0</v>
      </c>
      <c r="AC151" s="167">
        <v>85</v>
      </c>
      <c r="AZ151" s="167">
        <v>1</v>
      </c>
      <c r="BA151" s="167">
        <f>IF(AZ151=1,G151,0)</f>
        <v>0</v>
      </c>
      <c r="BB151" s="167">
        <f>IF(AZ151=2,G151,0)</f>
        <v>0</v>
      </c>
      <c r="BC151" s="167">
        <f>IF(AZ151=3,G151,0)</f>
        <v>0</v>
      </c>
      <c r="BD151" s="167">
        <f>IF(AZ151=4,G151,0)</f>
        <v>0</v>
      </c>
      <c r="BE151" s="167">
        <f>IF(AZ151=5,G151,0)</f>
        <v>0</v>
      </c>
      <c r="CA151" s="202">
        <v>12</v>
      </c>
      <c r="CB151" s="202">
        <v>0</v>
      </c>
      <c r="CZ151" s="167">
        <v>1.0999999999999999E-2</v>
      </c>
    </row>
    <row r="152" spans="1:104">
      <c r="A152" s="203"/>
      <c r="B152" s="209"/>
      <c r="C152" s="236" t="s">
        <v>117</v>
      </c>
      <c r="D152" s="211"/>
      <c r="E152" s="235">
        <v>0</v>
      </c>
      <c r="F152" s="213"/>
      <c r="G152" s="214"/>
      <c r="M152" s="208" t="s">
        <v>117</v>
      </c>
      <c r="O152" s="195"/>
    </row>
    <row r="153" spans="1:104">
      <c r="A153" s="203"/>
      <c r="B153" s="209"/>
      <c r="C153" s="236" t="s">
        <v>249</v>
      </c>
      <c r="D153" s="211"/>
      <c r="E153" s="235">
        <v>35.700000000000003</v>
      </c>
      <c r="F153" s="213"/>
      <c r="G153" s="214"/>
      <c r="M153" s="208" t="s">
        <v>249</v>
      </c>
      <c r="O153" s="195"/>
    </row>
    <row r="154" spans="1:104">
      <c r="A154" s="203"/>
      <c r="B154" s="209"/>
      <c r="C154" s="236" t="s">
        <v>119</v>
      </c>
      <c r="D154" s="211"/>
      <c r="E154" s="235">
        <v>35.700000000000003</v>
      </c>
      <c r="F154" s="213"/>
      <c r="G154" s="214"/>
      <c r="M154" s="208" t="s">
        <v>119</v>
      </c>
      <c r="O154" s="195"/>
    </row>
    <row r="155" spans="1:104">
      <c r="A155" s="203"/>
      <c r="B155" s="209"/>
      <c r="C155" s="210" t="s">
        <v>250</v>
      </c>
      <c r="D155" s="211"/>
      <c r="E155" s="212">
        <v>40</v>
      </c>
      <c r="F155" s="213"/>
      <c r="G155" s="214"/>
      <c r="M155" s="208" t="s">
        <v>250</v>
      </c>
      <c r="O155" s="195"/>
    </row>
    <row r="156" spans="1:104">
      <c r="A156" s="196">
        <v>53</v>
      </c>
      <c r="B156" s="197" t="s">
        <v>242</v>
      </c>
      <c r="C156" s="198" t="s">
        <v>251</v>
      </c>
      <c r="D156" s="199" t="s">
        <v>75</v>
      </c>
      <c r="E156" s="200">
        <v>103</v>
      </c>
      <c r="F156" s="200">
        <v>0</v>
      </c>
      <c r="G156" s="201">
        <f>E156*F156</f>
        <v>0</v>
      </c>
      <c r="O156" s="195">
        <v>2</v>
      </c>
      <c r="AA156" s="167">
        <v>12</v>
      </c>
      <c r="AB156" s="167">
        <v>0</v>
      </c>
      <c r="AC156" s="167">
        <v>9</v>
      </c>
      <c r="AZ156" s="167">
        <v>1</v>
      </c>
      <c r="BA156" s="167">
        <f>IF(AZ156=1,G156,0)</f>
        <v>0</v>
      </c>
      <c r="BB156" s="167">
        <f>IF(AZ156=2,G156,0)</f>
        <v>0</v>
      </c>
      <c r="BC156" s="167">
        <f>IF(AZ156=3,G156,0)</f>
        <v>0</v>
      </c>
      <c r="BD156" s="167">
        <f>IF(AZ156=4,G156,0)</f>
        <v>0</v>
      </c>
      <c r="BE156" s="167">
        <f>IF(AZ156=5,G156,0)</f>
        <v>0</v>
      </c>
      <c r="CA156" s="202">
        <v>12</v>
      </c>
      <c r="CB156" s="202">
        <v>0</v>
      </c>
      <c r="CZ156" s="167">
        <v>2.1999999999999999E-2</v>
      </c>
    </row>
    <row r="157" spans="1:104">
      <c r="A157" s="203"/>
      <c r="B157" s="209"/>
      <c r="C157" s="236" t="s">
        <v>117</v>
      </c>
      <c r="D157" s="211"/>
      <c r="E157" s="235">
        <v>0</v>
      </c>
      <c r="F157" s="213"/>
      <c r="G157" s="214"/>
      <c r="M157" s="208" t="s">
        <v>117</v>
      </c>
      <c r="O157" s="195"/>
    </row>
    <row r="158" spans="1:104">
      <c r="A158" s="203"/>
      <c r="B158" s="209"/>
      <c r="C158" s="236" t="s">
        <v>252</v>
      </c>
      <c r="D158" s="211"/>
      <c r="E158" s="235">
        <v>102.7548</v>
      </c>
      <c r="F158" s="213"/>
      <c r="G158" s="214"/>
      <c r="M158" s="208" t="s">
        <v>252</v>
      </c>
      <c r="O158" s="195"/>
    </row>
    <row r="159" spans="1:104">
      <c r="A159" s="203"/>
      <c r="B159" s="209"/>
      <c r="C159" s="236" t="s">
        <v>119</v>
      </c>
      <c r="D159" s="211"/>
      <c r="E159" s="235">
        <v>102.7548</v>
      </c>
      <c r="F159" s="213"/>
      <c r="G159" s="214"/>
      <c r="M159" s="208" t="s">
        <v>119</v>
      </c>
      <c r="O159" s="195"/>
    </row>
    <row r="160" spans="1:104">
      <c r="A160" s="203"/>
      <c r="B160" s="209"/>
      <c r="C160" s="210" t="s">
        <v>253</v>
      </c>
      <c r="D160" s="211"/>
      <c r="E160" s="212">
        <v>103</v>
      </c>
      <c r="F160" s="213"/>
      <c r="G160" s="214"/>
      <c r="M160" s="208">
        <v>103</v>
      </c>
      <c r="O160" s="195"/>
    </row>
    <row r="161" spans="1:104">
      <c r="A161" s="196">
        <v>54</v>
      </c>
      <c r="B161" s="197" t="s">
        <v>242</v>
      </c>
      <c r="C161" s="198" t="s">
        <v>254</v>
      </c>
      <c r="D161" s="199" t="s">
        <v>158</v>
      </c>
      <c r="E161" s="200">
        <v>74.430000000000007</v>
      </c>
      <c r="F161" s="200">
        <v>0</v>
      </c>
      <c r="G161" s="201">
        <f>E161*F161</f>
        <v>0</v>
      </c>
      <c r="O161" s="195">
        <v>2</v>
      </c>
      <c r="AA161" s="167">
        <v>12</v>
      </c>
      <c r="AB161" s="167">
        <v>0</v>
      </c>
      <c r="AC161" s="167">
        <v>10</v>
      </c>
      <c r="AZ161" s="167">
        <v>1</v>
      </c>
      <c r="BA161" s="167">
        <f>IF(AZ161=1,G161,0)</f>
        <v>0</v>
      </c>
      <c r="BB161" s="167">
        <f>IF(AZ161=2,G161,0)</f>
        <v>0</v>
      </c>
      <c r="BC161" s="167">
        <f>IF(AZ161=3,G161,0)</f>
        <v>0</v>
      </c>
      <c r="BD161" s="167">
        <f>IF(AZ161=4,G161,0)</f>
        <v>0</v>
      </c>
      <c r="BE161" s="167">
        <f>IF(AZ161=5,G161,0)</f>
        <v>0</v>
      </c>
      <c r="CA161" s="202">
        <v>12</v>
      </c>
      <c r="CB161" s="202">
        <v>0</v>
      </c>
      <c r="CZ161" s="167">
        <v>0.06</v>
      </c>
    </row>
    <row r="162" spans="1:104">
      <c r="A162" s="203"/>
      <c r="B162" s="209"/>
      <c r="C162" s="210" t="s">
        <v>213</v>
      </c>
      <c r="D162" s="211"/>
      <c r="E162" s="212">
        <v>44.43</v>
      </c>
      <c r="F162" s="213"/>
      <c r="G162" s="214"/>
      <c r="M162" s="208" t="s">
        <v>213</v>
      </c>
      <c r="O162" s="195"/>
    </row>
    <row r="163" spans="1:104">
      <c r="A163" s="203"/>
      <c r="B163" s="209"/>
      <c r="C163" s="210" t="s">
        <v>214</v>
      </c>
      <c r="D163" s="211"/>
      <c r="E163" s="212">
        <v>30</v>
      </c>
      <c r="F163" s="213"/>
      <c r="G163" s="214"/>
      <c r="M163" s="208" t="s">
        <v>214</v>
      </c>
      <c r="O163" s="195"/>
    </row>
    <row r="164" spans="1:104">
      <c r="A164" s="196">
        <v>55</v>
      </c>
      <c r="B164" s="197" t="s">
        <v>255</v>
      </c>
      <c r="C164" s="198" t="s">
        <v>256</v>
      </c>
      <c r="D164" s="199" t="s">
        <v>173</v>
      </c>
      <c r="E164" s="200">
        <v>322.95906396399999</v>
      </c>
      <c r="F164" s="200">
        <v>0</v>
      </c>
      <c r="G164" s="201">
        <f>E164*F164</f>
        <v>0</v>
      </c>
      <c r="O164" s="195">
        <v>2</v>
      </c>
      <c r="AA164" s="167">
        <v>7</v>
      </c>
      <c r="AB164" s="167">
        <v>1</v>
      </c>
      <c r="AC164" s="167">
        <v>2</v>
      </c>
      <c r="AZ164" s="167">
        <v>1</v>
      </c>
      <c r="BA164" s="167">
        <f>IF(AZ164=1,G164,0)</f>
        <v>0</v>
      </c>
      <c r="BB164" s="167">
        <f>IF(AZ164=2,G164,0)</f>
        <v>0</v>
      </c>
      <c r="BC164" s="167">
        <f>IF(AZ164=3,G164,0)</f>
        <v>0</v>
      </c>
      <c r="BD164" s="167">
        <f>IF(AZ164=4,G164,0)</f>
        <v>0</v>
      </c>
      <c r="BE164" s="167">
        <f>IF(AZ164=5,G164,0)</f>
        <v>0</v>
      </c>
      <c r="CA164" s="202">
        <v>7</v>
      </c>
      <c r="CB164" s="202">
        <v>1</v>
      </c>
      <c r="CZ164" s="167">
        <v>0</v>
      </c>
    </row>
    <row r="165" spans="1:104">
      <c r="A165" s="215"/>
      <c r="B165" s="216" t="s">
        <v>76</v>
      </c>
      <c r="C165" s="217" t="str">
        <f>CONCATENATE(B98," ",C98)</f>
        <v>5 Komunikace</v>
      </c>
      <c r="D165" s="218"/>
      <c r="E165" s="219"/>
      <c r="F165" s="220"/>
      <c r="G165" s="221">
        <f>SUM(G98:G164)</f>
        <v>0</v>
      </c>
      <c r="O165" s="195">
        <v>4</v>
      </c>
      <c r="BA165" s="222">
        <f>SUM(BA98:BA164)</f>
        <v>0</v>
      </c>
      <c r="BB165" s="222">
        <f>SUM(BB98:BB164)</f>
        <v>0</v>
      </c>
      <c r="BC165" s="222">
        <f>SUM(BC98:BC164)</f>
        <v>0</v>
      </c>
      <c r="BD165" s="222">
        <f>SUM(BD98:BD164)</f>
        <v>0</v>
      </c>
      <c r="BE165" s="222">
        <f>SUM(BE98:BE164)</f>
        <v>0</v>
      </c>
    </row>
    <row r="166" spans="1:104">
      <c r="A166" s="188" t="s">
        <v>72</v>
      </c>
      <c r="B166" s="189" t="s">
        <v>257</v>
      </c>
      <c r="C166" s="190" t="s">
        <v>258</v>
      </c>
      <c r="D166" s="191"/>
      <c r="E166" s="192"/>
      <c r="F166" s="192"/>
      <c r="G166" s="193"/>
      <c r="H166" s="194"/>
      <c r="I166" s="194"/>
      <c r="O166" s="195">
        <v>1</v>
      </c>
    </row>
    <row r="167" spans="1:104">
      <c r="A167" s="196">
        <v>56</v>
      </c>
      <c r="B167" s="197" t="s">
        <v>242</v>
      </c>
      <c r="C167" s="198" t="s">
        <v>259</v>
      </c>
      <c r="D167" s="199" t="s">
        <v>103</v>
      </c>
      <c r="E167" s="200">
        <v>8</v>
      </c>
      <c r="F167" s="200">
        <v>0</v>
      </c>
      <c r="G167" s="201">
        <f>E167*F167</f>
        <v>0</v>
      </c>
      <c r="O167" s="195">
        <v>2</v>
      </c>
      <c r="AA167" s="167">
        <v>12</v>
      </c>
      <c r="AB167" s="167">
        <v>0</v>
      </c>
      <c r="AC167" s="167">
        <v>16</v>
      </c>
      <c r="AZ167" s="167">
        <v>1</v>
      </c>
      <c r="BA167" s="167">
        <f>IF(AZ167=1,G167,0)</f>
        <v>0</v>
      </c>
      <c r="BB167" s="167">
        <f>IF(AZ167=2,G167,0)</f>
        <v>0</v>
      </c>
      <c r="BC167" s="167">
        <f>IF(AZ167=3,G167,0)</f>
        <v>0</v>
      </c>
      <c r="BD167" s="167">
        <f>IF(AZ167=4,G167,0)</f>
        <v>0</v>
      </c>
      <c r="BE167" s="167">
        <f>IF(AZ167=5,G167,0)</f>
        <v>0</v>
      </c>
      <c r="CA167" s="202">
        <v>12</v>
      </c>
      <c r="CB167" s="202">
        <v>0</v>
      </c>
      <c r="CZ167" s="167">
        <v>1.5</v>
      </c>
    </row>
    <row r="168" spans="1:104">
      <c r="A168" s="203"/>
      <c r="B168" s="209"/>
      <c r="C168" s="210" t="s">
        <v>260</v>
      </c>
      <c r="D168" s="211"/>
      <c r="E168" s="212">
        <v>8</v>
      </c>
      <c r="F168" s="213"/>
      <c r="G168" s="214"/>
      <c r="M168" s="208" t="s">
        <v>260</v>
      </c>
      <c r="O168" s="195"/>
    </row>
    <row r="169" spans="1:104" ht="22.5">
      <c r="A169" s="196">
        <v>57</v>
      </c>
      <c r="B169" s="197" t="s">
        <v>242</v>
      </c>
      <c r="C169" s="198" t="s">
        <v>261</v>
      </c>
      <c r="D169" s="199" t="s">
        <v>87</v>
      </c>
      <c r="E169" s="200">
        <v>1</v>
      </c>
      <c r="F169" s="200">
        <v>0</v>
      </c>
      <c r="G169" s="201">
        <f>E169*F169</f>
        <v>0</v>
      </c>
      <c r="O169" s="195">
        <v>2</v>
      </c>
      <c r="AA169" s="167">
        <v>12</v>
      </c>
      <c r="AB169" s="167">
        <v>0</v>
      </c>
      <c r="AC169" s="167">
        <v>95</v>
      </c>
      <c r="AZ169" s="167">
        <v>1</v>
      </c>
      <c r="BA169" s="167">
        <f>IF(AZ169=1,G169,0)</f>
        <v>0</v>
      </c>
      <c r="BB169" s="167">
        <f>IF(AZ169=2,G169,0)</f>
        <v>0</v>
      </c>
      <c r="BC169" s="167">
        <f>IF(AZ169=3,G169,0)</f>
        <v>0</v>
      </c>
      <c r="BD169" s="167">
        <f>IF(AZ169=4,G169,0)</f>
        <v>0</v>
      </c>
      <c r="BE169" s="167">
        <f>IF(AZ169=5,G169,0)</f>
        <v>0</v>
      </c>
      <c r="CA169" s="202">
        <v>12</v>
      </c>
      <c r="CB169" s="202">
        <v>0</v>
      </c>
      <c r="CZ169" s="167">
        <v>7.0000000000000007E-2</v>
      </c>
    </row>
    <row r="170" spans="1:104">
      <c r="A170" s="196">
        <v>58</v>
      </c>
      <c r="B170" s="197" t="s">
        <v>242</v>
      </c>
      <c r="C170" s="198" t="s">
        <v>262</v>
      </c>
      <c r="D170" s="199" t="s">
        <v>103</v>
      </c>
      <c r="E170" s="200">
        <v>6.7122000000000002</v>
      </c>
      <c r="F170" s="200">
        <v>0</v>
      </c>
      <c r="G170" s="201">
        <f>E170*F170</f>
        <v>0</v>
      </c>
      <c r="O170" s="195">
        <v>2</v>
      </c>
      <c r="AA170" s="167">
        <v>12</v>
      </c>
      <c r="AB170" s="167">
        <v>0</v>
      </c>
      <c r="AC170" s="167">
        <v>15</v>
      </c>
      <c r="AZ170" s="167">
        <v>1</v>
      </c>
      <c r="BA170" s="167">
        <f>IF(AZ170=1,G170,0)</f>
        <v>0</v>
      </c>
      <c r="BB170" s="167">
        <f>IF(AZ170=2,G170,0)</f>
        <v>0</v>
      </c>
      <c r="BC170" s="167">
        <f>IF(AZ170=3,G170,0)</f>
        <v>0</v>
      </c>
      <c r="BD170" s="167">
        <f>IF(AZ170=4,G170,0)</f>
        <v>0</v>
      </c>
      <c r="BE170" s="167">
        <f>IF(AZ170=5,G170,0)</f>
        <v>0</v>
      </c>
      <c r="CA170" s="202">
        <v>12</v>
      </c>
      <c r="CB170" s="202">
        <v>0</v>
      </c>
      <c r="CZ170" s="167">
        <v>1.5</v>
      </c>
    </row>
    <row r="171" spans="1:104">
      <c r="A171" s="203"/>
      <c r="B171" s="209"/>
      <c r="C171" s="210" t="s">
        <v>263</v>
      </c>
      <c r="D171" s="211"/>
      <c r="E171" s="212">
        <v>6.7122000000000002</v>
      </c>
      <c r="F171" s="213"/>
      <c r="G171" s="214"/>
      <c r="M171" s="208" t="s">
        <v>263</v>
      </c>
      <c r="O171" s="195"/>
    </row>
    <row r="172" spans="1:104">
      <c r="A172" s="196">
        <v>59</v>
      </c>
      <c r="B172" s="197" t="s">
        <v>242</v>
      </c>
      <c r="C172" s="198" t="s">
        <v>264</v>
      </c>
      <c r="D172" s="199" t="s">
        <v>228</v>
      </c>
      <c r="E172" s="200">
        <v>42.5</v>
      </c>
      <c r="F172" s="200">
        <v>0</v>
      </c>
      <c r="G172" s="201">
        <f>E172*F172</f>
        <v>0</v>
      </c>
      <c r="O172" s="195">
        <v>2</v>
      </c>
      <c r="AA172" s="167">
        <v>12</v>
      </c>
      <c r="AB172" s="167">
        <v>0</v>
      </c>
      <c r="AC172" s="167">
        <v>13</v>
      </c>
      <c r="AZ172" s="167">
        <v>1</v>
      </c>
      <c r="BA172" s="167">
        <f>IF(AZ172=1,G172,0)</f>
        <v>0</v>
      </c>
      <c r="BB172" s="167">
        <f>IF(AZ172=2,G172,0)</f>
        <v>0</v>
      </c>
      <c r="BC172" s="167">
        <f>IF(AZ172=3,G172,0)</f>
        <v>0</v>
      </c>
      <c r="BD172" s="167">
        <f>IF(AZ172=4,G172,0)</f>
        <v>0</v>
      </c>
      <c r="BE172" s="167">
        <f>IF(AZ172=5,G172,0)</f>
        <v>0</v>
      </c>
      <c r="CA172" s="202">
        <v>12</v>
      </c>
      <c r="CB172" s="202">
        <v>0</v>
      </c>
      <c r="CZ172" s="167">
        <v>6.0000000000000001E-3</v>
      </c>
    </row>
    <row r="173" spans="1:104">
      <c r="A173" s="203"/>
      <c r="B173" s="209"/>
      <c r="C173" s="210" t="s">
        <v>265</v>
      </c>
      <c r="D173" s="211"/>
      <c r="E173" s="212">
        <v>42.5</v>
      </c>
      <c r="F173" s="213"/>
      <c r="G173" s="214"/>
      <c r="M173" s="208" t="s">
        <v>265</v>
      </c>
      <c r="O173" s="195"/>
    </row>
    <row r="174" spans="1:104">
      <c r="A174" s="196">
        <v>60</v>
      </c>
      <c r="B174" s="197" t="s">
        <v>242</v>
      </c>
      <c r="C174" s="198" t="s">
        <v>266</v>
      </c>
      <c r="D174" s="199" t="s">
        <v>228</v>
      </c>
      <c r="E174" s="200">
        <v>32.299999999999997</v>
      </c>
      <c r="F174" s="200">
        <v>0</v>
      </c>
      <c r="G174" s="201">
        <f>E174*F174</f>
        <v>0</v>
      </c>
      <c r="O174" s="195">
        <v>2</v>
      </c>
      <c r="AA174" s="167">
        <v>12</v>
      </c>
      <c r="AB174" s="167">
        <v>0</v>
      </c>
      <c r="AC174" s="167">
        <v>14</v>
      </c>
      <c r="AZ174" s="167">
        <v>1</v>
      </c>
      <c r="BA174" s="167">
        <f>IF(AZ174=1,G174,0)</f>
        <v>0</v>
      </c>
      <c r="BB174" s="167">
        <f>IF(AZ174=2,G174,0)</f>
        <v>0</v>
      </c>
      <c r="BC174" s="167">
        <f>IF(AZ174=3,G174,0)</f>
        <v>0</v>
      </c>
      <c r="BD174" s="167">
        <f>IF(AZ174=4,G174,0)</f>
        <v>0</v>
      </c>
      <c r="BE174" s="167">
        <f>IF(AZ174=5,G174,0)</f>
        <v>0</v>
      </c>
      <c r="CA174" s="202">
        <v>12</v>
      </c>
      <c r="CB174" s="202">
        <v>0</v>
      </c>
      <c r="CZ174" s="167">
        <v>6.0000000000000001E-3</v>
      </c>
    </row>
    <row r="175" spans="1:104">
      <c r="A175" s="203"/>
      <c r="B175" s="209"/>
      <c r="C175" s="210" t="s">
        <v>267</v>
      </c>
      <c r="D175" s="211"/>
      <c r="E175" s="212">
        <v>32.299999999999997</v>
      </c>
      <c r="F175" s="213"/>
      <c r="G175" s="214"/>
      <c r="M175" s="208" t="s">
        <v>267</v>
      </c>
      <c r="O175" s="195"/>
    </row>
    <row r="176" spans="1:104">
      <c r="A176" s="196">
        <v>61</v>
      </c>
      <c r="B176" s="197" t="s">
        <v>268</v>
      </c>
      <c r="C176" s="198" t="s">
        <v>269</v>
      </c>
      <c r="D176" s="199" t="s">
        <v>173</v>
      </c>
      <c r="E176" s="200">
        <v>22.5871</v>
      </c>
      <c r="F176" s="200">
        <v>0</v>
      </c>
      <c r="G176" s="201">
        <f>E176*F176</f>
        <v>0</v>
      </c>
      <c r="O176" s="195">
        <v>2</v>
      </c>
      <c r="AA176" s="167">
        <v>7</v>
      </c>
      <c r="AB176" s="167">
        <v>1</v>
      </c>
      <c r="AC176" s="167">
        <v>2</v>
      </c>
      <c r="AZ176" s="167">
        <v>1</v>
      </c>
      <c r="BA176" s="167">
        <f>IF(AZ176=1,G176,0)</f>
        <v>0</v>
      </c>
      <c r="BB176" s="167">
        <f>IF(AZ176=2,G176,0)</f>
        <v>0</v>
      </c>
      <c r="BC176" s="167">
        <f>IF(AZ176=3,G176,0)</f>
        <v>0</v>
      </c>
      <c r="BD176" s="167">
        <f>IF(AZ176=4,G176,0)</f>
        <v>0</v>
      </c>
      <c r="BE176" s="167">
        <f>IF(AZ176=5,G176,0)</f>
        <v>0</v>
      </c>
      <c r="CA176" s="202">
        <v>7</v>
      </c>
      <c r="CB176" s="202">
        <v>1</v>
      </c>
      <c r="CZ176" s="167">
        <v>0</v>
      </c>
    </row>
    <row r="177" spans="1:104">
      <c r="A177" s="215"/>
      <c r="B177" s="216" t="s">
        <v>76</v>
      </c>
      <c r="C177" s="217" t="str">
        <f>CONCATENATE(B166," ",C166)</f>
        <v>8 Trubní vedení</v>
      </c>
      <c r="D177" s="218"/>
      <c r="E177" s="219"/>
      <c r="F177" s="220"/>
      <c r="G177" s="221">
        <f>SUM(G166:G176)</f>
        <v>0</v>
      </c>
      <c r="O177" s="195">
        <v>4</v>
      </c>
      <c r="BA177" s="222">
        <f>SUM(BA166:BA176)</f>
        <v>0</v>
      </c>
      <c r="BB177" s="222">
        <f>SUM(BB166:BB176)</f>
        <v>0</v>
      </c>
      <c r="BC177" s="222">
        <f>SUM(BC166:BC176)</f>
        <v>0</v>
      </c>
      <c r="BD177" s="222">
        <f>SUM(BD166:BD176)</f>
        <v>0</v>
      </c>
      <c r="BE177" s="222">
        <f>SUM(BE166:BE176)</f>
        <v>0</v>
      </c>
    </row>
    <row r="178" spans="1:104">
      <c r="A178" s="188" t="s">
        <v>72</v>
      </c>
      <c r="B178" s="189" t="s">
        <v>270</v>
      </c>
      <c r="C178" s="190" t="s">
        <v>271</v>
      </c>
      <c r="D178" s="191"/>
      <c r="E178" s="192"/>
      <c r="F178" s="192"/>
      <c r="G178" s="193"/>
      <c r="H178" s="194"/>
      <c r="I178" s="194"/>
      <c r="O178" s="195">
        <v>1</v>
      </c>
    </row>
    <row r="179" spans="1:104">
      <c r="A179" s="196">
        <v>62</v>
      </c>
      <c r="B179" s="197" t="s">
        <v>272</v>
      </c>
      <c r="C179" s="198" t="s">
        <v>273</v>
      </c>
      <c r="D179" s="199" t="s">
        <v>228</v>
      </c>
      <c r="E179" s="200">
        <v>5.59</v>
      </c>
      <c r="F179" s="200">
        <v>0</v>
      </c>
      <c r="G179" s="201">
        <f>E179*F179</f>
        <v>0</v>
      </c>
      <c r="O179" s="195">
        <v>2</v>
      </c>
      <c r="AA179" s="167">
        <v>1</v>
      </c>
      <c r="AB179" s="167">
        <v>1</v>
      </c>
      <c r="AC179" s="167">
        <v>1</v>
      </c>
      <c r="AZ179" s="167">
        <v>1</v>
      </c>
      <c r="BA179" s="167">
        <f>IF(AZ179=1,G179,0)</f>
        <v>0</v>
      </c>
      <c r="BB179" s="167">
        <f>IF(AZ179=2,G179,0)</f>
        <v>0</v>
      </c>
      <c r="BC179" s="167">
        <f>IF(AZ179=3,G179,0)</f>
        <v>0</v>
      </c>
      <c r="BD179" s="167">
        <f>IF(AZ179=4,G179,0)</f>
        <v>0</v>
      </c>
      <c r="BE179" s="167">
        <f>IF(AZ179=5,G179,0)</f>
        <v>0</v>
      </c>
      <c r="CA179" s="202">
        <v>1</v>
      </c>
      <c r="CB179" s="202">
        <v>1</v>
      </c>
      <c r="CZ179" s="167">
        <v>0</v>
      </c>
    </row>
    <row r="180" spans="1:104">
      <c r="A180" s="203"/>
      <c r="B180" s="209"/>
      <c r="C180" s="210" t="s">
        <v>274</v>
      </c>
      <c r="D180" s="211"/>
      <c r="E180" s="212">
        <v>5.59</v>
      </c>
      <c r="F180" s="213"/>
      <c r="G180" s="214"/>
      <c r="M180" s="208" t="s">
        <v>274</v>
      </c>
      <c r="O180" s="195"/>
    </row>
    <row r="181" spans="1:104">
      <c r="A181" s="215"/>
      <c r="B181" s="216" t="s">
        <v>76</v>
      </c>
      <c r="C181" s="217" t="str">
        <f>CONCATENATE(B178," ",C178)</f>
        <v>91 Doplňující práce na komunikaci</v>
      </c>
      <c r="D181" s="218"/>
      <c r="E181" s="219"/>
      <c r="F181" s="220"/>
      <c r="G181" s="221">
        <f>SUM(G178:G180)</f>
        <v>0</v>
      </c>
      <c r="O181" s="195">
        <v>4</v>
      </c>
      <c r="BA181" s="222">
        <f>SUM(BA178:BA180)</f>
        <v>0</v>
      </c>
      <c r="BB181" s="222">
        <f>SUM(BB178:BB180)</f>
        <v>0</v>
      </c>
      <c r="BC181" s="222">
        <f>SUM(BC178:BC180)</f>
        <v>0</v>
      </c>
      <c r="BD181" s="222">
        <f>SUM(BD178:BD180)</f>
        <v>0</v>
      </c>
      <c r="BE181" s="222">
        <f>SUM(BE178:BE180)</f>
        <v>0</v>
      </c>
    </row>
    <row r="182" spans="1:104">
      <c r="A182" s="188" t="s">
        <v>72</v>
      </c>
      <c r="B182" s="189" t="s">
        <v>275</v>
      </c>
      <c r="C182" s="190" t="s">
        <v>276</v>
      </c>
      <c r="D182" s="191"/>
      <c r="E182" s="192"/>
      <c r="F182" s="192"/>
      <c r="G182" s="193"/>
      <c r="H182" s="194"/>
      <c r="I182" s="194"/>
      <c r="O182" s="195">
        <v>1</v>
      </c>
    </row>
    <row r="183" spans="1:104">
      <c r="A183" s="196">
        <v>63</v>
      </c>
      <c r="B183" s="197" t="s">
        <v>277</v>
      </c>
      <c r="C183" s="198" t="s">
        <v>278</v>
      </c>
      <c r="D183" s="199" t="s">
        <v>158</v>
      </c>
      <c r="E183" s="200">
        <v>21</v>
      </c>
      <c r="F183" s="200">
        <v>0</v>
      </c>
      <c r="G183" s="201">
        <f>E183*F183</f>
        <v>0</v>
      </c>
      <c r="O183" s="195">
        <v>2</v>
      </c>
      <c r="AA183" s="167">
        <v>1</v>
      </c>
      <c r="AB183" s="167">
        <v>1</v>
      </c>
      <c r="AC183" s="167">
        <v>1</v>
      </c>
      <c r="AZ183" s="167">
        <v>1</v>
      </c>
      <c r="BA183" s="167">
        <f>IF(AZ183=1,G183,0)</f>
        <v>0</v>
      </c>
      <c r="BB183" s="167">
        <f>IF(AZ183=2,G183,0)</f>
        <v>0</v>
      </c>
      <c r="BC183" s="167">
        <f>IF(AZ183=3,G183,0)</f>
        <v>0</v>
      </c>
      <c r="BD183" s="167">
        <f>IF(AZ183=4,G183,0)</f>
        <v>0</v>
      </c>
      <c r="BE183" s="167">
        <f>IF(AZ183=5,G183,0)</f>
        <v>0</v>
      </c>
      <c r="CA183" s="202">
        <v>1</v>
      </c>
      <c r="CB183" s="202">
        <v>1</v>
      </c>
      <c r="CZ183" s="167">
        <v>4.0629999999999999E-2</v>
      </c>
    </row>
    <row r="184" spans="1:104">
      <c r="A184" s="203"/>
      <c r="B184" s="209"/>
      <c r="C184" s="210" t="s">
        <v>279</v>
      </c>
      <c r="D184" s="211"/>
      <c r="E184" s="212">
        <v>21</v>
      </c>
      <c r="F184" s="213"/>
      <c r="G184" s="214"/>
      <c r="M184" s="208" t="s">
        <v>279</v>
      </c>
      <c r="O184" s="195"/>
    </row>
    <row r="185" spans="1:104">
      <c r="A185" s="215"/>
      <c r="B185" s="216" t="s">
        <v>76</v>
      </c>
      <c r="C185" s="217" t="str">
        <f>CONCATENATE(B182," ",C182)</f>
        <v>94 Lešení a stavební výtahy</v>
      </c>
      <c r="D185" s="218"/>
      <c r="E185" s="219"/>
      <c r="F185" s="220"/>
      <c r="G185" s="221">
        <f>SUM(G182:G184)</f>
        <v>0</v>
      </c>
      <c r="O185" s="195">
        <v>4</v>
      </c>
      <c r="BA185" s="222">
        <f>SUM(BA182:BA184)</f>
        <v>0</v>
      </c>
      <c r="BB185" s="222">
        <f>SUM(BB182:BB184)</f>
        <v>0</v>
      </c>
      <c r="BC185" s="222">
        <f>SUM(BC182:BC184)</f>
        <v>0</v>
      </c>
      <c r="BD185" s="222">
        <f>SUM(BD182:BD184)</f>
        <v>0</v>
      </c>
      <c r="BE185" s="222">
        <f>SUM(BE182:BE184)</f>
        <v>0</v>
      </c>
    </row>
    <row r="186" spans="1:104">
      <c r="A186" s="188" t="s">
        <v>72</v>
      </c>
      <c r="B186" s="189" t="s">
        <v>280</v>
      </c>
      <c r="C186" s="190" t="s">
        <v>281</v>
      </c>
      <c r="D186" s="191"/>
      <c r="E186" s="192"/>
      <c r="F186" s="192"/>
      <c r="G186" s="193"/>
      <c r="H186" s="194"/>
      <c r="I186" s="194"/>
      <c r="O186" s="195">
        <v>1</v>
      </c>
    </row>
    <row r="187" spans="1:104" ht="22.5">
      <c r="A187" s="196">
        <v>64</v>
      </c>
      <c r="B187" s="197" t="s">
        <v>282</v>
      </c>
      <c r="C187" s="198" t="s">
        <v>283</v>
      </c>
      <c r="D187" s="199" t="s">
        <v>284</v>
      </c>
      <c r="E187" s="200">
        <v>5</v>
      </c>
      <c r="F187" s="200">
        <v>0</v>
      </c>
      <c r="G187" s="201">
        <f>E187*F187</f>
        <v>0</v>
      </c>
      <c r="O187" s="195">
        <v>2</v>
      </c>
      <c r="AA187" s="167">
        <v>1</v>
      </c>
      <c r="AB187" s="167">
        <v>1</v>
      </c>
      <c r="AC187" s="167">
        <v>1</v>
      </c>
      <c r="AZ187" s="167">
        <v>1</v>
      </c>
      <c r="BA187" s="167">
        <f>IF(AZ187=1,G187,0)</f>
        <v>0</v>
      </c>
      <c r="BB187" s="167">
        <f>IF(AZ187=2,G187,0)</f>
        <v>0</v>
      </c>
      <c r="BC187" s="167">
        <f>IF(AZ187=3,G187,0)</f>
        <v>0</v>
      </c>
      <c r="BD187" s="167">
        <f>IF(AZ187=4,G187,0)</f>
        <v>0</v>
      </c>
      <c r="BE187" s="167">
        <f>IF(AZ187=5,G187,0)</f>
        <v>0</v>
      </c>
      <c r="CA187" s="202">
        <v>1</v>
      </c>
      <c r="CB187" s="202">
        <v>1</v>
      </c>
      <c r="CZ187" s="167">
        <v>2.5000000000000001E-4</v>
      </c>
    </row>
    <row r="188" spans="1:104" ht="22.5">
      <c r="A188" s="196">
        <v>65</v>
      </c>
      <c r="B188" s="197" t="s">
        <v>285</v>
      </c>
      <c r="C188" s="198" t="s">
        <v>286</v>
      </c>
      <c r="D188" s="199" t="s">
        <v>284</v>
      </c>
      <c r="E188" s="200">
        <v>2</v>
      </c>
      <c r="F188" s="200">
        <v>0</v>
      </c>
      <c r="G188" s="201">
        <f>E188*F188</f>
        <v>0</v>
      </c>
      <c r="O188" s="195">
        <v>2</v>
      </c>
      <c r="AA188" s="167">
        <v>1</v>
      </c>
      <c r="AB188" s="167">
        <v>1</v>
      </c>
      <c r="AC188" s="167">
        <v>1</v>
      </c>
      <c r="AZ188" s="167">
        <v>1</v>
      </c>
      <c r="BA188" s="167">
        <f>IF(AZ188=1,G188,0)</f>
        <v>0</v>
      </c>
      <c r="BB188" s="167">
        <f>IF(AZ188=2,G188,0)</f>
        <v>0</v>
      </c>
      <c r="BC188" s="167">
        <f>IF(AZ188=3,G188,0)</f>
        <v>0</v>
      </c>
      <c r="BD188" s="167">
        <f>IF(AZ188=4,G188,0)</f>
        <v>0</v>
      </c>
      <c r="BE188" s="167">
        <f>IF(AZ188=5,G188,0)</f>
        <v>0</v>
      </c>
      <c r="CA188" s="202">
        <v>1</v>
      </c>
      <c r="CB188" s="202">
        <v>1</v>
      </c>
      <c r="CZ188" s="167">
        <v>4.4000000000000002E-4</v>
      </c>
    </row>
    <row r="189" spans="1:104" ht="22.5">
      <c r="A189" s="196">
        <v>66</v>
      </c>
      <c r="B189" s="197" t="s">
        <v>287</v>
      </c>
      <c r="C189" s="198" t="s">
        <v>288</v>
      </c>
      <c r="D189" s="199" t="s">
        <v>284</v>
      </c>
      <c r="E189" s="200">
        <v>8</v>
      </c>
      <c r="F189" s="200">
        <v>0</v>
      </c>
      <c r="G189" s="201">
        <f>E189*F189</f>
        <v>0</v>
      </c>
      <c r="O189" s="195">
        <v>2</v>
      </c>
      <c r="AA189" s="167">
        <v>1</v>
      </c>
      <c r="AB189" s="167">
        <v>1</v>
      </c>
      <c r="AC189" s="167">
        <v>1</v>
      </c>
      <c r="AZ189" s="167">
        <v>1</v>
      </c>
      <c r="BA189" s="167">
        <f>IF(AZ189=1,G189,0)</f>
        <v>0</v>
      </c>
      <c r="BB189" s="167">
        <f>IF(AZ189=2,G189,0)</f>
        <v>0</v>
      </c>
      <c r="BC189" s="167">
        <f>IF(AZ189=3,G189,0)</f>
        <v>0</v>
      </c>
      <c r="BD189" s="167">
        <f>IF(AZ189=4,G189,0)</f>
        <v>0</v>
      </c>
      <c r="BE189" s="167">
        <f>IF(AZ189=5,G189,0)</f>
        <v>0</v>
      </c>
      <c r="CA189" s="202">
        <v>1</v>
      </c>
      <c r="CB189" s="202">
        <v>1</v>
      </c>
      <c r="CZ189" s="167">
        <v>6.8000000000000005E-4</v>
      </c>
    </row>
    <row r="190" spans="1:104">
      <c r="A190" s="196">
        <v>67</v>
      </c>
      <c r="B190" s="197" t="s">
        <v>242</v>
      </c>
      <c r="C190" s="198" t="s">
        <v>289</v>
      </c>
      <c r="D190" s="199" t="s">
        <v>87</v>
      </c>
      <c r="E190" s="200">
        <v>1</v>
      </c>
      <c r="F190" s="200">
        <v>0</v>
      </c>
      <c r="G190" s="201">
        <f>E190*F190</f>
        <v>0</v>
      </c>
      <c r="O190" s="195">
        <v>2</v>
      </c>
      <c r="AA190" s="167">
        <v>12</v>
      </c>
      <c r="AB190" s="167">
        <v>0</v>
      </c>
      <c r="AC190" s="167">
        <v>22</v>
      </c>
      <c r="AZ190" s="167">
        <v>1</v>
      </c>
      <c r="BA190" s="167">
        <f>IF(AZ190=1,G190,0)</f>
        <v>0</v>
      </c>
      <c r="BB190" s="167">
        <f>IF(AZ190=2,G190,0)</f>
        <v>0</v>
      </c>
      <c r="BC190" s="167">
        <f>IF(AZ190=3,G190,0)</f>
        <v>0</v>
      </c>
      <c r="BD190" s="167">
        <f>IF(AZ190=4,G190,0)</f>
        <v>0</v>
      </c>
      <c r="BE190" s="167">
        <f>IF(AZ190=5,G190,0)</f>
        <v>0</v>
      </c>
      <c r="CA190" s="202">
        <v>12</v>
      </c>
      <c r="CB190" s="202">
        <v>0</v>
      </c>
      <c r="CZ190" s="167">
        <v>0.03</v>
      </c>
    </row>
    <row r="191" spans="1:104" ht="22.5">
      <c r="A191" s="196">
        <v>68</v>
      </c>
      <c r="B191" s="197" t="s">
        <v>242</v>
      </c>
      <c r="C191" s="198" t="s">
        <v>290</v>
      </c>
      <c r="D191" s="199" t="s">
        <v>87</v>
      </c>
      <c r="E191" s="200">
        <v>1</v>
      </c>
      <c r="F191" s="200">
        <v>0</v>
      </c>
      <c r="G191" s="201">
        <f>E191*F191</f>
        <v>0</v>
      </c>
      <c r="O191" s="195">
        <v>2</v>
      </c>
      <c r="AA191" s="167">
        <v>12</v>
      </c>
      <c r="AB191" s="167">
        <v>0</v>
      </c>
      <c r="AC191" s="167">
        <v>90</v>
      </c>
      <c r="AZ191" s="167">
        <v>1</v>
      </c>
      <c r="BA191" s="167">
        <f>IF(AZ191=1,G191,0)</f>
        <v>0</v>
      </c>
      <c r="BB191" s="167">
        <f>IF(AZ191=2,G191,0)</f>
        <v>0</v>
      </c>
      <c r="BC191" s="167">
        <f>IF(AZ191=3,G191,0)</f>
        <v>0</v>
      </c>
      <c r="BD191" s="167">
        <f>IF(AZ191=4,G191,0)</f>
        <v>0</v>
      </c>
      <c r="BE191" s="167">
        <f>IF(AZ191=5,G191,0)</f>
        <v>0</v>
      </c>
      <c r="CA191" s="202">
        <v>12</v>
      </c>
      <c r="CB191" s="202">
        <v>0</v>
      </c>
      <c r="CZ191" s="167">
        <v>1.2E-2</v>
      </c>
    </row>
    <row r="192" spans="1:104" ht="22.5">
      <c r="A192" s="196">
        <v>69</v>
      </c>
      <c r="B192" s="197" t="s">
        <v>242</v>
      </c>
      <c r="C192" s="198" t="s">
        <v>291</v>
      </c>
      <c r="D192" s="199" t="s">
        <v>87</v>
      </c>
      <c r="E192" s="200">
        <v>1</v>
      </c>
      <c r="F192" s="200">
        <v>0</v>
      </c>
      <c r="G192" s="201">
        <f>E192*F192</f>
        <v>0</v>
      </c>
      <c r="O192" s="195">
        <v>2</v>
      </c>
      <c r="AA192" s="167">
        <v>12</v>
      </c>
      <c r="AB192" s="167">
        <v>0</v>
      </c>
      <c r="AC192" s="167">
        <v>25</v>
      </c>
      <c r="AZ192" s="167">
        <v>1</v>
      </c>
      <c r="BA192" s="167">
        <f>IF(AZ192=1,G192,0)</f>
        <v>0</v>
      </c>
      <c r="BB192" s="167">
        <f>IF(AZ192=2,G192,0)</f>
        <v>0</v>
      </c>
      <c r="BC192" s="167">
        <f>IF(AZ192=3,G192,0)</f>
        <v>0</v>
      </c>
      <c r="BD192" s="167">
        <f>IF(AZ192=4,G192,0)</f>
        <v>0</v>
      </c>
      <c r="BE192" s="167">
        <f>IF(AZ192=5,G192,0)</f>
        <v>0</v>
      </c>
      <c r="CA192" s="202">
        <v>12</v>
      </c>
      <c r="CB192" s="202">
        <v>0</v>
      </c>
      <c r="CZ192" s="167">
        <v>1.2E-2</v>
      </c>
    </row>
    <row r="193" spans="1:104" ht="22.5">
      <c r="A193" s="196">
        <v>70</v>
      </c>
      <c r="B193" s="197" t="s">
        <v>242</v>
      </c>
      <c r="C193" s="198" t="s">
        <v>292</v>
      </c>
      <c r="D193" s="199" t="s">
        <v>293</v>
      </c>
      <c r="E193" s="200">
        <v>1</v>
      </c>
      <c r="F193" s="200">
        <v>0</v>
      </c>
      <c r="G193" s="201">
        <f>E193*F193</f>
        <v>0</v>
      </c>
      <c r="O193" s="195">
        <v>2</v>
      </c>
      <c r="AA193" s="167">
        <v>12</v>
      </c>
      <c r="AB193" s="167">
        <v>0</v>
      </c>
      <c r="AC193" s="167">
        <v>24</v>
      </c>
      <c r="AZ193" s="167">
        <v>1</v>
      </c>
      <c r="BA193" s="167">
        <f>IF(AZ193=1,G193,0)</f>
        <v>0</v>
      </c>
      <c r="BB193" s="167">
        <f>IF(AZ193=2,G193,0)</f>
        <v>0</v>
      </c>
      <c r="BC193" s="167">
        <f>IF(AZ193=3,G193,0)</f>
        <v>0</v>
      </c>
      <c r="BD193" s="167">
        <f>IF(AZ193=4,G193,0)</f>
        <v>0</v>
      </c>
      <c r="BE193" s="167">
        <f>IF(AZ193=5,G193,0)</f>
        <v>0</v>
      </c>
      <c r="CA193" s="202">
        <v>12</v>
      </c>
      <c r="CB193" s="202">
        <v>0</v>
      </c>
      <c r="CZ193" s="167">
        <v>1.4999999999999999E-2</v>
      </c>
    </row>
    <row r="194" spans="1:104">
      <c r="A194" s="196">
        <v>71</v>
      </c>
      <c r="B194" s="197" t="s">
        <v>242</v>
      </c>
      <c r="C194" s="198" t="s">
        <v>294</v>
      </c>
      <c r="D194" s="199" t="s">
        <v>87</v>
      </c>
      <c r="E194" s="200">
        <v>1</v>
      </c>
      <c r="F194" s="200">
        <v>0</v>
      </c>
      <c r="G194" s="201">
        <f>E194*F194</f>
        <v>0</v>
      </c>
      <c r="O194" s="195">
        <v>2</v>
      </c>
      <c r="AA194" s="167">
        <v>12</v>
      </c>
      <c r="AB194" s="167">
        <v>0</v>
      </c>
      <c r="AC194" s="167">
        <v>23</v>
      </c>
      <c r="AZ194" s="167">
        <v>1</v>
      </c>
      <c r="BA194" s="167">
        <f>IF(AZ194=1,G194,0)</f>
        <v>0</v>
      </c>
      <c r="BB194" s="167">
        <f>IF(AZ194=2,G194,0)</f>
        <v>0</v>
      </c>
      <c r="BC194" s="167">
        <f>IF(AZ194=3,G194,0)</f>
        <v>0</v>
      </c>
      <c r="BD194" s="167">
        <f>IF(AZ194=4,G194,0)</f>
        <v>0</v>
      </c>
      <c r="BE194" s="167">
        <f>IF(AZ194=5,G194,0)</f>
        <v>0</v>
      </c>
      <c r="CA194" s="202">
        <v>12</v>
      </c>
      <c r="CB194" s="202">
        <v>0</v>
      </c>
      <c r="CZ194" s="167">
        <v>0</v>
      </c>
    </row>
    <row r="195" spans="1:104" ht="22.5">
      <c r="A195" s="196">
        <v>72</v>
      </c>
      <c r="B195" s="197" t="s">
        <v>242</v>
      </c>
      <c r="C195" s="198" t="s">
        <v>295</v>
      </c>
      <c r="D195" s="199" t="s">
        <v>293</v>
      </c>
      <c r="E195" s="200">
        <v>1</v>
      </c>
      <c r="F195" s="200">
        <v>0</v>
      </c>
      <c r="G195" s="201">
        <f>E195*F195</f>
        <v>0</v>
      </c>
      <c r="O195" s="195">
        <v>2</v>
      </c>
      <c r="AA195" s="167">
        <v>12</v>
      </c>
      <c r="AB195" s="167">
        <v>0</v>
      </c>
      <c r="AC195" s="167">
        <v>17</v>
      </c>
      <c r="AZ195" s="167">
        <v>1</v>
      </c>
      <c r="BA195" s="167">
        <f>IF(AZ195=1,G195,0)</f>
        <v>0</v>
      </c>
      <c r="BB195" s="167">
        <f>IF(AZ195=2,G195,0)</f>
        <v>0</v>
      </c>
      <c r="BC195" s="167">
        <f>IF(AZ195=3,G195,0)</f>
        <v>0</v>
      </c>
      <c r="BD195" s="167">
        <f>IF(AZ195=4,G195,0)</f>
        <v>0</v>
      </c>
      <c r="BE195" s="167">
        <f>IF(AZ195=5,G195,0)</f>
        <v>0</v>
      </c>
      <c r="CA195" s="202">
        <v>12</v>
      </c>
      <c r="CB195" s="202">
        <v>0</v>
      </c>
      <c r="CZ195" s="167">
        <v>4.3999999999999997E-2</v>
      </c>
    </row>
    <row r="196" spans="1:104">
      <c r="A196" s="196">
        <v>73</v>
      </c>
      <c r="B196" s="197" t="s">
        <v>242</v>
      </c>
      <c r="C196" s="198" t="s">
        <v>296</v>
      </c>
      <c r="D196" s="199" t="s">
        <v>75</v>
      </c>
      <c r="E196" s="200">
        <v>8</v>
      </c>
      <c r="F196" s="200">
        <v>0</v>
      </c>
      <c r="G196" s="201">
        <f>E196*F196</f>
        <v>0</v>
      </c>
      <c r="O196" s="195">
        <v>2</v>
      </c>
      <c r="AA196" s="167">
        <v>12</v>
      </c>
      <c r="AB196" s="167">
        <v>0</v>
      </c>
      <c r="AC196" s="167">
        <v>92</v>
      </c>
      <c r="AZ196" s="167">
        <v>1</v>
      </c>
      <c r="BA196" s="167">
        <f>IF(AZ196=1,G196,0)</f>
        <v>0</v>
      </c>
      <c r="BB196" s="167">
        <f>IF(AZ196=2,G196,0)</f>
        <v>0</v>
      </c>
      <c r="BC196" s="167">
        <f>IF(AZ196=3,G196,0)</f>
        <v>0</v>
      </c>
      <c r="BD196" s="167">
        <f>IF(AZ196=4,G196,0)</f>
        <v>0</v>
      </c>
      <c r="BE196" s="167">
        <f>IF(AZ196=5,G196,0)</f>
        <v>0</v>
      </c>
      <c r="CA196" s="202">
        <v>12</v>
      </c>
      <c r="CB196" s="202">
        <v>0</v>
      </c>
      <c r="CZ196" s="167">
        <v>2.86E-2</v>
      </c>
    </row>
    <row r="197" spans="1:104">
      <c r="A197" s="196">
        <v>74</v>
      </c>
      <c r="B197" s="197" t="s">
        <v>242</v>
      </c>
      <c r="C197" s="198" t="s">
        <v>297</v>
      </c>
      <c r="D197" s="199" t="s">
        <v>75</v>
      </c>
      <c r="E197" s="200">
        <v>2</v>
      </c>
      <c r="F197" s="200">
        <v>0</v>
      </c>
      <c r="G197" s="201">
        <f>E197*F197</f>
        <v>0</v>
      </c>
      <c r="O197" s="195">
        <v>2</v>
      </c>
      <c r="AA197" s="167">
        <v>12</v>
      </c>
      <c r="AB197" s="167">
        <v>0</v>
      </c>
      <c r="AC197" s="167">
        <v>93</v>
      </c>
      <c r="AZ197" s="167">
        <v>1</v>
      </c>
      <c r="BA197" s="167">
        <f>IF(AZ197=1,G197,0)</f>
        <v>0</v>
      </c>
      <c r="BB197" s="167">
        <f>IF(AZ197=2,G197,0)</f>
        <v>0</v>
      </c>
      <c r="BC197" s="167">
        <f>IF(AZ197=3,G197,0)</f>
        <v>0</v>
      </c>
      <c r="BD197" s="167">
        <f>IF(AZ197=4,G197,0)</f>
        <v>0</v>
      </c>
      <c r="BE197" s="167">
        <f>IF(AZ197=5,G197,0)</f>
        <v>0</v>
      </c>
      <c r="CA197" s="202">
        <v>12</v>
      </c>
      <c r="CB197" s="202">
        <v>0</v>
      </c>
      <c r="CZ197" s="167">
        <v>8.3999999999999995E-3</v>
      </c>
    </row>
    <row r="198" spans="1:104">
      <c r="A198" s="196">
        <v>75</v>
      </c>
      <c r="B198" s="197" t="s">
        <v>242</v>
      </c>
      <c r="C198" s="198" t="s">
        <v>298</v>
      </c>
      <c r="D198" s="199" t="s">
        <v>87</v>
      </c>
      <c r="E198" s="200">
        <v>1</v>
      </c>
      <c r="F198" s="200">
        <v>0</v>
      </c>
      <c r="G198" s="201">
        <f>E198*F198</f>
        <v>0</v>
      </c>
      <c r="O198" s="195">
        <v>2</v>
      </c>
      <c r="AA198" s="167">
        <v>12</v>
      </c>
      <c r="AB198" s="167">
        <v>0</v>
      </c>
      <c r="AC198" s="167">
        <v>94</v>
      </c>
      <c r="AZ198" s="167">
        <v>1</v>
      </c>
      <c r="BA198" s="167">
        <f>IF(AZ198=1,G198,0)</f>
        <v>0</v>
      </c>
      <c r="BB198" s="167">
        <f>IF(AZ198=2,G198,0)</f>
        <v>0</v>
      </c>
      <c r="BC198" s="167">
        <f>IF(AZ198=3,G198,0)</f>
        <v>0</v>
      </c>
      <c r="BD198" s="167">
        <f>IF(AZ198=4,G198,0)</f>
        <v>0</v>
      </c>
      <c r="BE198" s="167">
        <f>IF(AZ198=5,G198,0)</f>
        <v>0</v>
      </c>
      <c r="CA198" s="202">
        <v>12</v>
      </c>
      <c r="CB198" s="202">
        <v>0</v>
      </c>
      <c r="CZ198" s="167">
        <v>2.5000000000000001E-2</v>
      </c>
    </row>
    <row r="199" spans="1:104">
      <c r="A199" s="196">
        <v>76</v>
      </c>
      <c r="B199" s="197" t="s">
        <v>242</v>
      </c>
      <c r="C199" s="198" t="s">
        <v>299</v>
      </c>
      <c r="D199" s="199" t="s">
        <v>87</v>
      </c>
      <c r="E199" s="200">
        <v>1</v>
      </c>
      <c r="F199" s="200">
        <v>0</v>
      </c>
      <c r="G199" s="201">
        <f>E199*F199</f>
        <v>0</v>
      </c>
      <c r="O199" s="195">
        <v>2</v>
      </c>
      <c r="AA199" s="167">
        <v>12</v>
      </c>
      <c r="AB199" s="167">
        <v>0</v>
      </c>
      <c r="AC199" s="167">
        <v>21</v>
      </c>
      <c r="AZ199" s="167">
        <v>1</v>
      </c>
      <c r="BA199" s="167">
        <f>IF(AZ199=1,G199,0)</f>
        <v>0</v>
      </c>
      <c r="BB199" s="167">
        <f>IF(AZ199=2,G199,0)</f>
        <v>0</v>
      </c>
      <c r="BC199" s="167">
        <f>IF(AZ199=3,G199,0)</f>
        <v>0</v>
      </c>
      <c r="BD199" s="167">
        <f>IF(AZ199=4,G199,0)</f>
        <v>0</v>
      </c>
      <c r="BE199" s="167">
        <f>IF(AZ199=5,G199,0)</f>
        <v>0</v>
      </c>
      <c r="CA199" s="202">
        <v>12</v>
      </c>
      <c r="CB199" s="202">
        <v>0</v>
      </c>
      <c r="CZ199" s="167">
        <v>1.4999999999999999E-2</v>
      </c>
    </row>
    <row r="200" spans="1:104">
      <c r="A200" s="196">
        <v>77</v>
      </c>
      <c r="B200" s="197" t="s">
        <v>242</v>
      </c>
      <c r="C200" s="198" t="s">
        <v>300</v>
      </c>
      <c r="D200" s="199" t="s">
        <v>87</v>
      </c>
      <c r="E200" s="200">
        <v>4</v>
      </c>
      <c r="F200" s="200">
        <v>0</v>
      </c>
      <c r="G200" s="201">
        <f>E200*F200</f>
        <v>0</v>
      </c>
      <c r="O200" s="195">
        <v>2</v>
      </c>
      <c r="AA200" s="167">
        <v>12</v>
      </c>
      <c r="AB200" s="167">
        <v>0</v>
      </c>
      <c r="AC200" s="167">
        <v>18</v>
      </c>
      <c r="AZ200" s="167">
        <v>1</v>
      </c>
      <c r="BA200" s="167">
        <f>IF(AZ200=1,G200,0)</f>
        <v>0</v>
      </c>
      <c r="BB200" s="167">
        <f>IF(AZ200=2,G200,0)</f>
        <v>0</v>
      </c>
      <c r="BC200" s="167">
        <f>IF(AZ200=3,G200,0)</f>
        <v>0</v>
      </c>
      <c r="BD200" s="167">
        <f>IF(AZ200=4,G200,0)</f>
        <v>0</v>
      </c>
      <c r="BE200" s="167">
        <f>IF(AZ200=5,G200,0)</f>
        <v>0</v>
      </c>
      <c r="CA200" s="202">
        <v>12</v>
      </c>
      <c r="CB200" s="202">
        <v>0</v>
      </c>
      <c r="CZ200" s="167">
        <v>4.8000000000000001E-2</v>
      </c>
    </row>
    <row r="201" spans="1:104" ht="22.5">
      <c r="A201" s="196">
        <v>78</v>
      </c>
      <c r="B201" s="197" t="s">
        <v>242</v>
      </c>
      <c r="C201" s="198" t="s">
        <v>301</v>
      </c>
      <c r="D201" s="199" t="s">
        <v>87</v>
      </c>
      <c r="E201" s="200">
        <v>1</v>
      </c>
      <c r="F201" s="200">
        <v>0</v>
      </c>
      <c r="G201" s="201">
        <f>E201*F201</f>
        <v>0</v>
      </c>
      <c r="O201" s="195">
        <v>2</v>
      </c>
      <c r="AA201" s="167">
        <v>12</v>
      </c>
      <c r="AB201" s="167">
        <v>0</v>
      </c>
      <c r="AC201" s="167">
        <v>20</v>
      </c>
      <c r="AZ201" s="167">
        <v>1</v>
      </c>
      <c r="BA201" s="167">
        <f>IF(AZ201=1,G201,0)</f>
        <v>0</v>
      </c>
      <c r="BB201" s="167">
        <f>IF(AZ201=2,G201,0)</f>
        <v>0</v>
      </c>
      <c r="BC201" s="167">
        <f>IF(AZ201=3,G201,0)</f>
        <v>0</v>
      </c>
      <c r="BD201" s="167">
        <f>IF(AZ201=4,G201,0)</f>
        <v>0</v>
      </c>
      <c r="BE201" s="167">
        <f>IF(AZ201=5,G201,0)</f>
        <v>0</v>
      </c>
      <c r="CA201" s="202">
        <v>12</v>
      </c>
      <c r="CB201" s="202">
        <v>0</v>
      </c>
      <c r="CZ201" s="167">
        <v>0</v>
      </c>
    </row>
    <row r="202" spans="1:104" ht="22.5">
      <c r="A202" s="196">
        <v>79</v>
      </c>
      <c r="B202" s="197" t="s">
        <v>242</v>
      </c>
      <c r="C202" s="198" t="s">
        <v>302</v>
      </c>
      <c r="D202" s="199" t="s">
        <v>158</v>
      </c>
      <c r="E202" s="200">
        <v>84</v>
      </c>
      <c r="F202" s="200">
        <v>0</v>
      </c>
      <c r="G202" s="201">
        <f>E202*F202</f>
        <v>0</v>
      </c>
      <c r="O202" s="195">
        <v>2</v>
      </c>
      <c r="AA202" s="167">
        <v>12</v>
      </c>
      <c r="AB202" s="167">
        <v>0</v>
      </c>
      <c r="AC202" s="167">
        <v>91</v>
      </c>
      <c r="AZ202" s="167">
        <v>1</v>
      </c>
      <c r="BA202" s="167">
        <f>IF(AZ202=1,G202,0)</f>
        <v>0</v>
      </c>
      <c r="BB202" s="167">
        <f>IF(AZ202=2,G202,0)</f>
        <v>0</v>
      </c>
      <c r="BC202" s="167">
        <f>IF(AZ202=3,G202,0)</f>
        <v>0</v>
      </c>
      <c r="BD202" s="167">
        <f>IF(AZ202=4,G202,0)</f>
        <v>0</v>
      </c>
      <c r="BE202" s="167">
        <f>IF(AZ202=5,G202,0)</f>
        <v>0</v>
      </c>
      <c r="CA202" s="202">
        <v>12</v>
      </c>
      <c r="CB202" s="202">
        <v>0</v>
      </c>
      <c r="CZ202" s="167">
        <v>2.5000000000000001E-2</v>
      </c>
    </row>
    <row r="203" spans="1:104">
      <c r="A203" s="196">
        <v>80</v>
      </c>
      <c r="B203" s="197" t="s">
        <v>192</v>
      </c>
      <c r="C203" s="198" t="s">
        <v>193</v>
      </c>
      <c r="D203" s="199" t="s">
        <v>173</v>
      </c>
      <c r="E203" s="200">
        <v>3.5514000000000001</v>
      </c>
      <c r="F203" s="200">
        <v>0</v>
      </c>
      <c r="G203" s="201">
        <f>E203*F203</f>
        <v>0</v>
      </c>
      <c r="O203" s="195">
        <v>2</v>
      </c>
      <c r="AA203" s="167">
        <v>7</v>
      </c>
      <c r="AB203" s="167">
        <v>1</v>
      </c>
      <c r="AC203" s="167">
        <v>2</v>
      </c>
      <c r="AZ203" s="167">
        <v>1</v>
      </c>
      <c r="BA203" s="167">
        <f>IF(AZ203=1,G203,0)</f>
        <v>0</v>
      </c>
      <c r="BB203" s="167">
        <f>IF(AZ203=2,G203,0)</f>
        <v>0</v>
      </c>
      <c r="BC203" s="167">
        <f>IF(AZ203=3,G203,0)</f>
        <v>0</v>
      </c>
      <c r="BD203" s="167">
        <f>IF(AZ203=4,G203,0)</f>
        <v>0</v>
      </c>
      <c r="BE203" s="167">
        <f>IF(AZ203=5,G203,0)</f>
        <v>0</v>
      </c>
      <c r="CA203" s="202">
        <v>7</v>
      </c>
      <c r="CB203" s="202">
        <v>1</v>
      </c>
      <c r="CZ203" s="167">
        <v>0</v>
      </c>
    </row>
    <row r="204" spans="1:104">
      <c r="A204" s="215"/>
      <c r="B204" s="216" t="s">
        <v>76</v>
      </c>
      <c r="C204" s="217" t="str">
        <f>CONCATENATE(B186," ",C186)</f>
        <v>95 Dokončovací konstrukce na pozemních stavbách</v>
      </c>
      <c r="D204" s="218"/>
      <c r="E204" s="219"/>
      <c r="F204" s="220"/>
      <c r="G204" s="221">
        <f>SUM(G186:G203)</f>
        <v>0</v>
      </c>
      <c r="O204" s="195">
        <v>4</v>
      </c>
      <c r="BA204" s="222">
        <f>SUM(BA186:BA203)</f>
        <v>0</v>
      </c>
      <c r="BB204" s="222">
        <f>SUM(BB186:BB203)</f>
        <v>0</v>
      </c>
      <c r="BC204" s="222">
        <f>SUM(BC186:BC203)</f>
        <v>0</v>
      </c>
      <c r="BD204" s="222">
        <f>SUM(BD186:BD203)</f>
        <v>0</v>
      </c>
      <c r="BE204" s="222">
        <f>SUM(BE186:BE203)</f>
        <v>0</v>
      </c>
    </row>
    <row r="205" spans="1:104">
      <c r="E205" s="167"/>
    </row>
    <row r="206" spans="1:104">
      <c r="E206" s="167"/>
    </row>
    <row r="207" spans="1:104">
      <c r="E207" s="167"/>
    </row>
    <row r="208" spans="1:104">
      <c r="E208" s="167"/>
    </row>
    <row r="209" spans="5:5">
      <c r="E209" s="167"/>
    </row>
    <row r="210" spans="5:5">
      <c r="E210" s="167"/>
    </row>
    <row r="211" spans="5:5">
      <c r="E211" s="167"/>
    </row>
    <row r="212" spans="5:5">
      <c r="E212" s="167"/>
    </row>
    <row r="213" spans="5:5">
      <c r="E213" s="167"/>
    </row>
    <row r="214" spans="5:5">
      <c r="E214" s="167"/>
    </row>
    <row r="215" spans="5:5">
      <c r="E215" s="167"/>
    </row>
    <row r="216" spans="5:5">
      <c r="E216" s="167"/>
    </row>
    <row r="217" spans="5:5">
      <c r="E217" s="167"/>
    </row>
    <row r="218" spans="5:5">
      <c r="E218" s="167"/>
    </row>
    <row r="219" spans="5:5">
      <c r="E219" s="167"/>
    </row>
    <row r="220" spans="5:5">
      <c r="E220" s="167"/>
    </row>
    <row r="221" spans="5:5">
      <c r="E221" s="167"/>
    </row>
    <row r="222" spans="5:5">
      <c r="E222" s="167"/>
    </row>
    <row r="223" spans="5:5">
      <c r="E223" s="167"/>
    </row>
    <row r="224" spans="5:5">
      <c r="E224" s="167"/>
    </row>
    <row r="225" spans="1:7">
      <c r="E225" s="167"/>
    </row>
    <row r="226" spans="1:7">
      <c r="E226" s="167"/>
    </row>
    <row r="227" spans="1:7">
      <c r="E227" s="167"/>
    </row>
    <row r="228" spans="1:7">
      <c r="A228" s="223"/>
      <c r="B228" s="223"/>
      <c r="C228" s="223"/>
      <c r="D228" s="223"/>
      <c r="E228" s="223"/>
      <c r="F228" s="223"/>
      <c r="G228" s="223"/>
    </row>
    <row r="229" spans="1:7">
      <c r="A229" s="223"/>
      <c r="B229" s="223"/>
      <c r="C229" s="223"/>
      <c r="D229" s="223"/>
      <c r="E229" s="223"/>
      <c r="F229" s="223"/>
      <c r="G229" s="223"/>
    </row>
    <row r="230" spans="1:7">
      <c r="A230" s="223"/>
      <c r="B230" s="223"/>
      <c r="C230" s="223"/>
      <c r="D230" s="223"/>
      <c r="E230" s="223"/>
      <c r="F230" s="223"/>
      <c r="G230" s="223"/>
    </row>
    <row r="231" spans="1:7">
      <c r="A231" s="223"/>
      <c r="B231" s="223"/>
      <c r="C231" s="223"/>
      <c r="D231" s="223"/>
      <c r="E231" s="223"/>
      <c r="F231" s="223"/>
      <c r="G231" s="223"/>
    </row>
    <row r="232" spans="1:7">
      <c r="E232" s="167"/>
    </row>
    <row r="233" spans="1:7">
      <c r="E233" s="167"/>
    </row>
    <row r="234" spans="1:7">
      <c r="E234" s="167"/>
    </row>
    <row r="235" spans="1:7">
      <c r="E235" s="167"/>
    </row>
    <row r="236" spans="1:7">
      <c r="E236" s="167"/>
    </row>
    <row r="237" spans="1:7">
      <c r="E237" s="167"/>
    </row>
    <row r="238" spans="1:7">
      <c r="E238" s="167"/>
    </row>
    <row r="239" spans="1:7">
      <c r="E239" s="167"/>
    </row>
    <row r="240" spans="1:7">
      <c r="E240" s="167"/>
    </row>
    <row r="241" spans="5:5">
      <c r="E241" s="167"/>
    </row>
    <row r="242" spans="5:5">
      <c r="E242" s="167"/>
    </row>
    <row r="243" spans="5:5">
      <c r="E243" s="167"/>
    </row>
    <row r="244" spans="5:5">
      <c r="E244" s="167"/>
    </row>
    <row r="245" spans="5:5">
      <c r="E245" s="167"/>
    </row>
    <row r="246" spans="5:5">
      <c r="E246" s="167"/>
    </row>
    <row r="247" spans="5:5">
      <c r="E247" s="167"/>
    </row>
    <row r="248" spans="5:5">
      <c r="E248" s="167"/>
    </row>
    <row r="249" spans="5:5">
      <c r="E249" s="167"/>
    </row>
    <row r="250" spans="5:5">
      <c r="E250" s="167"/>
    </row>
    <row r="251" spans="5:5">
      <c r="E251" s="167"/>
    </row>
    <row r="252" spans="5:5">
      <c r="E252" s="167"/>
    </row>
    <row r="253" spans="5:5">
      <c r="E253" s="167"/>
    </row>
    <row r="254" spans="5:5">
      <c r="E254" s="167"/>
    </row>
    <row r="255" spans="5:5">
      <c r="E255" s="167"/>
    </row>
    <row r="256" spans="5:5">
      <c r="E256" s="167"/>
    </row>
    <row r="257" spans="1:7">
      <c r="E257" s="167"/>
    </row>
    <row r="258" spans="1:7">
      <c r="E258" s="167"/>
    </row>
    <row r="259" spans="1:7">
      <c r="E259" s="167"/>
    </row>
    <row r="260" spans="1:7">
      <c r="E260" s="167"/>
    </row>
    <row r="261" spans="1:7">
      <c r="E261" s="167"/>
    </row>
    <row r="262" spans="1:7">
      <c r="E262" s="167"/>
    </row>
    <row r="263" spans="1:7">
      <c r="A263" s="224"/>
      <c r="B263" s="224"/>
    </row>
    <row r="264" spans="1:7">
      <c r="A264" s="223"/>
      <c r="B264" s="223"/>
      <c r="C264" s="226"/>
      <c r="D264" s="226"/>
      <c r="E264" s="227"/>
      <c r="F264" s="226"/>
      <c r="G264" s="228"/>
    </row>
    <row r="265" spans="1:7">
      <c r="A265" s="229"/>
      <c r="B265" s="229"/>
      <c r="C265" s="223"/>
      <c r="D265" s="223"/>
      <c r="E265" s="230"/>
      <c r="F265" s="223"/>
      <c r="G265" s="223"/>
    </row>
    <row r="266" spans="1:7">
      <c r="A266" s="223"/>
      <c r="B266" s="223"/>
      <c r="C266" s="223"/>
      <c r="D266" s="223"/>
      <c r="E266" s="230"/>
      <c r="F266" s="223"/>
      <c r="G266" s="223"/>
    </row>
    <row r="267" spans="1:7">
      <c r="A267" s="223"/>
      <c r="B267" s="223"/>
      <c r="C267" s="223"/>
      <c r="D267" s="223"/>
      <c r="E267" s="230"/>
      <c r="F267" s="223"/>
      <c r="G267" s="223"/>
    </row>
    <row r="268" spans="1:7">
      <c r="A268" s="223"/>
      <c r="B268" s="223"/>
      <c r="C268" s="223"/>
      <c r="D268" s="223"/>
      <c r="E268" s="230"/>
      <c r="F268" s="223"/>
      <c r="G268" s="223"/>
    </row>
    <row r="269" spans="1:7">
      <c r="A269" s="223"/>
      <c r="B269" s="223"/>
      <c r="C269" s="223"/>
      <c r="D269" s="223"/>
      <c r="E269" s="230"/>
      <c r="F269" s="223"/>
      <c r="G269" s="223"/>
    </row>
    <row r="270" spans="1:7">
      <c r="A270" s="223"/>
      <c r="B270" s="223"/>
      <c r="C270" s="223"/>
      <c r="D270" s="223"/>
      <c r="E270" s="230"/>
      <c r="F270" s="223"/>
      <c r="G270" s="223"/>
    </row>
    <row r="271" spans="1:7">
      <c r="A271" s="223"/>
      <c r="B271" s="223"/>
      <c r="C271" s="223"/>
      <c r="D271" s="223"/>
      <c r="E271" s="230"/>
      <c r="F271" s="223"/>
      <c r="G271" s="223"/>
    </row>
    <row r="272" spans="1:7">
      <c r="A272" s="223"/>
      <c r="B272" s="223"/>
      <c r="C272" s="223"/>
      <c r="D272" s="223"/>
      <c r="E272" s="230"/>
      <c r="F272" s="223"/>
      <c r="G272" s="223"/>
    </row>
    <row r="273" spans="1:7">
      <c r="A273" s="223"/>
      <c r="B273" s="223"/>
      <c r="C273" s="223"/>
      <c r="D273" s="223"/>
      <c r="E273" s="230"/>
      <c r="F273" s="223"/>
      <c r="G273" s="223"/>
    </row>
    <row r="274" spans="1:7">
      <c r="A274" s="223"/>
      <c r="B274" s="223"/>
      <c r="C274" s="223"/>
      <c r="D274" s="223"/>
      <c r="E274" s="230"/>
      <c r="F274" s="223"/>
      <c r="G274" s="223"/>
    </row>
    <row r="275" spans="1:7">
      <c r="A275" s="223"/>
      <c r="B275" s="223"/>
      <c r="C275" s="223"/>
      <c r="D275" s="223"/>
      <c r="E275" s="230"/>
      <c r="F275" s="223"/>
      <c r="G275" s="223"/>
    </row>
    <row r="276" spans="1:7">
      <c r="A276" s="223"/>
      <c r="B276" s="223"/>
      <c r="C276" s="223"/>
      <c r="D276" s="223"/>
      <c r="E276" s="230"/>
      <c r="F276" s="223"/>
      <c r="G276" s="223"/>
    </row>
    <row r="277" spans="1:7">
      <c r="A277" s="223"/>
      <c r="B277" s="223"/>
      <c r="C277" s="223"/>
      <c r="D277" s="223"/>
      <c r="E277" s="230"/>
      <c r="F277" s="223"/>
      <c r="G277" s="223"/>
    </row>
  </sheetData>
  <mergeCells count="104">
    <mergeCell ref="C180:D180"/>
    <mergeCell ref="C184:D184"/>
    <mergeCell ref="C159:D159"/>
    <mergeCell ref="C160:D160"/>
    <mergeCell ref="C162:D162"/>
    <mergeCell ref="C163:D163"/>
    <mergeCell ref="C168:D168"/>
    <mergeCell ref="C171:D171"/>
    <mergeCell ref="C173:D173"/>
    <mergeCell ref="C175:D175"/>
    <mergeCell ref="C152:D152"/>
    <mergeCell ref="C153:D153"/>
    <mergeCell ref="C154:D154"/>
    <mergeCell ref="C155:D155"/>
    <mergeCell ref="C157:D157"/>
    <mergeCell ref="C158:D158"/>
    <mergeCell ref="C144:D144"/>
    <mergeCell ref="C145:D145"/>
    <mergeCell ref="C147:D147"/>
    <mergeCell ref="C148:D148"/>
    <mergeCell ref="C149:D149"/>
    <mergeCell ref="C150:D150"/>
    <mergeCell ref="C134:D134"/>
    <mergeCell ref="C136:D136"/>
    <mergeCell ref="C138:G138"/>
    <mergeCell ref="C139:D139"/>
    <mergeCell ref="C142:D142"/>
    <mergeCell ref="C143:D143"/>
    <mergeCell ref="C127:D127"/>
    <mergeCell ref="C128:D128"/>
    <mergeCell ref="C129:D129"/>
    <mergeCell ref="C131:D131"/>
    <mergeCell ref="C132:D132"/>
    <mergeCell ref="C133:D133"/>
    <mergeCell ref="C117:D117"/>
    <mergeCell ref="C120:G120"/>
    <mergeCell ref="C121:D121"/>
    <mergeCell ref="C123:D123"/>
    <mergeCell ref="C124:D124"/>
    <mergeCell ref="C126:D126"/>
    <mergeCell ref="C109:D109"/>
    <mergeCell ref="C110:D110"/>
    <mergeCell ref="C111:D111"/>
    <mergeCell ref="C112:D112"/>
    <mergeCell ref="C114:D114"/>
    <mergeCell ref="C115:D115"/>
    <mergeCell ref="C93:D93"/>
    <mergeCell ref="C94:D94"/>
    <mergeCell ref="C100:D100"/>
    <mergeCell ref="C101:D101"/>
    <mergeCell ref="C102:D102"/>
    <mergeCell ref="C103:D103"/>
    <mergeCell ref="C105:D105"/>
    <mergeCell ref="C106:D106"/>
    <mergeCell ref="C84:D84"/>
    <mergeCell ref="C85:D85"/>
    <mergeCell ref="C86:D86"/>
    <mergeCell ref="C87:D87"/>
    <mergeCell ref="C88:D88"/>
    <mergeCell ref="C90:D90"/>
    <mergeCell ref="C91:D91"/>
    <mergeCell ref="C92:D92"/>
    <mergeCell ref="C68:D68"/>
    <mergeCell ref="C70:D70"/>
    <mergeCell ref="C72:D72"/>
    <mergeCell ref="C74:D74"/>
    <mergeCell ref="C57:D57"/>
    <mergeCell ref="C58:D58"/>
    <mergeCell ref="C59:D59"/>
    <mergeCell ref="C60:D60"/>
    <mergeCell ref="C63:D63"/>
    <mergeCell ref="C66:D66"/>
    <mergeCell ref="C49:D49"/>
    <mergeCell ref="C50:D50"/>
    <mergeCell ref="C51:D51"/>
    <mergeCell ref="C52:D52"/>
    <mergeCell ref="C55:D55"/>
    <mergeCell ref="C56:D56"/>
    <mergeCell ref="C43:D43"/>
    <mergeCell ref="C44:D44"/>
    <mergeCell ref="C45:D45"/>
    <mergeCell ref="C46:D46"/>
    <mergeCell ref="C47:D47"/>
    <mergeCell ref="C48:D48"/>
    <mergeCell ref="C35:D35"/>
    <mergeCell ref="C36:D36"/>
    <mergeCell ref="C37:D37"/>
    <mergeCell ref="C38:D38"/>
    <mergeCell ref="C41:D41"/>
    <mergeCell ref="C42:D42"/>
    <mergeCell ref="C24:G24"/>
    <mergeCell ref="C25:D25"/>
    <mergeCell ref="C28:D28"/>
    <mergeCell ref="C29:D29"/>
    <mergeCell ref="C30:D30"/>
    <mergeCell ref="C32:D32"/>
    <mergeCell ref="C33:D33"/>
    <mergeCell ref="C34:D34"/>
    <mergeCell ref="A1:G1"/>
    <mergeCell ref="A3:B3"/>
    <mergeCell ref="A4:B4"/>
    <mergeCell ref="E4:G4"/>
    <mergeCell ref="C19:G19"/>
    <mergeCell ref="C20:G20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2019-07-23T06:40:22Z</dcterms:created>
  <dcterms:modified xsi:type="dcterms:W3CDTF">2019-07-23T06:43:06Z</dcterms:modified>
</cp:coreProperties>
</file>