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688" windowHeight="10740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<sst xmlns="http://schemas.openxmlformats.org/spreadsheetml/2006/main" count="110" uniqueCount="61">
  <si>
    <t>Poř.</t>
  </si>
  <si>
    <t>Kód</t>
  </si>
  <si>
    <t>Typ</t>
  </si>
  <si>
    <t>Popis</t>
  </si>
  <si>
    <t>MJ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</si>
  <si>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</si>
  <si>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</si>
  <si>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</si>
  <si>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</si>
  <si>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</si>
  <si>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</si>
  <si>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</si>
  <si>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</si>
  <si>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Cena DPH</t>
  </si>
  <si>
    <t>Cena s DPH</t>
  </si>
  <si>
    <t>Komentář</t>
  </si>
  <si>
    <t>GUID</t>
  </si>
  <si>
    <t>Objekt</t>
  </si>
  <si>
    <t>Oddíl</t>
  </si>
  <si>
    <t>SO_01: Stavební objekt 01</t>
  </si>
  <si>
    <t>SP</t>
  </si>
  <si>
    <t>m3</t>
  </si>
  <si>
    <t>SO_01</t>
  </si>
  <si>
    <t>002: Základy</t>
  </si>
  <si>
    <t>{F7521026-5AF5-4BC9-9906-10B3516B8CCC}</t>
  </si>
  <si>
    <t>002</t>
  </si>
  <si>
    <t>{EF6A89D7-649C-4926-BC79-CC3DF3233419}</t>
  </si>
  <si>
    <t>274351215/00</t>
  </si>
  <si>
    <t>m2</t>
  </si>
  <si>
    <t>{513D26B3-F0AD-43AB-8A6C-A593BF4EBCFA}</t>
  </si>
  <si>
    <t>274351216/00</t>
  </si>
  <si>
    <t>{5AE399C3-596F-4CDF-B962-0D7DBBCEA66E}</t>
  </si>
  <si>
    <t>{4474C1D2-A068-43CC-A001-9F9FF8122F0D}</t>
  </si>
  <si>
    <t>kus</t>
  </si>
  <si>
    <t>t</t>
  </si>
  <si>
    <t>Celkem (bez DPH)</t>
  </si>
  <si>
    <t>Celkem (včetně DPH)</t>
  </si>
  <si>
    <t>Polštáře zhutněné pod základy ze štěrkopísku netříděného - hutněný štěrkopískový podsyp tl.100mm</t>
  </si>
  <si>
    <t>27157</t>
  </si>
  <si>
    <t>27431-1</t>
  </si>
  <si>
    <t>27431-2</t>
  </si>
  <si>
    <t>Beton tř C 20/25 základových pásů železový protiagresívní  - základ š. 600mm</t>
  </si>
  <si>
    <t>Beton tř C 20/25 základových pásů železový protiagresívní - stěna opěrky š.200mm</t>
  </si>
  <si>
    <t>Zřízení bednění stěn základových pásů - stěna opěrky</t>
  </si>
  <si>
    <t>Odstranění bednění stěn základových pásů - stěna opěrky</t>
  </si>
  <si>
    <t>Výztuž do monolitu - základ a opěrka 150kg/m3</t>
  </si>
  <si>
    <t>Výztuž</t>
  </si>
  <si>
    <t>Odvodnění horní stěny - vrtání prům. 100mm, hl. dle hloubky stěny, předpoklad 1,0m</t>
  </si>
  <si>
    <t>Odvodnění - horní</t>
  </si>
  <si>
    <t>Odvodnění - dolní</t>
  </si>
  <si>
    <t>Odvodnění dolní stěny - odsekání kamene 100x330mm</t>
  </si>
  <si>
    <t>Odvodnění - beton</t>
  </si>
  <si>
    <t>Odvodnění dolní stěny - osazení průchodky v betonové stěně 100x330mm</t>
  </si>
  <si>
    <t>Odvodnění - průchodka</t>
  </si>
  <si>
    <t>Bednění průchodky v betonové stěně 100x330x200mm</t>
  </si>
  <si>
    <t>Trhliny</t>
  </si>
  <si>
    <t>Vyplnění stávajících trhlin stavebním lepidlem - stávající zdivo</t>
  </si>
  <si>
    <t>Opěrná stěna - dodatek k výkazu výměr</t>
  </si>
  <si>
    <t>Kotvení</t>
  </si>
  <si>
    <t>KOTVENÍ HORNÍ STĚNY R∅20 DL. 800mm, LEPENÁ TMELEM HILTY HIT-HY 270</t>
  </si>
  <si>
    <t>ks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</si>
</sst>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</numFmts>
  <fonts count="42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73" fontId="5" fillId="0" borderId="0" xfId="0" applyNumberFormat="1" applyFont="1" applyFill="1" applyBorder="1" applyAlignment="1">
      <alignment horizontal="right" vertical="top"/>
    </xf>
    <xf numFmtId="174" fontId="3" fillId="0" borderId="0" xfId="0" applyNumberFormat="1" applyFont="1" applyAlignment="1">
      <alignment horizontal="right" vertical="top"/>
    </xf>
    <xf numFmtId="175" fontId="3" fillId="0" borderId="0" xfId="0" applyNumberFormat="1" applyFont="1" applyAlignment="1">
      <alignment horizontal="right" vertical="top"/>
    </xf>
    <xf numFmtId="176" fontId="3" fillId="0" borderId="0" xfId="0" applyNumberFormat="1" applyFont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174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3" fontId="7" fillId="0" borderId="0" xfId="0" applyNumberFormat="1" applyFont="1" applyFill="1" applyBorder="1" applyAlignment="1">
      <alignment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right" vertical="top"/>
    </xf>
    <xf numFmtId="174" fontId="3" fillId="0" borderId="10" xfId="0" applyNumberFormat="1" applyFont="1" applyBorder="1" applyAlignment="1">
      <alignment horizontal="right" vertical="top"/>
    </xf>
    <xf numFmtId="175" fontId="3" fillId="0" borderId="1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0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175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1" sqref="C1"/>
    </sheetView>
  </sheetViews>
  <sheetFormatPr defaultColWidth="9.140625" defaultRowHeight="12.75" outlineLevelRow="1"/>
  <cols>
    <col min="1" max="1" width="5.7109375" style="0" hidden="1" customWidth="1"/>
    <col min="2" max="2" width="15.421875" style="0" hidden="1" customWidth="1"/>
    <col min="3" max="3" width="80.7109375" style="0" customWidth="1"/>
    <col min="4" max="4" width="12.8515625" style="0" customWidth="1"/>
    <col min="5" max="5" width="9.7109375" style="0" customWidth="1"/>
  </cols>
  <sheetData>
    <row r="1" spans="1:6" ht="21" customHeight="1">
      <c r="A1" s="19">
        <f>IF(Zakázka!$A$1=0,"",Zakázka!$A$1)</f>
      </c>
      <c r="B1" s="20" t="str">
        <f>IF(Zakázka!$B$1=0,"",Zakázka!$B$1)</f>
        <v>Opěrná stěna - dodatek k výkazu výměr</v>
      </c>
      <c r="C1" s="20" t="s">
        <v>57</v>
      </c>
      <c r="D1" s="23">
        <f>IF(Zakázka!$H$1=0,"",Zakázka!$H$1)</f>
      </c>
      <c r="E1" s="22">
        <f>IF(Zakázka!$J$1=0,"",Zakázka!$J$1)</f>
      </c>
      <c r="F1" s="1"/>
    </row>
    <row r="2" spans="1:6" ht="21" customHeight="1">
      <c r="A2" s="19">
        <f>IF(Zakázka!$A$2=0,"",Zakázka!$A$2)</f>
      </c>
      <c r="B2" s="20">
        <f>IF(Zakázka!$B$2=0,"",Zakázka!$B$2)</f>
      </c>
      <c r="C2" s="20">
        <f>IF(Zakázka!$D$2=0,"",Zakázka!$D$2)</f>
      </c>
      <c r="D2" s="23">
        <f>IF(Zakázka!$H$2=0,"",Zakázka!$H$2)</f>
      </c>
      <c r="E2" s="22">
        <f>IF(Zakázka!$J$2=0,"",Zakázka!$J$2)</f>
      </c>
      <c r="F2" s="1"/>
    </row>
    <row r="3" spans="1:6" ht="13.5" thickBot="1">
      <c r="A3" s="15" t="str">
        <f>IF(Zakázka!$A$3=0,"",Zakázka!$A$3)</f>
        <v>Poř.</v>
      </c>
      <c r="B3" s="16" t="str">
        <f>IF(Zakázka!$B$3=0,"",Zakázka!$B$3)</f>
        <v>Kód</v>
      </c>
      <c r="C3" s="16" t="str">
        <f>IF(Zakázka!$D$3=0,"",Zakázka!$D$3)</f>
        <v>Popis</v>
      </c>
      <c r="D3" s="15" t="str">
        <f>IF(Zakázka!$H$3=0,"",Zakázka!$H$3)</f>
        <v>Cena</v>
      </c>
      <c r="E3" s="15" t="str">
        <f>IF(Zakázka!$J$3=0,"",Zakázka!$J$3)</f>
        <v>Hmotn.</v>
      </c>
      <c r="F3" s="2"/>
    </row>
    <row r="4" spans="1:6" ht="12" customHeight="1">
      <c r="A4" s="4">
        <f>IF(Zakázka!$A$4=0,"",Zakázka!$A$4)</f>
      </c>
      <c r="B4" s="6">
        <f>IF(Zakázka!$B$4=0,"",Zakázka!$B$4)</f>
      </c>
      <c r="C4" s="6">
        <f>IF(Zakázka!$D$4=0,"",Zakázka!$D$4)</f>
      </c>
      <c r="D4" s="4">
        <f>IF(Zakázka!$H$4=0,"",Zakázka!$H$4)</f>
      </c>
      <c r="E4" s="4">
        <f>IF(Zakázka!$J$4=0,"",Zakázka!$J$4)</f>
      </c>
      <c r="F4" s="2"/>
    </row>
    <row r="5" spans="1:6" ht="21" customHeight="1">
      <c r="A5" s="19">
        <f>IF(Zakázka!$A$5=0,"",Zakázka!$A$5)</f>
      </c>
      <c r="B5" s="20">
        <f>IF(Zakázka!$B$5=0,"",Zakázka!$B$5)</f>
      </c>
      <c r="C5" s="20" t="str">
        <f>IF(Zakázka!$D$5=0,"",Zakázka!$D$5)</f>
        <v>SO_01: Stavební objekt 01</v>
      </c>
      <c r="D5" s="23">
        <f>IF(Zakázka!$H$5=0,"",Zakázka!$H$5)</f>
      </c>
      <c r="E5" s="22">
        <f>IF(Zakázka!$J$5=0,"",Zakázka!$J$5)</f>
      </c>
      <c r="F5" s="1"/>
    </row>
    <row r="6" spans="1:6" ht="20.25" customHeight="1" outlineLevel="1" thickBot="1">
      <c r="A6" s="27">
        <f>IF(Zakázka!$A$6=0,"",Zakázka!$A$6)</f>
      </c>
      <c r="B6" s="28">
        <f>IF(Zakázka!$B$6=0,"",Zakázka!$B$6)</f>
      </c>
      <c r="C6" s="28" t="str">
        <f>IF(Zakázka!$D$6=0,"",Zakázka!$D$6)</f>
        <v>002: Základy</v>
      </c>
      <c r="D6" s="31">
        <f>IF(Zakázka!$H$6=0,"",Zakázka!$H$6)</f>
      </c>
      <c r="E6" s="30">
        <f>IF(Zakázka!$J$6=0,"",Zakázka!$J$6)</f>
      </c>
      <c r="F6" s="1"/>
    </row>
    <row r="7" spans="1:5" s="46" customFormat="1" ht="21" customHeight="1">
      <c r="A7" s="44"/>
      <c r="B7" s="44"/>
      <c r="C7" s="44" t="s">
        <v>35</v>
      </c>
      <c r="D7" s="45">
        <f>SUM($D$5)</f>
        <v>0</v>
      </c>
      <c r="E7" s="44"/>
    </row>
    <row r="8" spans="3:4" s="46" customFormat="1" ht="21" customHeight="1">
      <c r="C8" s="46" t="s">
        <v>12</v>
      </c>
      <c r="D8" s="23">
        <f>SUBTOTAL(9,D9:D9)</f>
        <v>0</v>
      </c>
    </row>
    <row r="9" spans="1:4" s="47" customFormat="1" ht="20.25" customHeight="1" outlineLevel="1" thickBot="1">
      <c r="A9" s="47">
        <f>SUMIF(Zakázka!M1:M18,9,Zakázka!H1:H18)</f>
        <v>0</v>
      </c>
      <c r="C9" s="47" t="str">
        <f>"DPH 21 % ze základny: "&amp;TEXT($A$9,"# ##0,00")</f>
        <v>DPH 21 % ze základny: 0,00</v>
      </c>
      <c r="D9" s="31">
        <f>$A$9*9/100</f>
        <v>0</v>
      </c>
    </row>
    <row r="10" spans="1:5" s="46" customFormat="1" ht="21" customHeight="1">
      <c r="A10" s="44"/>
      <c r="B10" s="44"/>
      <c r="C10" s="44" t="s">
        <v>36</v>
      </c>
      <c r="D10" s="45">
        <f>SUBTOTAL(9,D7:D9)</f>
        <v>0</v>
      </c>
      <c r="E10" s="44"/>
    </row>
    <row r="11" ht="12.75">
      <c r="D11" s="43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140625" defaultRowHeight="12.75" outlineLevelRow="2"/>
  <cols>
    <col min="1" max="1" width="5.7109375" style="3" bestFit="1" customWidth="1"/>
    <col min="2" max="2" width="15.421875" style="5" bestFit="1" customWidth="1"/>
    <col min="3" max="3" width="3.8515625" style="7" bestFit="1" customWidth="1"/>
    <col min="4" max="4" width="80.7109375" style="8" customWidth="1"/>
    <col min="5" max="5" width="6.57421875" style="7" bestFit="1" customWidth="1"/>
    <col min="6" max="6" width="13.8515625" style="10" bestFit="1" customWidth="1"/>
    <col min="7" max="7" width="11.28125" style="11" bestFit="1" customWidth="1"/>
    <col min="8" max="8" width="12.8515625" style="12" bestFit="1" customWidth="1"/>
    <col min="9" max="9" width="11.421875" style="13" bestFit="1" customWidth="1"/>
    <col min="10" max="10" width="9.7109375" style="11" bestFit="1" customWidth="1"/>
    <col min="11" max="11" width="8.7109375" style="13" bestFit="1" customWidth="1"/>
    <col min="12" max="12" width="5.140625" style="11" bestFit="1" customWidth="1"/>
    <col min="13" max="13" width="4.421875" style="12" bestFit="1" customWidth="1"/>
    <col min="14" max="14" width="14.8515625" style="1" bestFit="1" customWidth="1"/>
    <col min="15" max="15" width="13.57421875" style="1" bestFit="1" customWidth="1"/>
    <col min="16" max="16" width="9.00390625" style="1" bestFit="1" customWidth="1"/>
    <col min="17" max="17" width="42.57421875" style="14" hidden="1" customWidth="1"/>
    <col min="18" max="18" width="6.7109375" style="5" bestFit="1" customWidth="1"/>
    <col min="19" max="19" width="5.140625" style="5" bestFit="1" customWidth="1"/>
  </cols>
  <sheetData>
    <row r="1" spans="1:19" ht="21" customHeight="1">
      <c r="A1" s="19"/>
      <c r="B1" s="20" t="s">
        <v>57</v>
      </c>
      <c r="C1" s="20"/>
      <c r="D1" s="20"/>
      <c r="E1" s="20"/>
      <c r="F1" s="21"/>
      <c r="G1" s="22"/>
      <c r="H1" s="23"/>
      <c r="I1" s="24"/>
      <c r="J1" s="22"/>
      <c r="K1" s="24"/>
      <c r="L1" s="22"/>
      <c r="M1" s="23"/>
      <c r="N1" s="20"/>
      <c r="O1" s="20"/>
      <c r="P1" s="20"/>
      <c r="Q1" s="25"/>
      <c r="R1" s="20"/>
      <c r="S1" s="20"/>
    </row>
    <row r="2" spans="1:19" ht="21" customHeight="1">
      <c r="A2" s="19"/>
      <c r="B2" s="20"/>
      <c r="C2" s="20"/>
      <c r="D2" s="20"/>
      <c r="E2" s="20"/>
      <c r="F2" s="21"/>
      <c r="G2" s="22"/>
      <c r="H2" s="23"/>
      <c r="I2" s="24"/>
      <c r="J2" s="22"/>
      <c r="K2" s="24"/>
      <c r="L2" s="22"/>
      <c r="M2" s="23"/>
      <c r="N2" s="20"/>
      <c r="O2" s="20"/>
      <c r="P2" s="20"/>
      <c r="Q2" s="25"/>
      <c r="R2" s="20"/>
      <c r="S2" s="20"/>
    </row>
    <row r="3" spans="1:19" ht="13.5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8" t="s">
        <v>13</v>
      </c>
      <c r="O3" s="18" t="s">
        <v>14</v>
      </c>
      <c r="P3" s="18" t="s">
        <v>15</v>
      </c>
      <c r="Q3" s="16" t="s">
        <v>16</v>
      </c>
      <c r="R3" s="16" t="s">
        <v>17</v>
      </c>
      <c r="S3" s="16" t="s">
        <v>18</v>
      </c>
    </row>
    <row r="4" spans="1:19" ht="12" customHeight="1">
      <c r="A4" s="4"/>
      <c r="B4" s="6"/>
      <c r="C4" s="6"/>
      <c r="D4" s="6"/>
      <c r="E4" s="9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6"/>
      <c r="R4" s="6"/>
      <c r="S4" s="6"/>
    </row>
    <row r="5" spans="1:19" ht="21" customHeight="1">
      <c r="A5" s="19"/>
      <c r="B5" s="20"/>
      <c r="C5" s="20"/>
      <c r="D5" s="20" t="s">
        <v>19</v>
      </c>
      <c r="E5" s="20"/>
      <c r="F5" s="21"/>
      <c r="G5" s="22"/>
      <c r="H5" s="23">
        <f>SUBTOTAL(9,H6:H18)</f>
        <v>0</v>
      </c>
      <c r="I5" s="24"/>
      <c r="J5" s="22">
        <f>SUBTOTAL(9,J6:J18)</f>
        <v>0</v>
      </c>
      <c r="K5" s="24"/>
      <c r="L5" s="22">
        <f>SUBTOTAL(9,L6:L18)</f>
        <v>0</v>
      </c>
      <c r="M5" s="23"/>
      <c r="N5" s="20">
        <f>SUBTOTAL(9,N6:N18)</f>
        <v>0</v>
      </c>
      <c r="O5" s="20">
        <f>SUBTOTAL(9,O6:O18)</f>
        <v>0</v>
      </c>
      <c r="P5" s="20"/>
      <c r="Q5" s="26"/>
      <c r="R5" s="20"/>
      <c r="S5" s="20"/>
    </row>
    <row r="6" spans="1:19" ht="20.25" customHeight="1" outlineLevel="1">
      <c r="A6" s="27"/>
      <c r="B6" s="28"/>
      <c r="C6" s="28"/>
      <c r="D6" s="28" t="s">
        <v>23</v>
      </c>
      <c r="E6" s="28"/>
      <c r="F6" s="29"/>
      <c r="G6" s="30"/>
      <c r="H6" s="31">
        <f>SUBTOTAL(9,H7:H18)</f>
        <v>0</v>
      </c>
      <c r="I6" s="32"/>
      <c r="J6" s="30">
        <f>SUBTOTAL(9,J7:J18)</f>
        <v>0</v>
      </c>
      <c r="K6" s="32"/>
      <c r="L6" s="30">
        <f>SUBTOTAL(9,L7:L18)</f>
        <v>0</v>
      </c>
      <c r="M6" s="31"/>
      <c r="N6" s="28">
        <f>SUBTOTAL(9,N7:N18)</f>
        <v>0</v>
      </c>
      <c r="O6" s="28">
        <f>SUBTOTAL(9,O7:O18)</f>
        <v>0</v>
      </c>
      <c r="P6" s="28"/>
      <c r="Q6" s="33"/>
      <c r="R6" s="28"/>
      <c r="S6" s="28"/>
    </row>
    <row r="7" spans="1:19" ht="26.25" outlineLevel="2">
      <c r="A7" s="34">
        <v>1</v>
      </c>
      <c r="B7" s="35" t="s">
        <v>38</v>
      </c>
      <c r="C7" s="36" t="s">
        <v>20</v>
      </c>
      <c r="D7" s="37" t="s">
        <v>37</v>
      </c>
      <c r="E7" s="36" t="s">
        <v>28</v>
      </c>
      <c r="F7" s="38">
        <v>6.3</v>
      </c>
      <c r="G7" s="39"/>
      <c r="H7" s="40">
        <f aca="true" t="shared" si="0" ref="H7:H18">F7*G7</f>
        <v>0</v>
      </c>
      <c r="I7" s="41"/>
      <c r="J7" s="39">
        <f aca="true" t="shared" si="1" ref="J7:J18">F7*I7</f>
        <v>0</v>
      </c>
      <c r="K7" s="41"/>
      <c r="L7" s="39">
        <f aca="true" t="shared" si="2" ref="L7:L18">F7*K7</f>
        <v>0</v>
      </c>
      <c r="M7" s="40"/>
      <c r="N7" s="42">
        <f aca="true" t="shared" si="3" ref="N7:N18">H7*(M7/100)</f>
        <v>0</v>
      </c>
      <c r="O7" s="42">
        <f aca="true" t="shared" si="4" ref="O7:O18">N7+H7</f>
        <v>0</v>
      </c>
      <c r="P7" s="42"/>
      <c r="Q7" s="14" t="s">
        <v>24</v>
      </c>
      <c r="R7" s="35" t="s">
        <v>22</v>
      </c>
      <c r="S7" s="35" t="s">
        <v>25</v>
      </c>
    </row>
    <row r="8" spans="1:19" ht="12.75" outlineLevel="2">
      <c r="A8" s="34">
        <v>2</v>
      </c>
      <c r="B8" s="35" t="s">
        <v>39</v>
      </c>
      <c r="C8" s="36" t="s">
        <v>20</v>
      </c>
      <c r="D8" s="37" t="s">
        <v>41</v>
      </c>
      <c r="E8" s="36" t="s">
        <v>21</v>
      </c>
      <c r="F8" s="38">
        <v>5</v>
      </c>
      <c r="G8" s="39"/>
      <c r="H8" s="40">
        <f t="shared" si="0"/>
        <v>0</v>
      </c>
      <c r="I8" s="41"/>
      <c r="J8" s="39">
        <f t="shared" si="1"/>
        <v>0</v>
      </c>
      <c r="K8" s="41"/>
      <c r="L8" s="39">
        <f t="shared" si="2"/>
        <v>0</v>
      </c>
      <c r="M8" s="40"/>
      <c r="N8" s="42">
        <f t="shared" si="3"/>
        <v>0</v>
      </c>
      <c r="O8" s="42">
        <f t="shared" si="4"/>
        <v>0</v>
      </c>
      <c r="P8" s="42"/>
      <c r="Q8" s="14" t="s">
        <v>26</v>
      </c>
      <c r="R8" s="35" t="s">
        <v>22</v>
      </c>
      <c r="S8" s="35" t="s">
        <v>25</v>
      </c>
    </row>
    <row r="9" spans="1:19" ht="12.75" outlineLevel="2">
      <c r="A9" s="34">
        <v>3</v>
      </c>
      <c r="B9" s="35" t="s">
        <v>40</v>
      </c>
      <c r="C9" s="36" t="s">
        <v>20</v>
      </c>
      <c r="D9" s="37" t="s">
        <v>42</v>
      </c>
      <c r="E9" s="36" t="s">
        <v>21</v>
      </c>
      <c r="F9" s="38">
        <v>6</v>
      </c>
      <c r="G9" s="39"/>
      <c r="H9" s="40">
        <f t="shared" si="0"/>
        <v>0</v>
      </c>
      <c r="I9" s="41"/>
      <c r="J9" s="39">
        <f t="shared" si="1"/>
        <v>0</v>
      </c>
      <c r="K9" s="41"/>
      <c r="L9" s="39">
        <f t="shared" si="2"/>
        <v>0</v>
      </c>
      <c r="M9" s="40"/>
      <c r="N9" s="42">
        <f t="shared" si="3"/>
        <v>0</v>
      </c>
      <c r="O9" s="42">
        <f t="shared" si="4"/>
        <v>0</v>
      </c>
      <c r="P9" s="42"/>
      <c r="Q9" s="14" t="s">
        <v>26</v>
      </c>
      <c r="R9" s="35" t="s">
        <v>22</v>
      </c>
      <c r="S9" s="35" t="s">
        <v>25</v>
      </c>
    </row>
    <row r="10" spans="1:19" ht="12.75" outlineLevel="2">
      <c r="A10" s="34">
        <v>4</v>
      </c>
      <c r="B10" s="35" t="s">
        <v>27</v>
      </c>
      <c r="C10" s="36" t="s">
        <v>20</v>
      </c>
      <c r="D10" s="37" t="s">
        <v>43</v>
      </c>
      <c r="E10" s="36" t="s">
        <v>28</v>
      </c>
      <c r="F10" s="38">
        <v>31.5</v>
      </c>
      <c r="G10" s="39"/>
      <c r="H10" s="40">
        <f t="shared" si="0"/>
        <v>0</v>
      </c>
      <c r="I10" s="41"/>
      <c r="J10" s="39">
        <f t="shared" si="1"/>
        <v>0</v>
      </c>
      <c r="K10" s="41"/>
      <c r="L10" s="39">
        <f t="shared" si="2"/>
        <v>0</v>
      </c>
      <c r="M10" s="40"/>
      <c r="N10" s="42">
        <f t="shared" si="3"/>
        <v>0</v>
      </c>
      <c r="O10" s="42">
        <f t="shared" si="4"/>
        <v>0</v>
      </c>
      <c r="P10" s="42"/>
      <c r="Q10" s="14" t="s">
        <v>29</v>
      </c>
      <c r="R10" s="35" t="s">
        <v>22</v>
      </c>
      <c r="S10" s="35" t="s">
        <v>25</v>
      </c>
    </row>
    <row r="11" spans="1:19" ht="12.75" outlineLevel="2">
      <c r="A11" s="34">
        <v>5</v>
      </c>
      <c r="B11" s="35" t="s">
        <v>30</v>
      </c>
      <c r="C11" s="36" t="s">
        <v>20</v>
      </c>
      <c r="D11" s="37" t="s">
        <v>44</v>
      </c>
      <c r="E11" s="36" t="s">
        <v>28</v>
      </c>
      <c r="F11" s="38">
        <v>31.5</v>
      </c>
      <c r="G11" s="39"/>
      <c r="H11" s="40">
        <f t="shared" si="0"/>
        <v>0</v>
      </c>
      <c r="I11" s="41"/>
      <c r="J11" s="39">
        <f t="shared" si="1"/>
        <v>0</v>
      </c>
      <c r="K11" s="41"/>
      <c r="L11" s="39">
        <f t="shared" si="2"/>
        <v>0</v>
      </c>
      <c r="M11" s="40"/>
      <c r="N11" s="42">
        <f t="shared" si="3"/>
        <v>0</v>
      </c>
      <c r="O11" s="42">
        <f t="shared" si="4"/>
        <v>0</v>
      </c>
      <c r="P11" s="42"/>
      <c r="Q11" s="14" t="s">
        <v>31</v>
      </c>
      <c r="R11" s="35" t="s">
        <v>22</v>
      </c>
      <c r="S11" s="35" t="s">
        <v>25</v>
      </c>
    </row>
    <row r="12" spans="1:19" ht="12.75" outlineLevel="2">
      <c r="A12" s="34">
        <v>6</v>
      </c>
      <c r="B12" s="35" t="s">
        <v>46</v>
      </c>
      <c r="C12" s="36" t="s">
        <v>20</v>
      </c>
      <c r="D12" s="37" t="s">
        <v>45</v>
      </c>
      <c r="E12" s="36" t="s">
        <v>34</v>
      </c>
      <c r="F12" s="38">
        <v>1.65</v>
      </c>
      <c r="G12" s="39"/>
      <c r="H12" s="40">
        <f t="shared" si="0"/>
        <v>0</v>
      </c>
      <c r="I12" s="41"/>
      <c r="J12" s="39">
        <f t="shared" si="1"/>
        <v>0</v>
      </c>
      <c r="K12" s="41"/>
      <c r="L12" s="39">
        <f t="shared" si="2"/>
        <v>0</v>
      </c>
      <c r="M12" s="40"/>
      <c r="N12" s="42">
        <f t="shared" si="3"/>
        <v>0</v>
      </c>
      <c r="O12" s="42">
        <f t="shared" si="4"/>
        <v>0</v>
      </c>
      <c r="P12" s="42"/>
      <c r="Q12" s="14" t="s">
        <v>32</v>
      </c>
      <c r="R12" s="35" t="s">
        <v>22</v>
      </c>
      <c r="S12" s="35" t="s">
        <v>25</v>
      </c>
    </row>
    <row r="13" spans="1:19" ht="12.75" outlineLevel="2">
      <c r="A13" s="34">
        <v>7</v>
      </c>
      <c r="B13" s="35" t="s">
        <v>48</v>
      </c>
      <c r="C13" s="36" t="s">
        <v>20</v>
      </c>
      <c r="D13" s="37" t="s">
        <v>47</v>
      </c>
      <c r="E13" s="36" t="s">
        <v>33</v>
      </c>
      <c r="F13" s="38">
        <v>9</v>
      </c>
      <c r="G13" s="39"/>
      <c r="H13" s="40">
        <f t="shared" si="0"/>
        <v>0</v>
      </c>
      <c r="I13" s="41"/>
      <c r="J13" s="39">
        <f t="shared" si="1"/>
        <v>0</v>
      </c>
      <c r="K13" s="41"/>
      <c r="L13" s="39">
        <f t="shared" si="2"/>
        <v>0</v>
      </c>
      <c r="M13" s="40"/>
      <c r="N13" s="42">
        <f t="shared" si="3"/>
        <v>0</v>
      </c>
      <c r="O13" s="42">
        <f t="shared" si="4"/>
        <v>0</v>
      </c>
      <c r="P13" s="42"/>
      <c r="Q13" s="14" t="s">
        <v>32</v>
      </c>
      <c r="R13" s="35" t="s">
        <v>22</v>
      </c>
      <c r="S13" s="35" t="s">
        <v>25</v>
      </c>
    </row>
    <row r="14" spans="1:19" ht="12.75" outlineLevel="2">
      <c r="A14" s="34">
        <v>8</v>
      </c>
      <c r="B14" s="35" t="s">
        <v>49</v>
      </c>
      <c r="C14" s="36" t="s">
        <v>20</v>
      </c>
      <c r="D14" s="37" t="s">
        <v>50</v>
      </c>
      <c r="E14" s="36" t="s">
        <v>33</v>
      </c>
      <c r="F14" s="38">
        <v>8</v>
      </c>
      <c r="G14" s="39"/>
      <c r="H14" s="40">
        <f t="shared" si="0"/>
        <v>0</v>
      </c>
      <c r="I14" s="41"/>
      <c r="J14" s="39">
        <f t="shared" si="1"/>
        <v>0</v>
      </c>
      <c r="K14" s="41"/>
      <c r="L14" s="39">
        <f t="shared" si="2"/>
        <v>0</v>
      </c>
      <c r="M14" s="40"/>
      <c r="N14" s="42">
        <f t="shared" si="3"/>
        <v>0</v>
      </c>
      <c r="O14" s="42">
        <f t="shared" si="4"/>
        <v>0</v>
      </c>
      <c r="P14" s="42"/>
      <c r="Q14" s="14" t="s">
        <v>32</v>
      </c>
      <c r="R14" s="35" t="s">
        <v>22</v>
      </c>
      <c r="S14" s="35" t="s">
        <v>25</v>
      </c>
    </row>
    <row r="15" spans="1:19" ht="12.75" outlineLevel="2">
      <c r="A15" s="34">
        <v>9</v>
      </c>
      <c r="B15" s="35" t="s">
        <v>51</v>
      </c>
      <c r="C15" s="36" t="s">
        <v>20</v>
      </c>
      <c r="D15" s="37" t="s">
        <v>52</v>
      </c>
      <c r="E15" s="36" t="s">
        <v>33</v>
      </c>
      <c r="F15" s="38">
        <v>8</v>
      </c>
      <c r="G15" s="39"/>
      <c r="H15" s="40">
        <f t="shared" si="0"/>
        <v>0</v>
      </c>
      <c r="I15" s="41"/>
      <c r="J15" s="39">
        <f t="shared" si="1"/>
        <v>0</v>
      </c>
      <c r="K15" s="41"/>
      <c r="L15" s="39">
        <f t="shared" si="2"/>
        <v>0</v>
      </c>
      <c r="M15" s="40"/>
      <c r="N15" s="42">
        <f t="shared" si="3"/>
        <v>0</v>
      </c>
      <c r="O15" s="42">
        <f t="shared" si="4"/>
        <v>0</v>
      </c>
      <c r="P15" s="42"/>
      <c r="Q15" s="14" t="s">
        <v>32</v>
      </c>
      <c r="R15" s="35" t="s">
        <v>22</v>
      </c>
      <c r="S15" s="35" t="s">
        <v>25</v>
      </c>
    </row>
    <row r="16" spans="1:19" ht="12.75" outlineLevel="2">
      <c r="A16" s="34">
        <v>10</v>
      </c>
      <c r="B16" s="35" t="s">
        <v>53</v>
      </c>
      <c r="C16" s="36" t="s">
        <v>20</v>
      </c>
      <c r="D16" s="37" t="s">
        <v>54</v>
      </c>
      <c r="E16" s="36" t="s">
        <v>33</v>
      </c>
      <c r="F16" s="38">
        <v>8</v>
      </c>
      <c r="G16" s="39"/>
      <c r="H16" s="40">
        <f t="shared" si="0"/>
        <v>0</v>
      </c>
      <c r="I16" s="41"/>
      <c r="J16" s="39">
        <f t="shared" si="1"/>
        <v>0</v>
      </c>
      <c r="K16" s="41"/>
      <c r="L16" s="39">
        <f t="shared" si="2"/>
        <v>0</v>
      </c>
      <c r="M16" s="40"/>
      <c r="N16" s="42">
        <f t="shared" si="3"/>
        <v>0</v>
      </c>
      <c r="O16" s="42">
        <f t="shared" si="4"/>
        <v>0</v>
      </c>
      <c r="P16" s="42"/>
      <c r="Q16" s="14" t="s">
        <v>32</v>
      </c>
      <c r="R16" s="35" t="s">
        <v>22</v>
      </c>
      <c r="S16" s="35" t="s">
        <v>25</v>
      </c>
    </row>
    <row r="17" spans="1:19" ht="12.75" outlineLevel="2">
      <c r="A17" s="34">
        <v>11</v>
      </c>
      <c r="B17" s="35" t="s">
        <v>55</v>
      </c>
      <c r="C17" s="36" t="s">
        <v>20</v>
      </c>
      <c r="D17" s="37" t="s">
        <v>56</v>
      </c>
      <c r="E17" s="36" t="s">
        <v>21</v>
      </c>
      <c r="F17" s="38">
        <v>0.5</v>
      </c>
      <c r="G17" s="39"/>
      <c r="H17" s="40">
        <f>F17*G17</f>
        <v>0</v>
      </c>
      <c r="I17" s="41"/>
      <c r="J17" s="39">
        <f>F17*I17</f>
        <v>0</v>
      </c>
      <c r="K17" s="41"/>
      <c r="L17" s="39">
        <f>F17*K17</f>
        <v>0</v>
      </c>
      <c r="M17" s="40"/>
      <c r="N17" s="42">
        <f>H17*(M17/100)</f>
        <v>0</v>
      </c>
      <c r="O17" s="42">
        <f>N17+H17</f>
        <v>0</v>
      </c>
      <c r="P17" s="42"/>
      <c r="Q17" s="14" t="s">
        <v>32</v>
      </c>
      <c r="R17" s="35" t="s">
        <v>22</v>
      </c>
      <c r="S17" s="35" t="s">
        <v>25</v>
      </c>
    </row>
    <row r="18" spans="1:19" ht="12.75" outlineLevel="2">
      <c r="A18" s="34">
        <v>12</v>
      </c>
      <c r="B18" s="35" t="s">
        <v>58</v>
      </c>
      <c r="C18" s="36" t="s">
        <v>20</v>
      </c>
      <c r="D18" s="37" t="s">
        <v>59</v>
      </c>
      <c r="E18" s="36" t="s">
        <v>60</v>
      </c>
      <c r="F18" s="38">
        <v>18</v>
      </c>
      <c r="G18" s="39"/>
      <c r="H18" s="40">
        <f t="shared" si="0"/>
        <v>0</v>
      </c>
      <c r="I18" s="41"/>
      <c r="J18" s="39">
        <f t="shared" si="1"/>
        <v>0</v>
      </c>
      <c r="K18" s="41"/>
      <c r="L18" s="39">
        <f t="shared" si="2"/>
        <v>0</v>
      </c>
      <c r="M18" s="40"/>
      <c r="N18" s="42">
        <f t="shared" si="3"/>
        <v>0</v>
      </c>
      <c r="O18" s="42">
        <f t="shared" si="4"/>
        <v>0</v>
      </c>
      <c r="P18" s="42"/>
      <c r="Q18" s="14" t="s">
        <v>32</v>
      </c>
      <c r="R18" s="35" t="s">
        <v>22</v>
      </c>
      <c r="S18" s="35" t="s">
        <v>25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Jiří Zdražil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Zdražil</dc:creator>
  <cp:keywords/>
  <dc:description/>
  <cp:lastModifiedBy>Ing. Václav Kulhánek</cp:lastModifiedBy>
  <dcterms:created xsi:type="dcterms:W3CDTF">2009-01-08T18:35:17Z</dcterms:created>
  <dcterms:modified xsi:type="dcterms:W3CDTF">2020-03-30T12:05:44Z</dcterms:modified>
  <cp:category/>
  <cp:version/>
  <cp:contentType/>
  <cp:contentStatus/>
</cp:coreProperties>
</file>