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DM - Dům dětí a mládeže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'DDM - Dům dětí a mládeže ...'!$C$96:$K$276</definedName>
    <definedName name="_xlnm.Print_Area" localSheetId="1">'DDM - Dům dětí a mládeže ...'!$C$4:$J$34,'DDM - Dům dětí a mládeže ...'!$C$40:$J$80,'DDM - Dům dětí a mládeže ...'!$C$86:$K$276</definedName>
    <definedName name="_xlnm.Print_Titles" localSheetId="1">'DDM - Dům dětí a mládeže ...'!$96:$96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76"/>
  <c r="BH276"/>
  <c r="BG276"/>
  <c r="BF276"/>
  <c r="T276"/>
  <c r="T275"/>
  <c r="R276"/>
  <c r="R275"/>
  <c r="P276"/>
  <c r="P275"/>
  <c r="BK276"/>
  <c r="BK275"/>
  <c r="J275"/>
  <c r="J276"/>
  <c r="BE276"/>
  <c r="J79"/>
  <c r="BI274"/>
  <c r="BH274"/>
  <c r="BG274"/>
  <c r="BF274"/>
  <c r="T274"/>
  <c r="T273"/>
  <c r="R274"/>
  <c r="R273"/>
  <c r="P274"/>
  <c r="P273"/>
  <c r="BK274"/>
  <c r="BK273"/>
  <c r="J273"/>
  <c r="J274"/>
  <c r="BE274"/>
  <c r="J78"/>
  <c r="BI272"/>
  <c r="BH272"/>
  <c r="BG272"/>
  <c r="BF272"/>
  <c r="T272"/>
  <c r="T271"/>
  <c r="T270"/>
  <c r="R272"/>
  <c r="R271"/>
  <c r="R270"/>
  <c r="P272"/>
  <c r="P271"/>
  <c r="P270"/>
  <c r="BK272"/>
  <c r="BK271"/>
  <c r="J271"/>
  <c r="BK270"/>
  <c r="J270"/>
  <c r="J272"/>
  <c r="BE272"/>
  <c r="J77"/>
  <c r="J76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5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74"/>
  <c r="BI246"/>
  <c r="BH246"/>
  <c r="BG246"/>
  <c r="BF246"/>
  <c r="T246"/>
  <c r="T245"/>
  <c r="R246"/>
  <c r="R245"/>
  <c r="P246"/>
  <c r="P245"/>
  <c r="BK246"/>
  <c r="BK245"/>
  <c r="J245"/>
  <c r="J246"/>
  <c r="BE246"/>
  <c r="J73"/>
  <c r="BI244"/>
  <c r="BH244"/>
  <c r="BG244"/>
  <c r="BF244"/>
  <c r="T244"/>
  <c r="T243"/>
  <c r="R244"/>
  <c r="R243"/>
  <c r="P244"/>
  <c r="P243"/>
  <c r="BK244"/>
  <c r="BK243"/>
  <c r="J243"/>
  <c r="J244"/>
  <c r="BE244"/>
  <c r="J72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1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70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69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68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6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5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3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2"/>
  <c r="BI131"/>
  <c r="BH131"/>
  <c r="BG131"/>
  <c r="BF131"/>
  <c r="T131"/>
  <c r="T130"/>
  <c r="R131"/>
  <c r="R130"/>
  <c r="P131"/>
  <c r="P130"/>
  <c r="BK131"/>
  <c r="BK130"/>
  <c r="J130"/>
  <c r="J131"/>
  <c r="BE131"/>
  <c r="J6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0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59"/>
  <c r="J58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5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56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5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2"/>
  <c i="1" r="BD52"/>
  <c i="2" r="BH100"/>
  <c r="F31"/>
  <c i="1" r="BC52"/>
  <c i="2" r="BG100"/>
  <c r="F30"/>
  <c i="1" r="BB52"/>
  <c i="2" r="BF100"/>
  <c r="J29"/>
  <c i="1" r="AW52"/>
  <c i="2" r="F29"/>
  <c i="1" r="BA52"/>
  <c i="2" r="T100"/>
  <c r="T99"/>
  <c r="T98"/>
  <c r="T97"/>
  <c r="R100"/>
  <c r="R99"/>
  <c r="R98"/>
  <c r="R97"/>
  <c r="P100"/>
  <c r="P99"/>
  <c r="P98"/>
  <c r="P97"/>
  <c i="1" r="AU52"/>
  <c i="2" r="BK100"/>
  <c r="BK99"/>
  <c r="J99"/>
  <c r="BK98"/>
  <c r="J98"/>
  <c r="BK97"/>
  <c r="J97"/>
  <c r="J52"/>
  <c r="J25"/>
  <c i="1" r="AG52"/>
  <c i="2" r="J100"/>
  <c r="BE100"/>
  <c r="J28"/>
  <c i="1" r="AV52"/>
  <c i="2" r="F28"/>
  <c i="1" r="AZ52"/>
  <c i="2" r="J54"/>
  <c r="J53"/>
  <c r="J93"/>
  <c r="F91"/>
  <c r="E89"/>
  <c r="J47"/>
  <c r="F45"/>
  <c r="E43"/>
  <c r="J34"/>
  <c r="J16"/>
  <c r="E16"/>
  <c r="F94"/>
  <c r="F48"/>
  <c r="J15"/>
  <c r="J13"/>
  <c r="E13"/>
  <c r="F93"/>
  <c r="F47"/>
  <c r="J12"/>
  <c r="J10"/>
  <c r="J91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<sst xmlns="http://schemas.openxmlformats.org/spreadsheetml/2006/main">
  <si>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</si>
  <si>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</si>
  <si>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</si>
  <si>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</si>
  <si>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</si>
  <si>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</si>
  <si>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</si>
  <si>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{458c653d-f510-453c-a40c-e5d31d6265d4}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</si>
  <si>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</si>
  <si>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</si>
  <si>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</si>
  <si>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</si>
  <si>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</si>
  <si>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</si>
  <si>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</si>
  <si>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</si>
  <si>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DDM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</si>
  <si>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</si>
  <si>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</si>
  <si>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Dům dětí a mládeže - vybudování ÚT v budově DDM</t>
  </si>
  <si>
    <t>KSO:</t>
  </si>
  <si>
    <t/>
  </si>
  <si>
    <t>CC-CZ:</t>
  </si>
  <si>
    <t>Místo:</t>
  </si>
  <si>
    <t>Palackého třída 418, 53701 Chrudim</t>
  </si>
  <si>
    <t>Datum:</t>
  </si>
  <si>
    <t>21. 1. 2018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</si>
  <si>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</si>
  <si>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</si>
  <si>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</si>
  <si>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</si>
  <si>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</si>
  <si>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</si>
  <si>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</si>
  <si>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Vl. Kohoutek Centroterm spol. s 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</si>
  <si>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</si>
  <si>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</si>
  <si>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</si>
  <si>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</si>
  <si>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</si>
  <si>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</si>
  <si>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</si>
  <si>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</si>
  <si>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</si>
  <si>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</si>
  <si>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</si>
  <si>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</si>
  <si>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</si>
  <si>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</si>
  <si>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</si>
  <si>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</si>
  <si>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</si>
  <si>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</si>
  <si>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</si>
  <si>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</si>
  <si>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</si>
  <si>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</si>
  <si>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</si>
  <si>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</si>
  <si>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</si>
  <si>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</si>
  <si>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</si>
  <si>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</si>
  <si>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</si>
  <si>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</si>
  <si>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</si>
  <si>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</si>
  <si>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</si>
  <si>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</si>
  <si>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</si>
  <si>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</si>
  <si>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</si>
  <si>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</si>
  <si>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</si>
  <si>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</si>
  <si>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</si>
  <si>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</si>
  <si>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</si>
  <si>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</si>
  <si>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</si>
  <si>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</si>
  <si>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</si>
  <si>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</si>
  <si>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</si>
  <si>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</si>
  <si>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</si>
  <si>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</si>
  <si>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</si>
  <si>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</si>
  <si>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</si>
  <si>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</si>
  <si>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</si>
  <si>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</si>
  <si>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</si>
  <si>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</si>
  <si>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</si>
  <si>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</si>
  <si>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</si>
  <si>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</si>
  <si>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</si>
  <si>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</si>
  <si>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</si>
  <si>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</si>
  <si>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</si>
  <si>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</si>
  <si>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</si>
  <si>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</si>
  <si>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</si>
  <si>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775 - Podlahy skládané</t>
  </si>
  <si>
    <t xml:space="preserve">    784 - Dokončovací práce - malby a tapety</t>
  </si>
  <si>
    <t xml:space="preserve">    813 - Komíny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</si>
  <si>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</si>
  <si>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</si>
  <si>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</si>
  <si>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</si>
  <si>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</si>
  <si>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</si>
  <si>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</si>
  <si>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</si>
  <si>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</si>
  <si>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</si>
  <si>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</si>
  <si>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</si>
  <si>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</si>
  <si>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</si>
  <si>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</si>
  <si>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</si>
  <si>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</si>
  <si>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</si>
  <si>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</si>
  <si>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</si>
  <si>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</si>
  <si>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</si>
  <si>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</si>
  <si>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</si>
  <si>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</si>
  <si>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340000001</t>
  </si>
  <si>
    <t>zazdění otvorů po DMT odtahů plyn. lokálních topidel</t>
  </si>
  <si>
    <t>soubor</t>
  </si>
  <si>
    <t>4</t>
  </si>
  <si>
    <t>2</t>
  </si>
  <si>
    <t>82276870</t>
  </si>
  <si>
    <t>340239212</t>
  </si>
  <si>
    <t>Zazdívka otvorů pl. do 4m2 v příčkách nebo stěnách z cihel tl. přes 100mm</t>
  </si>
  <si>
    <t>-951503307</t>
  </si>
  <si>
    <t>342100001</t>
  </si>
  <si>
    <t>Zazdění výklenků 1850x600x140 z porobetonových tvárnic</t>
  </si>
  <si>
    <t>1453873276</t>
  </si>
  <si>
    <t>342100002</t>
  </si>
  <si>
    <t>Zazdění výklenků 1250x600x140 z porobetonových tvárnic</t>
  </si>
  <si>
    <t>-213768980</t>
  </si>
  <si>
    <t>6</t>
  </si>
  <si>
    <t>Úpravy povrchů, podlahy a osazování výplní</t>
  </si>
  <si>
    <t>5</t>
  </si>
  <si>
    <t>612100001</t>
  </si>
  <si>
    <t>začištění stěn po demontážních pracech</t>
  </si>
  <si>
    <t>hod</t>
  </si>
  <si>
    <t>-1763592247</t>
  </si>
  <si>
    <t>631000001</t>
  </si>
  <si>
    <t>zabetonování otvorů vodorovných konstrukcí</t>
  </si>
  <si>
    <t>kus</t>
  </si>
  <si>
    <t>1346183339</t>
  </si>
  <si>
    <t>150</t>
  </si>
  <si>
    <t>M</t>
  </si>
  <si>
    <t>734292716</t>
  </si>
  <si>
    <t>Kohout kulový přímý G 5/4 PN42 do 185°C vnitřní závit</t>
  </si>
  <si>
    <t>8</t>
  </si>
  <si>
    <t>-976504481</t>
  </si>
  <si>
    <t>9</t>
  </si>
  <si>
    <t>Ostatní konstrukce a práce, bourání</t>
  </si>
  <si>
    <t>7</t>
  </si>
  <si>
    <t>971000001</t>
  </si>
  <si>
    <t>Proražení otvoru 100x200mm, tl. 100mm - zdivo cihelné</t>
  </si>
  <si>
    <t>1534060136</t>
  </si>
  <si>
    <t>971000002</t>
  </si>
  <si>
    <t>Proražení otvoru 100x200mm, tl. 200mm - zdivo cihelné</t>
  </si>
  <si>
    <t>28464152</t>
  </si>
  <si>
    <t>971000003</t>
  </si>
  <si>
    <t>Proražení otvoru 100x200mm, tl. 300mm - zdivo cihelné</t>
  </si>
  <si>
    <t>-278027164</t>
  </si>
  <si>
    <t>10</t>
  </si>
  <si>
    <t>971000004</t>
  </si>
  <si>
    <t>Proražení otvoru 100x200mm, tl. 450mm - zdivo cihelné</t>
  </si>
  <si>
    <t>1183113560</t>
  </si>
  <si>
    <t>11</t>
  </si>
  <si>
    <t>971000005</t>
  </si>
  <si>
    <t>Proražení otvoru 100x200mm, tl. 650mm - zdivo cihelné</t>
  </si>
  <si>
    <t>-321391959</t>
  </si>
  <si>
    <t>12</t>
  </si>
  <si>
    <t>972000001</t>
  </si>
  <si>
    <t>Bourání otvorů 150x200mm, tl. 450mm - beton</t>
  </si>
  <si>
    <t>-980149948</t>
  </si>
  <si>
    <t>997</t>
  </si>
  <si>
    <t>Přesun sutě</t>
  </si>
  <si>
    <t>13</t>
  </si>
  <si>
    <t>997013501</t>
  </si>
  <si>
    <t>odvoz suti a vybouraných hmot na skládku nebo meziskládku do 1 km se složením</t>
  </si>
  <si>
    <t>t</t>
  </si>
  <si>
    <t>2053002932</t>
  </si>
  <si>
    <t>14</t>
  </si>
  <si>
    <t>997013509</t>
  </si>
  <si>
    <t>příplatek k odvozu suti a vybouraných hmot na skládku ZKD 1km přes 1km</t>
  </si>
  <si>
    <t>km</t>
  </si>
  <si>
    <t>-1527442015</t>
  </si>
  <si>
    <t>997211612</t>
  </si>
  <si>
    <t>nakládání vybouraných hmot na dopravní prostředky pro vodorovnou dopravu</t>
  </si>
  <si>
    <t>2010381265</t>
  </si>
  <si>
    <t>PSV</t>
  </si>
  <si>
    <t>Práce a dodávky PSV</t>
  </si>
  <si>
    <t>713</t>
  </si>
  <si>
    <t>Izolace tepelné</t>
  </si>
  <si>
    <t>16</t>
  </si>
  <si>
    <t>713463411</t>
  </si>
  <si>
    <t>Montáž izolace tepelné potrubí a ohybů návlekovými izolačními pouzdry</t>
  </si>
  <si>
    <t>m</t>
  </si>
  <si>
    <t>CS ÚRS 2017 02</t>
  </si>
  <si>
    <t>1324024781</t>
  </si>
  <si>
    <t>17</t>
  </si>
  <si>
    <t>283771050</t>
  </si>
  <si>
    <t>izolace potrubí 18 x 13 mm</t>
  </si>
  <si>
    <t>32</t>
  </si>
  <si>
    <t>1029278043</t>
  </si>
  <si>
    <t>18</t>
  </si>
  <si>
    <t>283770560</t>
  </si>
  <si>
    <t>izolace potrubí 35 x 25 mm</t>
  </si>
  <si>
    <t>-1689049626</t>
  </si>
  <si>
    <t>19</t>
  </si>
  <si>
    <t>283770950</t>
  </si>
  <si>
    <t>izolace potrubí 15 x 13 mm</t>
  </si>
  <si>
    <t>-632869906</t>
  </si>
  <si>
    <t>20</t>
  </si>
  <si>
    <t>283771040</t>
  </si>
  <si>
    <t>izolace potrubí 22 x 13 mm</t>
  </si>
  <si>
    <t>1822847656</t>
  </si>
  <si>
    <t>721</t>
  </si>
  <si>
    <t>Zdravotechnika - vnitřní kanalizace</t>
  </si>
  <si>
    <t>721174041</t>
  </si>
  <si>
    <t>Potrubí kanalizační z PP připojovací systém HT DN 32 (odkan. pl. kotle)</t>
  </si>
  <si>
    <t>293129475</t>
  </si>
  <si>
    <t>22</t>
  </si>
  <si>
    <t>721174043</t>
  </si>
  <si>
    <t>Potrubí kanalizační z PP připojovací systém HT DN 50 (prostup. pouzdra)</t>
  </si>
  <si>
    <t>1306856135</t>
  </si>
  <si>
    <t>23</t>
  </si>
  <si>
    <t>721174062</t>
  </si>
  <si>
    <t>Potrubí kanalizační z PP větrací systém HT DN 75 (prostup. pouzdra)</t>
  </si>
  <si>
    <t>-182775296</t>
  </si>
  <si>
    <t>722</t>
  </si>
  <si>
    <t>Zdravotechnika - vnitřní vodovod</t>
  </si>
  <si>
    <t>24</t>
  </si>
  <si>
    <t>722160112</t>
  </si>
  <si>
    <t>Potrubí vodovodní měděné polotvrdé spojované měkkým pájením D 15x1 mm (doplňování O.S.)</t>
  </si>
  <si>
    <t>-1267838840</t>
  </si>
  <si>
    <t>723</t>
  </si>
  <si>
    <t>Zdravotechnika - vnitřní plynovod</t>
  </si>
  <si>
    <t>25</t>
  </si>
  <si>
    <t>723120810</t>
  </si>
  <si>
    <t>Demontáž armatur závitových do DN 20</t>
  </si>
  <si>
    <t>-1967391554</t>
  </si>
  <si>
    <t>26</t>
  </si>
  <si>
    <t>723120811</t>
  </si>
  <si>
    <t>Demontáž armatur závitových do DN 40</t>
  </si>
  <si>
    <t>-242040595</t>
  </si>
  <si>
    <t>27</t>
  </si>
  <si>
    <t>723150801</t>
  </si>
  <si>
    <t>Demontáž potrubí ocelové hladké svařované do D 32</t>
  </si>
  <si>
    <t>232796368</t>
  </si>
  <si>
    <t>28</t>
  </si>
  <si>
    <t>723150803</t>
  </si>
  <si>
    <t>Demontáž potrubí ocelové hladké svařované do D 76</t>
  </si>
  <si>
    <t>-1852533954</t>
  </si>
  <si>
    <t>29</t>
  </si>
  <si>
    <t>723160205</t>
  </si>
  <si>
    <t>Přípojka k plynoměru spojované na závit bez ochozu G 5/4</t>
  </si>
  <si>
    <t>298831124</t>
  </si>
  <si>
    <t>30</t>
  </si>
  <si>
    <t>723160806</t>
  </si>
  <si>
    <t>Demontáž přípojka k plynoměru na závit bez ochozu G 6/4</t>
  </si>
  <si>
    <t>pár</t>
  </si>
  <si>
    <t>550142841</t>
  </si>
  <si>
    <t>31</t>
  </si>
  <si>
    <t>723181014</t>
  </si>
  <si>
    <t>Potrubí měděné polotvrdé spojované lisováním DN 25 ZTI</t>
  </si>
  <si>
    <t>497954847</t>
  </si>
  <si>
    <t>723181015</t>
  </si>
  <si>
    <t>Potrubí měděné polotvrdé spojované lisováním DN 32 ZTI</t>
  </si>
  <si>
    <t>1389963925</t>
  </si>
  <si>
    <t>33</t>
  </si>
  <si>
    <t>723190204</t>
  </si>
  <si>
    <t>Přípojka plynovodní ke spotřebičům na závit DN 25</t>
  </si>
  <si>
    <t>-474633295</t>
  </si>
  <si>
    <t>34</t>
  </si>
  <si>
    <t>723190208</t>
  </si>
  <si>
    <t>Úprava ocel. potrubí DN40 (výměna uzávěru)</t>
  </si>
  <si>
    <t>1206007136</t>
  </si>
  <si>
    <t>35</t>
  </si>
  <si>
    <t>723190909</t>
  </si>
  <si>
    <t>Zkouška těsnosti potrubí plynovodního</t>
  </si>
  <si>
    <t>-68828032</t>
  </si>
  <si>
    <t>36</t>
  </si>
  <si>
    <t>723231164</t>
  </si>
  <si>
    <t>Kohout kulový přímý G 1 PN 42 do 185°C plnoprůtokový s koulí DADO vnitřní závit těžká řada</t>
  </si>
  <si>
    <t>2128653440</t>
  </si>
  <si>
    <t>37</t>
  </si>
  <si>
    <t>723231165</t>
  </si>
  <si>
    <t>Kohout kulový přímý G 1 1/4 PN 42 do 185°C plnoprůtokový s koulí DADO vnitřní závit těžká řada</t>
  </si>
  <si>
    <t>1020468481</t>
  </si>
  <si>
    <t>38</t>
  </si>
  <si>
    <t>723231166</t>
  </si>
  <si>
    <t>Kohout kulový přímý G 1 1/2 PN 42 do 185°C plnoprůtokový s koulí DADO vnitřní závit těžká řada</t>
  </si>
  <si>
    <t>-480123922</t>
  </si>
  <si>
    <t>39</t>
  </si>
  <si>
    <t>723260801</t>
  </si>
  <si>
    <t xml:space="preserve">Demontáž plynoměrů G 2 nebo G 4  nebo G 10 max. průtok do 16 m3/hod.</t>
  </si>
  <si>
    <t>85742637</t>
  </si>
  <si>
    <t>40</t>
  </si>
  <si>
    <t>723290827</t>
  </si>
  <si>
    <t>Vnitrostaveništní přesun demont. materiálu</t>
  </si>
  <si>
    <t>-1655589692</t>
  </si>
  <si>
    <t>725</t>
  </si>
  <si>
    <t>Zdravotechnika - zařizovací předměty</t>
  </si>
  <si>
    <t>41</t>
  </si>
  <si>
    <t>725610810</t>
  </si>
  <si>
    <t>Demontáž sporáků plynových</t>
  </si>
  <si>
    <t>-1260672096</t>
  </si>
  <si>
    <t>42</t>
  </si>
  <si>
    <t>725650800</t>
  </si>
  <si>
    <t>Demontáž těles otopných skříňových plynových</t>
  </si>
  <si>
    <t>627434953</t>
  </si>
  <si>
    <t>731</t>
  </si>
  <si>
    <t>Ústřední vytápění - kotelny</t>
  </si>
  <si>
    <t>43</t>
  </si>
  <si>
    <t>731244115</t>
  </si>
  <si>
    <t xml:space="preserve">Kotel ocelový závěsný na plyn  kondenzační o výkonu 9,7-48,7 kW pro vytápění - s přípravou dálkového ovládání přes  internet</t>
  </si>
  <si>
    <t>1121952743</t>
  </si>
  <si>
    <t>732</t>
  </si>
  <si>
    <t>Ústřední vytápění - strojovny</t>
  </si>
  <si>
    <t>44</t>
  </si>
  <si>
    <t>732113109</t>
  </si>
  <si>
    <t>Hydraulická spojka HVDT vč. tepelné izolace Q=2,2 m3/h</t>
  </si>
  <si>
    <t>338479888</t>
  </si>
  <si>
    <t>45</t>
  </si>
  <si>
    <t>732331617</t>
  </si>
  <si>
    <t>Nádoba tlaková expanzní s membránou závitové připojení PN 6 bar, objemu 80 litrů</t>
  </si>
  <si>
    <t>1661608701</t>
  </si>
  <si>
    <t>46</t>
  </si>
  <si>
    <t>732421401</t>
  </si>
  <si>
    <t>Čerpadlo teplovodní mokroběžné závitové oběhové H= 2,0 m průtok 2,2 m3/h pro vytápění</t>
  </si>
  <si>
    <t>-1626408615</t>
  </si>
  <si>
    <t>47</t>
  </si>
  <si>
    <t>732000001</t>
  </si>
  <si>
    <t>Uzavírací kulový kohout DN20 s elektropohonem</t>
  </si>
  <si>
    <t>sou</t>
  </si>
  <si>
    <t>-1499790904</t>
  </si>
  <si>
    <t>48</t>
  </si>
  <si>
    <t>732000002</t>
  </si>
  <si>
    <t>Vodoměr závitový jednovtokový suchoběžný do 40°C G 3/4 x 130 mm Qn 1,5 m3/h horizontální</t>
  </si>
  <si>
    <t>-1780907453</t>
  </si>
  <si>
    <t>733</t>
  </si>
  <si>
    <t>Ústřední vytápění - rozvodné potrubí</t>
  </si>
  <si>
    <t>49</t>
  </si>
  <si>
    <t>733222102</t>
  </si>
  <si>
    <t>Potrubí měděné polotvrdé spojované měkkým pájením D 15x1</t>
  </si>
  <si>
    <t>1157219379</t>
  </si>
  <si>
    <t>50</t>
  </si>
  <si>
    <t>733222103</t>
  </si>
  <si>
    <t>Potrubí měděné polotvrdé spojované měkkým pájením D 18x1</t>
  </si>
  <si>
    <t>-1288217491</t>
  </si>
  <si>
    <t>51</t>
  </si>
  <si>
    <t>733222104</t>
  </si>
  <si>
    <t>Potrubí měděné polotvrdé spojované měkkým pájením D 22x1</t>
  </si>
  <si>
    <t>1789541303</t>
  </si>
  <si>
    <t>52</t>
  </si>
  <si>
    <t>733222105</t>
  </si>
  <si>
    <t>Potrubí měděné polotvrdé spojované měkkým pájením D 28x1,5</t>
  </si>
  <si>
    <t>270618334</t>
  </si>
  <si>
    <t>53</t>
  </si>
  <si>
    <t>733222106</t>
  </si>
  <si>
    <t>Potrubí měděné polotvrdé spojované měkkým pájením D 35x1,5</t>
  </si>
  <si>
    <t>-1064645</t>
  </si>
  <si>
    <t>54</t>
  </si>
  <si>
    <t>733291101</t>
  </si>
  <si>
    <t>Zkouška těsnosti potrubí měděné do D 35x1,5</t>
  </si>
  <si>
    <t>6868387</t>
  </si>
  <si>
    <t>734</t>
  </si>
  <si>
    <t>Ústřední vytápění - armatury</t>
  </si>
  <si>
    <t>55</t>
  </si>
  <si>
    <t>734000003</t>
  </si>
  <si>
    <t xml:space="preserve">Kohout tlakoměrový třícestný </t>
  </si>
  <si>
    <t>-1252419325</t>
  </si>
  <si>
    <t>56</t>
  </si>
  <si>
    <t>734209103</t>
  </si>
  <si>
    <t>Montáž armatury závitové s jedním závitem G 1/2</t>
  </si>
  <si>
    <t>1968256113</t>
  </si>
  <si>
    <t>151</t>
  </si>
  <si>
    <t>734209113</t>
  </si>
  <si>
    <t>Montáž armatury závitové s dvěma závity G 1/2</t>
  </si>
  <si>
    <t>CS ÚRS 2018 01</t>
  </si>
  <si>
    <t>-797461413</t>
  </si>
  <si>
    <t>57</t>
  </si>
  <si>
    <t>734209114</t>
  </si>
  <si>
    <t>Montáž armatury závitové s dvěma závity G 3/4</t>
  </si>
  <si>
    <t>-346761800</t>
  </si>
  <si>
    <t>58</t>
  </si>
  <si>
    <t>734209116</t>
  </si>
  <si>
    <t>Montáž armatury závitové s dvěma závity G 5/4</t>
  </si>
  <si>
    <t>195022796</t>
  </si>
  <si>
    <t>59</t>
  </si>
  <si>
    <t>734209117</t>
  </si>
  <si>
    <t>Montáž armatury závitové s dvěma závity G 6/4</t>
  </si>
  <si>
    <t>-19636391</t>
  </si>
  <si>
    <t>60</t>
  </si>
  <si>
    <t>734211120</t>
  </si>
  <si>
    <t>Ventil závitový odvzdušňovací G 1/2 PN 14 do 120°C automatický</t>
  </si>
  <si>
    <t>265351039</t>
  </si>
  <si>
    <t>61</t>
  </si>
  <si>
    <t>734220100</t>
  </si>
  <si>
    <t xml:space="preserve">Ventil závitový regulační přímý DN15  vyvažovací</t>
  </si>
  <si>
    <t>272014072</t>
  </si>
  <si>
    <t>62</t>
  </si>
  <si>
    <t>734221682</t>
  </si>
  <si>
    <t>Termostatická hlavice kapalinová PN 10 do 110°C otopných těles VK</t>
  </si>
  <si>
    <t>1881377308</t>
  </si>
  <si>
    <t>63</t>
  </si>
  <si>
    <t>734221684</t>
  </si>
  <si>
    <t>Ruční regulační hlavice PN 10 do 110°C otopných těles VK</t>
  </si>
  <si>
    <t>171000401</t>
  </si>
  <si>
    <t>64</t>
  </si>
  <si>
    <t>734242412</t>
  </si>
  <si>
    <t>Ventil závitový zpětný přímý G 1/2 PN 16 do 110°C</t>
  </si>
  <si>
    <t>1308524155</t>
  </si>
  <si>
    <t>65</t>
  </si>
  <si>
    <t>734261407</t>
  </si>
  <si>
    <t>Armatura připojovací přímá G 3/4x18 PN 10 do 110°C radiátorů typu VK</t>
  </si>
  <si>
    <t>2052566703</t>
  </si>
  <si>
    <t>66</t>
  </si>
  <si>
    <t>734261712</t>
  </si>
  <si>
    <t>Šroubení regulační radiátorové přímé G 1/2 bez vypouštění</t>
  </si>
  <si>
    <t>2114112193</t>
  </si>
  <si>
    <t>67</t>
  </si>
  <si>
    <t>734291123</t>
  </si>
  <si>
    <t>Kohout plnící a vypouštěcí G 1/2 PN 10 do 110°C závitový</t>
  </si>
  <si>
    <t>-1920286311</t>
  </si>
  <si>
    <t>68</t>
  </si>
  <si>
    <t>734291245</t>
  </si>
  <si>
    <t>Filtr závitový přímý G 1 1/4 PN 16 do 130°C s vnitřními závity</t>
  </si>
  <si>
    <t>-468051762</t>
  </si>
  <si>
    <t>69</t>
  </si>
  <si>
    <t>734292713</t>
  </si>
  <si>
    <t>Kohout kulový přímý G 1/2 PN 42 do 185°C vnitřní závit</t>
  </si>
  <si>
    <t>910519852</t>
  </si>
  <si>
    <t>70</t>
  </si>
  <si>
    <t>734292714</t>
  </si>
  <si>
    <t>Kohout kulový přímý G 3/4 PN 42 do 185°C vnitřní závit</t>
  </si>
  <si>
    <t>1588886868</t>
  </si>
  <si>
    <t>71</t>
  </si>
  <si>
    <t>734292715</t>
  </si>
  <si>
    <t>Kohout kulový přímý G 1 PN 42 do 185°C vnitřní závit</t>
  </si>
  <si>
    <t>-761829060</t>
  </si>
  <si>
    <t>152</t>
  </si>
  <si>
    <t>Kohout kulový přímý G 1 1/4 PN 42 do 185°C vnitřní závit</t>
  </si>
  <si>
    <t>-1809670941</t>
  </si>
  <si>
    <t>72</t>
  </si>
  <si>
    <t>734292730</t>
  </si>
  <si>
    <t>Kohout kulový přímý (sdružená armatura) DN25 vnitřní závit s filtrem (Filtrball)</t>
  </si>
  <si>
    <t>793633873</t>
  </si>
  <si>
    <t>73</t>
  </si>
  <si>
    <t>734411124</t>
  </si>
  <si>
    <t>Teploměr technický s pevným stonkem a jímkou 0÷120°C zadní připojení průměr 100 mm délky 75 mm</t>
  </si>
  <si>
    <t>-2104242677</t>
  </si>
  <si>
    <t>74</t>
  </si>
  <si>
    <t>734421120</t>
  </si>
  <si>
    <t>Termomanometr - zadní 0-4 bar, 0-120°C</t>
  </si>
  <si>
    <t>932480079</t>
  </si>
  <si>
    <t>75</t>
  </si>
  <si>
    <t>551280341</t>
  </si>
  <si>
    <t>manometr radiální D100, 0 - 6 bar</t>
  </si>
  <si>
    <t>-231360548</t>
  </si>
  <si>
    <t>76</t>
  </si>
  <si>
    <t>734424102</t>
  </si>
  <si>
    <t>Kondenzační smyčka k přivaření stočená PN 250 do 300°C</t>
  </si>
  <si>
    <t>-138129859</t>
  </si>
  <si>
    <t>735</t>
  </si>
  <si>
    <t>Ústřední vytápění - otopná tělesa</t>
  </si>
  <si>
    <t>77</t>
  </si>
  <si>
    <t>735151274</t>
  </si>
  <si>
    <t>Otopné těleso panelové VK jednodeskové VK11- výška/délka 600/700 mm</t>
  </si>
  <si>
    <t>1396252570</t>
  </si>
  <si>
    <t>78</t>
  </si>
  <si>
    <t>735151277</t>
  </si>
  <si>
    <t>Otopné těleso panelové VK jednodeskové VK11- výška/délka 600/1000 mm</t>
  </si>
  <si>
    <t>855754541</t>
  </si>
  <si>
    <t>79</t>
  </si>
  <si>
    <t>735152474</t>
  </si>
  <si>
    <t>Otopné těleso panelové VK dvoudeskové VK21- výška/délka 600/700 mm</t>
  </si>
  <si>
    <t>-636583486</t>
  </si>
  <si>
    <t>80</t>
  </si>
  <si>
    <t>735152478</t>
  </si>
  <si>
    <t>Otopné těleso panelové VK dvoudeskové VK22- výška/délka 600/1100mm</t>
  </si>
  <si>
    <t>-614191204</t>
  </si>
  <si>
    <t>81</t>
  </si>
  <si>
    <t>735152480</t>
  </si>
  <si>
    <t>Otopné těleso panelové VK dvoudeskové VK22 - výška/délka 600/1400mm</t>
  </si>
  <si>
    <t>-77144376</t>
  </si>
  <si>
    <t>82</t>
  </si>
  <si>
    <t>735152483</t>
  </si>
  <si>
    <t>Otopné těleso panelové VK dvoudeskové VK22- výška/délka 600/2000mm</t>
  </si>
  <si>
    <t>1971280762</t>
  </si>
  <si>
    <t>83</t>
  </si>
  <si>
    <t>735152597</t>
  </si>
  <si>
    <t>Otopné těleso panelové VK dvoudeskové VK22 - výška/délka 900/1000mm</t>
  </si>
  <si>
    <t>1067524686</t>
  </si>
  <si>
    <t>84</t>
  </si>
  <si>
    <t>735152599</t>
  </si>
  <si>
    <t>Otopné těleso panelové VK dvoudeskové VK22 - výška/délka 900/1200mm</t>
  </si>
  <si>
    <t>89643228</t>
  </si>
  <si>
    <t>85</t>
  </si>
  <si>
    <t>735152635</t>
  </si>
  <si>
    <t>Otopné těleso panelové VK třídeskové VK33 - výška/délka 400/800 mm</t>
  </si>
  <si>
    <t>1090838734</t>
  </si>
  <si>
    <t>86</t>
  </si>
  <si>
    <t>735152639</t>
  </si>
  <si>
    <t>Otopné těleso panelové VK třídeskové VK33 - výška/délka 400/1200mm</t>
  </si>
  <si>
    <t>1617299833</t>
  </si>
  <si>
    <t>87</t>
  </si>
  <si>
    <t>735152640</t>
  </si>
  <si>
    <t>Otopné těleso panelové VK třídeskové VK33 - výška/délka 400/1400mm</t>
  </si>
  <si>
    <t>-1818360245</t>
  </si>
  <si>
    <t>88</t>
  </si>
  <si>
    <t>735152641</t>
  </si>
  <si>
    <t>Otopné těleso panelové VK třídeskové VK33 - výška/délka 400/1600mm</t>
  </si>
  <si>
    <t>-1286825215</t>
  </si>
  <si>
    <t>89</t>
  </si>
  <si>
    <t>735152642</t>
  </si>
  <si>
    <t>Otopné těleso panelové VK třídeskové VK33 - výška/délka 400/1800mm</t>
  </si>
  <si>
    <t>-2117117134</t>
  </si>
  <si>
    <t>90</t>
  </si>
  <si>
    <t>735152643</t>
  </si>
  <si>
    <t>Otopné těleso panelové VK třídeskové VK33 - výška/délka 400/2000mm</t>
  </si>
  <si>
    <t>-1011440996</t>
  </si>
  <si>
    <t>91</t>
  </si>
  <si>
    <t>735152644</t>
  </si>
  <si>
    <t>Otopné těleso panelové VK třídeskové VK33 - výška/délka 400/2300mm</t>
  </si>
  <si>
    <t>374926542</t>
  </si>
  <si>
    <t>92</t>
  </si>
  <si>
    <t>735152645</t>
  </si>
  <si>
    <t>Otopné těleso panelové VK třídeskové VK33 - výška/délka 400/2600mm</t>
  </si>
  <si>
    <t>1490003807</t>
  </si>
  <si>
    <t>93</t>
  </si>
  <si>
    <t>735152675</t>
  </si>
  <si>
    <t>Otopné těleso panelové VK třídeskové VK33 - výška/délka 600/800 mm</t>
  </si>
  <si>
    <t>-391764012</t>
  </si>
  <si>
    <t>94</t>
  </si>
  <si>
    <t>735152694</t>
  </si>
  <si>
    <t>Otopné těleso panelové VK třídeskové VK33 - výška/délka 900/700 mm</t>
  </si>
  <si>
    <t>1756055883</t>
  </si>
  <si>
    <t>95</t>
  </si>
  <si>
    <t>735152697</t>
  </si>
  <si>
    <t>Otopné těleso panelové VK třídeskové VK33 - výška/délka 900/1000mm</t>
  </si>
  <si>
    <t>-562462848</t>
  </si>
  <si>
    <t>96</t>
  </si>
  <si>
    <t>735152698</t>
  </si>
  <si>
    <t>Otopné těleso panelové VK třídeskové VK33 - výška/délka 900/1100mm</t>
  </si>
  <si>
    <t>1215772967</t>
  </si>
  <si>
    <t>97</t>
  </si>
  <si>
    <t>735152699</t>
  </si>
  <si>
    <t>Otopné těleso panelové VK třídeskové VK33 - výška/délka 900/1200mm</t>
  </si>
  <si>
    <t>887442575</t>
  </si>
  <si>
    <t>741</t>
  </si>
  <si>
    <t>Elektroinstalace - silnoproud</t>
  </si>
  <si>
    <t>98</t>
  </si>
  <si>
    <t>741000001</t>
  </si>
  <si>
    <t>Demontáž akumul. kamen dynamických do 6kW</t>
  </si>
  <si>
    <t>-1894767287</t>
  </si>
  <si>
    <t>99</t>
  </si>
  <si>
    <t>741000002</t>
  </si>
  <si>
    <t>Demontáž kabelových přípojek a termostatů</t>
  </si>
  <si>
    <t>-11410637</t>
  </si>
  <si>
    <t>742</t>
  </si>
  <si>
    <t>Elektroinstalace - slaboproud</t>
  </si>
  <si>
    <t>100</t>
  </si>
  <si>
    <t>742000001</t>
  </si>
  <si>
    <t>Příložné čidlo teploty</t>
  </si>
  <si>
    <t>1431275066</t>
  </si>
  <si>
    <t>101</t>
  </si>
  <si>
    <t>742000002</t>
  </si>
  <si>
    <t>prostorový přístroj</t>
  </si>
  <si>
    <t>-505016412</t>
  </si>
  <si>
    <t>102</t>
  </si>
  <si>
    <t>742000003</t>
  </si>
  <si>
    <t>venkovní čidlo teploty</t>
  </si>
  <si>
    <t>-1130966510</t>
  </si>
  <si>
    <t>103</t>
  </si>
  <si>
    <t>742000004</t>
  </si>
  <si>
    <t>kabel CYSY 3x1C</t>
  </si>
  <si>
    <t>1700903355</t>
  </si>
  <si>
    <t>104</t>
  </si>
  <si>
    <t>742000005</t>
  </si>
  <si>
    <t>kabel JYTY 2x1</t>
  </si>
  <si>
    <t>-1746261219</t>
  </si>
  <si>
    <t>105</t>
  </si>
  <si>
    <t>742000006</t>
  </si>
  <si>
    <t>kabel CYKY 3x2,5</t>
  </si>
  <si>
    <t>115061390</t>
  </si>
  <si>
    <t>106</t>
  </si>
  <si>
    <t>742000007</t>
  </si>
  <si>
    <t>krabice MINI 25</t>
  </si>
  <si>
    <t>1554908035</t>
  </si>
  <si>
    <t>107</t>
  </si>
  <si>
    <t>742000008</t>
  </si>
  <si>
    <t>lišta vkládací 18x13</t>
  </si>
  <si>
    <t>1616739803</t>
  </si>
  <si>
    <t>108</t>
  </si>
  <si>
    <t>742000009</t>
  </si>
  <si>
    <t>lišta vkládací 40x40</t>
  </si>
  <si>
    <t>-921406405</t>
  </si>
  <si>
    <t>109</t>
  </si>
  <si>
    <t>742000010</t>
  </si>
  <si>
    <t>lišta vkládací 40x20</t>
  </si>
  <si>
    <t>1935407403</t>
  </si>
  <si>
    <t>110</t>
  </si>
  <si>
    <t>742000011</t>
  </si>
  <si>
    <t>zásuvka 230V GO komplet</t>
  </si>
  <si>
    <t>-559547740</t>
  </si>
  <si>
    <t>111</t>
  </si>
  <si>
    <t>742000012</t>
  </si>
  <si>
    <t>jistič B16/1</t>
  </si>
  <si>
    <t>439923344</t>
  </si>
  <si>
    <t>112</t>
  </si>
  <si>
    <t>742000013</t>
  </si>
  <si>
    <t>montáž trasování</t>
  </si>
  <si>
    <t>-585485836</t>
  </si>
  <si>
    <t>113</t>
  </si>
  <si>
    <t>742000014</t>
  </si>
  <si>
    <t>montáž přívodu 230V pro kotel</t>
  </si>
  <si>
    <t>-28681746</t>
  </si>
  <si>
    <t>114</t>
  </si>
  <si>
    <t>742000015</t>
  </si>
  <si>
    <t>ochranné pospojení plynoměru</t>
  </si>
  <si>
    <t>-4905872</t>
  </si>
  <si>
    <t>115</t>
  </si>
  <si>
    <t>742000016</t>
  </si>
  <si>
    <t>Uvedení plynového kotle do provozu</t>
  </si>
  <si>
    <t>-1572546209</t>
  </si>
  <si>
    <t>116</t>
  </si>
  <si>
    <t>742000017</t>
  </si>
  <si>
    <t>revize elektro</t>
  </si>
  <si>
    <t>1314804065</t>
  </si>
  <si>
    <t>117</t>
  </si>
  <si>
    <t>742000018</t>
  </si>
  <si>
    <t>režijní náklady a přesun hmot</t>
  </si>
  <si>
    <t>893438978</t>
  </si>
  <si>
    <t>118</t>
  </si>
  <si>
    <t>742000019</t>
  </si>
  <si>
    <t>přemístění slaboproudých rozvodů v 2.N.P.</t>
  </si>
  <si>
    <t>-1153534350</t>
  </si>
  <si>
    <t>766</t>
  </si>
  <si>
    <t>Konstrukce truhlářské</t>
  </si>
  <si>
    <t>119</t>
  </si>
  <si>
    <t>766000001</t>
  </si>
  <si>
    <t>Oprava dřevěného obkladu v místech prostupu potrubí</t>
  </si>
  <si>
    <t>-1411518163</t>
  </si>
  <si>
    <t>120</t>
  </si>
  <si>
    <t>766000002</t>
  </si>
  <si>
    <t>Úprava skříně v místnosti 201</t>
  </si>
  <si>
    <t>1080492923</t>
  </si>
  <si>
    <t>121</t>
  </si>
  <si>
    <t>766000003</t>
  </si>
  <si>
    <t>posunutí regálů skříní vč. zpětného posunutí (místnost 002, 004)</t>
  </si>
  <si>
    <t>667328593</t>
  </si>
  <si>
    <t>122</t>
  </si>
  <si>
    <t>766000004</t>
  </si>
  <si>
    <t>přemístění regálů (místnost 001)</t>
  </si>
  <si>
    <t>-546127281</t>
  </si>
  <si>
    <t>123</t>
  </si>
  <si>
    <t>766000005</t>
  </si>
  <si>
    <t>úprava bočních desek stolů</t>
  </si>
  <si>
    <t>317905315</t>
  </si>
  <si>
    <t>775</t>
  </si>
  <si>
    <t>Podlahy skládané</t>
  </si>
  <si>
    <t>124</t>
  </si>
  <si>
    <t>775000001</t>
  </si>
  <si>
    <t>oprava PVC v místech prostupů potrubí</t>
  </si>
  <si>
    <t>-421570208</t>
  </si>
  <si>
    <t>784</t>
  </si>
  <si>
    <t>Dokončovací práce - malby a tapety</t>
  </si>
  <si>
    <t>125</t>
  </si>
  <si>
    <t>784000001</t>
  </si>
  <si>
    <t>vymalování stěn v místech zazdění výklenků (vč. obroušení a penetrace)</t>
  </si>
  <si>
    <t>m2</t>
  </si>
  <si>
    <t>-1392552445</t>
  </si>
  <si>
    <t>813</t>
  </si>
  <si>
    <t>Komíny</t>
  </si>
  <si>
    <t>126</t>
  </si>
  <si>
    <t>813000001</t>
  </si>
  <si>
    <t>kotl. adaptér s měř. otvorem pro koax. odv. spalin</t>
  </si>
  <si>
    <t>-533793868</t>
  </si>
  <si>
    <t>127</t>
  </si>
  <si>
    <t>813000002</t>
  </si>
  <si>
    <t>koaxiální trubka 500mm, 80/125</t>
  </si>
  <si>
    <t>-1863040100</t>
  </si>
  <si>
    <t>128</t>
  </si>
  <si>
    <t>813000003</t>
  </si>
  <si>
    <t>revizní koleno 89°, 80/125</t>
  </si>
  <si>
    <t>-1860087999</t>
  </si>
  <si>
    <t>129</t>
  </si>
  <si>
    <t>813000004</t>
  </si>
  <si>
    <t>excentrický přechod 125/80 - 160/110</t>
  </si>
  <si>
    <t>29781267</t>
  </si>
  <si>
    <t>130</t>
  </si>
  <si>
    <t>813000005</t>
  </si>
  <si>
    <t>koleno fasádní 160/110 nerez</t>
  </si>
  <si>
    <t>-646757766</t>
  </si>
  <si>
    <t>131</t>
  </si>
  <si>
    <t>813000006</t>
  </si>
  <si>
    <t>kontrolní T-kus fasádní 160/110 nerez</t>
  </si>
  <si>
    <t>-1551340289</t>
  </si>
  <si>
    <t>132</t>
  </si>
  <si>
    <t>813000007</t>
  </si>
  <si>
    <t>přívod vzduchu fasádní 160/110 nerez</t>
  </si>
  <si>
    <t>1579506443</t>
  </si>
  <si>
    <t>133</t>
  </si>
  <si>
    <t>813000008</t>
  </si>
  <si>
    <t>hlavice fasádní 160/110 nerez</t>
  </si>
  <si>
    <t>1138155827</t>
  </si>
  <si>
    <t>134</t>
  </si>
  <si>
    <t>813000009</t>
  </si>
  <si>
    <t>trubka fasádní 160/110-2000</t>
  </si>
  <si>
    <t>-426275743</t>
  </si>
  <si>
    <t>135</t>
  </si>
  <si>
    <t>813000010</t>
  </si>
  <si>
    <t>kotvící třmen 160/110 nerez</t>
  </si>
  <si>
    <t>-239820122</t>
  </si>
  <si>
    <t>136</t>
  </si>
  <si>
    <t>813000011</t>
  </si>
  <si>
    <t>kryt zděře DN125</t>
  </si>
  <si>
    <t>-1593340066</t>
  </si>
  <si>
    <t>147</t>
  </si>
  <si>
    <t>81300009a</t>
  </si>
  <si>
    <t>trubka fasádní 160/110-1000</t>
  </si>
  <si>
    <t>1558087482</t>
  </si>
  <si>
    <t>148</t>
  </si>
  <si>
    <t>81300005a</t>
  </si>
  <si>
    <t>koleno fasádní 160/110x45° nerez</t>
  </si>
  <si>
    <t>1793346838</t>
  </si>
  <si>
    <t>149</t>
  </si>
  <si>
    <t>813000010a</t>
  </si>
  <si>
    <t>svěrná objímka fasádní DN160 nerez</t>
  </si>
  <si>
    <t>-462053189</t>
  </si>
  <si>
    <t>137</t>
  </si>
  <si>
    <t>813000012</t>
  </si>
  <si>
    <t>montáž komínového tělesa</t>
  </si>
  <si>
    <t>-384979358</t>
  </si>
  <si>
    <t>138</t>
  </si>
  <si>
    <t>813000013</t>
  </si>
  <si>
    <t>stavební pomocné práce</t>
  </si>
  <si>
    <t>1538762705</t>
  </si>
  <si>
    <t>139</t>
  </si>
  <si>
    <t>813000014</t>
  </si>
  <si>
    <t>výchozí revize</t>
  </si>
  <si>
    <t>1344178406</t>
  </si>
  <si>
    <t>140</t>
  </si>
  <si>
    <t>813000015</t>
  </si>
  <si>
    <t>lešení - montáž a pronájem</t>
  </si>
  <si>
    <t>-162960794</t>
  </si>
  <si>
    <t>141</t>
  </si>
  <si>
    <t>813000016</t>
  </si>
  <si>
    <t>-642755629</t>
  </si>
  <si>
    <t>HZS</t>
  </si>
  <si>
    <t>Hodinové zúčtovací sazby</t>
  </si>
  <si>
    <t>142</t>
  </si>
  <si>
    <t>HZS4211</t>
  </si>
  <si>
    <t>Hodinová zúčtovací sazba revizní technik - NTL Plynovod (vč. pevnostní a tlakové zkoušky)</t>
  </si>
  <si>
    <t>512</t>
  </si>
  <si>
    <t>669700616</t>
  </si>
  <si>
    <t>143</t>
  </si>
  <si>
    <t>HZS4231</t>
  </si>
  <si>
    <t>Topná zkouška</t>
  </si>
  <si>
    <t>255121432</t>
  </si>
  <si>
    <t>VRN</t>
  </si>
  <si>
    <t>Vedlejší rozpočtové náklady</t>
  </si>
  <si>
    <t>VRN1</t>
  </si>
  <si>
    <t>Průzkumné, geodetické a projektové práce</t>
  </si>
  <si>
    <t>144</t>
  </si>
  <si>
    <t>013254000</t>
  </si>
  <si>
    <t>Dokumentace skutečného provedení stavby</t>
  </si>
  <si>
    <t>1024</t>
  </si>
  <si>
    <t>1791532737</t>
  </si>
  <si>
    <t>VRN3</t>
  </si>
  <si>
    <t>Zařízení staveniště</t>
  </si>
  <si>
    <t>145</t>
  </si>
  <si>
    <t>030001000</t>
  </si>
  <si>
    <t>-719763279</t>
  </si>
  <si>
    <t>VRN7</t>
  </si>
  <si>
    <t>Provozní vlivy</t>
  </si>
  <si>
    <t>146</t>
  </si>
  <si>
    <t>071002000</t>
  </si>
  <si>
    <t>Provoz investora, třetích osob</t>
  </si>
  <si>
    <t>1448969285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</si>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</sst>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</xf>
    <xf numFmtId="49" fontId="31" fillId="0" borderId="28" xfId="0" applyNumberFormat="1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167" fontId="31" fillId="0" borderId="28" xfId="0" applyNumberFormat="1" applyFont="1" applyBorder="1" applyAlignment="1" applyProtection="1">
      <alignment vertical="center"/>
    </xf>
    <xf numFmtId="4" fontId="31" fillId="3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</xf>
    <xf numFmtId="0" fontId="31" fillId="0" borderId="5" xfId="0" applyFont="1" applyBorder="1" applyAlignment="1">
      <alignment vertical="center"/>
    </xf>
    <xf numFmtId="0" fontId="31" fillId="3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  <protection locked="0"/>
    </xf>
    <xf numFmtId="0" fontId="32" fillId="0" borderId="33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horizontal="left" wrapText="1"/>
      <protection locked="0"/>
    </xf>
    <xf numFmtId="0" fontId="32" fillId="0" borderId="33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49" fontId="35" fillId="0" borderId="1" xfId="0" applyNumberFormat="1" applyFont="1" applyBorder="1" applyAlignment="1">
      <alignment horizontal="left" vertical="center" wrapText="1"/>
      <protection locked="0"/>
    </xf>
    <xf numFmtId="49" fontId="35" fillId="0" borderId="1" xfId="0" applyNumberFormat="1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vertical="center" wrapText="1"/>
      <protection locked="0"/>
    </xf>
    <xf numFmtId="0" fontId="32" fillId="0" borderId="36" xfId="0" applyFont="1" applyBorder="1" applyAlignment="1">
      <alignment vertical="center" wrapText="1"/>
      <protection locked="0"/>
    </xf>
    <xf numFmtId="0" fontId="32" fillId="0" borderId="1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2" fillId="0" borderId="33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center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center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2" fillId="0" borderId="36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2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6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1" xfId="0" applyFont="1" applyBorder="1" applyAlignment="1">
      <alignment horizontal="center" vertical="top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7" fillId="0" borderId="0" xfId="0" applyFont="1" applyAlignment="1">
      <alignment vertical="center"/>
      <protection locked="0"/>
    </xf>
    <xf numFmtId="0" fontId="34" fillId="0" borderId="1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3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4" fillId="0" borderId="34" xfId="0" applyFont="1" applyBorder="1" applyAlignment="1">
      <alignment horizontal="left"/>
      <protection locked="0"/>
    </xf>
    <xf numFmtId="0" fontId="37" fillId="0" borderId="34" xfId="0" applyFont="1" applyBorder="1" applyAlignment="1"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2" fillId="0" borderId="1" xfId="0" applyFont="1" applyBorder="1" applyAlignment="1">
      <alignment horizontal="left"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30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32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5"/>
      <c r="AM14" s="25"/>
      <c r="AN14" s="38" t="s">
        <v>32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30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35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35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38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39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40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41</v>
      </c>
      <c r="E26" s="50"/>
      <c r="F26" s="51" t="s">
        <v>42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43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44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45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46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48</v>
      </c>
      <c r="U32" s="57"/>
      <c r="V32" s="57"/>
      <c r="W32" s="57"/>
      <c r="X32" s="59" t="s">
        <v>49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DDM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Dům dětí a mládeže - vybudování ÚT v budově DDM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Palackého třída 418, 53701 Chrudim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21. 1. 2018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33</v>
      </c>
      <c r="AJ46" s="70"/>
      <c r="AK46" s="70"/>
      <c r="AL46" s="70"/>
      <c r="AM46" s="73" t="str">
        <f>IF(E17="","",E17)</f>
        <v>Vl. Kohoutek Centroterm spol. s r.o.</v>
      </c>
      <c r="AN46" s="73"/>
      <c r="AO46" s="73"/>
      <c r="AP46" s="73"/>
      <c r="AQ46" s="70"/>
      <c r="AR46" s="68"/>
      <c r="AS46" s="82" t="s">
        <v>51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31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52</v>
      </c>
      <c r="D49" s="93"/>
      <c r="E49" s="93"/>
      <c r="F49" s="93"/>
      <c r="G49" s="93"/>
      <c r="H49" s="94"/>
      <c r="I49" s="95" t="s">
        <v>53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54</v>
      </c>
      <c r="AH49" s="93"/>
      <c r="AI49" s="93"/>
      <c r="AJ49" s="93"/>
      <c r="AK49" s="93"/>
      <c r="AL49" s="93"/>
      <c r="AM49" s="93"/>
      <c r="AN49" s="95" t="s">
        <v>55</v>
      </c>
      <c r="AO49" s="93"/>
      <c r="AP49" s="93"/>
      <c r="AQ49" s="97" t="s">
        <v>56</v>
      </c>
      <c r="AR49" s="68"/>
      <c r="AS49" s="98" t="s">
        <v>57</v>
      </c>
      <c r="AT49" s="99" t="s">
        <v>58</v>
      </c>
      <c r="AU49" s="99" t="s">
        <v>59</v>
      </c>
      <c r="AV49" s="99" t="s">
        <v>60</v>
      </c>
      <c r="AW49" s="99" t="s">
        <v>61</v>
      </c>
      <c r="AX49" s="99" t="s">
        <v>62</v>
      </c>
      <c r="AY49" s="99" t="s">
        <v>63</v>
      </c>
      <c r="AZ49" s="99" t="s">
        <v>64</v>
      </c>
      <c r="BA49" s="99" t="s">
        <v>65</v>
      </c>
      <c r="BB49" s="99" t="s">
        <v>66</v>
      </c>
      <c r="BC49" s="99" t="s">
        <v>67</v>
      </c>
      <c r="BD49" s="100" t="s">
        <v>68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70</v>
      </c>
      <c r="BT51" s="113" t="s">
        <v>71</v>
      </c>
      <c r="BV51" s="113" t="s">
        <v>72</v>
      </c>
      <c r="BW51" s="113" t="s">
        <v>7</v>
      </c>
      <c r="BX51" s="113" t="s">
        <v>73</v>
      </c>
      <c r="CL51" s="113" t="s">
        <v>21</v>
      </c>
    </row>
    <row r="52" s="5" customFormat="1" ht="31.5" customHeight="1">
      <c r="A52" s="114" t="s">
        <v>74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'DDM - Dům dětí a mládeže 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75</v>
      </c>
      <c r="AR52" s="121"/>
      <c r="AS52" s="122">
        <v>0</v>
      </c>
      <c r="AT52" s="123">
        <f>ROUND(SUM(AV52:AW52),2)</f>
        <v>0</v>
      </c>
      <c r="AU52" s="124">
        <f>'DDM - Dům dětí a mládeže ...'!P97</f>
        <v>0</v>
      </c>
      <c r="AV52" s="123">
        <f>'DDM - Dům dětí a mládeže ...'!J28</f>
        <v>0</v>
      </c>
      <c r="AW52" s="123">
        <f>'DDM - Dům dětí a mládeže ...'!J29</f>
        <v>0</v>
      </c>
      <c r="AX52" s="123">
        <f>'DDM - Dům dětí a mládeže ...'!J30</f>
        <v>0</v>
      </c>
      <c r="AY52" s="123">
        <f>'DDM - Dům dětí a mládeže ...'!J31</f>
        <v>0</v>
      </c>
      <c r="AZ52" s="123">
        <f>'DDM - Dům dětí a mládeže ...'!F28</f>
        <v>0</v>
      </c>
      <c r="BA52" s="123">
        <f>'DDM - Dům dětí a mládeže ...'!F29</f>
        <v>0</v>
      </c>
      <c r="BB52" s="123">
        <f>'DDM - Dům dětí a mládeže ...'!F30</f>
        <v>0</v>
      </c>
      <c r="BC52" s="123">
        <f>'DDM - Dům dětí a mládeže ...'!F31</f>
        <v>0</v>
      </c>
      <c r="BD52" s="125">
        <f>'DDM - Dům dětí a mládeže ...'!F32</f>
        <v>0</v>
      </c>
      <c r="BT52" s="126" t="s">
        <v>76</v>
      </c>
      <c r="BU52" s="126" t="s">
        <v>77</v>
      </c>
      <c r="BV52" s="126" t="s">
        <v>72</v>
      </c>
      <c r="BW52" s="126" t="s">
        <v>7</v>
      </c>
      <c r="BX52" s="126" t="s">
        <v>73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Loy4w4loa37vkJD+yL9Iur+s3Ufmja4glC3AHp2llpJSNvF4SOQs2w0rHgOB/o7A7X9MirzDPTEc2PL+M+IQKw==" hashValue="T7+avQQvjrVsS5fOJ8JIvuz1Qvy22BiaMKeRpYc0tn+BvFWnWgXo1cGdHQRKA5izWvE94tCT5E4Eawos12clRA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DDM - Dům dětí a mládeže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78</v>
      </c>
      <c r="G1" s="130" t="s">
        <v>79</v>
      </c>
      <c r="H1" s="130"/>
      <c r="I1" s="131"/>
      <c r="J1" s="130" t="s">
        <v>80</v>
      </c>
      <c r="K1" s="129" t="s">
        <v>81</v>
      </c>
      <c r="L1" s="130" t="s">
        <v>82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71</v>
      </c>
    </row>
    <row r="4" ht="36.96" customHeight="1">
      <c r="B4" s="24"/>
      <c r="C4" s="25"/>
      <c r="D4" s="26" t="s">
        <v>83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21. 1. 2018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30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31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30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33</v>
      </c>
      <c r="E18" s="43"/>
      <c r="F18" s="43"/>
      <c r="G18" s="43"/>
      <c r="H18" s="43"/>
      <c r="I18" s="136" t="s">
        <v>28</v>
      </c>
      <c r="J18" s="31" t="s">
        <v>21</v>
      </c>
      <c r="K18" s="47"/>
    </row>
    <row r="19" s="1" customFormat="1" ht="18" customHeight="1">
      <c r="B19" s="42"/>
      <c r="C19" s="43"/>
      <c r="D19" s="43"/>
      <c r="E19" s="31" t="s">
        <v>34</v>
      </c>
      <c r="F19" s="43"/>
      <c r="G19" s="43"/>
      <c r="H19" s="43"/>
      <c r="I19" s="136" t="s">
        <v>30</v>
      </c>
      <c r="J19" s="31" t="s">
        <v>21</v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36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37</v>
      </c>
      <c r="E25" s="43"/>
      <c r="F25" s="43"/>
      <c r="G25" s="43"/>
      <c r="H25" s="43"/>
      <c r="I25" s="134"/>
      <c r="J25" s="145">
        <f>ROUND(J97,2)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39</v>
      </c>
      <c r="G27" s="43"/>
      <c r="H27" s="43"/>
      <c r="I27" s="146" t="s">
        <v>38</v>
      </c>
      <c r="J27" s="48" t="s">
        <v>40</v>
      </c>
      <c r="K27" s="47"/>
    </row>
    <row r="28" s="1" customFormat="1" ht="14.4" customHeight="1">
      <c r="B28" s="42"/>
      <c r="C28" s="43"/>
      <c r="D28" s="51" t="s">
        <v>41</v>
      </c>
      <c r="E28" s="51" t="s">
        <v>42</v>
      </c>
      <c r="F28" s="147">
        <f>ROUND(SUM(BE97:BE276), 2)</f>
        <v>0</v>
      </c>
      <c r="G28" s="43"/>
      <c r="H28" s="43"/>
      <c r="I28" s="148">
        <v>0.20999999999999999</v>
      </c>
      <c r="J28" s="147">
        <f>ROUND(ROUND((SUM(BE97:BE276)), 2)*I28, 2)</f>
        <v>0</v>
      </c>
      <c r="K28" s="47"/>
    </row>
    <row r="29" s="1" customFormat="1" ht="14.4" customHeight="1">
      <c r="B29" s="42"/>
      <c r="C29" s="43"/>
      <c r="D29" s="43"/>
      <c r="E29" s="51" t="s">
        <v>43</v>
      </c>
      <c r="F29" s="147">
        <f>ROUND(SUM(BF97:BF276), 2)</f>
        <v>0</v>
      </c>
      <c r="G29" s="43"/>
      <c r="H29" s="43"/>
      <c r="I29" s="148">
        <v>0.14999999999999999</v>
      </c>
      <c r="J29" s="147">
        <f>ROUND(ROUND((SUM(BF97:BF276)),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44</v>
      </c>
      <c r="F30" s="147">
        <f>ROUND(SUM(BG97:BG276),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45</v>
      </c>
      <c r="F31" s="147">
        <f>ROUND(SUM(BH97:BH276),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46</v>
      </c>
      <c r="F32" s="147">
        <f>ROUND(SUM(BI97:BI276),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47</v>
      </c>
      <c r="E34" s="94"/>
      <c r="F34" s="94"/>
      <c r="G34" s="151" t="s">
        <v>48</v>
      </c>
      <c r="H34" s="152" t="s">
        <v>49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84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Dům dětí a mládeže - vybudování ÚT v budově DDM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>Palackého třída 418, 53701 Chrudim</v>
      </c>
      <c r="G45" s="43"/>
      <c r="H45" s="43"/>
      <c r="I45" s="136" t="s">
        <v>25</v>
      </c>
      <c r="J45" s="137" t="str">
        <f>IF(J10="","",J10)</f>
        <v>21. 1. 2018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33</v>
      </c>
      <c r="J47" s="40" t="str">
        <f>E19</f>
        <v>Vl. Kohoutek Centroterm spol. s r.o.</v>
      </c>
      <c r="K47" s="47"/>
    </row>
    <row r="48" s="1" customFormat="1" ht="14.4" customHeight="1">
      <c r="B48" s="42"/>
      <c r="C48" s="36" t="s">
        <v>31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85</v>
      </c>
      <c r="D50" s="149"/>
      <c r="E50" s="149"/>
      <c r="F50" s="149"/>
      <c r="G50" s="149"/>
      <c r="H50" s="149"/>
      <c r="I50" s="163"/>
      <c r="J50" s="164" t="s">
        <v>86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87</v>
      </c>
      <c r="D52" s="43"/>
      <c r="E52" s="43"/>
      <c r="F52" s="43"/>
      <c r="G52" s="43"/>
      <c r="H52" s="43"/>
      <c r="I52" s="134"/>
      <c r="J52" s="145">
        <f>J97</f>
        <v>0</v>
      </c>
      <c r="K52" s="47"/>
      <c r="AU52" s="20" t="s">
        <v>88</v>
      </c>
    </row>
    <row r="53" s="7" customFormat="1" ht="24.96" customHeight="1">
      <c r="B53" s="167"/>
      <c r="C53" s="168"/>
      <c r="D53" s="169" t="s">
        <v>89</v>
      </c>
      <c r="E53" s="170"/>
      <c r="F53" s="170"/>
      <c r="G53" s="170"/>
      <c r="H53" s="170"/>
      <c r="I53" s="171"/>
      <c r="J53" s="172">
        <f>J98</f>
        <v>0</v>
      </c>
      <c r="K53" s="173"/>
    </row>
    <row r="54" s="8" customFormat="1" ht="19.92" customHeight="1">
      <c r="B54" s="174"/>
      <c r="C54" s="175"/>
      <c r="D54" s="176" t="s">
        <v>90</v>
      </c>
      <c r="E54" s="177"/>
      <c r="F54" s="177"/>
      <c r="G54" s="177"/>
      <c r="H54" s="177"/>
      <c r="I54" s="178"/>
      <c r="J54" s="179">
        <f>J99</f>
        <v>0</v>
      </c>
      <c r="K54" s="180"/>
    </row>
    <row r="55" s="8" customFormat="1" ht="19.92" customHeight="1">
      <c r="B55" s="174"/>
      <c r="C55" s="175"/>
      <c r="D55" s="176" t="s">
        <v>91</v>
      </c>
      <c r="E55" s="177"/>
      <c r="F55" s="177"/>
      <c r="G55" s="177"/>
      <c r="H55" s="177"/>
      <c r="I55" s="178"/>
      <c r="J55" s="179">
        <f>J104</f>
        <v>0</v>
      </c>
      <c r="K55" s="180"/>
    </row>
    <row r="56" s="8" customFormat="1" ht="19.92" customHeight="1">
      <c r="B56" s="174"/>
      <c r="C56" s="175"/>
      <c r="D56" s="176" t="s">
        <v>92</v>
      </c>
      <c r="E56" s="177"/>
      <c r="F56" s="177"/>
      <c r="G56" s="177"/>
      <c r="H56" s="177"/>
      <c r="I56" s="178"/>
      <c r="J56" s="179">
        <f>J108</f>
        <v>0</v>
      </c>
      <c r="K56" s="180"/>
    </row>
    <row r="57" s="8" customFormat="1" ht="19.92" customHeight="1">
      <c r="B57" s="174"/>
      <c r="C57" s="175"/>
      <c r="D57" s="176" t="s">
        <v>93</v>
      </c>
      <c r="E57" s="177"/>
      <c r="F57" s="177"/>
      <c r="G57" s="177"/>
      <c r="H57" s="177"/>
      <c r="I57" s="178"/>
      <c r="J57" s="179">
        <f>J115</f>
        <v>0</v>
      </c>
      <c r="K57" s="180"/>
    </row>
    <row r="58" s="7" customFormat="1" ht="24.96" customHeight="1">
      <c r="B58" s="167"/>
      <c r="C58" s="168"/>
      <c r="D58" s="169" t="s">
        <v>94</v>
      </c>
      <c r="E58" s="170"/>
      <c r="F58" s="170"/>
      <c r="G58" s="170"/>
      <c r="H58" s="170"/>
      <c r="I58" s="171"/>
      <c r="J58" s="172">
        <f>J119</f>
        <v>0</v>
      </c>
      <c r="K58" s="173"/>
    </row>
    <row r="59" s="8" customFormat="1" ht="19.92" customHeight="1">
      <c r="B59" s="174"/>
      <c r="C59" s="175"/>
      <c r="D59" s="176" t="s">
        <v>95</v>
      </c>
      <c r="E59" s="177"/>
      <c r="F59" s="177"/>
      <c r="G59" s="177"/>
      <c r="H59" s="177"/>
      <c r="I59" s="178"/>
      <c r="J59" s="179">
        <f>J120</f>
        <v>0</v>
      </c>
      <c r="K59" s="180"/>
    </row>
    <row r="60" s="8" customFormat="1" ht="19.92" customHeight="1">
      <c r="B60" s="174"/>
      <c r="C60" s="175"/>
      <c r="D60" s="176" t="s">
        <v>96</v>
      </c>
      <c r="E60" s="177"/>
      <c r="F60" s="177"/>
      <c r="G60" s="177"/>
      <c r="H60" s="177"/>
      <c r="I60" s="178"/>
      <c r="J60" s="179">
        <f>J126</f>
        <v>0</v>
      </c>
      <c r="K60" s="180"/>
    </row>
    <row r="61" s="8" customFormat="1" ht="19.92" customHeight="1">
      <c r="B61" s="174"/>
      <c r="C61" s="175"/>
      <c r="D61" s="176" t="s">
        <v>97</v>
      </c>
      <c r="E61" s="177"/>
      <c r="F61" s="177"/>
      <c r="G61" s="177"/>
      <c r="H61" s="177"/>
      <c r="I61" s="178"/>
      <c r="J61" s="179">
        <f>J130</f>
        <v>0</v>
      </c>
      <c r="K61" s="180"/>
    </row>
    <row r="62" s="8" customFormat="1" ht="19.92" customHeight="1">
      <c r="B62" s="174"/>
      <c r="C62" s="175"/>
      <c r="D62" s="176" t="s">
        <v>98</v>
      </c>
      <c r="E62" s="177"/>
      <c r="F62" s="177"/>
      <c r="G62" s="177"/>
      <c r="H62" s="177"/>
      <c r="I62" s="178"/>
      <c r="J62" s="179">
        <f>J132</f>
        <v>0</v>
      </c>
      <c r="K62" s="180"/>
    </row>
    <row r="63" s="8" customFormat="1" ht="19.92" customHeight="1">
      <c r="B63" s="174"/>
      <c r="C63" s="175"/>
      <c r="D63" s="176" t="s">
        <v>99</v>
      </c>
      <c r="E63" s="177"/>
      <c r="F63" s="177"/>
      <c r="G63" s="177"/>
      <c r="H63" s="177"/>
      <c r="I63" s="178"/>
      <c r="J63" s="179">
        <f>J149</f>
        <v>0</v>
      </c>
      <c r="K63" s="180"/>
    </row>
    <row r="64" s="8" customFormat="1" ht="19.92" customHeight="1">
      <c r="B64" s="174"/>
      <c r="C64" s="175"/>
      <c r="D64" s="176" t="s">
        <v>100</v>
      </c>
      <c r="E64" s="177"/>
      <c r="F64" s="177"/>
      <c r="G64" s="177"/>
      <c r="H64" s="177"/>
      <c r="I64" s="178"/>
      <c r="J64" s="179">
        <f>J152</f>
        <v>0</v>
      </c>
      <c r="K64" s="180"/>
    </row>
    <row r="65" s="8" customFormat="1" ht="19.92" customHeight="1">
      <c r="B65" s="174"/>
      <c r="C65" s="175"/>
      <c r="D65" s="176" t="s">
        <v>101</v>
      </c>
      <c r="E65" s="177"/>
      <c r="F65" s="177"/>
      <c r="G65" s="177"/>
      <c r="H65" s="177"/>
      <c r="I65" s="178"/>
      <c r="J65" s="179">
        <f>J154</f>
        <v>0</v>
      </c>
      <c r="K65" s="180"/>
    </row>
    <row r="66" s="8" customFormat="1" ht="19.92" customHeight="1">
      <c r="B66" s="174"/>
      <c r="C66" s="175"/>
      <c r="D66" s="176" t="s">
        <v>102</v>
      </c>
      <c r="E66" s="177"/>
      <c r="F66" s="177"/>
      <c r="G66" s="177"/>
      <c r="H66" s="177"/>
      <c r="I66" s="178"/>
      <c r="J66" s="179">
        <f>J160</f>
        <v>0</v>
      </c>
      <c r="K66" s="180"/>
    </row>
    <row r="67" s="8" customFormat="1" ht="19.92" customHeight="1">
      <c r="B67" s="174"/>
      <c r="C67" s="175"/>
      <c r="D67" s="176" t="s">
        <v>103</v>
      </c>
      <c r="E67" s="177"/>
      <c r="F67" s="177"/>
      <c r="G67" s="177"/>
      <c r="H67" s="177"/>
      <c r="I67" s="178"/>
      <c r="J67" s="179">
        <f>J167</f>
        <v>0</v>
      </c>
      <c r="K67" s="180"/>
    </row>
    <row r="68" s="8" customFormat="1" ht="19.92" customHeight="1">
      <c r="B68" s="174"/>
      <c r="C68" s="175"/>
      <c r="D68" s="176" t="s">
        <v>104</v>
      </c>
      <c r="E68" s="177"/>
      <c r="F68" s="177"/>
      <c r="G68" s="177"/>
      <c r="H68" s="177"/>
      <c r="I68" s="178"/>
      <c r="J68" s="179">
        <f>J192</f>
        <v>0</v>
      </c>
      <c r="K68" s="180"/>
    </row>
    <row r="69" s="8" customFormat="1" ht="19.92" customHeight="1">
      <c r="B69" s="174"/>
      <c r="C69" s="175"/>
      <c r="D69" s="176" t="s">
        <v>105</v>
      </c>
      <c r="E69" s="177"/>
      <c r="F69" s="177"/>
      <c r="G69" s="177"/>
      <c r="H69" s="177"/>
      <c r="I69" s="178"/>
      <c r="J69" s="179">
        <f>J214</f>
        <v>0</v>
      </c>
      <c r="K69" s="180"/>
    </row>
    <row r="70" s="8" customFormat="1" ht="19.92" customHeight="1">
      <c r="B70" s="174"/>
      <c r="C70" s="175"/>
      <c r="D70" s="176" t="s">
        <v>106</v>
      </c>
      <c r="E70" s="177"/>
      <c r="F70" s="177"/>
      <c r="G70" s="177"/>
      <c r="H70" s="177"/>
      <c r="I70" s="178"/>
      <c r="J70" s="179">
        <f>J217</f>
        <v>0</v>
      </c>
      <c r="K70" s="180"/>
    </row>
    <row r="71" s="8" customFormat="1" ht="19.92" customHeight="1">
      <c r="B71" s="174"/>
      <c r="C71" s="175"/>
      <c r="D71" s="176" t="s">
        <v>107</v>
      </c>
      <c r="E71" s="177"/>
      <c r="F71" s="177"/>
      <c r="G71" s="177"/>
      <c r="H71" s="177"/>
      <c r="I71" s="178"/>
      <c r="J71" s="179">
        <f>J237</f>
        <v>0</v>
      </c>
      <c r="K71" s="180"/>
    </row>
    <row r="72" s="8" customFormat="1" ht="19.92" customHeight="1">
      <c r="B72" s="174"/>
      <c r="C72" s="175"/>
      <c r="D72" s="176" t="s">
        <v>108</v>
      </c>
      <c r="E72" s="177"/>
      <c r="F72" s="177"/>
      <c r="G72" s="177"/>
      <c r="H72" s="177"/>
      <c r="I72" s="178"/>
      <c r="J72" s="179">
        <f>J243</f>
        <v>0</v>
      </c>
      <c r="K72" s="180"/>
    </row>
    <row r="73" s="8" customFormat="1" ht="19.92" customHeight="1">
      <c r="B73" s="174"/>
      <c r="C73" s="175"/>
      <c r="D73" s="176" t="s">
        <v>109</v>
      </c>
      <c r="E73" s="177"/>
      <c r="F73" s="177"/>
      <c r="G73" s="177"/>
      <c r="H73" s="177"/>
      <c r="I73" s="178"/>
      <c r="J73" s="179">
        <f>J245</f>
        <v>0</v>
      </c>
      <c r="K73" s="180"/>
    </row>
    <row r="74" s="8" customFormat="1" ht="19.92" customHeight="1">
      <c r="B74" s="174"/>
      <c r="C74" s="175"/>
      <c r="D74" s="176" t="s">
        <v>110</v>
      </c>
      <c r="E74" s="177"/>
      <c r="F74" s="177"/>
      <c r="G74" s="177"/>
      <c r="H74" s="177"/>
      <c r="I74" s="178"/>
      <c r="J74" s="179">
        <f>J247</f>
        <v>0</v>
      </c>
      <c r="K74" s="180"/>
    </row>
    <row r="75" s="7" customFormat="1" ht="24.96" customHeight="1">
      <c r="B75" s="167"/>
      <c r="C75" s="168"/>
      <c r="D75" s="169" t="s">
        <v>111</v>
      </c>
      <c r="E75" s="170"/>
      <c r="F75" s="170"/>
      <c r="G75" s="170"/>
      <c r="H75" s="170"/>
      <c r="I75" s="171"/>
      <c r="J75" s="172">
        <f>J267</f>
        <v>0</v>
      </c>
      <c r="K75" s="173"/>
    </row>
    <row r="76" s="7" customFormat="1" ht="24.96" customHeight="1">
      <c r="B76" s="167"/>
      <c r="C76" s="168"/>
      <c r="D76" s="169" t="s">
        <v>112</v>
      </c>
      <c r="E76" s="170"/>
      <c r="F76" s="170"/>
      <c r="G76" s="170"/>
      <c r="H76" s="170"/>
      <c r="I76" s="171"/>
      <c r="J76" s="172">
        <f>J270</f>
        <v>0</v>
      </c>
      <c r="K76" s="173"/>
    </row>
    <row r="77" s="8" customFormat="1" ht="19.92" customHeight="1">
      <c r="B77" s="174"/>
      <c r="C77" s="175"/>
      <c r="D77" s="176" t="s">
        <v>113</v>
      </c>
      <c r="E77" s="177"/>
      <c r="F77" s="177"/>
      <c r="G77" s="177"/>
      <c r="H77" s="177"/>
      <c r="I77" s="178"/>
      <c r="J77" s="179">
        <f>J271</f>
        <v>0</v>
      </c>
      <c r="K77" s="180"/>
    </row>
    <row r="78" s="8" customFormat="1" ht="19.92" customHeight="1">
      <c r="B78" s="174"/>
      <c r="C78" s="175"/>
      <c r="D78" s="176" t="s">
        <v>114</v>
      </c>
      <c r="E78" s="177"/>
      <c r="F78" s="177"/>
      <c r="G78" s="177"/>
      <c r="H78" s="177"/>
      <c r="I78" s="178"/>
      <c r="J78" s="179">
        <f>J273</f>
        <v>0</v>
      </c>
      <c r="K78" s="180"/>
    </row>
    <row r="79" s="8" customFormat="1" ht="19.92" customHeight="1">
      <c r="B79" s="174"/>
      <c r="C79" s="175"/>
      <c r="D79" s="176" t="s">
        <v>115</v>
      </c>
      <c r="E79" s="177"/>
      <c r="F79" s="177"/>
      <c r="G79" s="177"/>
      <c r="H79" s="177"/>
      <c r="I79" s="178"/>
      <c r="J79" s="179">
        <f>J275</f>
        <v>0</v>
      </c>
      <c r="K79" s="180"/>
    </row>
    <row r="80" s="1" customFormat="1" ht="21.84" customHeight="1">
      <c r="B80" s="42"/>
      <c r="C80" s="43"/>
      <c r="D80" s="43"/>
      <c r="E80" s="43"/>
      <c r="F80" s="43"/>
      <c r="G80" s="43"/>
      <c r="H80" s="43"/>
      <c r="I80" s="134"/>
      <c r="J80" s="43"/>
      <c r="K80" s="47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156"/>
      <c r="J81" s="64"/>
      <c r="K81" s="65"/>
    </row>
    <row r="85" s="1" customFormat="1" ht="6.96" customHeight="1">
      <c r="B85" s="66"/>
      <c r="C85" s="67"/>
      <c r="D85" s="67"/>
      <c r="E85" s="67"/>
      <c r="F85" s="67"/>
      <c r="G85" s="67"/>
      <c r="H85" s="67"/>
      <c r="I85" s="159"/>
      <c r="J85" s="67"/>
      <c r="K85" s="67"/>
      <c r="L85" s="68"/>
    </row>
    <row r="86" s="1" customFormat="1" ht="36.96" customHeight="1">
      <c r="B86" s="42"/>
      <c r="C86" s="69" t="s">
        <v>116</v>
      </c>
      <c r="D86" s="70"/>
      <c r="E86" s="70"/>
      <c r="F86" s="70"/>
      <c r="G86" s="70"/>
      <c r="H86" s="70"/>
      <c r="I86" s="181"/>
      <c r="J86" s="70"/>
      <c r="K86" s="70"/>
      <c r="L86" s="68"/>
    </row>
    <row r="87" s="1" customFormat="1" ht="6.96" customHeight="1">
      <c r="B87" s="42"/>
      <c r="C87" s="70"/>
      <c r="D87" s="70"/>
      <c r="E87" s="70"/>
      <c r="F87" s="70"/>
      <c r="G87" s="70"/>
      <c r="H87" s="70"/>
      <c r="I87" s="181"/>
      <c r="J87" s="70"/>
      <c r="K87" s="70"/>
      <c r="L87" s="68"/>
    </row>
    <row r="88" s="1" customFormat="1" ht="14.4" customHeight="1">
      <c r="B88" s="42"/>
      <c r="C88" s="72" t="s">
        <v>18</v>
      </c>
      <c r="D88" s="70"/>
      <c r="E88" s="70"/>
      <c r="F88" s="70"/>
      <c r="G88" s="70"/>
      <c r="H88" s="70"/>
      <c r="I88" s="181"/>
      <c r="J88" s="70"/>
      <c r="K88" s="70"/>
      <c r="L88" s="68"/>
    </row>
    <row r="89" s="1" customFormat="1" ht="17.25" customHeight="1">
      <c r="B89" s="42"/>
      <c r="C89" s="70"/>
      <c r="D89" s="70"/>
      <c r="E89" s="78" t="str">
        <f>E7</f>
        <v>Dům dětí a mládeže - vybudování ÚT v budově DDM</v>
      </c>
      <c r="F89" s="70"/>
      <c r="G89" s="70"/>
      <c r="H89" s="70"/>
      <c r="I89" s="181"/>
      <c r="J89" s="70"/>
      <c r="K89" s="70"/>
      <c r="L89" s="68"/>
    </row>
    <row r="90" s="1" customFormat="1" ht="6.96" customHeight="1">
      <c r="B90" s="42"/>
      <c r="C90" s="70"/>
      <c r="D90" s="70"/>
      <c r="E90" s="70"/>
      <c r="F90" s="70"/>
      <c r="G90" s="70"/>
      <c r="H90" s="70"/>
      <c r="I90" s="181"/>
      <c r="J90" s="70"/>
      <c r="K90" s="70"/>
      <c r="L90" s="68"/>
    </row>
    <row r="91" s="1" customFormat="1" ht="18" customHeight="1">
      <c r="B91" s="42"/>
      <c r="C91" s="72" t="s">
        <v>23</v>
      </c>
      <c r="D91" s="70"/>
      <c r="E91" s="70"/>
      <c r="F91" s="182" t="str">
        <f>F10</f>
        <v>Palackého třída 418, 53701 Chrudim</v>
      </c>
      <c r="G91" s="70"/>
      <c r="H91" s="70"/>
      <c r="I91" s="183" t="s">
        <v>25</v>
      </c>
      <c r="J91" s="81" t="str">
        <f>IF(J10="","",J10)</f>
        <v>21. 1. 2018</v>
      </c>
      <c r="K91" s="70"/>
      <c r="L91" s="68"/>
    </row>
    <row r="92" s="1" customFormat="1" ht="6.96" customHeight="1">
      <c r="B92" s="42"/>
      <c r="C92" s="70"/>
      <c r="D92" s="70"/>
      <c r="E92" s="70"/>
      <c r="F92" s="70"/>
      <c r="G92" s="70"/>
      <c r="H92" s="70"/>
      <c r="I92" s="181"/>
      <c r="J92" s="70"/>
      <c r="K92" s="70"/>
      <c r="L92" s="68"/>
    </row>
    <row r="93" s="1" customFormat="1">
      <c r="B93" s="42"/>
      <c r="C93" s="72" t="s">
        <v>27</v>
      </c>
      <c r="D93" s="70"/>
      <c r="E93" s="70"/>
      <c r="F93" s="182" t="str">
        <f>E13</f>
        <v xml:space="preserve"> </v>
      </c>
      <c r="G93" s="70"/>
      <c r="H93" s="70"/>
      <c r="I93" s="183" t="s">
        <v>33</v>
      </c>
      <c r="J93" s="182" t="str">
        <f>E19</f>
        <v>Vl. Kohoutek Centroterm spol. s r.o.</v>
      </c>
      <c r="K93" s="70"/>
      <c r="L93" s="68"/>
    </row>
    <row r="94" s="1" customFormat="1" ht="14.4" customHeight="1">
      <c r="B94" s="42"/>
      <c r="C94" s="72" t="s">
        <v>31</v>
      </c>
      <c r="D94" s="70"/>
      <c r="E94" s="70"/>
      <c r="F94" s="182" t="str">
        <f>IF(E16="","",E16)</f>
        <v/>
      </c>
      <c r="G94" s="70"/>
      <c r="H94" s="70"/>
      <c r="I94" s="181"/>
      <c r="J94" s="70"/>
      <c r="K94" s="70"/>
      <c r="L94" s="68"/>
    </row>
    <row r="95" s="1" customFormat="1" ht="10.32" customHeight="1">
      <c r="B95" s="42"/>
      <c r="C95" s="70"/>
      <c r="D95" s="70"/>
      <c r="E95" s="70"/>
      <c r="F95" s="70"/>
      <c r="G95" s="70"/>
      <c r="H95" s="70"/>
      <c r="I95" s="181"/>
      <c r="J95" s="70"/>
      <c r="K95" s="70"/>
      <c r="L95" s="68"/>
    </row>
    <row r="96" s="9" customFormat="1" ht="29.28" customHeight="1">
      <c r="B96" s="184"/>
      <c r="C96" s="185" t="s">
        <v>117</v>
      </c>
      <c r="D96" s="186" t="s">
        <v>56</v>
      </c>
      <c r="E96" s="186" t="s">
        <v>52</v>
      </c>
      <c r="F96" s="186" t="s">
        <v>118</v>
      </c>
      <c r="G96" s="186" t="s">
        <v>119</v>
      </c>
      <c r="H96" s="186" t="s">
        <v>120</v>
      </c>
      <c r="I96" s="187" t="s">
        <v>121</v>
      </c>
      <c r="J96" s="186" t="s">
        <v>86</v>
      </c>
      <c r="K96" s="188" t="s">
        <v>122</v>
      </c>
      <c r="L96" s="189"/>
      <c r="M96" s="98" t="s">
        <v>123</v>
      </c>
      <c r="N96" s="99" t="s">
        <v>41</v>
      </c>
      <c r="O96" s="99" t="s">
        <v>124</v>
      </c>
      <c r="P96" s="99" t="s">
        <v>125</v>
      </c>
      <c r="Q96" s="99" t="s">
        <v>126</v>
      </c>
      <c r="R96" s="99" t="s">
        <v>127</v>
      </c>
      <c r="S96" s="99" t="s">
        <v>128</v>
      </c>
      <c r="T96" s="100" t="s">
        <v>129</v>
      </c>
    </row>
    <row r="97" s="1" customFormat="1" ht="29.28" customHeight="1">
      <c r="B97" s="42"/>
      <c r="C97" s="104" t="s">
        <v>87</v>
      </c>
      <c r="D97" s="70"/>
      <c r="E97" s="70"/>
      <c r="F97" s="70"/>
      <c r="G97" s="70"/>
      <c r="H97" s="70"/>
      <c r="I97" s="181"/>
      <c r="J97" s="190">
        <f>BK97</f>
        <v>0</v>
      </c>
      <c r="K97" s="70"/>
      <c r="L97" s="68"/>
      <c r="M97" s="101"/>
      <c r="N97" s="102"/>
      <c r="O97" s="102"/>
      <c r="P97" s="191">
        <f>P98+P119+P267+P270</f>
        <v>0</v>
      </c>
      <c r="Q97" s="102"/>
      <c r="R97" s="191">
        <f>R98+R119+R267+R270</f>
        <v>2.0747199999999997</v>
      </c>
      <c r="S97" s="102"/>
      <c r="T97" s="192">
        <f>T98+T119+T267+T270</f>
        <v>0.91724000000000006</v>
      </c>
      <c r="AT97" s="20" t="s">
        <v>70</v>
      </c>
      <c r="AU97" s="20" t="s">
        <v>88</v>
      </c>
      <c r="BK97" s="193">
        <f>BK98+BK119+BK267+BK270</f>
        <v>0</v>
      </c>
    </row>
    <row r="98" s="10" customFormat="1" ht="37.44001" customHeight="1">
      <c r="B98" s="194"/>
      <c r="C98" s="195"/>
      <c r="D98" s="196" t="s">
        <v>70</v>
      </c>
      <c r="E98" s="197" t="s">
        <v>130</v>
      </c>
      <c r="F98" s="197" t="s">
        <v>131</v>
      </c>
      <c r="G98" s="195"/>
      <c r="H98" s="195"/>
      <c r="I98" s="198"/>
      <c r="J98" s="199">
        <f>BK98</f>
        <v>0</v>
      </c>
      <c r="K98" s="195"/>
      <c r="L98" s="200"/>
      <c r="M98" s="201"/>
      <c r="N98" s="202"/>
      <c r="O98" s="202"/>
      <c r="P98" s="203">
        <f>P99+P104+P108+P115</f>
        <v>0</v>
      </c>
      <c r="Q98" s="202"/>
      <c r="R98" s="203">
        <f>R99+R104+R108+R115</f>
        <v>0</v>
      </c>
      <c r="S98" s="202"/>
      <c r="T98" s="204">
        <f>T99+T104+T108+T115</f>
        <v>0</v>
      </c>
      <c r="AR98" s="205" t="s">
        <v>76</v>
      </c>
      <c r="AT98" s="206" t="s">
        <v>70</v>
      </c>
      <c r="AU98" s="206" t="s">
        <v>71</v>
      </c>
      <c r="AY98" s="205" t="s">
        <v>132</v>
      </c>
      <c r="BK98" s="207">
        <f>BK99+BK104+BK108+BK115</f>
        <v>0</v>
      </c>
    </row>
    <row r="99" s="10" customFormat="1" ht="19.92" customHeight="1">
      <c r="B99" s="194"/>
      <c r="C99" s="195"/>
      <c r="D99" s="196" t="s">
        <v>70</v>
      </c>
      <c r="E99" s="208" t="s">
        <v>133</v>
      </c>
      <c r="F99" s="208" t="s">
        <v>134</v>
      </c>
      <c r="G99" s="195"/>
      <c r="H99" s="195"/>
      <c r="I99" s="198"/>
      <c r="J99" s="209">
        <f>BK99</f>
        <v>0</v>
      </c>
      <c r="K99" s="195"/>
      <c r="L99" s="200"/>
      <c r="M99" s="201"/>
      <c r="N99" s="202"/>
      <c r="O99" s="202"/>
      <c r="P99" s="203">
        <f>SUM(P100:P103)</f>
        <v>0</v>
      </c>
      <c r="Q99" s="202"/>
      <c r="R99" s="203">
        <f>SUM(R100:R103)</f>
        <v>0</v>
      </c>
      <c r="S99" s="202"/>
      <c r="T99" s="204">
        <f>SUM(T100:T103)</f>
        <v>0</v>
      </c>
      <c r="AR99" s="205" t="s">
        <v>76</v>
      </c>
      <c r="AT99" s="206" t="s">
        <v>70</v>
      </c>
      <c r="AU99" s="206" t="s">
        <v>76</v>
      </c>
      <c r="AY99" s="205" t="s">
        <v>132</v>
      </c>
      <c r="BK99" s="207">
        <f>SUM(BK100:BK103)</f>
        <v>0</v>
      </c>
    </row>
    <row r="100" s="1" customFormat="1" ht="16.5" customHeight="1">
      <c r="B100" s="42"/>
      <c r="C100" s="210" t="s">
        <v>76</v>
      </c>
      <c r="D100" s="210" t="s">
        <v>135</v>
      </c>
      <c r="E100" s="211" t="s">
        <v>136</v>
      </c>
      <c r="F100" s="212" t="s">
        <v>137</v>
      </c>
      <c r="G100" s="213" t="s">
        <v>138</v>
      </c>
      <c r="H100" s="214">
        <v>11</v>
      </c>
      <c r="I100" s="215"/>
      <c r="J100" s="216">
        <f>ROUND(I100*H100,2)</f>
        <v>0</v>
      </c>
      <c r="K100" s="212" t="s">
        <v>21</v>
      </c>
      <c r="L100" s="68"/>
      <c r="M100" s="217" t="s">
        <v>21</v>
      </c>
      <c r="N100" s="218" t="s">
        <v>42</v>
      </c>
      <c r="O100" s="43"/>
      <c r="P100" s="219">
        <f>O100*H100</f>
        <v>0</v>
      </c>
      <c r="Q100" s="219">
        <v>0</v>
      </c>
      <c r="R100" s="219">
        <f>Q100*H100</f>
        <v>0</v>
      </c>
      <c r="S100" s="219">
        <v>0</v>
      </c>
      <c r="T100" s="220">
        <f>S100*H100</f>
        <v>0</v>
      </c>
      <c r="AR100" s="20" t="s">
        <v>139</v>
      </c>
      <c r="AT100" s="20" t="s">
        <v>135</v>
      </c>
      <c r="AU100" s="20" t="s">
        <v>140</v>
      </c>
      <c r="AY100" s="20" t="s">
        <v>132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76</v>
      </c>
      <c r="BK100" s="221">
        <f>ROUND(I100*H100,2)</f>
        <v>0</v>
      </c>
      <c r="BL100" s="20" t="s">
        <v>139</v>
      </c>
      <c r="BM100" s="20" t="s">
        <v>141</v>
      </c>
    </row>
    <row r="101" s="1" customFormat="1" ht="25.5" customHeight="1">
      <c r="B101" s="42"/>
      <c r="C101" s="210" t="s">
        <v>140</v>
      </c>
      <c r="D101" s="210" t="s">
        <v>135</v>
      </c>
      <c r="E101" s="211" t="s">
        <v>142</v>
      </c>
      <c r="F101" s="212" t="s">
        <v>143</v>
      </c>
      <c r="G101" s="213" t="s">
        <v>138</v>
      </c>
      <c r="H101" s="214">
        <v>18</v>
      </c>
      <c r="I101" s="215"/>
      <c r="J101" s="216">
        <f>ROUND(I101*H101,2)</f>
        <v>0</v>
      </c>
      <c r="K101" s="212" t="s">
        <v>21</v>
      </c>
      <c r="L101" s="68"/>
      <c r="M101" s="217" t="s">
        <v>21</v>
      </c>
      <c r="N101" s="218" t="s">
        <v>42</v>
      </c>
      <c r="O101" s="43"/>
      <c r="P101" s="219">
        <f>O101*H101</f>
        <v>0</v>
      </c>
      <c r="Q101" s="219">
        <v>0</v>
      </c>
      <c r="R101" s="219">
        <f>Q101*H101</f>
        <v>0</v>
      </c>
      <c r="S101" s="219">
        <v>0</v>
      </c>
      <c r="T101" s="220">
        <f>S101*H101</f>
        <v>0</v>
      </c>
      <c r="AR101" s="20" t="s">
        <v>139</v>
      </c>
      <c r="AT101" s="20" t="s">
        <v>135</v>
      </c>
      <c r="AU101" s="20" t="s">
        <v>140</v>
      </c>
      <c r="AY101" s="20" t="s">
        <v>132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76</v>
      </c>
      <c r="BK101" s="221">
        <f>ROUND(I101*H101,2)</f>
        <v>0</v>
      </c>
      <c r="BL101" s="20" t="s">
        <v>139</v>
      </c>
      <c r="BM101" s="20" t="s">
        <v>144</v>
      </c>
    </row>
    <row r="102" s="1" customFormat="1" ht="16.5" customHeight="1">
      <c r="B102" s="42"/>
      <c r="C102" s="210" t="s">
        <v>133</v>
      </c>
      <c r="D102" s="210" t="s">
        <v>135</v>
      </c>
      <c r="E102" s="211" t="s">
        <v>145</v>
      </c>
      <c r="F102" s="212" t="s">
        <v>146</v>
      </c>
      <c r="G102" s="213" t="s">
        <v>138</v>
      </c>
      <c r="H102" s="214">
        <v>3</v>
      </c>
      <c r="I102" s="215"/>
      <c r="J102" s="216">
        <f>ROUND(I102*H102,2)</f>
        <v>0</v>
      </c>
      <c r="K102" s="212" t="s">
        <v>21</v>
      </c>
      <c r="L102" s="68"/>
      <c r="M102" s="217" t="s">
        <v>21</v>
      </c>
      <c r="N102" s="218" t="s">
        <v>42</v>
      </c>
      <c r="O102" s="43"/>
      <c r="P102" s="219">
        <f>O102*H102</f>
        <v>0</v>
      </c>
      <c r="Q102" s="219">
        <v>0</v>
      </c>
      <c r="R102" s="219">
        <f>Q102*H102</f>
        <v>0</v>
      </c>
      <c r="S102" s="219">
        <v>0</v>
      </c>
      <c r="T102" s="220">
        <f>S102*H102</f>
        <v>0</v>
      </c>
      <c r="AR102" s="20" t="s">
        <v>139</v>
      </c>
      <c r="AT102" s="20" t="s">
        <v>135</v>
      </c>
      <c r="AU102" s="20" t="s">
        <v>140</v>
      </c>
      <c r="AY102" s="20" t="s">
        <v>132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76</v>
      </c>
      <c r="BK102" s="221">
        <f>ROUND(I102*H102,2)</f>
        <v>0</v>
      </c>
      <c r="BL102" s="20" t="s">
        <v>139</v>
      </c>
      <c r="BM102" s="20" t="s">
        <v>147</v>
      </c>
    </row>
    <row r="103" s="1" customFormat="1" ht="16.5" customHeight="1">
      <c r="B103" s="42"/>
      <c r="C103" s="210" t="s">
        <v>139</v>
      </c>
      <c r="D103" s="210" t="s">
        <v>135</v>
      </c>
      <c r="E103" s="211" t="s">
        <v>148</v>
      </c>
      <c r="F103" s="212" t="s">
        <v>149</v>
      </c>
      <c r="G103" s="213" t="s">
        <v>138</v>
      </c>
      <c r="H103" s="214">
        <v>7</v>
      </c>
      <c r="I103" s="215"/>
      <c r="J103" s="216">
        <f>ROUND(I103*H103,2)</f>
        <v>0</v>
      </c>
      <c r="K103" s="212" t="s">
        <v>21</v>
      </c>
      <c r="L103" s="68"/>
      <c r="M103" s="217" t="s">
        <v>21</v>
      </c>
      <c r="N103" s="218" t="s">
        <v>42</v>
      </c>
      <c r="O103" s="43"/>
      <c r="P103" s="219">
        <f>O103*H103</f>
        <v>0</v>
      </c>
      <c r="Q103" s="219">
        <v>0</v>
      </c>
      <c r="R103" s="219">
        <f>Q103*H103</f>
        <v>0</v>
      </c>
      <c r="S103" s="219">
        <v>0</v>
      </c>
      <c r="T103" s="220">
        <f>S103*H103</f>
        <v>0</v>
      </c>
      <c r="AR103" s="20" t="s">
        <v>139</v>
      </c>
      <c r="AT103" s="20" t="s">
        <v>135</v>
      </c>
      <c r="AU103" s="20" t="s">
        <v>140</v>
      </c>
      <c r="AY103" s="20" t="s">
        <v>132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76</v>
      </c>
      <c r="BK103" s="221">
        <f>ROUND(I103*H103,2)</f>
        <v>0</v>
      </c>
      <c r="BL103" s="20" t="s">
        <v>139</v>
      </c>
      <c r="BM103" s="20" t="s">
        <v>150</v>
      </c>
    </row>
    <row r="104" s="10" customFormat="1" ht="29.88" customHeight="1">
      <c r="B104" s="194"/>
      <c r="C104" s="195"/>
      <c r="D104" s="196" t="s">
        <v>70</v>
      </c>
      <c r="E104" s="208" t="s">
        <v>151</v>
      </c>
      <c r="F104" s="208" t="s">
        <v>152</v>
      </c>
      <c r="G104" s="195"/>
      <c r="H104" s="195"/>
      <c r="I104" s="198"/>
      <c r="J104" s="209">
        <f>BK104</f>
        <v>0</v>
      </c>
      <c r="K104" s="195"/>
      <c r="L104" s="200"/>
      <c r="M104" s="201"/>
      <c r="N104" s="202"/>
      <c r="O104" s="202"/>
      <c r="P104" s="203">
        <f>SUM(P105:P107)</f>
        <v>0</v>
      </c>
      <c r="Q104" s="202"/>
      <c r="R104" s="203">
        <f>SUM(R105:R107)</f>
        <v>0</v>
      </c>
      <c r="S104" s="202"/>
      <c r="T104" s="204">
        <f>SUM(T105:T107)</f>
        <v>0</v>
      </c>
      <c r="AR104" s="205" t="s">
        <v>76</v>
      </c>
      <c r="AT104" s="206" t="s">
        <v>70</v>
      </c>
      <c r="AU104" s="206" t="s">
        <v>76</v>
      </c>
      <c r="AY104" s="205" t="s">
        <v>132</v>
      </c>
      <c r="BK104" s="207">
        <f>SUM(BK105:BK107)</f>
        <v>0</v>
      </c>
    </row>
    <row r="105" s="1" customFormat="1" ht="16.5" customHeight="1">
      <c r="B105" s="42"/>
      <c r="C105" s="210" t="s">
        <v>153</v>
      </c>
      <c r="D105" s="210" t="s">
        <v>135</v>
      </c>
      <c r="E105" s="211" t="s">
        <v>154</v>
      </c>
      <c r="F105" s="212" t="s">
        <v>155</v>
      </c>
      <c r="G105" s="213" t="s">
        <v>156</v>
      </c>
      <c r="H105" s="214">
        <v>8</v>
      </c>
      <c r="I105" s="215"/>
      <c r="J105" s="216">
        <f>ROUND(I105*H105,2)</f>
        <v>0</v>
      </c>
      <c r="K105" s="212" t="s">
        <v>21</v>
      </c>
      <c r="L105" s="68"/>
      <c r="M105" s="217" t="s">
        <v>21</v>
      </c>
      <c r="N105" s="218" t="s">
        <v>42</v>
      </c>
      <c r="O105" s="43"/>
      <c r="P105" s="219">
        <f>O105*H105</f>
        <v>0</v>
      </c>
      <c r="Q105" s="219">
        <v>0</v>
      </c>
      <c r="R105" s="219">
        <f>Q105*H105</f>
        <v>0</v>
      </c>
      <c r="S105" s="219">
        <v>0</v>
      </c>
      <c r="T105" s="220">
        <f>S105*H105</f>
        <v>0</v>
      </c>
      <c r="AR105" s="20" t="s">
        <v>139</v>
      </c>
      <c r="AT105" s="20" t="s">
        <v>135</v>
      </c>
      <c r="AU105" s="20" t="s">
        <v>140</v>
      </c>
      <c r="AY105" s="20" t="s">
        <v>132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76</v>
      </c>
      <c r="BK105" s="221">
        <f>ROUND(I105*H105,2)</f>
        <v>0</v>
      </c>
      <c r="BL105" s="20" t="s">
        <v>139</v>
      </c>
      <c r="BM105" s="20" t="s">
        <v>157</v>
      </c>
    </row>
    <row r="106" s="1" customFormat="1" ht="16.5" customHeight="1">
      <c r="B106" s="42"/>
      <c r="C106" s="210" t="s">
        <v>151</v>
      </c>
      <c r="D106" s="210" t="s">
        <v>135</v>
      </c>
      <c r="E106" s="211" t="s">
        <v>158</v>
      </c>
      <c r="F106" s="212" t="s">
        <v>159</v>
      </c>
      <c r="G106" s="213" t="s">
        <v>160</v>
      </c>
      <c r="H106" s="214">
        <v>2</v>
      </c>
      <c r="I106" s="215"/>
      <c r="J106" s="216">
        <f>ROUND(I106*H106,2)</f>
        <v>0</v>
      </c>
      <c r="K106" s="212" t="s">
        <v>21</v>
      </c>
      <c r="L106" s="68"/>
      <c r="M106" s="217" t="s">
        <v>21</v>
      </c>
      <c r="N106" s="218" t="s">
        <v>42</v>
      </c>
      <c r="O106" s="43"/>
      <c r="P106" s="219">
        <f>O106*H106</f>
        <v>0</v>
      </c>
      <c r="Q106" s="219">
        <v>0</v>
      </c>
      <c r="R106" s="219">
        <f>Q106*H106</f>
        <v>0</v>
      </c>
      <c r="S106" s="219">
        <v>0</v>
      </c>
      <c r="T106" s="220">
        <f>S106*H106</f>
        <v>0</v>
      </c>
      <c r="AR106" s="20" t="s">
        <v>139</v>
      </c>
      <c r="AT106" s="20" t="s">
        <v>135</v>
      </c>
      <c r="AU106" s="20" t="s">
        <v>140</v>
      </c>
      <c r="AY106" s="20" t="s">
        <v>132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76</v>
      </c>
      <c r="BK106" s="221">
        <f>ROUND(I106*H106,2)</f>
        <v>0</v>
      </c>
      <c r="BL106" s="20" t="s">
        <v>139</v>
      </c>
      <c r="BM106" s="20" t="s">
        <v>161</v>
      </c>
    </row>
    <row r="107" s="1" customFormat="1" ht="16.5" customHeight="1">
      <c r="B107" s="42"/>
      <c r="C107" s="222" t="s">
        <v>162</v>
      </c>
      <c r="D107" s="222" t="s">
        <v>163</v>
      </c>
      <c r="E107" s="223" t="s">
        <v>164</v>
      </c>
      <c r="F107" s="224" t="s">
        <v>165</v>
      </c>
      <c r="G107" s="225" t="s">
        <v>160</v>
      </c>
      <c r="H107" s="226">
        <v>2</v>
      </c>
      <c r="I107" s="227"/>
      <c r="J107" s="228">
        <f>ROUND(I107*H107,2)</f>
        <v>0</v>
      </c>
      <c r="K107" s="224" t="s">
        <v>21</v>
      </c>
      <c r="L107" s="229"/>
      <c r="M107" s="230" t="s">
        <v>21</v>
      </c>
      <c r="N107" s="231" t="s">
        <v>42</v>
      </c>
      <c r="O107" s="43"/>
      <c r="P107" s="219">
        <f>O107*H107</f>
        <v>0</v>
      </c>
      <c r="Q107" s="219">
        <v>0</v>
      </c>
      <c r="R107" s="219">
        <f>Q107*H107</f>
        <v>0</v>
      </c>
      <c r="S107" s="219">
        <v>0</v>
      </c>
      <c r="T107" s="220">
        <f>S107*H107</f>
        <v>0</v>
      </c>
      <c r="AR107" s="20" t="s">
        <v>166</v>
      </c>
      <c r="AT107" s="20" t="s">
        <v>163</v>
      </c>
      <c r="AU107" s="20" t="s">
        <v>140</v>
      </c>
      <c r="AY107" s="20" t="s">
        <v>132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76</v>
      </c>
      <c r="BK107" s="221">
        <f>ROUND(I107*H107,2)</f>
        <v>0</v>
      </c>
      <c r="BL107" s="20" t="s">
        <v>139</v>
      </c>
      <c r="BM107" s="20" t="s">
        <v>167</v>
      </c>
    </row>
    <row r="108" s="10" customFormat="1" ht="29.88" customHeight="1">
      <c r="B108" s="194"/>
      <c r="C108" s="195"/>
      <c r="D108" s="196" t="s">
        <v>70</v>
      </c>
      <c r="E108" s="208" t="s">
        <v>168</v>
      </c>
      <c r="F108" s="208" t="s">
        <v>169</v>
      </c>
      <c r="G108" s="195"/>
      <c r="H108" s="195"/>
      <c r="I108" s="198"/>
      <c r="J108" s="209">
        <f>BK108</f>
        <v>0</v>
      </c>
      <c r="K108" s="195"/>
      <c r="L108" s="200"/>
      <c r="M108" s="201"/>
      <c r="N108" s="202"/>
      <c r="O108" s="202"/>
      <c r="P108" s="203">
        <f>SUM(P109:P114)</f>
        <v>0</v>
      </c>
      <c r="Q108" s="202"/>
      <c r="R108" s="203">
        <f>SUM(R109:R114)</f>
        <v>0</v>
      </c>
      <c r="S108" s="202"/>
      <c r="T108" s="204">
        <f>SUM(T109:T114)</f>
        <v>0</v>
      </c>
      <c r="AR108" s="205" t="s">
        <v>76</v>
      </c>
      <c r="AT108" s="206" t="s">
        <v>70</v>
      </c>
      <c r="AU108" s="206" t="s">
        <v>76</v>
      </c>
      <c r="AY108" s="205" t="s">
        <v>132</v>
      </c>
      <c r="BK108" s="207">
        <f>SUM(BK109:BK114)</f>
        <v>0</v>
      </c>
    </row>
    <row r="109" s="1" customFormat="1" ht="16.5" customHeight="1">
      <c r="B109" s="42"/>
      <c r="C109" s="210" t="s">
        <v>170</v>
      </c>
      <c r="D109" s="210" t="s">
        <v>135</v>
      </c>
      <c r="E109" s="211" t="s">
        <v>171</v>
      </c>
      <c r="F109" s="212" t="s">
        <v>172</v>
      </c>
      <c r="G109" s="213" t="s">
        <v>160</v>
      </c>
      <c r="H109" s="214">
        <v>4</v>
      </c>
      <c r="I109" s="215"/>
      <c r="J109" s="216">
        <f>ROUND(I109*H109,2)</f>
        <v>0</v>
      </c>
      <c r="K109" s="212" t="s">
        <v>21</v>
      </c>
      <c r="L109" s="68"/>
      <c r="M109" s="217" t="s">
        <v>21</v>
      </c>
      <c r="N109" s="218" t="s">
        <v>42</v>
      </c>
      <c r="O109" s="43"/>
      <c r="P109" s="219">
        <f>O109*H109</f>
        <v>0</v>
      </c>
      <c r="Q109" s="219">
        <v>0</v>
      </c>
      <c r="R109" s="219">
        <f>Q109*H109</f>
        <v>0</v>
      </c>
      <c r="S109" s="219">
        <v>0</v>
      </c>
      <c r="T109" s="220">
        <f>S109*H109</f>
        <v>0</v>
      </c>
      <c r="AR109" s="20" t="s">
        <v>139</v>
      </c>
      <c r="AT109" s="20" t="s">
        <v>135</v>
      </c>
      <c r="AU109" s="20" t="s">
        <v>140</v>
      </c>
      <c r="AY109" s="20" t="s">
        <v>132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76</v>
      </c>
      <c r="BK109" s="221">
        <f>ROUND(I109*H109,2)</f>
        <v>0</v>
      </c>
      <c r="BL109" s="20" t="s">
        <v>139</v>
      </c>
      <c r="BM109" s="20" t="s">
        <v>173</v>
      </c>
    </row>
    <row r="110" s="1" customFormat="1" ht="16.5" customHeight="1">
      <c r="B110" s="42"/>
      <c r="C110" s="210" t="s">
        <v>166</v>
      </c>
      <c r="D110" s="210" t="s">
        <v>135</v>
      </c>
      <c r="E110" s="211" t="s">
        <v>174</v>
      </c>
      <c r="F110" s="212" t="s">
        <v>175</v>
      </c>
      <c r="G110" s="213" t="s">
        <v>160</v>
      </c>
      <c r="H110" s="214">
        <v>2</v>
      </c>
      <c r="I110" s="215"/>
      <c r="J110" s="216">
        <f>ROUND(I110*H110,2)</f>
        <v>0</v>
      </c>
      <c r="K110" s="212" t="s">
        <v>21</v>
      </c>
      <c r="L110" s="68"/>
      <c r="M110" s="217" t="s">
        <v>21</v>
      </c>
      <c r="N110" s="218" t="s">
        <v>42</v>
      </c>
      <c r="O110" s="43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AR110" s="20" t="s">
        <v>139</v>
      </c>
      <c r="AT110" s="20" t="s">
        <v>135</v>
      </c>
      <c r="AU110" s="20" t="s">
        <v>140</v>
      </c>
      <c r="AY110" s="20" t="s">
        <v>132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76</v>
      </c>
      <c r="BK110" s="221">
        <f>ROUND(I110*H110,2)</f>
        <v>0</v>
      </c>
      <c r="BL110" s="20" t="s">
        <v>139</v>
      </c>
      <c r="BM110" s="20" t="s">
        <v>176</v>
      </c>
    </row>
    <row r="111" s="1" customFormat="1" ht="16.5" customHeight="1">
      <c r="B111" s="42"/>
      <c r="C111" s="210" t="s">
        <v>168</v>
      </c>
      <c r="D111" s="210" t="s">
        <v>135</v>
      </c>
      <c r="E111" s="211" t="s">
        <v>177</v>
      </c>
      <c r="F111" s="212" t="s">
        <v>178</v>
      </c>
      <c r="G111" s="213" t="s">
        <v>160</v>
      </c>
      <c r="H111" s="214">
        <v>6</v>
      </c>
      <c r="I111" s="215"/>
      <c r="J111" s="216">
        <f>ROUND(I111*H111,2)</f>
        <v>0</v>
      </c>
      <c r="K111" s="212" t="s">
        <v>21</v>
      </c>
      <c r="L111" s="68"/>
      <c r="M111" s="217" t="s">
        <v>21</v>
      </c>
      <c r="N111" s="218" t="s">
        <v>42</v>
      </c>
      <c r="O111" s="43"/>
      <c r="P111" s="219">
        <f>O111*H111</f>
        <v>0</v>
      </c>
      <c r="Q111" s="219">
        <v>0</v>
      </c>
      <c r="R111" s="219">
        <f>Q111*H111</f>
        <v>0</v>
      </c>
      <c r="S111" s="219">
        <v>0</v>
      </c>
      <c r="T111" s="220">
        <f>S111*H111</f>
        <v>0</v>
      </c>
      <c r="AR111" s="20" t="s">
        <v>139</v>
      </c>
      <c r="AT111" s="20" t="s">
        <v>135</v>
      </c>
      <c r="AU111" s="20" t="s">
        <v>140</v>
      </c>
      <c r="AY111" s="20" t="s">
        <v>132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76</v>
      </c>
      <c r="BK111" s="221">
        <f>ROUND(I111*H111,2)</f>
        <v>0</v>
      </c>
      <c r="BL111" s="20" t="s">
        <v>139</v>
      </c>
      <c r="BM111" s="20" t="s">
        <v>179</v>
      </c>
    </row>
    <row r="112" s="1" customFormat="1" ht="16.5" customHeight="1">
      <c r="B112" s="42"/>
      <c r="C112" s="210" t="s">
        <v>180</v>
      </c>
      <c r="D112" s="210" t="s">
        <v>135</v>
      </c>
      <c r="E112" s="211" t="s">
        <v>181</v>
      </c>
      <c r="F112" s="212" t="s">
        <v>182</v>
      </c>
      <c r="G112" s="213" t="s">
        <v>160</v>
      </c>
      <c r="H112" s="214">
        <v>5</v>
      </c>
      <c r="I112" s="215"/>
      <c r="J112" s="216">
        <f>ROUND(I112*H112,2)</f>
        <v>0</v>
      </c>
      <c r="K112" s="212" t="s">
        <v>21</v>
      </c>
      <c r="L112" s="68"/>
      <c r="M112" s="217" t="s">
        <v>21</v>
      </c>
      <c r="N112" s="218" t="s">
        <v>42</v>
      </c>
      <c r="O112" s="43"/>
      <c r="P112" s="219">
        <f>O112*H112</f>
        <v>0</v>
      </c>
      <c r="Q112" s="219">
        <v>0</v>
      </c>
      <c r="R112" s="219">
        <f>Q112*H112</f>
        <v>0</v>
      </c>
      <c r="S112" s="219">
        <v>0</v>
      </c>
      <c r="T112" s="220">
        <f>S112*H112</f>
        <v>0</v>
      </c>
      <c r="AR112" s="20" t="s">
        <v>139</v>
      </c>
      <c r="AT112" s="20" t="s">
        <v>135</v>
      </c>
      <c r="AU112" s="20" t="s">
        <v>140</v>
      </c>
      <c r="AY112" s="20" t="s">
        <v>132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76</v>
      </c>
      <c r="BK112" s="221">
        <f>ROUND(I112*H112,2)</f>
        <v>0</v>
      </c>
      <c r="BL112" s="20" t="s">
        <v>139</v>
      </c>
      <c r="BM112" s="20" t="s">
        <v>183</v>
      </c>
    </row>
    <row r="113" s="1" customFormat="1" ht="16.5" customHeight="1">
      <c r="B113" s="42"/>
      <c r="C113" s="210" t="s">
        <v>184</v>
      </c>
      <c r="D113" s="210" t="s">
        <v>135</v>
      </c>
      <c r="E113" s="211" t="s">
        <v>185</v>
      </c>
      <c r="F113" s="212" t="s">
        <v>186</v>
      </c>
      <c r="G113" s="213" t="s">
        <v>160</v>
      </c>
      <c r="H113" s="214">
        <v>1</v>
      </c>
      <c r="I113" s="215"/>
      <c r="J113" s="216">
        <f>ROUND(I113*H113,2)</f>
        <v>0</v>
      </c>
      <c r="K113" s="212" t="s">
        <v>21</v>
      </c>
      <c r="L113" s="68"/>
      <c r="M113" s="217" t="s">
        <v>21</v>
      </c>
      <c r="N113" s="218" t="s">
        <v>42</v>
      </c>
      <c r="O113" s="43"/>
      <c r="P113" s="219">
        <f>O113*H113</f>
        <v>0</v>
      </c>
      <c r="Q113" s="219">
        <v>0</v>
      </c>
      <c r="R113" s="219">
        <f>Q113*H113</f>
        <v>0</v>
      </c>
      <c r="S113" s="219">
        <v>0</v>
      </c>
      <c r="T113" s="220">
        <f>S113*H113</f>
        <v>0</v>
      </c>
      <c r="AR113" s="20" t="s">
        <v>139</v>
      </c>
      <c r="AT113" s="20" t="s">
        <v>135</v>
      </c>
      <c r="AU113" s="20" t="s">
        <v>140</v>
      </c>
      <c r="AY113" s="20" t="s">
        <v>132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76</v>
      </c>
      <c r="BK113" s="221">
        <f>ROUND(I113*H113,2)</f>
        <v>0</v>
      </c>
      <c r="BL113" s="20" t="s">
        <v>139</v>
      </c>
      <c r="BM113" s="20" t="s">
        <v>187</v>
      </c>
    </row>
    <row r="114" s="1" customFormat="1" ht="16.5" customHeight="1">
      <c r="B114" s="42"/>
      <c r="C114" s="210" t="s">
        <v>188</v>
      </c>
      <c r="D114" s="210" t="s">
        <v>135</v>
      </c>
      <c r="E114" s="211" t="s">
        <v>189</v>
      </c>
      <c r="F114" s="212" t="s">
        <v>190</v>
      </c>
      <c r="G114" s="213" t="s">
        <v>138</v>
      </c>
      <c r="H114" s="214">
        <v>2</v>
      </c>
      <c r="I114" s="215"/>
      <c r="J114" s="216">
        <f>ROUND(I114*H114,2)</f>
        <v>0</v>
      </c>
      <c r="K114" s="212" t="s">
        <v>21</v>
      </c>
      <c r="L114" s="68"/>
      <c r="M114" s="217" t="s">
        <v>21</v>
      </c>
      <c r="N114" s="218" t="s">
        <v>42</v>
      </c>
      <c r="O114" s="43"/>
      <c r="P114" s="219">
        <f>O114*H114</f>
        <v>0</v>
      </c>
      <c r="Q114" s="219">
        <v>0</v>
      </c>
      <c r="R114" s="219">
        <f>Q114*H114</f>
        <v>0</v>
      </c>
      <c r="S114" s="219">
        <v>0</v>
      </c>
      <c r="T114" s="220">
        <f>S114*H114</f>
        <v>0</v>
      </c>
      <c r="AR114" s="20" t="s">
        <v>139</v>
      </c>
      <c r="AT114" s="20" t="s">
        <v>135</v>
      </c>
      <c r="AU114" s="20" t="s">
        <v>140</v>
      </c>
      <c r="AY114" s="20" t="s">
        <v>132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76</v>
      </c>
      <c r="BK114" s="221">
        <f>ROUND(I114*H114,2)</f>
        <v>0</v>
      </c>
      <c r="BL114" s="20" t="s">
        <v>139</v>
      </c>
      <c r="BM114" s="20" t="s">
        <v>191</v>
      </c>
    </row>
    <row r="115" s="10" customFormat="1" ht="29.88" customHeight="1">
      <c r="B115" s="194"/>
      <c r="C115" s="195"/>
      <c r="D115" s="196" t="s">
        <v>70</v>
      </c>
      <c r="E115" s="208" t="s">
        <v>192</v>
      </c>
      <c r="F115" s="208" t="s">
        <v>193</v>
      </c>
      <c r="G115" s="195"/>
      <c r="H115" s="195"/>
      <c r="I115" s="198"/>
      <c r="J115" s="209">
        <f>BK115</f>
        <v>0</v>
      </c>
      <c r="K115" s="195"/>
      <c r="L115" s="200"/>
      <c r="M115" s="201"/>
      <c r="N115" s="202"/>
      <c r="O115" s="202"/>
      <c r="P115" s="203">
        <f>SUM(P116:P118)</f>
        <v>0</v>
      </c>
      <c r="Q115" s="202"/>
      <c r="R115" s="203">
        <f>SUM(R116:R118)</f>
        <v>0</v>
      </c>
      <c r="S115" s="202"/>
      <c r="T115" s="204">
        <f>SUM(T116:T118)</f>
        <v>0</v>
      </c>
      <c r="AR115" s="205" t="s">
        <v>76</v>
      </c>
      <c r="AT115" s="206" t="s">
        <v>70</v>
      </c>
      <c r="AU115" s="206" t="s">
        <v>76</v>
      </c>
      <c r="AY115" s="205" t="s">
        <v>132</v>
      </c>
      <c r="BK115" s="207">
        <f>SUM(BK116:BK118)</f>
        <v>0</v>
      </c>
    </row>
    <row r="116" s="1" customFormat="1" ht="25.5" customHeight="1">
      <c r="B116" s="42"/>
      <c r="C116" s="210" t="s">
        <v>194</v>
      </c>
      <c r="D116" s="210" t="s">
        <v>135</v>
      </c>
      <c r="E116" s="211" t="s">
        <v>195</v>
      </c>
      <c r="F116" s="212" t="s">
        <v>196</v>
      </c>
      <c r="G116" s="213" t="s">
        <v>197</v>
      </c>
      <c r="H116" s="214">
        <v>2</v>
      </c>
      <c r="I116" s="215"/>
      <c r="J116" s="216">
        <f>ROUND(I116*H116,2)</f>
        <v>0</v>
      </c>
      <c r="K116" s="212" t="s">
        <v>21</v>
      </c>
      <c r="L116" s="68"/>
      <c r="M116" s="217" t="s">
        <v>21</v>
      </c>
      <c r="N116" s="218" t="s">
        <v>42</v>
      </c>
      <c r="O116" s="43"/>
      <c r="P116" s="219">
        <f>O116*H116</f>
        <v>0</v>
      </c>
      <c r="Q116" s="219">
        <v>0</v>
      </c>
      <c r="R116" s="219">
        <f>Q116*H116</f>
        <v>0</v>
      </c>
      <c r="S116" s="219">
        <v>0</v>
      </c>
      <c r="T116" s="220">
        <f>S116*H116</f>
        <v>0</v>
      </c>
      <c r="AR116" s="20" t="s">
        <v>139</v>
      </c>
      <c r="AT116" s="20" t="s">
        <v>135</v>
      </c>
      <c r="AU116" s="20" t="s">
        <v>140</v>
      </c>
      <c r="AY116" s="20" t="s">
        <v>132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76</v>
      </c>
      <c r="BK116" s="221">
        <f>ROUND(I116*H116,2)</f>
        <v>0</v>
      </c>
      <c r="BL116" s="20" t="s">
        <v>139</v>
      </c>
      <c r="BM116" s="20" t="s">
        <v>198</v>
      </c>
    </row>
    <row r="117" s="1" customFormat="1" ht="16.5" customHeight="1">
      <c r="B117" s="42"/>
      <c r="C117" s="210" t="s">
        <v>199</v>
      </c>
      <c r="D117" s="210" t="s">
        <v>135</v>
      </c>
      <c r="E117" s="211" t="s">
        <v>200</v>
      </c>
      <c r="F117" s="212" t="s">
        <v>201</v>
      </c>
      <c r="G117" s="213" t="s">
        <v>202</v>
      </c>
      <c r="H117" s="214">
        <v>30</v>
      </c>
      <c r="I117" s="215"/>
      <c r="J117" s="216">
        <f>ROUND(I117*H117,2)</f>
        <v>0</v>
      </c>
      <c r="K117" s="212" t="s">
        <v>21</v>
      </c>
      <c r="L117" s="68"/>
      <c r="M117" s="217" t="s">
        <v>21</v>
      </c>
      <c r="N117" s="218" t="s">
        <v>42</v>
      </c>
      <c r="O117" s="43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AR117" s="20" t="s">
        <v>139</v>
      </c>
      <c r="AT117" s="20" t="s">
        <v>135</v>
      </c>
      <c r="AU117" s="20" t="s">
        <v>140</v>
      </c>
      <c r="AY117" s="20" t="s">
        <v>132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76</v>
      </c>
      <c r="BK117" s="221">
        <f>ROUND(I117*H117,2)</f>
        <v>0</v>
      </c>
      <c r="BL117" s="20" t="s">
        <v>139</v>
      </c>
      <c r="BM117" s="20" t="s">
        <v>203</v>
      </c>
    </row>
    <row r="118" s="1" customFormat="1" ht="16.5" customHeight="1">
      <c r="B118" s="42"/>
      <c r="C118" s="210" t="s">
        <v>10</v>
      </c>
      <c r="D118" s="210" t="s">
        <v>135</v>
      </c>
      <c r="E118" s="211" t="s">
        <v>204</v>
      </c>
      <c r="F118" s="212" t="s">
        <v>205</v>
      </c>
      <c r="G118" s="213" t="s">
        <v>197</v>
      </c>
      <c r="H118" s="214">
        <v>2</v>
      </c>
      <c r="I118" s="215"/>
      <c r="J118" s="216">
        <f>ROUND(I118*H118,2)</f>
        <v>0</v>
      </c>
      <c r="K118" s="212" t="s">
        <v>21</v>
      </c>
      <c r="L118" s="68"/>
      <c r="M118" s="217" t="s">
        <v>21</v>
      </c>
      <c r="N118" s="218" t="s">
        <v>42</v>
      </c>
      <c r="O118" s="43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AR118" s="20" t="s">
        <v>139</v>
      </c>
      <c r="AT118" s="20" t="s">
        <v>135</v>
      </c>
      <c r="AU118" s="20" t="s">
        <v>140</v>
      </c>
      <c r="AY118" s="20" t="s">
        <v>132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76</v>
      </c>
      <c r="BK118" s="221">
        <f>ROUND(I118*H118,2)</f>
        <v>0</v>
      </c>
      <c r="BL118" s="20" t="s">
        <v>139</v>
      </c>
      <c r="BM118" s="20" t="s">
        <v>206</v>
      </c>
    </row>
    <row r="119" s="10" customFormat="1" ht="37.44001" customHeight="1">
      <c r="B119" s="194"/>
      <c r="C119" s="195"/>
      <c r="D119" s="196" t="s">
        <v>70</v>
      </c>
      <c r="E119" s="197" t="s">
        <v>207</v>
      </c>
      <c r="F119" s="197" t="s">
        <v>208</v>
      </c>
      <c r="G119" s="195"/>
      <c r="H119" s="195"/>
      <c r="I119" s="198"/>
      <c r="J119" s="199">
        <f>BK119</f>
        <v>0</v>
      </c>
      <c r="K119" s="195"/>
      <c r="L119" s="200"/>
      <c r="M119" s="201"/>
      <c r="N119" s="202"/>
      <c r="O119" s="202"/>
      <c r="P119" s="203">
        <f>P120+P126+P130+P132+P149+P152+P154+P160+P167+P192+P214+P217+P237+P243+P245+P247</f>
        <v>0</v>
      </c>
      <c r="Q119" s="202"/>
      <c r="R119" s="203">
        <f>R120+R126+R130+R132+R149+R152+R154+R160+R167+R192+R214+R217+R237+R243+R245+R247</f>
        <v>2.0747199999999997</v>
      </c>
      <c r="S119" s="202"/>
      <c r="T119" s="204">
        <f>T120+T126+T130+T132+T149+T152+T154+T160+T167+T192+T214+T217+T237+T243+T245+T247</f>
        <v>0.91724000000000006</v>
      </c>
      <c r="AR119" s="205" t="s">
        <v>140</v>
      </c>
      <c r="AT119" s="206" t="s">
        <v>70</v>
      </c>
      <c r="AU119" s="206" t="s">
        <v>71</v>
      </c>
      <c r="AY119" s="205" t="s">
        <v>132</v>
      </c>
      <c r="BK119" s="207">
        <f>BK120+BK126+BK130+BK132+BK149+BK152+BK154+BK160+BK167+BK192+BK214+BK217+BK237+BK243+BK245+BK247</f>
        <v>0</v>
      </c>
    </row>
    <row r="120" s="10" customFormat="1" ht="19.92" customHeight="1">
      <c r="B120" s="194"/>
      <c r="C120" s="195"/>
      <c r="D120" s="196" t="s">
        <v>70</v>
      </c>
      <c r="E120" s="208" t="s">
        <v>209</v>
      </c>
      <c r="F120" s="208" t="s">
        <v>210</v>
      </c>
      <c r="G120" s="195"/>
      <c r="H120" s="195"/>
      <c r="I120" s="198"/>
      <c r="J120" s="209">
        <f>BK120</f>
        <v>0</v>
      </c>
      <c r="K120" s="195"/>
      <c r="L120" s="200"/>
      <c r="M120" s="201"/>
      <c r="N120" s="202"/>
      <c r="O120" s="202"/>
      <c r="P120" s="203">
        <f>SUM(P121:P125)</f>
        <v>0</v>
      </c>
      <c r="Q120" s="202"/>
      <c r="R120" s="203">
        <f>SUM(R121:R125)</f>
        <v>0.0039000000000000003</v>
      </c>
      <c r="S120" s="202"/>
      <c r="T120" s="204">
        <f>SUM(T121:T125)</f>
        <v>0</v>
      </c>
      <c r="AR120" s="205" t="s">
        <v>140</v>
      </c>
      <c r="AT120" s="206" t="s">
        <v>70</v>
      </c>
      <c r="AU120" s="206" t="s">
        <v>76</v>
      </c>
      <c r="AY120" s="205" t="s">
        <v>132</v>
      </c>
      <c r="BK120" s="207">
        <f>SUM(BK121:BK125)</f>
        <v>0</v>
      </c>
    </row>
    <row r="121" s="1" customFormat="1" ht="16.5" customHeight="1">
      <c r="B121" s="42"/>
      <c r="C121" s="210" t="s">
        <v>211</v>
      </c>
      <c r="D121" s="210" t="s">
        <v>135</v>
      </c>
      <c r="E121" s="211" t="s">
        <v>212</v>
      </c>
      <c r="F121" s="212" t="s">
        <v>213</v>
      </c>
      <c r="G121" s="213" t="s">
        <v>214</v>
      </c>
      <c r="H121" s="214">
        <v>47</v>
      </c>
      <c r="I121" s="215"/>
      <c r="J121" s="216">
        <f>ROUND(I121*H121,2)</f>
        <v>0</v>
      </c>
      <c r="K121" s="212" t="s">
        <v>215</v>
      </c>
      <c r="L121" s="68"/>
      <c r="M121" s="217" t="s">
        <v>21</v>
      </c>
      <c r="N121" s="218" t="s">
        <v>42</v>
      </c>
      <c r="O121" s="43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AR121" s="20" t="s">
        <v>211</v>
      </c>
      <c r="AT121" s="20" t="s">
        <v>135</v>
      </c>
      <c r="AU121" s="20" t="s">
        <v>140</v>
      </c>
      <c r="AY121" s="20" t="s">
        <v>132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76</v>
      </c>
      <c r="BK121" s="221">
        <f>ROUND(I121*H121,2)</f>
        <v>0</v>
      </c>
      <c r="BL121" s="20" t="s">
        <v>211</v>
      </c>
      <c r="BM121" s="20" t="s">
        <v>216</v>
      </c>
    </row>
    <row r="122" s="1" customFormat="1" ht="16.5" customHeight="1">
      <c r="B122" s="42"/>
      <c r="C122" s="222" t="s">
        <v>217</v>
      </c>
      <c r="D122" s="222" t="s">
        <v>163</v>
      </c>
      <c r="E122" s="223" t="s">
        <v>218</v>
      </c>
      <c r="F122" s="224" t="s">
        <v>219</v>
      </c>
      <c r="G122" s="225" t="s">
        <v>214</v>
      </c>
      <c r="H122" s="226">
        <v>12</v>
      </c>
      <c r="I122" s="227"/>
      <c r="J122" s="228">
        <f>ROUND(I122*H122,2)</f>
        <v>0</v>
      </c>
      <c r="K122" s="224" t="s">
        <v>215</v>
      </c>
      <c r="L122" s="229"/>
      <c r="M122" s="230" t="s">
        <v>21</v>
      </c>
      <c r="N122" s="231" t="s">
        <v>42</v>
      </c>
      <c r="O122" s="43"/>
      <c r="P122" s="219">
        <f>O122*H122</f>
        <v>0</v>
      </c>
      <c r="Q122" s="219">
        <v>4.0000000000000003E-05</v>
      </c>
      <c r="R122" s="219">
        <f>Q122*H122</f>
        <v>0.00048000000000000007</v>
      </c>
      <c r="S122" s="219">
        <v>0</v>
      </c>
      <c r="T122" s="220">
        <f>S122*H122</f>
        <v>0</v>
      </c>
      <c r="AR122" s="20" t="s">
        <v>220</v>
      </c>
      <c r="AT122" s="20" t="s">
        <v>163</v>
      </c>
      <c r="AU122" s="20" t="s">
        <v>140</v>
      </c>
      <c r="AY122" s="20" t="s">
        <v>132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76</v>
      </c>
      <c r="BK122" s="221">
        <f>ROUND(I122*H122,2)</f>
        <v>0</v>
      </c>
      <c r="BL122" s="20" t="s">
        <v>211</v>
      </c>
      <c r="BM122" s="20" t="s">
        <v>221</v>
      </c>
    </row>
    <row r="123" s="1" customFormat="1" ht="16.5" customHeight="1">
      <c r="B123" s="42"/>
      <c r="C123" s="222" t="s">
        <v>222</v>
      </c>
      <c r="D123" s="222" t="s">
        <v>163</v>
      </c>
      <c r="E123" s="223" t="s">
        <v>223</v>
      </c>
      <c r="F123" s="224" t="s">
        <v>224</v>
      </c>
      <c r="G123" s="225" t="s">
        <v>214</v>
      </c>
      <c r="H123" s="226">
        <v>21</v>
      </c>
      <c r="I123" s="227"/>
      <c r="J123" s="228">
        <f>ROUND(I123*H123,2)</f>
        <v>0</v>
      </c>
      <c r="K123" s="224" t="s">
        <v>215</v>
      </c>
      <c r="L123" s="229"/>
      <c r="M123" s="230" t="s">
        <v>21</v>
      </c>
      <c r="N123" s="231" t="s">
        <v>42</v>
      </c>
      <c r="O123" s="43"/>
      <c r="P123" s="219">
        <f>O123*H123</f>
        <v>0</v>
      </c>
      <c r="Q123" s="219">
        <v>0.00013999999999999999</v>
      </c>
      <c r="R123" s="219">
        <f>Q123*H123</f>
        <v>0.0029399999999999999</v>
      </c>
      <c r="S123" s="219">
        <v>0</v>
      </c>
      <c r="T123" s="220">
        <f>S123*H123</f>
        <v>0</v>
      </c>
      <c r="AR123" s="20" t="s">
        <v>220</v>
      </c>
      <c r="AT123" s="20" t="s">
        <v>163</v>
      </c>
      <c r="AU123" s="20" t="s">
        <v>140</v>
      </c>
      <c r="AY123" s="20" t="s">
        <v>132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76</v>
      </c>
      <c r="BK123" s="221">
        <f>ROUND(I123*H123,2)</f>
        <v>0</v>
      </c>
      <c r="BL123" s="20" t="s">
        <v>211</v>
      </c>
      <c r="BM123" s="20" t="s">
        <v>225</v>
      </c>
    </row>
    <row r="124" s="1" customFormat="1" ht="16.5" customHeight="1">
      <c r="B124" s="42"/>
      <c r="C124" s="222" t="s">
        <v>226</v>
      </c>
      <c r="D124" s="222" t="s">
        <v>163</v>
      </c>
      <c r="E124" s="223" t="s">
        <v>227</v>
      </c>
      <c r="F124" s="224" t="s">
        <v>228</v>
      </c>
      <c r="G124" s="225" t="s">
        <v>214</v>
      </c>
      <c r="H124" s="226">
        <v>8</v>
      </c>
      <c r="I124" s="227"/>
      <c r="J124" s="228">
        <f>ROUND(I124*H124,2)</f>
        <v>0</v>
      </c>
      <c r="K124" s="224" t="s">
        <v>215</v>
      </c>
      <c r="L124" s="229"/>
      <c r="M124" s="230" t="s">
        <v>21</v>
      </c>
      <c r="N124" s="231" t="s">
        <v>42</v>
      </c>
      <c r="O124" s="43"/>
      <c r="P124" s="219">
        <f>O124*H124</f>
        <v>0</v>
      </c>
      <c r="Q124" s="219">
        <v>3.0000000000000001E-05</v>
      </c>
      <c r="R124" s="219">
        <f>Q124*H124</f>
        <v>0.00024000000000000001</v>
      </c>
      <c r="S124" s="219">
        <v>0</v>
      </c>
      <c r="T124" s="220">
        <f>S124*H124</f>
        <v>0</v>
      </c>
      <c r="AR124" s="20" t="s">
        <v>220</v>
      </c>
      <c r="AT124" s="20" t="s">
        <v>163</v>
      </c>
      <c r="AU124" s="20" t="s">
        <v>140</v>
      </c>
      <c r="AY124" s="20" t="s">
        <v>132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76</v>
      </c>
      <c r="BK124" s="221">
        <f>ROUND(I124*H124,2)</f>
        <v>0</v>
      </c>
      <c r="BL124" s="20" t="s">
        <v>211</v>
      </c>
      <c r="BM124" s="20" t="s">
        <v>229</v>
      </c>
    </row>
    <row r="125" s="1" customFormat="1" ht="16.5" customHeight="1">
      <c r="B125" s="42"/>
      <c r="C125" s="222" t="s">
        <v>230</v>
      </c>
      <c r="D125" s="222" t="s">
        <v>163</v>
      </c>
      <c r="E125" s="223" t="s">
        <v>231</v>
      </c>
      <c r="F125" s="224" t="s">
        <v>232</v>
      </c>
      <c r="G125" s="225" t="s">
        <v>214</v>
      </c>
      <c r="H125" s="226">
        <v>6</v>
      </c>
      <c r="I125" s="227"/>
      <c r="J125" s="228">
        <f>ROUND(I125*H125,2)</f>
        <v>0</v>
      </c>
      <c r="K125" s="224" t="s">
        <v>215</v>
      </c>
      <c r="L125" s="229"/>
      <c r="M125" s="230" t="s">
        <v>21</v>
      </c>
      <c r="N125" s="231" t="s">
        <v>42</v>
      </c>
      <c r="O125" s="43"/>
      <c r="P125" s="219">
        <f>O125*H125</f>
        <v>0</v>
      </c>
      <c r="Q125" s="219">
        <v>4.0000000000000003E-05</v>
      </c>
      <c r="R125" s="219">
        <f>Q125*H125</f>
        <v>0.00024000000000000003</v>
      </c>
      <c r="S125" s="219">
        <v>0</v>
      </c>
      <c r="T125" s="220">
        <f>S125*H125</f>
        <v>0</v>
      </c>
      <c r="AR125" s="20" t="s">
        <v>220</v>
      </c>
      <c r="AT125" s="20" t="s">
        <v>163</v>
      </c>
      <c r="AU125" s="20" t="s">
        <v>140</v>
      </c>
      <c r="AY125" s="20" t="s">
        <v>132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76</v>
      </c>
      <c r="BK125" s="221">
        <f>ROUND(I125*H125,2)</f>
        <v>0</v>
      </c>
      <c r="BL125" s="20" t="s">
        <v>211</v>
      </c>
      <c r="BM125" s="20" t="s">
        <v>233</v>
      </c>
    </row>
    <row r="126" s="10" customFormat="1" ht="29.88" customHeight="1">
      <c r="B126" s="194"/>
      <c r="C126" s="195"/>
      <c r="D126" s="196" t="s">
        <v>70</v>
      </c>
      <c r="E126" s="208" t="s">
        <v>234</v>
      </c>
      <c r="F126" s="208" t="s">
        <v>235</v>
      </c>
      <c r="G126" s="195"/>
      <c r="H126" s="195"/>
      <c r="I126" s="198"/>
      <c r="J126" s="209">
        <f>BK126</f>
        <v>0</v>
      </c>
      <c r="K126" s="195"/>
      <c r="L126" s="200"/>
      <c r="M126" s="201"/>
      <c r="N126" s="202"/>
      <c r="O126" s="202"/>
      <c r="P126" s="203">
        <f>SUM(P127:P129)</f>
        <v>0</v>
      </c>
      <c r="Q126" s="202"/>
      <c r="R126" s="203">
        <f>SUM(R127:R129)</f>
        <v>0.00298</v>
      </c>
      <c r="S126" s="202"/>
      <c r="T126" s="204">
        <f>SUM(T127:T129)</f>
        <v>0</v>
      </c>
      <c r="AR126" s="205" t="s">
        <v>140</v>
      </c>
      <c r="AT126" s="206" t="s">
        <v>70</v>
      </c>
      <c r="AU126" s="206" t="s">
        <v>76</v>
      </c>
      <c r="AY126" s="205" t="s">
        <v>132</v>
      </c>
      <c r="BK126" s="207">
        <f>SUM(BK127:BK129)</f>
        <v>0</v>
      </c>
    </row>
    <row r="127" s="1" customFormat="1" ht="16.5" customHeight="1">
      <c r="B127" s="42"/>
      <c r="C127" s="210" t="s">
        <v>9</v>
      </c>
      <c r="D127" s="210" t="s">
        <v>135</v>
      </c>
      <c r="E127" s="211" t="s">
        <v>236</v>
      </c>
      <c r="F127" s="212" t="s">
        <v>237</v>
      </c>
      <c r="G127" s="213" t="s">
        <v>214</v>
      </c>
      <c r="H127" s="214">
        <v>3</v>
      </c>
      <c r="I127" s="215"/>
      <c r="J127" s="216">
        <f>ROUND(I127*H127,2)</f>
        <v>0</v>
      </c>
      <c r="K127" s="212" t="s">
        <v>21</v>
      </c>
      <c r="L127" s="68"/>
      <c r="M127" s="217" t="s">
        <v>21</v>
      </c>
      <c r="N127" s="218" t="s">
        <v>42</v>
      </c>
      <c r="O127" s="43"/>
      <c r="P127" s="219">
        <f>O127*H127</f>
        <v>0</v>
      </c>
      <c r="Q127" s="219">
        <v>0.00029</v>
      </c>
      <c r="R127" s="219">
        <f>Q127*H127</f>
        <v>0.00087000000000000001</v>
      </c>
      <c r="S127" s="219">
        <v>0</v>
      </c>
      <c r="T127" s="220">
        <f>S127*H127</f>
        <v>0</v>
      </c>
      <c r="AR127" s="20" t="s">
        <v>211</v>
      </c>
      <c r="AT127" s="20" t="s">
        <v>135</v>
      </c>
      <c r="AU127" s="20" t="s">
        <v>140</v>
      </c>
      <c r="AY127" s="20" t="s">
        <v>132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76</v>
      </c>
      <c r="BK127" s="221">
        <f>ROUND(I127*H127,2)</f>
        <v>0</v>
      </c>
      <c r="BL127" s="20" t="s">
        <v>211</v>
      </c>
      <c r="BM127" s="20" t="s">
        <v>238</v>
      </c>
    </row>
    <row r="128" s="1" customFormat="1" ht="16.5" customHeight="1">
      <c r="B128" s="42"/>
      <c r="C128" s="210" t="s">
        <v>239</v>
      </c>
      <c r="D128" s="210" t="s">
        <v>135</v>
      </c>
      <c r="E128" s="211" t="s">
        <v>240</v>
      </c>
      <c r="F128" s="212" t="s">
        <v>241</v>
      </c>
      <c r="G128" s="213" t="s">
        <v>214</v>
      </c>
      <c r="H128" s="214">
        <v>3</v>
      </c>
      <c r="I128" s="215"/>
      <c r="J128" s="216">
        <f>ROUND(I128*H128,2)</f>
        <v>0</v>
      </c>
      <c r="K128" s="212" t="s">
        <v>215</v>
      </c>
      <c r="L128" s="68"/>
      <c r="M128" s="217" t="s">
        <v>21</v>
      </c>
      <c r="N128" s="218" t="s">
        <v>42</v>
      </c>
      <c r="O128" s="43"/>
      <c r="P128" s="219">
        <f>O128*H128</f>
        <v>0</v>
      </c>
      <c r="Q128" s="219">
        <v>0.00035</v>
      </c>
      <c r="R128" s="219">
        <f>Q128*H128</f>
        <v>0.0010499999999999999</v>
      </c>
      <c r="S128" s="219">
        <v>0</v>
      </c>
      <c r="T128" s="220">
        <f>S128*H128</f>
        <v>0</v>
      </c>
      <c r="AR128" s="20" t="s">
        <v>211</v>
      </c>
      <c r="AT128" s="20" t="s">
        <v>135</v>
      </c>
      <c r="AU128" s="20" t="s">
        <v>140</v>
      </c>
      <c r="AY128" s="20" t="s">
        <v>132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76</v>
      </c>
      <c r="BK128" s="221">
        <f>ROUND(I128*H128,2)</f>
        <v>0</v>
      </c>
      <c r="BL128" s="20" t="s">
        <v>211</v>
      </c>
      <c r="BM128" s="20" t="s">
        <v>242</v>
      </c>
    </row>
    <row r="129" s="1" customFormat="1" ht="16.5" customHeight="1">
      <c r="B129" s="42"/>
      <c r="C129" s="210" t="s">
        <v>243</v>
      </c>
      <c r="D129" s="210" t="s">
        <v>135</v>
      </c>
      <c r="E129" s="211" t="s">
        <v>244</v>
      </c>
      <c r="F129" s="212" t="s">
        <v>245</v>
      </c>
      <c r="G129" s="213" t="s">
        <v>214</v>
      </c>
      <c r="H129" s="214">
        <v>2</v>
      </c>
      <c r="I129" s="215"/>
      <c r="J129" s="216">
        <f>ROUND(I129*H129,2)</f>
        <v>0</v>
      </c>
      <c r="K129" s="212" t="s">
        <v>215</v>
      </c>
      <c r="L129" s="68"/>
      <c r="M129" s="217" t="s">
        <v>21</v>
      </c>
      <c r="N129" s="218" t="s">
        <v>42</v>
      </c>
      <c r="O129" s="43"/>
      <c r="P129" s="219">
        <f>O129*H129</f>
        <v>0</v>
      </c>
      <c r="Q129" s="219">
        <v>0.00052999999999999998</v>
      </c>
      <c r="R129" s="219">
        <f>Q129*H129</f>
        <v>0.00106</v>
      </c>
      <c r="S129" s="219">
        <v>0</v>
      </c>
      <c r="T129" s="220">
        <f>S129*H129</f>
        <v>0</v>
      </c>
      <c r="AR129" s="20" t="s">
        <v>211</v>
      </c>
      <c r="AT129" s="20" t="s">
        <v>135</v>
      </c>
      <c r="AU129" s="20" t="s">
        <v>140</v>
      </c>
      <c r="AY129" s="20" t="s">
        <v>132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76</v>
      </c>
      <c r="BK129" s="221">
        <f>ROUND(I129*H129,2)</f>
        <v>0</v>
      </c>
      <c r="BL129" s="20" t="s">
        <v>211</v>
      </c>
      <c r="BM129" s="20" t="s">
        <v>246</v>
      </c>
    </row>
    <row r="130" s="10" customFormat="1" ht="29.88" customHeight="1">
      <c r="B130" s="194"/>
      <c r="C130" s="195"/>
      <c r="D130" s="196" t="s">
        <v>70</v>
      </c>
      <c r="E130" s="208" t="s">
        <v>247</v>
      </c>
      <c r="F130" s="208" t="s">
        <v>248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0.0018</v>
      </c>
      <c r="S130" s="202"/>
      <c r="T130" s="204">
        <f>T131</f>
        <v>0</v>
      </c>
      <c r="AR130" s="205" t="s">
        <v>140</v>
      </c>
      <c r="AT130" s="206" t="s">
        <v>70</v>
      </c>
      <c r="AU130" s="206" t="s">
        <v>76</v>
      </c>
      <c r="AY130" s="205" t="s">
        <v>132</v>
      </c>
      <c r="BK130" s="207">
        <f>BK131</f>
        <v>0</v>
      </c>
    </row>
    <row r="131" s="1" customFormat="1" ht="25.5" customHeight="1">
      <c r="B131" s="42"/>
      <c r="C131" s="210" t="s">
        <v>249</v>
      </c>
      <c r="D131" s="210" t="s">
        <v>135</v>
      </c>
      <c r="E131" s="211" t="s">
        <v>250</v>
      </c>
      <c r="F131" s="212" t="s">
        <v>251</v>
      </c>
      <c r="G131" s="213" t="s">
        <v>214</v>
      </c>
      <c r="H131" s="214">
        <v>4</v>
      </c>
      <c r="I131" s="215"/>
      <c r="J131" s="216">
        <f>ROUND(I131*H131,2)</f>
        <v>0</v>
      </c>
      <c r="K131" s="212" t="s">
        <v>215</v>
      </c>
      <c r="L131" s="68"/>
      <c r="M131" s="217" t="s">
        <v>21</v>
      </c>
      <c r="N131" s="218" t="s">
        <v>42</v>
      </c>
      <c r="O131" s="43"/>
      <c r="P131" s="219">
        <f>O131*H131</f>
        <v>0</v>
      </c>
      <c r="Q131" s="219">
        <v>0.00044999999999999999</v>
      </c>
      <c r="R131" s="219">
        <f>Q131*H131</f>
        <v>0.0018</v>
      </c>
      <c r="S131" s="219">
        <v>0</v>
      </c>
      <c r="T131" s="220">
        <f>S131*H131</f>
        <v>0</v>
      </c>
      <c r="AR131" s="20" t="s">
        <v>211</v>
      </c>
      <c r="AT131" s="20" t="s">
        <v>135</v>
      </c>
      <c r="AU131" s="20" t="s">
        <v>140</v>
      </c>
      <c r="AY131" s="20" t="s">
        <v>132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76</v>
      </c>
      <c r="BK131" s="221">
        <f>ROUND(I131*H131,2)</f>
        <v>0</v>
      </c>
      <c r="BL131" s="20" t="s">
        <v>211</v>
      </c>
      <c r="BM131" s="20" t="s">
        <v>252</v>
      </c>
    </row>
    <row r="132" s="10" customFormat="1" ht="29.88" customHeight="1">
      <c r="B132" s="194"/>
      <c r="C132" s="195"/>
      <c r="D132" s="196" t="s">
        <v>70</v>
      </c>
      <c r="E132" s="208" t="s">
        <v>253</v>
      </c>
      <c r="F132" s="208" t="s">
        <v>254</v>
      </c>
      <c r="G132" s="195"/>
      <c r="H132" s="195"/>
      <c r="I132" s="198"/>
      <c r="J132" s="209">
        <f>BK132</f>
        <v>0</v>
      </c>
      <c r="K132" s="195"/>
      <c r="L132" s="200"/>
      <c r="M132" s="201"/>
      <c r="N132" s="202"/>
      <c r="O132" s="202"/>
      <c r="P132" s="203">
        <f>SUM(P133:P148)</f>
        <v>0</v>
      </c>
      <c r="Q132" s="202"/>
      <c r="R132" s="203">
        <f>SUM(R133:R148)</f>
        <v>0.083919999999999995</v>
      </c>
      <c r="S132" s="202"/>
      <c r="T132" s="204">
        <f>SUM(T133:T148)</f>
        <v>0.49471999999999999</v>
      </c>
      <c r="AR132" s="205" t="s">
        <v>140</v>
      </c>
      <c r="AT132" s="206" t="s">
        <v>70</v>
      </c>
      <c r="AU132" s="206" t="s">
        <v>76</v>
      </c>
      <c r="AY132" s="205" t="s">
        <v>132</v>
      </c>
      <c r="BK132" s="207">
        <f>SUM(BK133:BK148)</f>
        <v>0</v>
      </c>
    </row>
    <row r="133" s="1" customFormat="1" ht="16.5" customHeight="1">
      <c r="B133" s="42"/>
      <c r="C133" s="210" t="s">
        <v>255</v>
      </c>
      <c r="D133" s="210" t="s">
        <v>135</v>
      </c>
      <c r="E133" s="211" t="s">
        <v>256</v>
      </c>
      <c r="F133" s="212" t="s">
        <v>257</v>
      </c>
      <c r="G133" s="213" t="s">
        <v>160</v>
      </c>
      <c r="H133" s="214">
        <v>12</v>
      </c>
      <c r="I133" s="215"/>
      <c r="J133" s="216">
        <f>ROUND(I133*H133,2)</f>
        <v>0</v>
      </c>
      <c r="K133" s="212" t="s">
        <v>21</v>
      </c>
      <c r="L133" s="68"/>
      <c r="M133" s="217" t="s">
        <v>21</v>
      </c>
      <c r="N133" s="218" t="s">
        <v>42</v>
      </c>
      <c r="O133" s="43"/>
      <c r="P133" s="219">
        <f>O133*H133</f>
        <v>0</v>
      </c>
      <c r="Q133" s="219">
        <v>0.00038999999999999999</v>
      </c>
      <c r="R133" s="219">
        <f>Q133*H133</f>
        <v>0.0046800000000000001</v>
      </c>
      <c r="S133" s="219">
        <v>0.0082799999999999992</v>
      </c>
      <c r="T133" s="220">
        <f>S133*H133</f>
        <v>0.09935999999999999</v>
      </c>
      <c r="AR133" s="20" t="s">
        <v>211</v>
      </c>
      <c r="AT133" s="20" t="s">
        <v>135</v>
      </c>
      <c r="AU133" s="20" t="s">
        <v>140</v>
      </c>
      <c r="AY133" s="20" t="s">
        <v>132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76</v>
      </c>
      <c r="BK133" s="221">
        <f>ROUND(I133*H133,2)</f>
        <v>0</v>
      </c>
      <c r="BL133" s="20" t="s">
        <v>211</v>
      </c>
      <c r="BM133" s="20" t="s">
        <v>258</v>
      </c>
    </row>
    <row r="134" s="1" customFormat="1" ht="16.5" customHeight="1">
      <c r="B134" s="42"/>
      <c r="C134" s="210" t="s">
        <v>259</v>
      </c>
      <c r="D134" s="210" t="s">
        <v>135</v>
      </c>
      <c r="E134" s="211" t="s">
        <v>260</v>
      </c>
      <c r="F134" s="212" t="s">
        <v>261</v>
      </c>
      <c r="G134" s="213" t="s">
        <v>160</v>
      </c>
      <c r="H134" s="214">
        <v>2</v>
      </c>
      <c r="I134" s="215"/>
      <c r="J134" s="216">
        <f>ROUND(I134*H134,2)</f>
        <v>0</v>
      </c>
      <c r="K134" s="212" t="s">
        <v>21</v>
      </c>
      <c r="L134" s="68"/>
      <c r="M134" s="217" t="s">
        <v>21</v>
      </c>
      <c r="N134" s="218" t="s">
        <v>42</v>
      </c>
      <c r="O134" s="43"/>
      <c r="P134" s="219">
        <f>O134*H134</f>
        <v>0</v>
      </c>
      <c r="Q134" s="219">
        <v>0.00038999999999999999</v>
      </c>
      <c r="R134" s="219">
        <f>Q134*H134</f>
        <v>0.00077999999999999999</v>
      </c>
      <c r="S134" s="219">
        <v>0.0082799999999999992</v>
      </c>
      <c r="T134" s="220">
        <f>S134*H134</f>
        <v>0.016559999999999998</v>
      </c>
      <c r="AR134" s="20" t="s">
        <v>211</v>
      </c>
      <c r="AT134" s="20" t="s">
        <v>135</v>
      </c>
      <c r="AU134" s="20" t="s">
        <v>140</v>
      </c>
      <c r="AY134" s="20" t="s">
        <v>132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76</v>
      </c>
      <c r="BK134" s="221">
        <f>ROUND(I134*H134,2)</f>
        <v>0</v>
      </c>
      <c r="BL134" s="20" t="s">
        <v>211</v>
      </c>
      <c r="BM134" s="20" t="s">
        <v>262</v>
      </c>
    </row>
    <row r="135" s="1" customFormat="1" ht="16.5" customHeight="1">
      <c r="B135" s="42"/>
      <c r="C135" s="210" t="s">
        <v>263</v>
      </c>
      <c r="D135" s="210" t="s">
        <v>135</v>
      </c>
      <c r="E135" s="211" t="s">
        <v>264</v>
      </c>
      <c r="F135" s="212" t="s">
        <v>265</v>
      </c>
      <c r="G135" s="213" t="s">
        <v>214</v>
      </c>
      <c r="H135" s="214">
        <v>68</v>
      </c>
      <c r="I135" s="215"/>
      <c r="J135" s="216">
        <f>ROUND(I135*H135,2)</f>
        <v>0</v>
      </c>
      <c r="K135" s="212" t="s">
        <v>215</v>
      </c>
      <c r="L135" s="68"/>
      <c r="M135" s="217" t="s">
        <v>21</v>
      </c>
      <c r="N135" s="218" t="s">
        <v>42</v>
      </c>
      <c r="O135" s="43"/>
      <c r="P135" s="219">
        <f>O135*H135</f>
        <v>0</v>
      </c>
      <c r="Q135" s="219">
        <v>0.00024000000000000001</v>
      </c>
      <c r="R135" s="219">
        <f>Q135*H135</f>
        <v>0.016320000000000001</v>
      </c>
      <c r="S135" s="219">
        <v>0.0025400000000000002</v>
      </c>
      <c r="T135" s="220">
        <f>S135*H135</f>
        <v>0.17272000000000001</v>
      </c>
      <c r="AR135" s="20" t="s">
        <v>211</v>
      </c>
      <c r="AT135" s="20" t="s">
        <v>135</v>
      </c>
      <c r="AU135" s="20" t="s">
        <v>140</v>
      </c>
      <c r="AY135" s="20" t="s">
        <v>132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76</v>
      </c>
      <c r="BK135" s="221">
        <f>ROUND(I135*H135,2)</f>
        <v>0</v>
      </c>
      <c r="BL135" s="20" t="s">
        <v>211</v>
      </c>
      <c r="BM135" s="20" t="s">
        <v>266</v>
      </c>
    </row>
    <row r="136" s="1" customFormat="1" ht="16.5" customHeight="1">
      <c r="B136" s="42"/>
      <c r="C136" s="210" t="s">
        <v>267</v>
      </c>
      <c r="D136" s="210" t="s">
        <v>135</v>
      </c>
      <c r="E136" s="211" t="s">
        <v>268</v>
      </c>
      <c r="F136" s="212" t="s">
        <v>269</v>
      </c>
      <c r="G136" s="213" t="s">
        <v>214</v>
      </c>
      <c r="H136" s="214">
        <v>35</v>
      </c>
      <c r="I136" s="215"/>
      <c r="J136" s="216">
        <f>ROUND(I136*H136,2)</f>
        <v>0</v>
      </c>
      <c r="K136" s="212" t="s">
        <v>215</v>
      </c>
      <c r="L136" s="68"/>
      <c r="M136" s="217" t="s">
        <v>21</v>
      </c>
      <c r="N136" s="218" t="s">
        <v>42</v>
      </c>
      <c r="O136" s="43"/>
      <c r="P136" s="219">
        <f>O136*H136</f>
        <v>0</v>
      </c>
      <c r="Q136" s="219">
        <v>0.00024000000000000001</v>
      </c>
      <c r="R136" s="219">
        <f>Q136*H136</f>
        <v>0.0083999999999999995</v>
      </c>
      <c r="S136" s="219">
        <v>0.0055300000000000002</v>
      </c>
      <c r="T136" s="220">
        <f>S136*H136</f>
        <v>0.19355</v>
      </c>
      <c r="AR136" s="20" t="s">
        <v>211</v>
      </c>
      <c r="AT136" s="20" t="s">
        <v>135</v>
      </c>
      <c r="AU136" s="20" t="s">
        <v>140</v>
      </c>
      <c r="AY136" s="20" t="s">
        <v>132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76</v>
      </c>
      <c r="BK136" s="221">
        <f>ROUND(I136*H136,2)</f>
        <v>0</v>
      </c>
      <c r="BL136" s="20" t="s">
        <v>211</v>
      </c>
      <c r="BM136" s="20" t="s">
        <v>270</v>
      </c>
    </row>
    <row r="137" s="1" customFormat="1" ht="16.5" customHeight="1">
      <c r="B137" s="42"/>
      <c r="C137" s="210" t="s">
        <v>271</v>
      </c>
      <c r="D137" s="210" t="s">
        <v>135</v>
      </c>
      <c r="E137" s="211" t="s">
        <v>272</v>
      </c>
      <c r="F137" s="212" t="s">
        <v>273</v>
      </c>
      <c r="G137" s="213" t="s">
        <v>138</v>
      </c>
      <c r="H137" s="214">
        <v>1</v>
      </c>
      <c r="I137" s="215"/>
      <c r="J137" s="216">
        <f>ROUND(I137*H137,2)</f>
        <v>0</v>
      </c>
      <c r="K137" s="212" t="s">
        <v>215</v>
      </c>
      <c r="L137" s="68"/>
      <c r="M137" s="217" t="s">
        <v>21</v>
      </c>
      <c r="N137" s="218" t="s">
        <v>42</v>
      </c>
      <c r="O137" s="43"/>
      <c r="P137" s="219">
        <f>O137*H137</f>
        <v>0</v>
      </c>
      <c r="Q137" s="219">
        <v>0.0045500000000000002</v>
      </c>
      <c r="R137" s="219">
        <f>Q137*H137</f>
        <v>0.0045500000000000002</v>
      </c>
      <c r="S137" s="219">
        <v>0</v>
      </c>
      <c r="T137" s="220">
        <f>S137*H137</f>
        <v>0</v>
      </c>
      <c r="AR137" s="20" t="s">
        <v>211</v>
      </c>
      <c r="AT137" s="20" t="s">
        <v>135</v>
      </c>
      <c r="AU137" s="20" t="s">
        <v>140</v>
      </c>
      <c r="AY137" s="20" t="s">
        <v>132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76</v>
      </c>
      <c r="BK137" s="221">
        <f>ROUND(I137*H137,2)</f>
        <v>0</v>
      </c>
      <c r="BL137" s="20" t="s">
        <v>211</v>
      </c>
      <c r="BM137" s="20" t="s">
        <v>274</v>
      </c>
    </row>
    <row r="138" s="1" customFormat="1" ht="16.5" customHeight="1">
      <c r="B138" s="42"/>
      <c r="C138" s="210" t="s">
        <v>275</v>
      </c>
      <c r="D138" s="210" t="s">
        <v>135</v>
      </c>
      <c r="E138" s="211" t="s">
        <v>276</v>
      </c>
      <c r="F138" s="212" t="s">
        <v>277</v>
      </c>
      <c r="G138" s="213" t="s">
        <v>278</v>
      </c>
      <c r="H138" s="214">
        <v>1</v>
      </c>
      <c r="I138" s="215"/>
      <c r="J138" s="216">
        <f>ROUND(I138*H138,2)</f>
        <v>0</v>
      </c>
      <c r="K138" s="212" t="s">
        <v>215</v>
      </c>
      <c r="L138" s="68"/>
      <c r="M138" s="217" t="s">
        <v>21</v>
      </c>
      <c r="N138" s="218" t="s">
        <v>42</v>
      </c>
      <c r="O138" s="43"/>
      <c r="P138" s="219">
        <f>O138*H138</f>
        <v>0</v>
      </c>
      <c r="Q138" s="219">
        <v>0</v>
      </c>
      <c r="R138" s="219">
        <f>Q138*H138</f>
        <v>0</v>
      </c>
      <c r="S138" s="219">
        <v>0.00843</v>
      </c>
      <c r="T138" s="220">
        <f>S138*H138</f>
        <v>0.00843</v>
      </c>
      <c r="AR138" s="20" t="s">
        <v>211</v>
      </c>
      <c r="AT138" s="20" t="s">
        <v>135</v>
      </c>
      <c r="AU138" s="20" t="s">
        <v>140</v>
      </c>
      <c r="AY138" s="20" t="s">
        <v>132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76</v>
      </c>
      <c r="BK138" s="221">
        <f>ROUND(I138*H138,2)</f>
        <v>0</v>
      </c>
      <c r="BL138" s="20" t="s">
        <v>211</v>
      </c>
      <c r="BM138" s="20" t="s">
        <v>279</v>
      </c>
    </row>
    <row r="139" s="1" customFormat="1" ht="16.5" customHeight="1">
      <c r="B139" s="42"/>
      <c r="C139" s="210" t="s">
        <v>280</v>
      </c>
      <c r="D139" s="210" t="s">
        <v>135</v>
      </c>
      <c r="E139" s="211" t="s">
        <v>281</v>
      </c>
      <c r="F139" s="212" t="s">
        <v>282</v>
      </c>
      <c r="G139" s="213" t="s">
        <v>214</v>
      </c>
      <c r="H139" s="214">
        <v>3</v>
      </c>
      <c r="I139" s="215"/>
      <c r="J139" s="216">
        <f>ROUND(I139*H139,2)</f>
        <v>0</v>
      </c>
      <c r="K139" s="212" t="s">
        <v>215</v>
      </c>
      <c r="L139" s="68"/>
      <c r="M139" s="217" t="s">
        <v>21</v>
      </c>
      <c r="N139" s="218" t="s">
        <v>42</v>
      </c>
      <c r="O139" s="43"/>
      <c r="P139" s="219">
        <f>O139*H139</f>
        <v>0</v>
      </c>
      <c r="Q139" s="219">
        <v>0.00097999999999999997</v>
      </c>
      <c r="R139" s="219">
        <f>Q139*H139</f>
        <v>0.0029399999999999999</v>
      </c>
      <c r="S139" s="219">
        <v>0</v>
      </c>
      <c r="T139" s="220">
        <f>S139*H139</f>
        <v>0</v>
      </c>
      <c r="AR139" s="20" t="s">
        <v>211</v>
      </c>
      <c r="AT139" s="20" t="s">
        <v>135</v>
      </c>
      <c r="AU139" s="20" t="s">
        <v>140</v>
      </c>
      <c r="AY139" s="20" t="s">
        <v>132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76</v>
      </c>
      <c r="BK139" s="221">
        <f>ROUND(I139*H139,2)</f>
        <v>0</v>
      </c>
      <c r="BL139" s="20" t="s">
        <v>211</v>
      </c>
      <c r="BM139" s="20" t="s">
        <v>283</v>
      </c>
    </row>
    <row r="140" s="1" customFormat="1" ht="16.5" customHeight="1">
      <c r="B140" s="42"/>
      <c r="C140" s="210" t="s">
        <v>220</v>
      </c>
      <c r="D140" s="210" t="s">
        <v>135</v>
      </c>
      <c r="E140" s="211" t="s">
        <v>284</v>
      </c>
      <c r="F140" s="212" t="s">
        <v>285</v>
      </c>
      <c r="G140" s="213" t="s">
        <v>214</v>
      </c>
      <c r="H140" s="214">
        <v>16</v>
      </c>
      <c r="I140" s="215"/>
      <c r="J140" s="216">
        <f>ROUND(I140*H140,2)</f>
        <v>0</v>
      </c>
      <c r="K140" s="212" t="s">
        <v>215</v>
      </c>
      <c r="L140" s="68"/>
      <c r="M140" s="217" t="s">
        <v>21</v>
      </c>
      <c r="N140" s="218" t="s">
        <v>42</v>
      </c>
      <c r="O140" s="43"/>
      <c r="P140" s="219">
        <f>O140*H140</f>
        <v>0</v>
      </c>
      <c r="Q140" s="219">
        <v>0.0016000000000000001</v>
      </c>
      <c r="R140" s="219">
        <f>Q140*H140</f>
        <v>0.025600000000000001</v>
      </c>
      <c r="S140" s="219">
        <v>0</v>
      </c>
      <c r="T140" s="220">
        <f>S140*H140</f>
        <v>0</v>
      </c>
      <c r="AR140" s="20" t="s">
        <v>211</v>
      </c>
      <c r="AT140" s="20" t="s">
        <v>135</v>
      </c>
      <c r="AU140" s="20" t="s">
        <v>140</v>
      </c>
      <c r="AY140" s="20" t="s">
        <v>132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76</v>
      </c>
      <c r="BK140" s="221">
        <f>ROUND(I140*H140,2)</f>
        <v>0</v>
      </c>
      <c r="BL140" s="20" t="s">
        <v>211</v>
      </c>
      <c r="BM140" s="20" t="s">
        <v>286</v>
      </c>
    </row>
    <row r="141" s="1" customFormat="1" ht="16.5" customHeight="1">
      <c r="B141" s="42"/>
      <c r="C141" s="210" t="s">
        <v>287</v>
      </c>
      <c r="D141" s="210" t="s">
        <v>135</v>
      </c>
      <c r="E141" s="211" t="s">
        <v>288</v>
      </c>
      <c r="F141" s="212" t="s">
        <v>289</v>
      </c>
      <c r="G141" s="213" t="s">
        <v>138</v>
      </c>
      <c r="H141" s="214">
        <v>1</v>
      </c>
      <c r="I141" s="215"/>
      <c r="J141" s="216">
        <f>ROUND(I141*H141,2)</f>
        <v>0</v>
      </c>
      <c r="K141" s="212" t="s">
        <v>215</v>
      </c>
      <c r="L141" s="68"/>
      <c r="M141" s="217" t="s">
        <v>21</v>
      </c>
      <c r="N141" s="218" t="s">
        <v>42</v>
      </c>
      <c r="O141" s="43"/>
      <c r="P141" s="219">
        <f>O141*H141</f>
        <v>0</v>
      </c>
      <c r="Q141" s="219">
        <v>0.00679</v>
      </c>
      <c r="R141" s="219">
        <f>Q141*H141</f>
        <v>0.00679</v>
      </c>
      <c r="S141" s="219">
        <v>0</v>
      </c>
      <c r="T141" s="220">
        <f>S141*H141</f>
        <v>0</v>
      </c>
      <c r="AR141" s="20" t="s">
        <v>211</v>
      </c>
      <c r="AT141" s="20" t="s">
        <v>135</v>
      </c>
      <c r="AU141" s="20" t="s">
        <v>140</v>
      </c>
      <c r="AY141" s="20" t="s">
        <v>132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76</v>
      </c>
      <c r="BK141" s="221">
        <f>ROUND(I141*H141,2)</f>
        <v>0</v>
      </c>
      <c r="BL141" s="20" t="s">
        <v>211</v>
      </c>
      <c r="BM141" s="20" t="s">
        <v>290</v>
      </c>
    </row>
    <row r="142" s="1" customFormat="1" ht="16.5" customHeight="1">
      <c r="B142" s="42"/>
      <c r="C142" s="210" t="s">
        <v>291</v>
      </c>
      <c r="D142" s="210" t="s">
        <v>135</v>
      </c>
      <c r="E142" s="211" t="s">
        <v>292</v>
      </c>
      <c r="F142" s="212" t="s">
        <v>293</v>
      </c>
      <c r="G142" s="213" t="s">
        <v>138</v>
      </c>
      <c r="H142" s="214">
        <v>1</v>
      </c>
      <c r="I142" s="215"/>
      <c r="J142" s="216">
        <f>ROUND(I142*H142,2)</f>
        <v>0</v>
      </c>
      <c r="K142" s="212" t="s">
        <v>21</v>
      </c>
      <c r="L142" s="68"/>
      <c r="M142" s="217" t="s">
        <v>21</v>
      </c>
      <c r="N142" s="218" t="s">
        <v>42</v>
      </c>
      <c r="O142" s="43"/>
      <c r="P142" s="219">
        <f>O142*H142</f>
        <v>0</v>
      </c>
      <c r="Q142" s="219">
        <v>0.010789999999999999</v>
      </c>
      <c r="R142" s="219">
        <f>Q142*H142</f>
        <v>0.010789999999999999</v>
      </c>
      <c r="S142" s="219">
        <v>0</v>
      </c>
      <c r="T142" s="220">
        <f>S142*H142</f>
        <v>0</v>
      </c>
      <c r="AR142" s="20" t="s">
        <v>211</v>
      </c>
      <c r="AT142" s="20" t="s">
        <v>135</v>
      </c>
      <c r="AU142" s="20" t="s">
        <v>140</v>
      </c>
      <c r="AY142" s="20" t="s">
        <v>132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76</v>
      </c>
      <c r="BK142" s="221">
        <f>ROUND(I142*H142,2)</f>
        <v>0</v>
      </c>
      <c r="BL142" s="20" t="s">
        <v>211</v>
      </c>
      <c r="BM142" s="20" t="s">
        <v>294</v>
      </c>
    </row>
    <row r="143" s="1" customFormat="1" ht="16.5" customHeight="1">
      <c r="B143" s="42"/>
      <c r="C143" s="210" t="s">
        <v>295</v>
      </c>
      <c r="D143" s="210" t="s">
        <v>135</v>
      </c>
      <c r="E143" s="211" t="s">
        <v>296</v>
      </c>
      <c r="F143" s="212" t="s">
        <v>297</v>
      </c>
      <c r="G143" s="213" t="s">
        <v>214</v>
      </c>
      <c r="H143" s="214">
        <v>14</v>
      </c>
      <c r="I143" s="215"/>
      <c r="J143" s="216">
        <f>ROUND(I143*H143,2)</f>
        <v>0</v>
      </c>
      <c r="K143" s="212" t="s">
        <v>215</v>
      </c>
      <c r="L143" s="68"/>
      <c r="M143" s="217" t="s">
        <v>21</v>
      </c>
      <c r="N143" s="218" t="s">
        <v>42</v>
      </c>
      <c r="O143" s="43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AR143" s="20" t="s">
        <v>211</v>
      </c>
      <c r="AT143" s="20" t="s">
        <v>135</v>
      </c>
      <c r="AU143" s="20" t="s">
        <v>140</v>
      </c>
      <c r="AY143" s="20" t="s">
        <v>132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76</v>
      </c>
      <c r="BK143" s="221">
        <f>ROUND(I143*H143,2)</f>
        <v>0</v>
      </c>
      <c r="BL143" s="20" t="s">
        <v>211</v>
      </c>
      <c r="BM143" s="20" t="s">
        <v>298</v>
      </c>
    </row>
    <row r="144" s="1" customFormat="1" ht="25.5" customHeight="1">
      <c r="B144" s="42"/>
      <c r="C144" s="210" t="s">
        <v>299</v>
      </c>
      <c r="D144" s="210" t="s">
        <v>135</v>
      </c>
      <c r="E144" s="211" t="s">
        <v>300</v>
      </c>
      <c r="F144" s="212" t="s">
        <v>301</v>
      </c>
      <c r="G144" s="213" t="s">
        <v>160</v>
      </c>
      <c r="H144" s="214">
        <v>1</v>
      </c>
      <c r="I144" s="215"/>
      <c r="J144" s="216">
        <f>ROUND(I144*H144,2)</f>
        <v>0</v>
      </c>
      <c r="K144" s="212" t="s">
        <v>215</v>
      </c>
      <c r="L144" s="68"/>
      <c r="M144" s="217" t="s">
        <v>21</v>
      </c>
      <c r="N144" s="218" t="s">
        <v>42</v>
      </c>
      <c r="O144" s="43"/>
      <c r="P144" s="219">
        <f>O144*H144</f>
        <v>0</v>
      </c>
      <c r="Q144" s="219">
        <v>0.00060999999999999997</v>
      </c>
      <c r="R144" s="219">
        <f>Q144*H144</f>
        <v>0.00060999999999999997</v>
      </c>
      <c r="S144" s="219">
        <v>0</v>
      </c>
      <c r="T144" s="220">
        <f>S144*H144</f>
        <v>0</v>
      </c>
      <c r="AR144" s="20" t="s">
        <v>211</v>
      </c>
      <c r="AT144" s="20" t="s">
        <v>135</v>
      </c>
      <c r="AU144" s="20" t="s">
        <v>140</v>
      </c>
      <c r="AY144" s="20" t="s">
        <v>132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76</v>
      </c>
      <c r="BK144" s="221">
        <f>ROUND(I144*H144,2)</f>
        <v>0</v>
      </c>
      <c r="BL144" s="20" t="s">
        <v>211</v>
      </c>
      <c r="BM144" s="20" t="s">
        <v>302</v>
      </c>
    </row>
    <row r="145" s="1" customFormat="1" ht="25.5" customHeight="1">
      <c r="B145" s="42"/>
      <c r="C145" s="210" t="s">
        <v>303</v>
      </c>
      <c r="D145" s="210" t="s">
        <v>135</v>
      </c>
      <c r="E145" s="211" t="s">
        <v>304</v>
      </c>
      <c r="F145" s="212" t="s">
        <v>305</v>
      </c>
      <c r="G145" s="213" t="s">
        <v>160</v>
      </c>
      <c r="H145" s="214">
        <v>1</v>
      </c>
      <c r="I145" s="215"/>
      <c r="J145" s="216">
        <f>ROUND(I145*H145,2)</f>
        <v>0</v>
      </c>
      <c r="K145" s="212" t="s">
        <v>215</v>
      </c>
      <c r="L145" s="68"/>
      <c r="M145" s="217" t="s">
        <v>21</v>
      </c>
      <c r="N145" s="218" t="s">
        <v>42</v>
      </c>
      <c r="O145" s="43"/>
      <c r="P145" s="219">
        <f>O145*H145</f>
        <v>0</v>
      </c>
      <c r="Q145" s="219">
        <v>0.00088000000000000003</v>
      </c>
      <c r="R145" s="219">
        <f>Q145*H145</f>
        <v>0.00088000000000000003</v>
      </c>
      <c r="S145" s="219">
        <v>0</v>
      </c>
      <c r="T145" s="220">
        <f>S145*H145</f>
        <v>0</v>
      </c>
      <c r="AR145" s="20" t="s">
        <v>211</v>
      </c>
      <c r="AT145" s="20" t="s">
        <v>135</v>
      </c>
      <c r="AU145" s="20" t="s">
        <v>140</v>
      </c>
      <c r="AY145" s="20" t="s">
        <v>132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76</v>
      </c>
      <c r="BK145" s="221">
        <f>ROUND(I145*H145,2)</f>
        <v>0</v>
      </c>
      <c r="BL145" s="20" t="s">
        <v>211</v>
      </c>
      <c r="BM145" s="20" t="s">
        <v>306</v>
      </c>
    </row>
    <row r="146" s="1" customFormat="1" ht="25.5" customHeight="1">
      <c r="B146" s="42"/>
      <c r="C146" s="210" t="s">
        <v>307</v>
      </c>
      <c r="D146" s="210" t="s">
        <v>135</v>
      </c>
      <c r="E146" s="211" t="s">
        <v>308</v>
      </c>
      <c r="F146" s="212" t="s">
        <v>309</v>
      </c>
      <c r="G146" s="213" t="s">
        <v>160</v>
      </c>
      <c r="H146" s="214">
        <v>1</v>
      </c>
      <c r="I146" s="215"/>
      <c r="J146" s="216">
        <f>ROUND(I146*H146,2)</f>
        <v>0</v>
      </c>
      <c r="K146" s="212" t="s">
        <v>215</v>
      </c>
      <c r="L146" s="68"/>
      <c r="M146" s="217" t="s">
        <v>21</v>
      </c>
      <c r="N146" s="218" t="s">
        <v>42</v>
      </c>
      <c r="O146" s="43"/>
      <c r="P146" s="219">
        <f>O146*H146</f>
        <v>0</v>
      </c>
      <c r="Q146" s="219">
        <v>0.0012999999999999999</v>
      </c>
      <c r="R146" s="219">
        <f>Q146*H146</f>
        <v>0.0012999999999999999</v>
      </c>
      <c r="S146" s="219">
        <v>0</v>
      </c>
      <c r="T146" s="220">
        <f>S146*H146</f>
        <v>0</v>
      </c>
      <c r="AR146" s="20" t="s">
        <v>211</v>
      </c>
      <c r="AT146" s="20" t="s">
        <v>135</v>
      </c>
      <c r="AU146" s="20" t="s">
        <v>140</v>
      </c>
      <c r="AY146" s="20" t="s">
        <v>132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76</v>
      </c>
      <c r="BK146" s="221">
        <f>ROUND(I146*H146,2)</f>
        <v>0</v>
      </c>
      <c r="BL146" s="20" t="s">
        <v>211</v>
      </c>
      <c r="BM146" s="20" t="s">
        <v>310</v>
      </c>
    </row>
    <row r="147" s="1" customFormat="1" ht="25.5" customHeight="1">
      <c r="B147" s="42"/>
      <c r="C147" s="210" t="s">
        <v>311</v>
      </c>
      <c r="D147" s="210" t="s">
        <v>135</v>
      </c>
      <c r="E147" s="211" t="s">
        <v>312</v>
      </c>
      <c r="F147" s="212" t="s">
        <v>313</v>
      </c>
      <c r="G147" s="213" t="s">
        <v>160</v>
      </c>
      <c r="H147" s="214">
        <v>1</v>
      </c>
      <c r="I147" s="215"/>
      <c r="J147" s="216">
        <f>ROUND(I147*H147,2)</f>
        <v>0</v>
      </c>
      <c r="K147" s="212" t="s">
        <v>215</v>
      </c>
      <c r="L147" s="68"/>
      <c r="M147" s="217" t="s">
        <v>21</v>
      </c>
      <c r="N147" s="218" t="s">
        <v>42</v>
      </c>
      <c r="O147" s="43"/>
      <c r="P147" s="219">
        <f>O147*H147</f>
        <v>0</v>
      </c>
      <c r="Q147" s="219">
        <v>0.00027999999999999998</v>
      </c>
      <c r="R147" s="219">
        <f>Q147*H147</f>
        <v>0.00027999999999999998</v>
      </c>
      <c r="S147" s="219">
        <v>0.0041000000000000003</v>
      </c>
      <c r="T147" s="220">
        <f>S147*H147</f>
        <v>0.0041000000000000003</v>
      </c>
      <c r="AR147" s="20" t="s">
        <v>211</v>
      </c>
      <c r="AT147" s="20" t="s">
        <v>135</v>
      </c>
      <c r="AU147" s="20" t="s">
        <v>140</v>
      </c>
      <c r="AY147" s="20" t="s">
        <v>132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76</v>
      </c>
      <c r="BK147" s="221">
        <f>ROUND(I147*H147,2)</f>
        <v>0</v>
      </c>
      <c r="BL147" s="20" t="s">
        <v>211</v>
      </c>
      <c r="BM147" s="20" t="s">
        <v>314</v>
      </c>
    </row>
    <row r="148" s="1" customFormat="1" ht="16.5" customHeight="1">
      <c r="B148" s="42"/>
      <c r="C148" s="210" t="s">
        <v>315</v>
      </c>
      <c r="D148" s="210" t="s">
        <v>135</v>
      </c>
      <c r="E148" s="211" t="s">
        <v>316</v>
      </c>
      <c r="F148" s="212" t="s">
        <v>317</v>
      </c>
      <c r="G148" s="213" t="s">
        <v>138</v>
      </c>
      <c r="H148" s="214">
        <v>1</v>
      </c>
      <c r="I148" s="215"/>
      <c r="J148" s="216">
        <f>ROUND(I148*H148,2)</f>
        <v>0</v>
      </c>
      <c r="K148" s="212" t="s">
        <v>21</v>
      </c>
      <c r="L148" s="68"/>
      <c r="M148" s="217" t="s">
        <v>21</v>
      </c>
      <c r="N148" s="218" t="s">
        <v>42</v>
      </c>
      <c r="O148" s="43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AR148" s="20" t="s">
        <v>211</v>
      </c>
      <c r="AT148" s="20" t="s">
        <v>135</v>
      </c>
      <c r="AU148" s="20" t="s">
        <v>140</v>
      </c>
      <c r="AY148" s="20" t="s">
        <v>132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76</v>
      </c>
      <c r="BK148" s="221">
        <f>ROUND(I148*H148,2)</f>
        <v>0</v>
      </c>
      <c r="BL148" s="20" t="s">
        <v>211</v>
      </c>
      <c r="BM148" s="20" t="s">
        <v>318</v>
      </c>
    </row>
    <row r="149" s="10" customFormat="1" ht="29.88" customHeight="1">
      <c r="B149" s="194"/>
      <c r="C149" s="195"/>
      <c r="D149" s="196" t="s">
        <v>70</v>
      </c>
      <c r="E149" s="208" t="s">
        <v>319</v>
      </c>
      <c r="F149" s="208" t="s">
        <v>320</v>
      </c>
      <c r="G149" s="195"/>
      <c r="H149" s="195"/>
      <c r="I149" s="198"/>
      <c r="J149" s="209">
        <f>BK149</f>
        <v>0</v>
      </c>
      <c r="K149" s="195"/>
      <c r="L149" s="200"/>
      <c r="M149" s="201"/>
      <c r="N149" s="202"/>
      <c r="O149" s="202"/>
      <c r="P149" s="203">
        <f>SUM(P150:P151)</f>
        <v>0</v>
      </c>
      <c r="Q149" s="202"/>
      <c r="R149" s="203">
        <f>SUM(R150:R151)</f>
        <v>0</v>
      </c>
      <c r="S149" s="202"/>
      <c r="T149" s="204">
        <f>SUM(T150:T151)</f>
        <v>0.42252000000000001</v>
      </c>
      <c r="AR149" s="205" t="s">
        <v>140</v>
      </c>
      <c r="AT149" s="206" t="s">
        <v>70</v>
      </c>
      <c r="AU149" s="206" t="s">
        <v>76</v>
      </c>
      <c r="AY149" s="205" t="s">
        <v>132</v>
      </c>
      <c r="BK149" s="207">
        <f>SUM(BK150:BK151)</f>
        <v>0</v>
      </c>
    </row>
    <row r="150" s="1" customFormat="1" ht="16.5" customHeight="1">
      <c r="B150" s="42"/>
      <c r="C150" s="210" t="s">
        <v>321</v>
      </c>
      <c r="D150" s="210" t="s">
        <v>135</v>
      </c>
      <c r="E150" s="211" t="s">
        <v>322</v>
      </c>
      <c r="F150" s="212" t="s">
        <v>323</v>
      </c>
      <c r="G150" s="213" t="s">
        <v>138</v>
      </c>
      <c r="H150" s="214">
        <v>1</v>
      </c>
      <c r="I150" s="215"/>
      <c r="J150" s="216">
        <f>ROUND(I150*H150,2)</f>
        <v>0</v>
      </c>
      <c r="K150" s="212" t="s">
        <v>215</v>
      </c>
      <c r="L150" s="68"/>
      <c r="M150" s="217" t="s">
        <v>21</v>
      </c>
      <c r="N150" s="218" t="s">
        <v>42</v>
      </c>
      <c r="O150" s="43"/>
      <c r="P150" s="219">
        <f>O150*H150</f>
        <v>0</v>
      </c>
      <c r="Q150" s="219">
        <v>0</v>
      </c>
      <c r="R150" s="219">
        <f>Q150*H150</f>
        <v>0</v>
      </c>
      <c r="S150" s="219">
        <v>0.067000000000000004</v>
      </c>
      <c r="T150" s="220">
        <f>S150*H150</f>
        <v>0.067000000000000004</v>
      </c>
      <c r="AR150" s="20" t="s">
        <v>211</v>
      </c>
      <c r="AT150" s="20" t="s">
        <v>135</v>
      </c>
      <c r="AU150" s="20" t="s">
        <v>140</v>
      </c>
      <c r="AY150" s="20" t="s">
        <v>132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76</v>
      </c>
      <c r="BK150" s="221">
        <f>ROUND(I150*H150,2)</f>
        <v>0</v>
      </c>
      <c r="BL150" s="20" t="s">
        <v>211</v>
      </c>
      <c r="BM150" s="20" t="s">
        <v>324</v>
      </c>
    </row>
    <row r="151" s="1" customFormat="1" ht="16.5" customHeight="1">
      <c r="B151" s="42"/>
      <c r="C151" s="210" t="s">
        <v>325</v>
      </c>
      <c r="D151" s="210" t="s">
        <v>135</v>
      </c>
      <c r="E151" s="211" t="s">
        <v>326</v>
      </c>
      <c r="F151" s="212" t="s">
        <v>327</v>
      </c>
      <c r="G151" s="213" t="s">
        <v>138</v>
      </c>
      <c r="H151" s="214">
        <v>11</v>
      </c>
      <c r="I151" s="215"/>
      <c r="J151" s="216">
        <f>ROUND(I151*H151,2)</f>
        <v>0</v>
      </c>
      <c r="K151" s="212" t="s">
        <v>215</v>
      </c>
      <c r="L151" s="68"/>
      <c r="M151" s="217" t="s">
        <v>21</v>
      </c>
      <c r="N151" s="218" t="s">
        <v>42</v>
      </c>
      <c r="O151" s="43"/>
      <c r="P151" s="219">
        <f>O151*H151</f>
        <v>0</v>
      </c>
      <c r="Q151" s="219">
        <v>0</v>
      </c>
      <c r="R151" s="219">
        <f>Q151*H151</f>
        <v>0</v>
      </c>
      <c r="S151" s="219">
        <v>0.032320000000000002</v>
      </c>
      <c r="T151" s="220">
        <f>S151*H151</f>
        <v>0.35552</v>
      </c>
      <c r="AR151" s="20" t="s">
        <v>211</v>
      </c>
      <c r="AT151" s="20" t="s">
        <v>135</v>
      </c>
      <c r="AU151" s="20" t="s">
        <v>140</v>
      </c>
      <c r="AY151" s="20" t="s">
        <v>132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76</v>
      </c>
      <c r="BK151" s="221">
        <f>ROUND(I151*H151,2)</f>
        <v>0</v>
      </c>
      <c r="BL151" s="20" t="s">
        <v>211</v>
      </c>
      <c r="BM151" s="20" t="s">
        <v>328</v>
      </c>
    </row>
    <row r="152" s="10" customFormat="1" ht="29.88" customHeight="1">
      <c r="B152" s="194"/>
      <c r="C152" s="195"/>
      <c r="D152" s="196" t="s">
        <v>70</v>
      </c>
      <c r="E152" s="208" t="s">
        <v>329</v>
      </c>
      <c r="F152" s="208" t="s">
        <v>330</v>
      </c>
      <c r="G152" s="195"/>
      <c r="H152" s="195"/>
      <c r="I152" s="198"/>
      <c r="J152" s="209">
        <f>BK152</f>
        <v>0</v>
      </c>
      <c r="K152" s="195"/>
      <c r="L152" s="200"/>
      <c r="M152" s="201"/>
      <c r="N152" s="202"/>
      <c r="O152" s="202"/>
      <c r="P152" s="203">
        <f>P153</f>
        <v>0</v>
      </c>
      <c r="Q152" s="202"/>
      <c r="R152" s="203">
        <f>R153</f>
        <v>0.080549999999999997</v>
      </c>
      <c r="S152" s="202"/>
      <c r="T152" s="204">
        <f>T153</f>
        <v>0</v>
      </c>
      <c r="AR152" s="205" t="s">
        <v>140</v>
      </c>
      <c r="AT152" s="206" t="s">
        <v>70</v>
      </c>
      <c r="AU152" s="206" t="s">
        <v>76</v>
      </c>
      <c r="AY152" s="205" t="s">
        <v>132</v>
      </c>
      <c r="BK152" s="207">
        <f>BK153</f>
        <v>0</v>
      </c>
    </row>
    <row r="153" s="1" customFormat="1" ht="25.5" customHeight="1">
      <c r="B153" s="42"/>
      <c r="C153" s="210" t="s">
        <v>331</v>
      </c>
      <c r="D153" s="210" t="s">
        <v>135</v>
      </c>
      <c r="E153" s="211" t="s">
        <v>332</v>
      </c>
      <c r="F153" s="212" t="s">
        <v>333</v>
      </c>
      <c r="G153" s="213" t="s">
        <v>138</v>
      </c>
      <c r="H153" s="214">
        <v>1</v>
      </c>
      <c r="I153" s="215"/>
      <c r="J153" s="216">
        <f>ROUND(I153*H153,2)</f>
        <v>0</v>
      </c>
      <c r="K153" s="212" t="s">
        <v>215</v>
      </c>
      <c r="L153" s="68"/>
      <c r="M153" s="217" t="s">
        <v>21</v>
      </c>
      <c r="N153" s="218" t="s">
        <v>42</v>
      </c>
      <c r="O153" s="43"/>
      <c r="P153" s="219">
        <f>O153*H153</f>
        <v>0</v>
      </c>
      <c r="Q153" s="219">
        <v>0.080549999999999997</v>
      </c>
      <c r="R153" s="219">
        <f>Q153*H153</f>
        <v>0.080549999999999997</v>
      </c>
      <c r="S153" s="219">
        <v>0</v>
      </c>
      <c r="T153" s="220">
        <f>S153*H153</f>
        <v>0</v>
      </c>
      <c r="AR153" s="20" t="s">
        <v>211</v>
      </c>
      <c r="AT153" s="20" t="s">
        <v>135</v>
      </c>
      <c r="AU153" s="20" t="s">
        <v>140</v>
      </c>
      <c r="AY153" s="20" t="s">
        <v>132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76</v>
      </c>
      <c r="BK153" s="221">
        <f>ROUND(I153*H153,2)</f>
        <v>0</v>
      </c>
      <c r="BL153" s="20" t="s">
        <v>211</v>
      </c>
      <c r="BM153" s="20" t="s">
        <v>334</v>
      </c>
    </row>
    <row r="154" s="10" customFormat="1" ht="29.88" customHeight="1">
      <c r="B154" s="194"/>
      <c r="C154" s="195"/>
      <c r="D154" s="196" t="s">
        <v>70</v>
      </c>
      <c r="E154" s="208" t="s">
        <v>335</v>
      </c>
      <c r="F154" s="208" t="s">
        <v>336</v>
      </c>
      <c r="G154" s="195"/>
      <c r="H154" s="195"/>
      <c r="I154" s="198"/>
      <c r="J154" s="209">
        <f>BK154</f>
        <v>0</v>
      </c>
      <c r="K154" s="195"/>
      <c r="L154" s="200"/>
      <c r="M154" s="201"/>
      <c r="N154" s="202"/>
      <c r="O154" s="202"/>
      <c r="P154" s="203">
        <f>SUM(P155:P159)</f>
        <v>0</v>
      </c>
      <c r="Q154" s="202"/>
      <c r="R154" s="203">
        <f>SUM(R155:R159)</f>
        <v>0.036060000000000002</v>
      </c>
      <c r="S154" s="202"/>
      <c r="T154" s="204">
        <f>SUM(T155:T159)</f>
        <v>0</v>
      </c>
      <c r="AR154" s="205" t="s">
        <v>140</v>
      </c>
      <c r="AT154" s="206" t="s">
        <v>70</v>
      </c>
      <c r="AU154" s="206" t="s">
        <v>76</v>
      </c>
      <c r="AY154" s="205" t="s">
        <v>132</v>
      </c>
      <c r="BK154" s="207">
        <f>SUM(BK155:BK159)</f>
        <v>0</v>
      </c>
    </row>
    <row r="155" s="1" customFormat="1" ht="16.5" customHeight="1">
      <c r="B155" s="42"/>
      <c r="C155" s="210" t="s">
        <v>337</v>
      </c>
      <c r="D155" s="210" t="s">
        <v>135</v>
      </c>
      <c r="E155" s="211" t="s">
        <v>338</v>
      </c>
      <c r="F155" s="212" t="s">
        <v>339</v>
      </c>
      <c r="G155" s="213" t="s">
        <v>160</v>
      </c>
      <c r="H155" s="214">
        <v>1</v>
      </c>
      <c r="I155" s="215"/>
      <c r="J155" s="216">
        <f>ROUND(I155*H155,2)</f>
        <v>0</v>
      </c>
      <c r="K155" s="212" t="s">
        <v>21</v>
      </c>
      <c r="L155" s="68"/>
      <c r="M155" s="217" t="s">
        <v>21</v>
      </c>
      <c r="N155" s="218" t="s">
        <v>42</v>
      </c>
      <c r="O155" s="43"/>
      <c r="P155" s="219">
        <f>O155*H155</f>
        <v>0</v>
      </c>
      <c r="Q155" s="219">
        <v>0.022200000000000001</v>
      </c>
      <c r="R155" s="219">
        <f>Q155*H155</f>
        <v>0.022200000000000001</v>
      </c>
      <c r="S155" s="219">
        <v>0</v>
      </c>
      <c r="T155" s="220">
        <f>S155*H155</f>
        <v>0</v>
      </c>
      <c r="AR155" s="20" t="s">
        <v>211</v>
      </c>
      <c r="AT155" s="20" t="s">
        <v>135</v>
      </c>
      <c r="AU155" s="20" t="s">
        <v>140</v>
      </c>
      <c r="AY155" s="20" t="s">
        <v>132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76</v>
      </c>
      <c r="BK155" s="221">
        <f>ROUND(I155*H155,2)</f>
        <v>0</v>
      </c>
      <c r="BL155" s="20" t="s">
        <v>211</v>
      </c>
      <c r="BM155" s="20" t="s">
        <v>340</v>
      </c>
    </row>
    <row r="156" s="1" customFormat="1" ht="25.5" customHeight="1">
      <c r="B156" s="42"/>
      <c r="C156" s="210" t="s">
        <v>341</v>
      </c>
      <c r="D156" s="210" t="s">
        <v>135</v>
      </c>
      <c r="E156" s="211" t="s">
        <v>342</v>
      </c>
      <c r="F156" s="212" t="s">
        <v>343</v>
      </c>
      <c r="G156" s="213" t="s">
        <v>138</v>
      </c>
      <c r="H156" s="214">
        <v>1</v>
      </c>
      <c r="I156" s="215"/>
      <c r="J156" s="216">
        <f>ROUND(I156*H156,2)</f>
        <v>0</v>
      </c>
      <c r="K156" s="212" t="s">
        <v>215</v>
      </c>
      <c r="L156" s="68"/>
      <c r="M156" s="217" t="s">
        <v>21</v>
      </c>
      <c r="N156" s="218" t="s">
        <v>42</v>
      </c>
      <c r="O156" s="43"/>
      <c r="P156" s="219">
        <f>O156*H156</f>
        <v>0</v>
      </c>
      <c r="Q156" s="219">
        <v>0.01087</v>
      </c>
      <c r="R156" s="219">
        <f>Q156*H156</f>
        <v>0.01087</v>
      </c>
      <c r="S156" s="219">
        <v>0</v>
      </c>
      <c r="T156" s="220">
        <f>S156*H156</f>
        <v>0</v>
      </c>
      <c r="AR156" s="20" t="s">
        <v>211</v>
      </c>
      <c r="AT156" s="20" t="s">
        <v>135</v>
      </c>
      <c r="AU156" s="20" t="s">
        <v>140</v>
      </c>
      <c r="AY156" s="20" t="s">
        <v>132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76</v>
      </c>
      <c r="BK156" s="221">
        <f>ROUND(I156*H156,2)</f>
        <v>0</v>
      </c>
      <c r="BL156" s="20" t="s">
        <v>211</v>
      </c>
      <c r="BM156" s="20" t="s">
        <v>344</v>
      </c>
    </row>
    <row r="157" s="1" customFormat="1" ht="25.5" customHeight="1">
      <c r="B157" s="42"/>
      <c r="C157" s="210" t="s">
        <v>345</v>
      </c>
      <c r="D157" s="210" t="s">
        <v>135</v>
      </c>
      <c r="E157" s="211" t="s">
        <v>346</v>
      </c>
      <c r="F157" s="212" t="s">
        <v>347</v>
      </c>
      <c r="G157" s="213" t="s">
        <v>138</v>
      </c>
      <c r="H157" s="214">
        <v>1</v>
      </c>
      <c r="I157" s="215"/>
      <c r="J157" s="216">
        <f>ROUND(I157*H157,2)</f>
        <v>0</v>
      </c>
      <c r="K157" s="212" t="s">
        <v>215</v>
      </c>
      <c r="L157" s="68"/>
      <c r="M157" s="217" t="s">
        <v>21</v>
      </c>
      <c r="N157" s="218" t="s">
        <v>42</v>
      </c>
      <c r="O157" s="43"/>
      <c r="P157" s="219">
        <f>O157*H157</f>
        <v>0</v>
      </c>
      <c r="Q157" s="219">
        <v>0.00299</v>
      </c>
      <c r="R157" s="219">
        <f>Q157*H157</f>
        <v>0.00299</v>
      </c>
      <c r="S157" s="219">
        <v>0</v>
      </c>
      <c r="T157" s="220">
        <f>S157*H157</f>
        <v>0</v>
      </c>
      <c r="AR157" s="20" t="s">
        <v>211</v>
      </c>
      <c r="AT157" s="20" t="s">
        <v>135</v>
      </c>
      <c r="AU157" s="20" t="s">
        <v>140</v>
      </c>
      <c r="AY157" s="20" t="s">
        <v>132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76</v>
      </c>
      <c r="BK157" s="221">
        <f>ROUND(I157*H157,2)</f>
        <v>0</v>
      </c>
      <c r="BL157" s="20" t="s">
        <v>211</v>
      </c>
      <c r="BM157" s="20" t="s">
        <v>348</v>
      </c>
    </row>
    <row r="158" s="1" customFormat="1" ht="16.5" customHeight="1">
      <c r="B158" s="42"/>
      <c r="C158" s="210" t="s">
        <v>349</v>
      </c>
      <c r="D158" s="210" t="s">
        <v>135</v>
      </c>
      <c r="E158" s="211" t="s">
        <v>350</v>
      </c>
      <c r="F158" s="212" t="s">
        <v>351</v>
      </c>
      <c r="G158" s="213" t="s">
        <v>352</v>
      </c>
      <c r="H158" s="214">
        <v>1</v>
      </c>
      <c r="I158" s="215"/>
      <c r="J158" s="216">
        <f>ROUND(I158*H158,2)</f>
        <v>0</v>
      </c>
      <c r="K158" s="212" t="s">
        <v>21</v>
      </c>
      <c r="L158" s="68"/>
      <c r="M158" s="217" t="s">
        <v>21</v>
      </c>
      <c r="N158" s="218" t="s">
        <v>42</v>
      </c>
      <c r="O158" s="43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AR158" s="20" t="s">
        <v>211</v>
      </c>
      <c r="AT158" s="20" t="s">
        <v>135</v>
      </c>
      <c r="AU158" s="20" t="s">
        <v>140</v>
      </c>
      <c r="AY158" s="20" t="s">
        <v>132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76</v>
      </c>
      <c r="BK158" s="221">
        <f>ROUND(I158*H158,2)</f>
        <v>0</v>
      </c>
      <c r="BL158" s="20" t="s">
        <v>211</v>
      </c>
      <c r="BM158" s="20" t="s">
        <v>353</v>
      </c>
    </row>
    <row r="159" s="1" customFormat="1" ht="25.5" customHeight="1">
      <c r="B159" s="42"/>
      <c r="C159" s="210" t="s">
        <v>354</v>
      </c>
      <c r="D159" s="210" t="s">
        <v>135</v>
      </c>
      <c r="E159" s="211" t="s">
        <v>355</v>
      </c>
      <c r="F159" s="212" t="s">
        <v>356</v>
      </c>
      <c r="G159" s="213" t="s">
        <v>160</v>
      </c>
      <c r="H159" s="214">
        <v>1</v>
      </c>
      <c r="I159" s="215"/>
      <c r="J159" s="216">
        <f>ROUND(I159*H159,2)</f>
        <v>0</v>
      </c>
      <c r="K159" s="212" t="s">
        <v>21</v>
      </c>
      <c r="L159" s="68"/>
      <c r="M159" s="217" t="s">
        <v>21</v>
      </c>
      <c r="N159" s="218" t="s">
        <v>42</v>
      </c>
      <c r="O159" s="43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AR159" s="20" t="s">
        <v>211</v>
      </c>
      <c r="AT159" s="20" t="s">
        <v>135</v>
      </c>
      <c r="AU159" s="20" t="s">
        <v>140</v>
      </c>
      <c r="AY159" s="20" t="s">
        <v>132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76</v>
      </c>
      <c r="BK159" s="221">
        <f>ROUND(I159*H159,2)</f>
        <v>0</v>
      </c>
      <c r="BL159" s="20" t="s">
        <v>211</v>
      </c>
      <c r="BM159" s="20" t="s">
        <v>357</v>
      </c>
    </row>
    <row r="160" s="10" customFormat="1" ht="29.88" customHeight="1">
      <c r="B160" s="194"/>
      <c r="C160" s="195"/>
      <c r="D160" s="196" t="s">
        <v>70</v>
      </c>
      <c r="E160" s="208" t="s">
        <v>358</v>
      </c>
      <c r="F160" s="208" t="s">
        <v>359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SUM(P161:P166)</f>
        <v>0</v>
      </c>
      <c r="Q160" s="202"/>
      <c r="R160" s="203">
        <f>SUM(R161:R166)</f>
        <v>0.22946000000000003</v>
      </c>
      <c r="S160" s="202"/>
      <c r="T160" s="204">
        <f>SUM(T161:T166)</f>
        <v>0</v>
      </c>
      <c r="AR160" s="205" t="s">
        <v>140</v>
      </c>
      <c r="AT160" s="206" t="s">
        <v>70</v>
      </c>
      <c r="AU160" s="206" t="s">
        <v>76</v>
      </c>
      <c r="AY160" s="205" t="s">
        <v>132</v>
      </c>
      <c r="BK160" s="207">
        <f>SUM(BK161:BK166)</f>
        <v>0</v>
      </c>
    </row>
    <row r="161" s="1" customFormat="1" ht="16.5" customHeight="1">
      <c r="B161" s="42"/>
      <c r="C161" s="210" t="s">
        <v>360</v>
      </c>
      <c r="D161" s="210" t="s">
        <v>135</v>
      </c>
      <c r="E161" s="211" t="s">
        <v>361</v>
      </c>
      <c r="F161" s="212" t="s">
        <v>362</v>
      </c>
      <c r="G161" s="213" t="s">
        <v>214</v>
      </c>
      <c r="H161" s="214">
        <v>145</v>
      </c>
      <c r="I161" s="215"/>
      <c r="J161" s="216">
        <f>ROUND(I161*H161,2)</f>
        <v>0</v>
      </c>
      <c r="K161" s="212" t="s">
        <v>215</v>
      </c>
      <c r="L161" s="68"/>
      <c r="M161" s="217" t="s">
        <v>21</v>
      </c>
      <c r="N161" s="218" t="s">
        <v>42</v>
      </c>
      <c r="O161" s="43"/>
      <c r="P161" s="219">
        <f>O161*H161</f>
        <v>0</v>
      </c>
      <c r="Q161" s="219">
        <v>0.00044999999999999999</v>
      </c>
      <c r="R161" s="219">
        <f>Q161*H161</f>
        <v>0.065250000000000002</v>
      </c>
      <c r="S161" s="219">
        <v>0</v>
      </c>
      <c r="T161" s="220">
        <f>S161*H161</f>
        <v>0</v>
      </c>
      <c r="AR161" s="20" t="s">
        <v>211</v>
      </c>
      <c r="AT161" s="20" t="s">
        <v>135</v>
      </c>
      <c r="AU161" s="20" t="s">
        <v>140</v>
      </c>
      <c r="AY161" s="20" t="s">
        <v>132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76</v>
      </c>
      <c r="BK161" s="221">
        <f>ROUND(I161*H161,2)</f>
        <v>0</v>
      </c>
      <c r="BL161" s="20" t="s">
        <v>211</v>
      </c>
      <c r="BM161" s="20" t="s">
        <v>363</v>
      </c>
    </row>
    <row r="162" s="1" customFormat="1" ht="16.5" customHeight="1">
      <c r="B162" s="42"/>
      <c r="C162" s="210" t="s">
        <v>364</v>
      </c>
      <c r="D162" s="210" t="s">
        <v>135</v>
      </c>
      <c r="E162" s="211" t="s">
        <v>365</v>
      </c>
      <c r="F162" s="212" t="s">
        <v>366</v>
      </c>
      <c r="G162" s="213" t="s">
        <v>214</v>
      </c>
      <c r="H162" s="214">
        <v>105</v>
      </c>
      <c r="I162" s="215"/>
      <c r="J162" s="216">
        <f>ROUND(I162*H162,2)</f>
        <v>0</v>
      </c>
      <c r="K162" s="212" t="s">
        <v>215</v>
      </c>
      <c r="L162" s="68"/>
      <c r="M162" s="217" t="s">
        <v>21</v>
      </c>
      <c r="N162" s="218" t="s">
        <v>42</v>
      </c>
      <c r="O162" s="43"/>
      <c r="P162" s="219">
        <f>O162*H162</f>
        <v>0</v>
      </c>
      <c r="Q162" s="219">
        <v>0.00055999999999999995</v>
      </c>
      <c r="R162" s="219">
        <f>Q162*H162</f>
        <v>0.058799999999999998</v>
      </c>
      <c r="S162" s="219">
        <v>0</v>
      </c>
      <c r="T162" s="220">
        <f>S162*H162</f>
        <v>0</v>
      </c>
      <c r="AR162" s="20" t="s">
        <v>211</v>
      </c>
      <c r="AT162" s="20" t="s">
        <v>135</v>
      </c>
      <c r="AU162" s="20" t="s">
        <v>140</v>
      </c>
      <c r="AY162" s="20" t="s">
        <v>132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76</v>
      </c>
      <c r="BK162" s="221">
        <f>ROUND(I162*H162,2)</f>
        <v>0</v>
      </c>
      <c r="BL162" s="20" t="s">
        <v>211</v>
      </c>
      <c r="BM162" s="20" t="s">
        <v>367</v>
      </c>
    </row>
    <row r="163" s="1" customFormat="1" ht="16.5" customHeight="1">
      <c r="B163" s="42"/>
      <c r="C163" s="210" t="s">
        <v>368</v>
      </c>
      <c r="D163" s="210" t="s">
        <v>135</v>
      </c>
      <c r="E163" s="211" t="s">
        <v>369</v>
      </c>
      <c r="F163" s="212" t="s">
        <v>370</v>
      </c>
      <c r="G163" s="213" t="s">
        <v>214</v>
      </c>
      <c r="H163" s="214">
        <v>91</v>
      </c>
      <c r="I163" s="215"/>
      <c r="J163" s="216">
        <f>ROUND(I163*H163,2)</f>
        <v>0</v>
      </c>
      <c r="K163" s="212" t="s">
        <v>215</v>
      </c>
      <c r="L163" s="68"/>
      <c r="M163" s="217" t="s">
        <v>21</v>
      </c>
      <c r="N163" s="218" t="s">
        <v>42</v>
      </c>
      <c r="O163" s="43"/>
      <c r="P163" s="219">
        <f>O163*H163</f>
        <v>0</v>
      </c>
      <c r="Q163" s="219">
        <v>0.00068999999999999997</v>
      </c>
      <c r="R163" s="219">
        <f>Q163*H163</f>
        <v>0.062789999999999999</v>
      </c>
      <c r="S163" s="219">
        <v>0</v>
      </c>
      <c r="T163" s="220">
        <f>S163*H163</f>
        <v>0</v>
      </c>
      <c r="AR163" s="20" t="s">
        <v>211</v>
      </c>
      <c r="AT163" s="20" t="s">
        <v>135</v>
      </c>
      <c r="AU163" s="20" t="s">
        <v>140</v>
      </c>
      <c r="AY163" s="20" t="s">
        <v>132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76</v>
      </c>
      <c r="BK163" s="221">
        <f>ROUND(I163*H163,2)</f>
        <v>0</v>
      </c>
      <c r="BL163" s="20" t="s">
        <v>211</v>
      </c>
      <c r="BM163" s="20" t="s">
        <v>371</v>
      </c>
    </row>
    <row r="164" s="1" customFormat="1" ht="16.5" customHeight="1">
      <c r="B164" s="42"/>
      <c r="C164" s="210" t="s">
        <v>372</v>
      </c>
      <c r="D164" s="210" t="s">
        <v>135</v>
      </c>
      <c r="E164" s="211" t="s">
        <v>373</v>
      </c>
      <c r="F164" s="212" t="s">
        <v>374</v>
      </c>
      <c r="G164" s="213" t="s">
        <v>214</v>
      </c>
      <c r="H164" s="214">
        <v>3</v>
      </c>
      <c r="I164" s="215"/>
      <c r="J164" s="216">
        <f>ROUND(I164*H164,2)</f>
        <v>0</v>
      </c>
      <c r="K164" s="212" t="s">
        <v>215</v>
      </c>
      <c r="L164" s="68"/>
      <c r="M164" s="217" t="s">
        <v>21</v>
      </c>
      <c r="N164" s="218" t="s">
        <v>42</v>
      </c>
      <c r="O164" s="43"/>
      <c r="P164" s="219">
        <f>O164*H164</f>
        <v>0</v>
      </c>
      <c r="Q164" s="219">
        <v>0.0010399999999999999</v>
      </c>
      <c r="R164" s="219">
        <f>Q164*H164</f>
        <v>0.0031199999999999995</v>
      </c>
      <c r="S164" s="219">
        <v>0</v>
      </c>
      <c r="T164" s="220">
        <f>S164*H164</f>
        <v>0</v>
      </c>
      <c r="AR164" s="20" t="s">
        <v>211</v>
      </c>
      <c r="AT164" s="20" t="s">
        <v>135</v>
      </c>
      <c r="AU164" s="20" t="s">
        <v>140</v>
      </c>
      <c r="AY164" s="20" t="s">
        <v>132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76</v>
      </c>
      <c r="BK164" s="221">
        <f>ROUND(I164*H164,2)</f>
        <v>0</v>
      </c>
      <c r="BL164" s="20" t="s">
        <v>211</v>
      </c>
      <c r="BM164" s="20" t="s">
        <v>375</v>
      </c>
    </row>
    <row r="165" s="1" customFormat="1" ht="16.5" customHeight="1">
      <c r="B165" s="42"/>
      <c r="C165" s="210" t="s">
        <v>376</v>
      </c>
      <c r="D165" s="210" t="s">
        <v>135</v>
      </c>
      <c r="E165" s="211" t="s">
        <v>377</v>
      </c>
      <c r="F165" s="212" t="s">
        <v>378</v>
      </c>
      <c r="G165" s="213" t="s">
        <v>214</v>
      </c>
      <c r="H165" s="214">
        <v>25</v>
      </c>
      <c r="I165" s="215"/>
      <c r="J165" s="216">
        <f>ROUND(I165*H165,2)</f>
        <v>0</v>
      </c>
      <c r="K165" s="212" t="s">
        <v>215</v>
      </c>
      <c r="L165" s="68"/>
      <c r="M165" s="217" t="s">
        <v>21</v>
      </c>
      <c r="N165" s="218" t="s">
        <v>42</v>
      </c>
      <c r="O165" s="43"/>
      <c r="P165" s="219">
        <f>O165*H165</f>
        <v>0</v>
      </c>
      <c r="Q165" s="219">
        <v>0.00158</v>
      </c>
      <c r="R165" s="219">
        <f>Q165*H165</f>
        <v>0.0395</v>
      </c>
      <c r="S165" s="219">
        <v>0</v>
      </c>
      <c r="T165" s="220">
        <f>S165*H165</f>
        <v>0</v>
      </c>
      <c r="AR165" s="20" t="s">
        <v>211</v>
      </c>
      <c r="AT165" s="20" t="s">
        <v>135</v>
      </c>
      <c r="AU165" s="20" t="s">
        <v>140</v>
      </c>
      <c r="AY165" s="20" t="s">
        <v>132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76</v>
      </c>
      <c r="BK165" s="221">
        <f>ROUND(I165*H165,2)</f>
        <v>0</v>
      </c>
      <c r="BL165" s="20" t="s">
        <v>211</v>
      </c>
      <c r="BM165" s="20" t="s">
        <v>379</v>
      </c>
    </row>
    <row r="166" s="1" customFormat="1" ht="16.5" customHeight="1">
      <c r="B166" s="42"/>
      <c r="C166" s="210" t="s">
        <v>380</v>
      </c>
      <c r="D166" s="210" t="s">
        <v>135</v>
      </c>
      <c r="E166" s="211" t="s">
        <v>381</v>
      </c>
      <c r="F166" s="212" t="s">
        <v>382</v>
      </c>
      <c r="G166" s="213" t="s">
        <v>214</v>
      </c>
      <c r="H166" s="214">
        <v>365</v>
      </c>
      <c r="I166" s="215"/>
      <c r="J166" s="216">
        <f>ROUND(I166*H166,2)</f>
        <v>0</v>
      </c>
      <c r="K166" s="212" t="s">
        <v>215</v>
      </c>
      <c r="L166" s="68"/>
      <c r="M166" s="217" t="s">
        <v>21</v>
      </c>
      <c r="N166" s="218" t="s">
        <v>42</v>
      </c>
      <c r="O166" s="43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AR166" s="20" t="s">
        <v>211</v>
      </c>
      <c r="AT166" s="20" t="s">
        <v>135</v>
      </c>
      <c r="AU166" s="20" t="s">
        <v>140</v>
      </c>
      <c r="AY166" s="20" t="s">
        <v>132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76</v>
      </c>
      <c r="BK166" s="221">
        <f>ROUND(I166*H166,2)</f>
        <v>0</v>
      </c>
      <c r="BL166" s="20" t="s">
        <v>211</v>
      </c>
      <c r="BM166" s="20" t="s">
        <v>383</v>
      </c>
    </row>
    <row r="167" s="10" customFormat="1" ht="29.88" customHeight="1">
      <c r="B167" s="194"/>
      <c r="C167" s="195"/>
      <c r="D167" s="196" t="s">
        <v>70</v>
      </c>
      <c r="E167" s="208" t="s">
        <v>384</v>
      </c>
      <c r="F167" s="208" t="s">
        <v>385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SUM(P168:P191)</f>
        <v>0</v>
      </c>
      <c r="Q167" s="202"/>
      <c r="R167" s="203">
        <f>SUM(R168:R191)</f>
        <v>0.047140000000000001</v>
      </c>
      <c r="S167" s="202"/>
      <c r="T167" s="204">
        <f>SUM(T168:T191)</f>
        <v>0</v>
      </c>
      <c r="AR167" s="205" t="s">
        <v>140</v>
      </c>
      <c r="AT167" s="206" t="s">
        <v>70</v>
      </c>
      <c r="AU167" s="206" t="s">
        <v>76</v>
      </c>
      <c r="AY167" s="205" t="s">
        <v>132</v>
      </c>
      <c r="BK167" s="207">
        <f>SUM(BK168:BK191)</f>
        <v>0</v>
      </c>
    </row>
    <row r="168" s="1" customFormat="1" ht="16.5" customHeight="1">
      <c r="B168" s="42"/>
      <c r="C168" s="210" t="s">
        <v>386</v>
      </c>
      <c r="D168" s="210" t="s">
        <v>135</v>
      </c>
      <c r="E168" s="211" t="s">
        <v>387</v>
      </c>
      <c r="F168" s="212" t="s">
        <v>388</v>
      </c>
      <c r="G168" s="213" t="s">
        <v>21</v>
      </c>
      <c r="H168" s="214">
        <v>1</v>
      </c>
      <c r="I168" s="215"/>
      <c r="J168" s="216">
        <f>ROUND(I168*H168,2)</f>
        <v>0</v>
      </c>
      <c r="K168" s="212" t="s">
        <v>21</v>
      </c>
      <c r="L168" s="68"/>
      <c r="M168" s="217" t="s">
        <v>21</v>
      </c>
      <c r="N168" s="218" t="s">
        <v>42</v>
      </c>
      <c r="O168" s="43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AR168" s="20" t="s">
        <v>211</v>
      </c>
      <c r="AT168" s="20" t="s">
        <v>135</v>
      </c>
      <c r="AU168" s="20" t="s">
        <v>140</v>
      </c>
      <c r="AY168" s="20" t="s">
        <v>132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76</v>
      </c>
      <c r="BK168" s="221">
        <f>ROUND(I168*H168,2)</f>
        <v>0</v>
      </c>
      <c r="BL168" s="20" t="s">
        <v>211</v>
      </c>
      <c r="BM168" s="20" t="s">
        <v>389</v>
      </c>
    </row>
    <row r="169" s="1" customFormat="1" ht="16.5" customHeight="1">
      <c r="B169" s="42"/>
      <c r="C169" s="210" t="s">
        <v>390</v>
      </c>
      <c r="D169" s="210" t="s">
        <v>135</v>
      </c>
      <c r="E169" s="211" t="s">
        <v>391</v>
      </c>
      <c r="F169" s="212" t="s">
        <v>392</v>
      </c>
      <c r="G169" s="213" t="s">
        <v>160</v>
      </c>
      <c r="H169" s="214">
        <v>29</v>
      </c>
      <c r="I169" s="215"/>
      <c r="J169" s="216">
        <f>ROUND(I169*H169,2)</f>
        <v>0</v>
      </c>
      <c r="K169" s="212" t="s">
        <v>215</v>
      </c>
      <c r="L169" s="68"/>
      <c r="M169" s="217" t="s">
        <v>21</v>
      </c>
      <c r="N169" s="218" t="s">
        <v>42</v>
      </c>
      <c r="O169" s="43"/>
      <c r="P169" s="219">
        <f>O169*H169</f>
        <v>0</v>
      </c>
      <c r="Q169" s="219">
        <v>3.0000000000000001E-05</v>
      </c>
      <c r="R169" s="219">
        <f>Q169*H169</f>
        <v>0.00087000000000000001</v>
      </c>
      <c r="S169" s="219">
        <v>0</v>
      </c>
      <c r="T169" s="220">
        <f>S169*H169</f>
        <v>0</v>
      </c>
      <c r="AR169" s="20" t="s">
        <v>211</v>
      </c>
      <c r="AT169" s="20" t="s">
        <v>135</v>
      </c>
      <c r="AU169" s="20" t="s">
        <v>140</v>
      </c>
      <c r="AY169" s="20" t="s">
        <v>132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76</v>
      </c>
      <c r="BK169" s="221">
        <f>ROUND(I169*H169,2)</f>
        <v>0</v>
      </c>
      <c r="BL169" s="20" t="s">
        <v>211</v>
      </c>
      <c r="BM169" s="20" t="s">
        <v>393</v>
      </c>
    </row>
    <row r="170" s="1" customFormat="1" ht="16.5" customHeight="1">
      <c r="B170" s="42"/>
      <c r="C170" s="210" t="s">
        <v>394</v>
      </c>
      <c r="D170" s="210" t="s">
        <v>135</v>
      </c>
      <c r="E170" s="211" t="s">
        <v>395</v>
      </c>
      <c r="F170" s="212" t="s">
        <v>396</v>
      </c>
      <c r="G170" s="213" t="s">
        <v>160</v>
      </c>
      <c r="H170" s="214">
        <v>9</v>
      </c>
      <c r="I170" s="215"/>
      <c r="J170" s="216">
        <f>ROUND(I170*H170,2)</f>
        <v>0</v>
      </c>
      <c r="K170" s="212" t="s">
        <v>397</v>
      </c>
      <c r="L170" s="68"/>
      <c r="M170" s="217" t="s">
        <v>21</v>
      </c>
      <c r="N170" s="218" t="s">
        <v>42</v>
      </c>
      <c r="O170" s="43"/>
      <c r="P170" s="219">
        <f>O170*H170</f>
        <v>0</v>
      </c>
      <c r="Q170" s="219">
        <v>8.0000000000000007E-05</v>
      </c>
      <c r="R170" s="219">
        <f>Q170*H170</f>
        <v>0.00072000000000000005</v>
      </c>
      <c r="S170" s="219">
        <v>0</v>
      </c>
      <c r="T170" s="220">
        <f>S170*H170</f>
        <v>0</v>
      </c>
      <c r="AR170" s="20" t="s">
        <v>211</v>
      </c>
      <c r="AT170" s="20" t="s">
        <v>135</v>
      </c>
      <c r="AU170" s="20" t="s">
        <v>140</v>
      </c>
      <c r="AY170" s="20" t="s">
        <v>132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76</v>
      </c>
      <c r="BK170" s="221">
        <f>ROUND(I170*H170,2)</f>
        <v>0</v>
      </c>
      <c r="BL170" s="20" t="s">
        <v>211</v>
      </c>
      <c r="BM170" s="20" t="s">
        <v>398</v>
      </c>
    </row>
    <row r="171" s="1" customFormat="1" ht="16.5" customHeight="1">
      <c r="B171" s="42"/>
      <c r="C171" s="210" t="s">
        <v>399</v>
      </c>
      <c r="D171" s="210" t="s">
        <v>135</v>
      </c>
      <c r="E171" s="211" t="s">
        <v>400</v>
      </c>
      <c r="F171" s="212" t="s">
        <v>401</v>
      </c>
      <c r="G171" s="213" t="s">
        <v>160</v>
      </c>
      <c r="H171" s="214">
        <v>2</v>
      </c>
      <c r="I171" s="215"/>
      <c r="J171" s="216">
        <f>ROUND(I171*H171,2)</f>
        <v>0</v>
      </c>
      <c r="K171" s="212" t="s">
        <v>215</v>
      </c>
      <c r="L171" s="68"/>
      <c r="M171" s="217" t="s">
        <v>21</v>
      </c>
      <c r="N171" s="218" t="s">
        <v>42</v>
      </c>
      <c r="O171" s="43"/>
      <c r="P171" s="219">
        <f>O171*H171</f>
        <v>0</v>
      </c>
      <c r="Q171" s="219">
        <v>0.00010000000000000001</v>
      </c>
      <c r="R171" s="219">
        <f>Q171*H171</f>
        <v>0.00020000000000000001</v>
      </c>
      <c r="S171" s="219">
        <v>0</v>
      </c>
      <c r="T171" s="220">
        <f>S171*H171</f>
        <v>0</v>
      </c>
      <c r="AR171" s="20" t="s">
        <v>211</v>
      </c>
      <c r="AT171" s="20" t="s">
        <v>135</v>
      </c>
      <c r="AU171" s="20" t="s">
        <v>140</v>
      </c>
      <c r="AY171" s="20" t="s">
        <v>132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76</v>
      </c>
      <c r="BK171" s="221">
        <f>ROUND(I171*H171,2)</f>
        <v>0</v>
      </c>
      <c r="BL171" s="20" t="s">
        <v>211</v>
      </c>
      <c r="BM171" s="20" t="s">
        <v>402</v>
      </c>
    </row>
    <row r="172" s="1" customFormat="1" ht="16.5" customHeight="1">
      <c r="B172" s="42"/>
      <c r="C172" s="210" t="s">
        <v>403</v>
      </c>
      <c r="D172" s="210" t="s">
        <v>135</v>
      </c>
      <c r="E172" s="211" t="s">
        <v>404</v>
      </c>
      <c r="F172" s="212" t="s">
        <v>405</v>
      </c>
      <c r="G172" s="213" t="s">
        <v>160</v>
      </c>
      <c r="H172" s="214">
        <v>2</v>
      </c>
      <c r="I172" s="215"/>
      <c r="J172" s="216">
        <f>ROUND(I172*H172,2)</f>
        <v>0</v>
      </c>
      <c r="K172" s="212" t="s">
        <v>215</v>
      </c>
      <c r="L172" s="68"/>
      <c r="M172" s="217" t="s">
        <v>21</v>
      </c>
      <c r="N172" s="218" t="s">
        <v>42</v>
      </c>
      <c r="O172" s="43"/>
      <c r="P172" s="219">
        <f>O172*H172</f>
        <v>0</v>
      </c>
      <c r="Q172" s="219">
        <v>0.00021000000000000001</v>
      </c>
      <c r="R172" s="219">
        <f>Q172*H172</f>
        <v>0.00042000000000000002</v>
      </c>
      <c r="S172" s="219">
        <v>0</v>
      </c>
      <c r="T172" s="220">
        <f>S172*H172</f>
        <v>0</v>
      </c>
      <c r="AR172" s="20" t="s">
        <v>211</v>
      </c>
      <c r="AT172" s="20" t="s">
        <v>135</v>
      </c>
      <c r="AU172" s="20" t="s">
        <v>140</v>
      </c>
      <c r="AY172" s="20" t="s">
        <v>132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76</v>
      </c>
      <c r="BK172" s="221">
        <f>ROUND(I172*H172,2)</f>
        <v>0</v>
      </c>
      <c r="BL172" s="20" t="s">
        <v>211</v>
      </c>
      <c r="BM172" s="20" t="s">
        <v>406</v>
      </c>
    </row>
    <row r="173" s="1" customFormat="1" ht="16.5" customHeight="1">
      <c r="B173" s="42"/>
      <c r="C173" s="210" t="s">
        <v>407</v>
      </c>
      <c r="D173" s="210" t="s">
        <v>135</v>
      </c>
      <c r="E173" s="211" t="s">
        <v>408</v>
      </c>
      <c r="F173" s="212" t="s">
        <v>409</v>
      </c>
      <c r="G173" s="213" t="s">
        <v>160</v>
      </c>
      <c r="H173" s="214">
        <v>1</v>
      </c>
      <c r="I173" s="215"/>
      <c r="J173" s="216">
        <f>ROUND(I173*H173,2)</f>
        <v>0</v>
      </c>
      <c r="K173" s="212" t="s">
        <v>215</v>
      </c>
      <c r="L173" s="68"/>
      <c r="M173" s="217" t="s">
        <v>21</v>
      </c>
      <c r="N173" s="218" t="s">
        <v>42</v>
      </c>
      <c r="O173" s="43"/>
      <c r="P173" s="219">
        <f>O173*H173</f>
        <v>0</v>
      </c>
      <c r="Q173" s="219">
        <v>0.00024000000000000001</v>
      </c>
      <c r="R173" s="219">
        <f>Q173*H173</f>
        <v>0.00024000000000000001</v>
      </c>
      <c r="S173" s="219">
        <v>0</v>
      </c>
      <c r="T173" s="220">
        <f>S173*H173</f>
        <v>0</v>
      </c>
      <c r="AR173" s="20" t="s">
        <v>211</v>
      </c>
      <c r="AT173" s="20" t="s">
        <v>135</v>
      </c>
      <c r="AU173" s="20" t="s">
        <v>140</v>
      </c>
      <c r="AY173" s="20" t="s">
        <v>132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76</v>
      </c>
      <c r="BK173" s="221">
        <f>ROUND(I173*H173,2)</f>
        <v>0</v>
      </c>
      <c r="BL173" s="20" t="s">
        <v>211</v>
      </c>
      <c r="BM173" s="20" t="s">
        <v>410</v>
      </c>
    </row>
    <row r="174" s="1" customFormat="1" ht="16.5" customHeight="1">
      <c r="B174" s="42"/>
      <c r="C174" s="210" t="s">
        <v>411</v>
      </c>
      <c r="D174" s="210" t="s">
        <v>135</v>
      </c>
      <c r="E174" s="211" t="s">
        <v>412</v>
      </c>
      <c r="F174" s="212" t="s">
        <v>413</v>
      </c>
      <c r="G174" s="213" t="s">
        <v>160</v>
      </c>
      <c r="H174" s="214">
        <v>10</v>
      </c>
      <c r="I174" s="215"/>
      <c r="J174" s="216">
        <f>ROUND(I174*H174,2)</f>
        <v>0</v>
      </c>
      <c r="K174" s="212" t="s">
        <v>215</v>
      </c>
      <c r="L174" s="68"/>
      <c r="M174" s="217" t="s">
        <v>21</v>
      </c>
      <c r="N174" s="218" t="s">
        <v>42</v>
      </c>
      <c r="O174" s="43"/>
      <c r="P174" s="219">
        <f>O174*H174</f>
        <v>0</v>
      </c>
      <c r="Q174" s="219">
        <v>0.00024000000000000001</v>
      </c>
      <c r="R174" s="219">
        <f>Q174*H174</f>
        <v>0.0024000000000000002</v>
      </c>
      <c r="S174" s="219">
        <v>0</v>
      </c>
      <c r="T174" s="220">
        <f>S174*H174</f>
        <v>0</v>
      </c>
      <c r="AR174" s="20" t="s">
        <v>211</v>
      </c>
      <c r="AT174" s="20" t="s">
        <v>135</v>
      </c>
      <c r="AU174" s="20" t="s">
        <v>140</v>
      </c>
      <c r="AY174" s="20" t="s">
        <v>132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76</v>
      </c>
      <c r="BK174" s="221">
        <f>ROUND(I174*H174,2)</f>
        <v>0</v>
      </c>
      <c r="BL174" s="20" t="s">
        <v>211</v>
      </c>
      <c r="BM174" s="20" t="s">
        <v>414</v>
      </c>
    </row>
    <row r="175" s="1" customFormat="1" ht="16.5" customHeight="1">
      <c r="B175" s="42"/>
      <c r="C175" s="210" t="s">
        <v>415</v>
      </c>
      <c r="D175" s="210" t="s">
        <v>135</v>
      </c>
      <c r="E175" s="211" t="s">
        <v>416</v>
      </c>
      <c r="F175" s="212" t="s">
        <v>417</v>
      </c>
      <c r="G175" s="213" t="s">
        <v>160</v>
      </c>
      <c r="H175" s="214">
        <v>1</v>
      </c>
      <c r="I175" s="215"/>
      <c r="J175" s="216">
        <f>ROUND(I175*H175,2)</f>
        <v>0</v>
      </c>
      <c r="K175" s="212" t="s">
        <v>21</v>
      </c>
      <c r="L175" s="68"/>
      <c r="M175" s="217" t="s">
        <v>21</v>
      </c>
      <c r="N175" s="218" t="s">
        <v>42</v>
      </c>
      <c r="O175" s="43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AR175" s="20" t="s">
        <v>211</v>
      </c>
      <c r="AT175" s="20" t="s">
        <v>135</v>
      </c>
      <c r="AU175" s="20" t="s">
        <v>140</v>
      </c>
      <c r="AY175" s="20" t="s">
        <v>132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76</v>
      </c>
      <c r="BK175" s="221">
        <f>ROUND(I175*H175,2)</f>
        <v>0</v>
      </c>
      <c r="BL175" s="20" t="s">
        <v>211</v>
      </c>
      <c r="BM175" s="20" t="s">
        <v>418</v>
      </c>
    </row>
    <row r="176" s="1" customFormat="1" ht="16.5" customHeight="1">
      <c r="B176" s="42"/>
      <c r="C176" s="210" t="s">
        <v>419</v>
      </c>
      <c r="D176" s="210" t="s">
        <v>135</v>
      </c>
      <c r="E176" s="211" t="s">
        <v>420</v>
      </c>
      <c r="F176" s="212" t="s">
        <v>421</v>
      </c>
      <c r="G176" s="213" t="s">
        <v>160</v>
      </c>
      <c r="H176" s="214">
        <v>27</v>
      </c>
      <c r="I176" s="215"/>
      <c r="J176" s="216">
        <f>ROUND(I176*H176,2)</f>
        <v>0</v>
      </c>
      <c r="K176" s="212" t="s">
        <v>215</v>
      </c>
      <c r="L176" s="68"/>
      <c r="M176" s="217" t="s">
        <v>21</v>
      </c>
      <c r="N176" s="218" t="s">
        <v>42</v>
      </c>
      <c r="O176" s="43"/>
      <c r="P176" s="219">
        <f>O176*H176</f>
        <v>0</v>
      </c>
      <c r="Q176" s="219">
        <v>0.00013999999999999999</v>
      </c>
      <c r="R176" s="219">
        <f>Q176*H176</f>
        <v>0.0037799999999999995</v>
      </c>
      <c r="S176" s="219">
        <v>0</v>
      </c>
      <c r="T176" s="220">
        <f>S176*H176</f>
        <v>0</v>
      </c>
      <c r="AR176" s="20" t="s">
        <v>211</v>
      </c>
      <c r="AT176" s="20" t="s">
        <v>135</v>
      </c>
      <c r="AU176" s="20" t="s">
        <v>140</v>
      </c>
      <c r="AY176" s="20" t="s">
        <v>132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76</v>
      </c>
      <c r="BK176" s="221">
        <f>ROUND(I176*H176,2)</f>
        <v>0</v>
      </c>
      <c r="BL176" s="20" t="s">
        <v>211</v>
      </c>
      <c r="BM176" s="20" t="s">
        <v>422</v>
      </c>
    </row>
    <row r="177" s="1" customFormat="1" ht="16.5" customHeight="1">
      <c r="B177" s="42"/>
      <c r="C177" s="210" t="s">
        <v>423</v>
      </c>
      <c r="D177" s="210" t="s">
        <v>135</v>
      </c>
      <c r="E177" s="211" t="s">
        <v>424</v>
      </c>
      <c r="F177" s="212" t="s">
        <v>425</v>
      </c>
      <c r="G177" s="213" t="s">
        <v>160</v>
      </c>
      <c r="H177" s="214">
        <v>3</v>
      </c>
      <c r="I177" s="215"/>
      <c r="J177" s="216">
        <f>ROUND(I177*H177,2)</f>
        <v>0</v>
      </c>
      <c r="K177" s="212" t="s">
        <v>21</v>
      </c>
      <c r="L177" s="68"/>
      <c r="M177" s="217" t="s">
        <v>21</v>
      </c>
      <c r="N177" s="218" t="s">
        <v>42</v>
      </c>
      <c r="O177" s="43"/>
      <c r="P177" s="219">
        <f>O177*H177</f>
        <v>0</v>
      </c>
      <c r="Q177" s="219">
        <v>0.00013999999999999999</v>
      </c>
      <c r="R177" s="219">
        <f>Q177*H177</f>
        <v>0.00041999999999999996</v>
      </c>
      <c r="S177" s="219">
        <v>0</v>
      </c>
      <c r="T177" s="220">
        <f>S177*H177</f>
        <v>0</v>
      </c>
      <c r="AR177" s="20" t="s">
        <v>211</v>
      </c>
      <c r="AT177" s="20" t="s">
        <v>135</v>
      </c>
      <c r="AU177" s="20" t="s">
        <v>140</v>
      </c>
      <c r="AY177" s="20" t="s">
        <v>132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76</v>
      </c>
      <c r="BK177" s="221">
        <f>ROUND(I177*H177,2)</f>
        <v>0</v>
      </c>
      <c r="BL177" s="20" t="s">
        <v>211</v>
      </c>
      <c r="BM177" s="20" t="s">
        <v>426</v>
      </c>
    </row>
    <row r="178" s="1" customFormat="1" ht="16.5" customHeight="1">
      <c r="B178" s="42"/>
      <c r="C178" s="210" t="s">
        <v>427</v>
      </c>
      <c r="D178" s="210" t="s">
        <v>135</v>
      </c>
      <c r="E178" s="211" t="s">
        <v>428</v>
      </c>
      <c r="F178" s="212" t="s">
        <v>429</v>
      </c>
      <c r="G178" s="213" t="s">
        <v>160</v>
      </c>
      <c r="H178" s="214">
        <v>1</v>
      </c>
      <c r="I178" s="215"/>
      <c r="J178" s="216">
        <f>ROUND(I178*H178,2)</f>
        <v>0</v>
      </c>
      <c r="K178" s="212" t="s">
        <v>215</v>
      </c>
      <c r="L178" s="68"/>
      <c r="M178" s="217" t="s">
        <v>21</v>
      </c>
      <c r="N178" s="218" t="s">
        <v>42</v>
      </c>
      <c r="O178" s="43"/>
      <c r="P178" s="219">
        <f>O178*H178</f>
        <v>0</v>
      </c>
      <c r="Q178" s="219">
        <v>0.00012999999999999999</v>
      </c>
      <c r="R178" s="219">
        <f>Q178*H178</f>
        <v>0.00012999999999999999</v>
      </c>
      <c r="S178" s="219">
        <v>0</v>
      </c>
      <c r="T178" s="220">
        <f>S178*H178</f>
        <v>0</v>
      </c>
      <c r="AR178" s="20" t="s">
        <v>211</v>
      </c>
      <c r="AT178" s="20" t="s">
        <v>135</v>
      </c>
      <c r="AU178" s="20" t="s">
        <v>140</v>
      </c>
      <c r="AY178" s="20" t="s">
        <v>132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76</v>
      </c>
      <c r="BK178" s="221">
        <f>ROUND(I178*H178,2)</f>
        <v>0</v>
      </c>
      <c r="BL178" s="20" t="s">
        <v>211</v>
      </c>
      <c r="BM178" s="20" t="s">
        <v>430</v>
      </c>
    </row>
    <row r="179" s="1" customFormat="1" ht="16.5" customHeight="1">
      <c r="B179" s="42"/>
      <c r="C179" s="210" t="s">
        <v>431</v>
      </c>
      <c r="D179" s="210" t="s">
        <v>135</v>
      </c>
      <c r="E179" s="211" t="s">
        <v>432</v>
      </c>
      <c r="F179" s="212" t="s">
        <v>433</v>
      </c>
      <c r="G179" s="213" t="s">
        <v>160</v>
      </c>
      <c r="H179" s="214">
        <v>30</v>
      </c>
      <c r="I179" s="215"/>
      <c r="J179" s="216">
        <f>ROUND(I179*H179,2)</f>
        <v>0</v>
      </c>
      <c r="K179" s="212" t="s">
        <v>215</v>
      </c>
      <c r="L179" s="68"/>
      <c r="M179" s="217" t="s">
        <v>21</v>
      </c>
      <c r="N179" s="218" t="s">
        <v>42</v>
      </c>
      <c r="O179" s="43"/>
      <c r="P179" s="219">
        <f>O179*H179</f>
        <v>0</v>
      </c>
      <c r="Q179" s="219">
        <v>0.00076000000000000004</v>
      </c>
      <c r="R179" s="219">
        <f>Q179*H179</f>
        <v>0.022800000000000001</v>
      </c>
      <c r="S179" s="219">
        <v>0</v>
      </c>
      <c r="T179" s="220">
        <f>S179*H179</f>
        <v>0</v>
      </c>
      <c r="AR179" s="20" t="s">
        <v>211</v>
      </c>
      <c r="AT179" s="20" t="s">
        <v>135</v>
      </c>
      <c r="AU179" s="20" t="s">
        <v>140</v>
      </c>
      <c r="AY179" s="20" t="s">
        <v>132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76</v>
      </c>
      <c r="BK179" s="221">
        <f>ROUND(I179*H179,2)</f>
        <v>0</v>
      </c>
      <c r="BL179" s="20" t="s">
        <v>211</v>
      </c>
      <c r="BM179" s="20" t="s">
        <v>434</v>
      </c>
    </row>
    <row r="180" s="1" customFormat="1" ht="16.5" customHeight="1">
      <c r="B180" s="42"/>
      <c r="C180" s="210" t="s">
        <v>435</v>
      </c>
      <c r="D180" s="210" t="s">
        <v>135</v>
      </c>
      <c r="E180" s="211" t="s">
        <v>436</v>
      </c>
      <c r="F180" s="212" t="s">
        <v>437</v>
      </c>
      <c r="G180" s="213" t="s">
        <v>160</v>
      </c>
      <c r="H180" s="214">
        <v>4</v>
      </c>
      <c r="I180" s="215"/>
      <c r="J180" s="216">
        <f>ROUND(I180*H180,2)</f>
        <v>0</v>
      </c>
      <c r="K180" s="212" t="s">
        <v>215</v>
      </c>
      <c r="L180" s="68"/>
      <c r="M180" s="217" t="s">
        <v>21</v>
      </c>
      <c r="N180" s="218" t="s">
        <v>42</v>
      </c>
      <c r="O180" s="43"/>
      <c r="P180" s="219">
        <f>O180*H180</f>
        <v>0</v>
      </c>
      <c r="Q180" s="219">
        <v>0.00027999999999999998</v>
      </c>
      <c r="R180" s="219">
        <f>Q180*H180</f>
        <v>0.0011199999999999999</v>
      </c>
      <c r="S180" s="219">
        <v>0</v>
      </c>
      <c r="T180" s="220">
        <f>S180*H180</f>
        <v>0</v>
      </c>
      <c r="AR180" s="20" t="s">
        <v>211</v>
      </c>
      <c r="AT180" s="20" t="s">
        <v>135</v>
      </c>
      <c r="AU180" s="20" t="s">
        <v>140</v>
      </c>
      <c r="AY180" s="20" t="s">
        <v>132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76</v>
      </c>
      <c r="BK180" s="221">
        <f>ROUND(I180*H180,2)</f>
        <v>0</v>
      </c>
      <c r="BL180" s="20" t="s">
        <v>211</v>
      </c>
      <c r="BM180" s="20" t="s">
        <v>438</v>
      </c>
    </row>
    <row r="181" s="1" customFormat="1" ht="16.5" customHeight="1">
      <c r="B181" s="42"/>
      <c r="C181" s="210" t="s">
        <v>439</v>
      </c>
      <c r="D181" s="210" t="s">
        <v>135</v>
      </c>
      <c r="E181" s="211" t="s">
        <v>440</v>
      </c>
      <c r="F181" s="212" t="s">
        <v>441</v>
      </c>
      <c r="G181" s="213" t="s">
        <v>160</v>
      </c>
      <c r="H181" s="214">
        <v>14</v>
      </c>
      <c r="I181" s="215"/>
      <c r="J181" s="216">
        <f>ROUND(I181*H181,2)</f>
        <v>0</v>
      </c>
      <c r="K181" s="212" t="s">
        <v>215</v>
      </c>
      <c r="L181" s="68"/>
      <c r="M181" s="217" t="s">
        <v>21</v>
      </c>
      <c r="N181" s="218" t="s">
        <v>42</v>
      </c>
      <c r="O181" s="43"/>
      <c r="P181" s="219">
        <f>O181*H181</f>
        <v>0</v>
      </c>
      <c r="Q181" s="219">
        <v>0.00022000000000000001</v>
      </c>
      <c r="R181" s="219">
        <f>Q181*H181</f>
        <v>0.0030800000000000003</v>
      </c>
      <c r="S181" s="219">
        <v>0</v>
      </c>
      <c r="T181" s="220">
        <f>S181*H181</f>
        <v>0</v>
      </c>
      <c r="AR181" s="20" t="s">
        <v>211</v>
      </c>
      <c r="AT181" s="20" t="s">
        <v>135</v>
      </c>
      <c r="AU181" s="20" t="s">
        <v>140</v>
      </c>
      <c r="AY181" s="20" t="s">
        <v>132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76</v>
      </c>
      <c r="BK181" s="221">
        <f>ROUND(I181*H181,2)</f>
        <v>0</v>
      </c>
      <c r="BL181" s="20" t="s">
        <v>211</v>
      </c>
      <c r="BM181" s="20" t="s">
        <v>442</v>
      </c>
    </row>
    <row r="182" s="1" customFormat="1" ht="16.5" customHeight="1">
      <c r="B182" s="42"/>
      <c r="C182" s="210" t="s">
        <v>443</v>
      </c>
      <c r="D182" s="210" t="s">
        <v>135</v>
      </c>
      <c r="E182" s="211" t="s">
        <v>444</v>
      </c>
      <c r="F182" s="212" t="s">
        <v>445</v>
      </c>
      <c r="G182" s="213" t="s">
        <v>160</v>
      </c>
      <c r="H182" s="214">
        <v>1</v>
      </c>
      <c r="I182" s="215"/>
      <c r="J182" s="216">
        <f>ROUND(I182*H182,2)</f>
        <v>0</v>
      </c>
      <c r="K182" s="212" t="s">
        <v>215</v>
      </c>
      <c r="L182" s="68"/>
      <c r="M182" s="217" t="s">
        <v>21</v>
      </c>
      <c r="N182" s="218" t="s">
        <v>42</v>
      </c>
      <c r="O182" s="43"/>
      <c r="P182" s="219">
        <f>O182*H182</f>
        <v>0</v>
      </c>
      <c r="Q182" s="219">
        <v>0.00124</v>
      </c>
      <c r="R182" s="219">
        <f>Q182*H182</f>
        <v>0.00124</v>
      </c>
      <c r="S182" s="219">
        <v>0</v>
      </c>
      <c r="T182" s="220">
        <f>S182*H182</f>
        <v>0</v>
      </c>
      <c r="AR182" s="20" t="s">
        <v>211</v>
      </c>
      <c r="AT182" s="20" t="s">
        <v>135</v>
      </c>
      <c r="AU182" s="20" t="s">
        <v>140</v>
      </c>
      <c r="AY182" s="20" t="s">
        <v>132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76</v>
      </c>
      <c r="BK182" s="221">
        <f>ROUND(I182*H182,2)</f>
        <v>0</v>
      </c>
      <c r="BL182" s="20" t="s">
        <v>211</v>
      </c>
      <c r="BM182" s="20" t="s">
        <v>446</v>
      </c>
    </row>
    <row r="183" s="1" customFormat="1" ht="16.5" customHeight="1">
      <c r="B183" s="42"/>
      <c r="C183" s="210" t="s">
        <v>447</v>
      </c>
      <c r="D183" s="210" t="s">
        <v>135</v>
      </c>
      <c r="E183" s="211" t="s">
        <v>448</v>
      </c>
      <c r="F183" s="212" t="s">
        <v>449</v>
      </c>
      <c r="G183" s="213" t="s">
        <v>160</v>
      </c>
      <c r="H183" s="214">
        <v>4</v>
      </c>
      <c r="I183" s="215"/>
      <c r="J183" s="216">
        <f>ROUND(I183*H183,2)</f>
        <v>0</v>
      </c>
      <c r="K183" s="212" t="s">
        <v>215</v>
      </c>
      <c r="L183" s="68"/>
      <c r="M183" s="217" t="s">
        <v>21</v>
      </c>
      <c r="N183" s="218" t="s">
        <v>42</v>
      </c>
      <c r="O183" s="43"/>
      <c r="P183" s="219">
        <f>O183*H183</f>
        <v>0</v>
      </c>
      <c r="Q183" s="219">
        <v>0.00021000000000000001</v>
      </c>
      <c r="R183" s="219">
        <f>Q183*H183</f>
        <v>0.00084000000000000003</v>
      </c>
      <c r="S183" s="219">
        <v>0</v>
      </c>
      <c r="T183" s="220">
        <f>S183*H183</f>
        <v>0</v>
      </c>
      <c r="AR183" s="20" t="s">
        <v>211</v>
      </c>
      <c r="AT183" s="20" t="s">
        <v>135</v>
      </c>
      <c r="AU183" s="20" t="s">
        <v>140</v>
      </c>
      <c r="AY183" s="20" t="s">
        <v>132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76</v>
      </c>
      <c r="BK183" s="221">
        <f>ROUND(I183*H183,2)</f>
        <v>0</v>
      </c>
      <c r="BL183" s="20" t="s">
        <v>211</v>
      </c>
      <c r="BM183" s="20" t="s">
        <v>450</v>
      </c>
    </row>
    <row r="184" s="1" customFormat="1" ht="16.5" customHeight="1">
      <c r="B184" s="42"/>
      <c r="C184" s="210" t="s">
        <v>451</v>
      </c>
      <c r="D184" s="210" t="s">
        <v>135</v>
      </c>
      <c r="E184" s="211" t="s">
        <v>452</v>
      </c>
      <c r="F184" s="212" t="s">
        <v>453</v>
      </c>
      <c r="G184" s="213" t="s">
        <v>160</v>
      </c>
      <c r="H184" s="214">
        <v>2</v>
      </c>
      <c r="I184" s="215"/>
      <c r="J184" s="216">
        <f>ROUND(I184*H184,2)</f>
        <v>0</v>
      </c>
      <c r="K184" s="212" t="s">
        <v>215</v>
      </c>
      <c r="L184" s="68"/>
      <c r="M184" s="217" t="s">
        <v>21</v>
      </c>
      <c r="N184" s="218" t="s">
        <v>42</v>
      </c>
      <c r="O184" s="43"/>
      <c r="P184" s="219">
        <f>O184*H184</f>
        <v>0</v>
      </c>
      <c r="Q184" s="219">
        <v>0.00034000000000000002</v>
      </c>
      <c r="R184" s="219">
        <f>Q184*H184</f>
        <v>0.00068000000000000005</v>
      </c>
      <c r="S184" s="219">
        <v>0</v>
      </c>
      <c r="T184" s="220">
        <f>S184*H184</f>
        <v>0</v>
      </c>
      <c r="AR184" s="20" t="s">
        <v>211</v>
      </c>
      <c r="AT184" s="20" t="s">
        <v>135</v>
      </c>
      <c r="AU184" s="20" t="s">
        <v>140</v>
      </c>
      <c r="AY184" s="20" t="s">
        <v>132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76</v>
      </c>
      <c r="BK184" s="221">
        <f>ROUND(I184*H184,2)</f>
        <v>0</v>
      </c>
      <c r="BL184" s="20" t="s">
        <v>211</v>
      </c>
      <c r="BM184" s="20" t="s">
        <v>454</v>
      </c>
    </row>
    <row r="185" s="1" customFormat="1" ht="16.5" customHeight="1">
      <c r="B185" s="42"/>
      <c r="C185" s="210" t="s">
        <v>455</v>
      </c>
      <c r="D185" s="210" t="s">
        <v>135</v>
      </c>
      <c r="E185" s="211" t="s">
        <v>456</v>
      </c>
      <c r="F185" s="212" t="s">
        <v>457</v>
      </c>
      <c r="G185" s="213" t="s">
        <v>160</v>
      </c>
      <c r="H185" s="214">
        <v>2</v>
      </c>
      <c r="I185" s="215"/>
      <c r="J185" s="216">
        <f>ROUND(I185*H185,2)</f>
        <v>0</v>
      </c>
      <c r="K185" s="212" t="s">
        <v>215</v>
      </c>
      <c r="L185" s="68"/>
      <c r="M185" s="217" t="s">
        <v>21</v>
      </c>
      <c r="N185" s="218" t="s">
        <v>42</v>
      </c>
      <c r="O185" s="43"/>
      <c r="P185" s="219">
        <f>O185*H185</f>
        <v>0</v>
      </c>
      <c r="Q185" s="219">
        <v>0.00050000000000000001</v>
      </c>
      <c r="R185" s="219">
        <f>Q185*H185</f>
        <v>0.001</v>
      </c>
      <c r="S185" s="219">
        <v>0</v>
      </c>
      <c r="T185" s="220">
        <f>S185*H185</f>
        <v>0</v>
      </c>
      <c r="AR185" s="20" t="s">
        <v>211</v>
      </c>
      <c r="AT185" s="20" t="s">
        <v>135</v>
      </c>
      <c r="AU185" s="20" t="s">
        <v>140</v>
      </c>
      <c r="AY185" s="20" t="s">
        <v>132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76</v>
      </c>
      <c r="BK185" s="221">
        <f>ROUND(I185*H185,2)</f>
        <v>0</v>
      </c>
      <c r="BL185" s="20" t="s">
        <v>211</v>
      </c>
      <c r="BM185" s="20" t="s">
        <v>458</v>
      </c>
    </row>
    <row r="186" s="1" customFormat="1" ht="16.5" customHeight="1">
      <c r="B186" s="42"/>
      <c r="C186" s="210" t="s">
        <v>459</v>
      </c>
      <c r="D186" s="210" t="s">
        <v>135</v>
      </c>
      <c r="E186" s="211" t="s">
        <v>164</v>
      </c>
      <c r="F186" s="212" t="s">
        <v>460</v>
      </c>
      <c r="G186" s="213" t="s">
        <v>160</v>
      </c>
      <c r="H186" s="214">
        <v>2</v>
      </c>
      <c r="I186" s="215"/>
      <c r="J186" s="216">
        <f>ROUND(I186*H186,2)</f>
        <v>0</v>
      </c>
      <c r="K186" s="212" t="s">
        <v>215</v>
      </c>
      <c r="L186" s="68"/>
      <c r="M186" s="217" t="s">
        <v>21</v>
      </c>
      <c r="N186" s="218" t="s">
        <v>42</v>
      </c>
      <c r="O186" s="43"/>
      <c r="P186" s="219">
        <f>O186*H186</f>
        <v>0</v>
      </c>
      <c r="Q186" s="219">
        <v>0.00069999999999999999</v>
      </c>
      <c r="R186" s="219">
        <f>Q186*H186</f>
        <v>0.0014</v>
      </c>
      <c r="S186" s="219">
        <v>0</v>
      </c>
      <c r="T186" s="220">
        <f>S186*H186</f>
        <v>0</v>
      </c>
      <c r="AR186" s="20" t="s">
        <v>211</v>
      </c>
      <c r="AT186" s="20" t="s">
        <v>135</v>
      </c>
      <c r="AU186" s="20" t="s">
        <v>140</v>
      </c>
      <c r="AY186" s="20" t="s">
        <v>132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76</v>
      </c>
      <c r="BK186" s="221">
        <f>ROUND(I186*H186,2)</f>
        <v>0</v>
      </c>
      <c r="BL186" s="20" t="s">
        <v>211</v>
      </c>
      <c r="BM186" s="20" t="s">
        <v>461</v>
      </c>
    </row>
    <row r="187" s="1" customFormat="1" ht="25.5" customHeight="1">
      <c r="B187" s="42"/>
      <c r="C187" s="210" t="s">
        <v>462</v>
      </c>
      <c r="D187" s="210" t="s">
        <v>135</v>
      </c>
      <c r="E187" s="211" t="s">
        <v>463</v>
      </c>
      <c r="F187" s="212" t="s">
        <v>464</v>
      </c>
      <c r="G187" s="213" t="s">
        <v>160</v>
      </c>
      <c r="H187" s="214">
        <v>1</v>
      </c>
      <c r="I187" s="215"/>
      <c r="J187" s="216">
        <f>ROUND(I187*H187,2)</f>
        <v>0</v>
      </c>
      <c r="K187" s="212" t="s">
        <v>21</v>
      </c>
      <c r="L187" s="68"/>
      <c r="M187" s="217" t="s">
        <v>21</v>
      </c>
      <c r="N187" s="218" t="s">
        <v>42</v>
      </c>
      <c r="O187" s="43"/>
      <c r="P187" s="219">
        <f>O187*H187</f>
        <v>0</v>
      </c>
      <c r="Q187" s="219">
        <v>0.00182</v>
      </c>
      <c r="R187" s="219">
        <f>Q187*H187</f>
        <v>0.00182</v>
      </c>
      <c r="S187" s="219">
        <v>0</v>
      </c>
      <c r="T187" s="220">
        <f>S187*H187</f>
        <v>0</v>
      </c>
      <c r="AR187" s="20" t="s">
        <v>211</v>
      </c>
      <c r="AT187" s="20" t="s">
        <v>135</v>
      </c>
      <c r="AU187" s="20" t="s">
        <v>140</v>
      </c>
      <c r="AY187" s="20" t="s">
        <v>132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76</v>
      </c>
      <c r="BK187" s="221">
        <f>ROUND(I187*H187,2)</f>
        <v>0</v>
      </c>
      <c r="BL187" s="20" t="s">
        <v>211</v>
      </c>
      <c r="BM187" s="20" t="s">
        <v>465</v>
      </c>
    </row>
    <row r="188" s="1" customFormat="1" ht="25.5" customHeight="1">
      <c r="B188" s="42"/>
      <c r="C188" s="210" t="s">
        <v>466</v>
      </c>
      <c r="D188" s="210" t="s">
        <v>135</v>
      </c>
      <c r="E188" s="211" t="s">
        <v>467</v>
      </c>
      <c r="F188" s="212" t="s">
        <v>468</v>
      </c>
      <c r="G188" s="213" t="s">
        <v>160</v>
      </c>
      <c r="H188" s="214">
        <v>3</v>
      </c>
      <c r="I188" s="215"/>
      <c r="J188" s="216">
        <f>ROUND(I188*H188,2)</f>
        <v>0</v>
      </c>
      <c r="K188" s="212" t="s">
        <v>215</v>
      </c>
      <c r="L188" s="68"/>
      <c r="M188" s="217" t="s">
        <v>21</v>
      </c>
      <c r="N188" s="218" t="s">
        <v>42</v>
      </c>
      <c r="O188" s="43"/>
      <c r="P188" s="219">
        <f>O188*H188</f>
        <v>0</v>
      </c>
      <c r="Q188" s="219">
        <v>0.00051999999999999995</v>
      </c>
      <c r="R188" s="219">
        <f>Q188*H188</f>
        <v>0.0015599999999999998</v>
      </c>
      <c r="S188" s="219">
        <v>0</v>
      </c>
      <c r="T188" s="220">
        <f>S188*H188</f>
        <v>0</v>
      </c>
      <c r="AR188" s="20" t="s">
        <v>211</v>
      </c>
      <c r="AT188" s="20" t="s">
        <v>135</v>
      </c>
      <c r="AU188" s="20" t="s">
        <v>140</v>
      </c>
      <c r="AY188" s="20" t="s">
        <v>132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76</v>
      </c>
      <c r="BK188" s="221">
        <f>ROUND(I188*H188,2)</f>
        <v>0</v>
      </c>
      <c r="BL188" s="20" t="s">
        <v>211</v>
      </c>
      <c r="BM188" s="20" t="s">
        <v>469</v>
      </c>
    </row>
    <row r="189" s="1" customFormat="1" ht="16.5" customHeight="1">
      <c r="B189" s="42"/>
      <c r="C189" s="210" t="s">
        <v>470</v>
      </c>
      <c r="D189" s="210" t="s">
        <v>135</v>
      </c>
      <c r="E189" s="211" t="s">
        <v>471</v>
      </c>
      <c r="F189" s="212" t="s">
        <v>472</v>
      </c>
      <c r="G189" s="213" t="s">
        <v>160</v>
      </c>
      <c r="H189" s="214">
        <v>1</v>
      </c>
      <c r="I189" s="215"/>
      <c r="J189" s="216">
        <f>ROUND(I189*H189,2)</f>
        <v>0</v>
      </c>
      <c r="K189" s="212" t="s">
        <v>21</v>
      </c>
      <c r="L189" s="68"/>
      <c r="M189" s="217" t="s">
        <v>21</v>
      </c>
      <c r="N189" s="218" t="s">
        <v>42</v>
      </c>
      <c r="O189" s="43"/>
      <c r="P189" s="219">
        <f>O189*H189</f>
        <v>0</v>
      </c>
      <c r="Q189" s="219">
        <v>0.00147</v>
      </c>
      <c r="R189" s="219">
        <f>Q189*H189</f>
        <v>0.00147</v>
      </c>
      <c r="S189" s="219">
        <v>0</v>
      </c>
      <c r="T189" s="220">
        <f>S189*H189</f>
        <v>0</v>
      </c>
      <c r="AR189" s="20" t="s">
        <v>211</v>
      </c>
      <c r="AT189" s="20" t="s">
        <v>135</v>
      </c>
      <c r="AU189" s="20" t="s">
        <v>140</v>
      </c>
      <c r="AY189" s="20" t="s">
        <v>132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76</v>
      </c>
      <c r="BK189" s="221">
        <f>ROUND(I189*H189,2)</f>
        <v>0</v>
      </c>
      <c r="BL189" s="20" t="s">
        <v>211</v>
      </c>
      <c r="BM189" s="20" t="s">
        <v>473</v>
      </c>
    </row>
    <row r="190" s="1" customFormat="1" ht="16.5" customHeight="1">
      <c r="B190" s="42"/>
      <c r="C190" s="222" t="s">
        <v>474</v>
      </c>
      <c r="D190" s="222" t="s">
        <v>163</v>
      </c>
      <c r="E190" s="223" t="s">
        <v>475</v>
      </c>
      <c r="F190" s="224" t="s">
        <v>476</v>
      </c>
      <c r="G190" s="225" t="s">
        <v>160</v>
      </c>
      <c r="H190" s="226">
        <v>1</v>
      </c>
      <c r="I190" s="227"/>
      <c r="J190" s="228">
        <f>ROUND(I190*H190,2)</f>
        <v>0</v>
      </c>
      <c r="K190" s="224" t="s">
        <v>21</v>
      </c>
      <c r="L190" s="229"/>
      <c r="M190" s="230" t="s">
        <v>21</v>
      </c>
      <c r="N190" s="231" t="s">
        <v>42</v>
      </c>
      <c r="O190" s="43"/>
      <c r="P190" s="219">
        <f>O190*H190</f>
        <v>0</v>
      </c>
      <c r="Q190" s="219">
        <v>0.00010000000000000001</v>
      </c>
      <c r="R190" s="219">
        <f>Q190*H190</f>
        <v>0.00010000000000000001</v>
      </c>
      <c r="S190" s="219">
        <v>0</v>
      </c>
      <c r="T190" s="220">
        <f>S190*H190</f>
        <v>0</v>
      </c>
      <c r="AR190" s="20" t="s">
        <v>220</v>
      </c>
      <c r="AT190" s="20" t="s">
        <v>163</v>
      </c>
      <c r="AU190" s="20" t="s">
        <v>140</v>
      </c>
      <c r="AY190" s="20" t="s">
        <v>132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76</v>
      </c>
      <c r="BK190" s="221">
        <f>ROUND(I190*H190,2)</f>
        <v>0</v>
      </c>
      <c r="BL190" s="20" t="s">
        <v>211</v>
      </c>
      <c r="BM190" s="20" t="s">
        <v>477</v>
      </c>
    </row>
    <row r="191" s="1" customFormat="1" ht="16.5" customHeight="1">
      <c r="B191" s="42"/>
      <c r="C191" s="210" t="s">
        <v>478</v>
      </c>
      <c r="D191" s="210" t="s">
        <v>135</v>
      </c>
      <c r="E191" s="211" t="s">
        <v>479</v>
      </c>
      <c r="F191" s="212" t="s">
        <v>480</v>
      </c>
      <c r="G191" s="213" t="s">
        <v>160</v>
      </c>
      <c r="H191" s="214">
        <v>1</v>
      </c>
      <c r="I191" s="215"/>
      <c r="J191" s="216">
        <f>ROUND(I191*H191,2)</f>
        <v>0</v>
      </c>
      <c r="K191" s="212" t="s">
        <v>215</v>
      </c>
      <c r="L191" s="68"/>
      <c r="M191" s="217" t="s">
        <v>21</v>
      </c>
      <c r="N191" s="218" t="s">
        <v>42</v>
      </c>
      <c r="O191" s="43"/>
      <c r="P191" s="219">
        <f>O191*H191</f>
        <v>0</v>
      </c>
      <c r="Q191" s="219">
        <v>0.00084999999999999995</v>
      </c>
      <c r="R191" s="219">
        <f>Q191*H191</f>
        <v>0.00084999999999999995</v>
      </c>
      <c r="S191" s="219">
        <v>0</v>
      </c>
      <c r="T191" s="220">
        <f>S191*H191</f>
        <v>0</v>
      </c>
      <c r="AR191" s="20" t="s">
        <v>211</v>
      </c>
      <c r="AT191" s="20" t="s">
        <v>135</v>
      </c>
      <c r="AU191" s="20" t="s">
        <v>140</v>
      </c>
      <c r="AY191" s="20" t="s">
        <v>132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76</v>
      </c>
      <c r="BK191" s="221">
        <f>ROUND(I191*H191,2)</f>
        <v>0</v>
      </c>
      <c r="BL191" s="20" t="s">
        <v>211</v>
      </c>
      <c r="BM191" s="20" t="s">
        <v>481</v>
      </c>
    </row>
    <row r="192" s="10" customFormat="1" ht="29.88" customHeight="1">
      <c r="B192" s="194"/>
      <c r="C192" s="195"/>
      <c r="D192" s="196" t="s">
        <v>70</v>
      </c>
      <c r="E192" s="208" t="s">
        <v>482</v>
      </c>
      <c r="F192" s="208" t="s">
        <v>483</v>
      </c>
      <c r="G192" s="195"/>
      <c r="H192" s="195"/>
      <c r="I192" s="198"/>
      <c r="J192" s="209">
        <f>BK192</f>
        <v>0</v>
      </c>
      <c r="K192" s="195"/>
      <c r="L192" s="200"/>
      <c r="M192" s="201"/>
      <c r="N192" s="202"/>
      <c r="O192" s="202"/>
      <c r="P192" s="203">
        <f>SUM(P193:P213)</f>
        <v>0</v>
      </c>
      <c r="Q192" s="202"/>
      <c r="R192" s="203">
        <f>SUM(R193:R213)</f>
        <v>1.5889099999999998</v>
      </c>
      <c r="S192" s="202"/>
      <c r="T192" s="204">
        <f>SUM(T193:T213)</f>
        <v>0</v>
      </c>
      <c r="AR192" s="205" t="s">
        <v>140</v>
      </c>
      <c r="AT192" s="206" t="s">
        <v>70</v>
      </c>
      <c r="AU192" s="206" t="s">
        <v>76</v>
      </c>
      <c r="AY192" s="205" t="s">
        <v>132</v>
      </c>
      <c r="BK192" s="207">
        <f>SUM(BK193:BK213)</f>
        <v>0</v>
      </c>
    </row>
    <row r="193" s="1" customFormat="1" ht="16.5" customHeight="1">
      <c r="B193" s="42"/>
      <c r="C193" s="210" t="s">
        <v>484</v>
      </c>
      <c r="D193" s="210" t="s">
        <v>135</v>
      </c>
      <c r="E193" s="211" t="s">
        <v>485</v>
      </c>
      <c r="F193" s="212" t="s">
        <v>486</v>
      </c>
      <c r="G193" s="213" t="s">
        <v>160</v>
      </c>
      <c r="H193" s="214">
        <v>1</v>
      </c>
      <c r="I193" s="215"/>
      <c r="J193" s="216">
        <f>ROUND(I193*H193,2)</f>
        <v>0</v>
      </c>
      <c r="K193" s="212" t="s">
        <v>215</v>
      </c>
      <c r="L193" s="68"/>
      <c r="M193" s="217" t="s">
        <v>21</v>
      </c>
      <c r="N193" s="218" t="s">
        <v>42</v>
      </c>
      <c r="O193" s="43"/>
      <c r="P193" s="219">
        <f>O193*H193</f>
        <v>0</v>
      </c>
      <c r="Q193" s="219">
        <v>0.016549999999999999</v>
      </c>
      <c r="R193" s="219">
        <f>Q193*H193</f>
        <v>0.016549999999999999</v>
      </c>
      <c r="S193" s="219">
        <v>0</v>
      </c>
      <c r="T193" s="220">
        <f>S193*H193</f>
        <v>0</v>
      </c>
      <c r="AR193" s="20" t="s">
        <v>211</v>
      </c>
      <c r="AT193" s="20" t="s">
        <v>135</v>
      </c>
      <c r="AU193" s="20" t="s">
        <v>140</v>
      </c>
      <c r="AY193" s="20" t="s">
        <v>132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76</v>
      </c>
      <c r="BK193" s="221">
        <f>ROUND(I193*H193,2)</f>
        <v>0</v>
      </c>
      <c r="BL193" s="20" t="s">
        <v>211</v>
      </c>
      <c r="BM193" s="20" t="s">
        <v>487</v>
      </c>
    </row>
    <row r="194" s="1" customFormat="1" ht="16.5" customHeight="1">
      <c r="B194" s="42"/>
      <c r="C194" s="210" t="s">
        <v>488</v>
      </c>
      <c r="D194" s="210" t="s">
        <v>135</v>
      </c>
      <c r="E194" s="211" t="s">
        <v>489</v>
      </c>
      <c r="F194" s="212" t="s">
        <v>490</v>
      </c>
      <c r="G194" s="213" t="s">
        <v>160</v>
      </c>
      <c r="H194" s="214">
        <v>1</v>
      </c>
      <c r="I194" s="215"/>
      <c r="J194" s="216">
        <f>ROUND(I194*H194,2)</f>
        <v>0</v>
      </c>
      <c r="K194" s="212" t="s">
        <v>215</v>
      </c>
      <c r="L194" s="68"/>
      <c r="M194" s="217" t="s">
        <v>21</v>
      </c>
      <c r="N194" s="218" t="s">
        <v>42</v>
      </c>
      <c r="O194" s="43"/>
      <c r="P194" s="219">
        <f>O194*H194</f>
        <v>0</v>
      </c>
      <c r="Q194" s="219">
        <v>0.022700000000000001</v>
      </c>
      <c r="R194" s="219">
        <f>Q194*H194</f>
        <v>0.022700000000000001</v>
      </c>
      <c r="S194" s="219">
        <v>0</v>
      </c>
      <c r="T194" s="220">
        <f>S194*H194</f>
        <v>0</v>
      </c>
      <c r="AR194" s="20" t="s">
        <v>211</v>
      </c>
      <c r="AT194" s="20" t="s">
        <v>135</v>
      </c>
      <c r="AU194" s="20" t="s">
        <v>140</v>
      </c>
      <c r="AY194" s="20" t="s">
        <v>132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76</v>
      </c>
      <c r="BK194" s="221">
        <f>ROUND(I194*H194,2)</f>
        <v>0</v>
      </c>
      <c r="BL194" s="20" t="s">
        <v>211</v>
      </c>
      <c r="BM194" s="20" t="s">
        <v>491</v>
      </c>
    </row>
    <row r="195" s="1" customFormat="1" ht="16.5" customHeight="1">
      <c r="B195" s="42"/>
      <c r="C195" s="210" t="s">
        <v>492</v>
      </c>
      <c r="D195" s="210" t="s">
        <v>135</v>
      </c>
      <c r="E195" s="211" t="s">
        <v>493</v>
      </c>
      <c r="F195" s="212" t="s">
        <v>494</v>
      </c>
      <c r="G195" s="213" t="s">
        <v>160</v>
      </c>
      <c r="H195" s="214">
        <v>2</v>
      </c>
      <c r="I195" s="215"/>
      <c r="J195" s="216">
        <f>ROUND(I195*H195,2)</f>
        <v>0</v>
      </c>
      <c r="K195" s="212" t="s">
        <v>215</v>
      </c>
      <c r="L195" s="68"/>
      <c r="M195" s="217" t="s">
        <v>21</v>
      </c>
      <c r="N195" s="218" t="s">
        <v>42</v>
      </c>
      <c r="O195" s="43"/>
      <c r="P195" s="219">
        <f>O195*H195</f>
        <v>0</v>
      </c>
      <c r="Q195" s="219">
        <v>0.022290000000000001</v>
      </c>
      <c r="R195" s="219">
        <f>Q195*H195</f>
        <v>0.044580000000000002</v>
      </c>
      <c r="S195" s="219">
        <v>0</v>
      </c>
      <c r="T195" s="220">
        <f>S195*H195</f>
        <v>0</v>
      </c>
      <c r="AR195" s="20" t="s">
        <v>211</v>
      </c>
      <c r="AT195" s="20" t="s">
        <v>135</v>
      </c>
      <c r="AU195" s="20" t="s">
        <v>140</v>
      </c>
      <c r="AY195" s="20" t="s">
        <v>132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76</v>
      </c>
      <c r="BK195" s="221">
        <f>ROUND(I195*H195,2)</f>
        <v>0</v>
      </c>
      <c r="BL195" s="20" t="s">
        <v>211</v>
      </c>
      <c r="BM195" s="20" t="s">
        <v>495</v>
      </c>
    </row>
    <row r="196" s="1" customFormat="1" ht="16.5" customHeight="1">
      <c r="B196" s="42"/>
      <c r="C196" s="210" t="s">
        <v>496</v>
      </c>
      <c r="D196" s="210" t="s">
        <v>135</v>
      </c>
      <c r="E196" s="211" t="s">
        <v>497</v>
      </c>
      <c r="F196" s="212" t="s">
        <v>498</v>
      </c>
      <c r="G196" s="213" t="s">
        <v>160</v>
      </c>
      <c r="H196" s="214">
        <v>2</v>
      </c>
      <c r="I196" s="215"/>
      <c r="J196" s="216">
        <f>ROUND(I196*H196,2)</f>
        <v>0</v>
      </c>
      <c r="K196" s="212" t="s">
        <v>215</v>
      </c>
      <c r="L196" s="68"/>
      <c r="M196" s="217" t="s">
        <v>21</v>
      </c>
      <c r="N196" s="218" t="s">
        <v>42</v>
      </c>
      <c r="O196" s="43"/>
      <c r="P196" s="219">
        <f>O196*H196</f>
        <v>0</v>
      </c>
      <c r="Q196" s="219">
        <v>0.0332</v>
      </c>
      <c r="R196" s="219">
        <f>Q196*H196</f>
        <v>0.066400000000000001</v>
      </c>
      <c r="S196" s="219">
        <v>0</v>
      </c>
      <c r="T196" s="220">
        <f>S196*H196</f>
        <v>0</v>
      </c>
      <c r="AR196" s="20" t="s">
        <v>211</v>
      </c>
      <c r="AT196" s="20" t="s">
        <v>135</v>
      </c>
      <c r="AU196" s="20" t="s">
        <v>140</v>
      </c>
      <c r="AY196" s="20" t="s">
        <v>132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76</v>
      </c>
      <c r="BK196" s="221">
        <f>ROUND(I196*H196,2)</f>
        <v>0</v>
      </c>
      <c r="BL196" s="20" t="s">
        <v>211</v>
      </c>
      <c r="BM196" s="20" t="s">
        <v>499</v>
      </c>
    </row>
    <row r="197" s="1" customFormat="1" ht="16.5" customHeight="1">
      <c r="B197" s="42"/>
      <c r="C197" s="210" t="s">
        <v>500</v>
      </c>
      <c r="D197" s="210" t="s">
        <v>135</v>
      </c>
      <c r="E197" s="211" t="s">
        <v>501</v>
      </c>
      <c r="F197" s="212" t="s">
        <v>502</v>
      </c>
      <c r="G197" s="213" t="s">
        <v>160</v>
      </c>
      <c r="H197" s="214">
        <v>2</v>
      </c>
      <c r="I197" s="215"/>
      <c r="J197" s="216">
        <f>ROUND(I197*H197,2)</f>
        <v>0</v>
      </c>
      <c r="K197" s="212" t="s">
        <v>215</v>
      </c>
      <c r="L197" s="68"/>
      <c r="M197" s="217" t="s">
        <v>21</v>
      </c>
      <c r="N197" s="218" t="s">
        <v>42</v>
      </c>
      <c r="O197" s="43"/>
      <c r="P197" s="219">
        <f>O197*H197</f>
        <v>0</v>
      </c>
      <c r="Q197" s="219">
        <v>0.042380000000000001</v>
      </c>
      <c r="R197" s="219">
        <f>Q197*H197</f>
        <v>0.084760000000000002</v>
      </c>
      <c r="S197" s="219">
        <v>0</v>
      </c>
      <c r="T197" s="220">
        <f>S197*H197</f>
        <v>0</v>
      </c>
      <c r="AR197" s="20" t="s">
        <v>211</v>
      </c>
      <c r="AT197" s="20" t="s">
        <v>135</v>
      </c>
      <c r="AU197" s="20" t="s">
        <v>140</v>
      </c>
      <c r="AY197" s="20" t="s">
        <v>132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76</v>
      </c>
      <c r="BK197" s="221">
        <f>ROUND(I197*H197,2)</f>
        <v>0</v>
      </c>
      <c r="BL197" s="20" t="s">
        <v>211</v>
      </c>
      <c r="BM197" s="20" t="s">
        <v>503</v>
      </c>
    </row>
    <row r="198" s="1" customFormat="1" ht="16.5" customHeight="1">
      <c r="B198" s="42"/>
      <c r="C198" s="210" t="s">
        <v>504</v>
      </c>
      <c r="D198" s="210" t="s">
        <v>135</v>
      </c>
      <c r="E198" s="211" t="s">
        <v>505</v>
      </c>
      <c r="F198" s="212" t="s">
        <v>506</v>
      </c>
      <c r="G198" s="213" t="s">
        <v>160</v>
      </c>
      <c r="H198" s="214">
        <v>1</v>
      </c>
      <c r="I198" s="215"/>
      <c r="J198" s="216">
        <f>ROUND(I198*H198,2)</f>
        <v>0</v>
      </c>
      <c r="K198" s="212" t="s">
        <v>215</v>
      </c>
      <c r="L198" s="68"/>
      <c r="M198" s="217" t="s">
        <v>21</v>
      </c>
      <c r="N198" s="218" t="s">
        <v>42</v>
      </c>
      <c r="O198" s="43"/>
      <c r="P198" s="219">
        <f>O198*H198</f>
        <v>0</v>
      </c>
      <c r="Q198" s="219">
        <v>0.060699999999999997</v>
      </c>
      <c r="R198" s="219">
        <f>Q198*H198</f>
        <v>0.060699999999999997</v>
      </c>
      <c r="S198" s="219">
        <v>0</v>
      </c>
      <c r="T198" s="220">
        <f>S198*H198</f>
        <v>0</v>
      </c>
      <c r="AR198" s="20" t="s">
        <v>211</v>
      </c>
      <c r="AT198" s="20" t="s">
        <v>135</v>
      </c>
      <c r="AU198" s="20" t="s">
        <v>140</v>
      </c>
      <c r="AY198" s="20" t="s">
        <v>132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76</v>
      </c>
      <c r="BK198" s="221">
        <f>ROUND(I198*H198,2)</f>
        <v>0</v>
      </c>
      <c r="BL198" s="20" t="s">
        <v>211</v>
      </c>
      <c r="BM198" s="20" t="s">
        <v>507</v>
      </c>
    </row>
    <row r="199" s="1" customFormat="1" ht="16.5" customHeight="1">
      <c r="B199" s="42"/>
      <c r="C199" s="210" t="s">
        <v>508</v>
      </c>
      <c r="D199" s="210" t="s">
        <v>135</v>
      </c>
      <c r="E199" s="211" t="s">
        <v>509</v>
      </c>
      <c r="F199" s="212" t="s">
        <v>510</v>
      </c>
      <c r="G199" s="213" t="s">
        <v>160</v>
      </c>
      <c r="H199" s="214">
        <v>1</v>
      </c>
      <c r="I199" s="215"/>
      <c r="J199" s="216">
        <f>ROUND(I199*H199,2)</f>
        <v>0</v>
      </c>
      <c r="K199" s="212" t="s">
        <v>215</v>
      </c>
      <c r="L199" s="68"/>
      <c r="M199" s="217" t="s">
        <v>21</v>
      </c>
      <c r="N199" s="218" t="s">
        <v>42</v>
      </c>
      <c r="O199" s="43"/>
      <c r="P199" s="219">
        <f>O199*H199</f>
        <v>0</v>
      </c>
      <c r="Q199" s="219">
        <v>0.056099999999999997</v>
      </c>
      <c r="R199" s="219">
        <f>Q199*H199</f>
        <v>0.056099999999999997</v>
      </c>
      <c r="S199" s="219">
        <v>0</v>
      </c>
      <c r="T199" s="220">
        <f>S199*H199</f>
        <v>0</v>
      </c>
      <c r="AR199" s="20" t="s">
        <v>211</v>
      </c>
      <c r="AT199" s="20" t="s">
        <v>135</v>
      </c>
      <c r="AU199" s="20" t="s">
        <v>140</v>
      </c>
      <c r="AY199" s="20" t="s">
        <v>132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76</v>
      </c>
      <c r="BK199" s="221">
        <f>ROUND(I199*H199,2)</f>
        <v>0</v>
      </c>
      <c r="BL199" s="20" t="s">
        <v>211</v>
      </c>
      <c r="BM199" s="20" t="s">
        <v>511</v>
      </c>
    </row>
    <row r="200" s="1" customFormat="1" ht="16.5" customHeight="1">
      <c r="B200" s="42"/>
      <c r="C200" s="210" t="s">
        <v>512</v>
      </c>
      <c r="D200" s="210" t="s">
        <v>135</v>
      </c>
      <c r="E200" s="211" t="s">
        <v>513</v>
      </c>
      <c r="F200" s="212" t="s">
        <v>514</v>
      </c>
      <c r="G200" s="213" t="s">
        <v>160</v>
      </c>
      <c r="H200" s="214">
        <v>1</v>
      </c>
      <c r="I200" s="215"/>
      <c r="J200" s="216">
        <f>ROUND(I200*H200,2)</f>
        <v>0</v>
      </c>
      <c r="K200" s="212" t="s">
        <v>215</v>
      </c>
      <c r="L200" s="68"/>
      <c r="M200" s="217" t="s">
        <v>21</v>
      </c>
      <c r="N200" s="218" t="s">
        <v>42</v>
      </c>
      <c r="O200" s="43"/>
      <c r="P200" s="219">
        <f>O200*H200</f>
        <v>0</v>
      </c>
      <c r="Q200" s="219">
        <v>0.066879999999999995</v>
      </c>
      <c r="R200" s="219">
        <f>Q200*H200</f>
        <v>0.066879999999999995</v>
      </c>
      <c r="S200" s="219">
        <v>0</v>
      </c>
      <c r="T200" s="220">
        <f>S200*H200</f>
        <v>0</v>
      </c>
      <c r="AR200" s="20" t="s">
        <v>211</v>
      </c>
      <c r="AT200" s="20" t="s">
        <v>135</v>
      </c>
      <c r="AU200" s="20" t="s">
        <v>140</v>
      </c>
      <c r="AY200" s="20" t="s">
        <v>132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76</v>
      </c>
      <c r="BK200" s="221">
        <f>ROUND(I200*H200,2)</f>
        <v>0</v>
      </c>
      <c r="BL200" s="20" t="s">
        <v>211</v>
      </c>
      <c r="BM200" s="20" t="s">
        <v>515</v>
      </c>
    </row>
    <row r="201" s="1" customFormat="1" ht="16.5" customHeight="1">
      <c r="B201" s="42"/>
      <c r="C201" s="210" t="s">
        <v>516</v>
      </c>
      <c r="D201" s="210" t="s">
        <v>135</v>
      </c>
      <c r="E201" s="211" t="s">
        <v>517</v>
      </c>
      <c r="F201" s="212" t="s">
        <v>518</v>
      </c>
      <c r="G201" s="213" t="s">
        <v>160</v>
      </c>
      <c r="H201" s="214">
        <v>3</v>
      </c>
      <c r="I201" s="215"/>
      <c r="J201" s="216">
        <f>ROUND(I201*H201,2)</f>
        <v>0</v>
      </c>
      <c r="K201" s="212" t="s">
        <v>215</v>
      </c>
      <c r="L201" s="68"/>
      <c r="M201" s="217" t="s">
        <v>21</v>
      </c>
      <c r="N201" s="218" t="s">
        <v>42</v>
      </c>
      <c r="O201" s="43"/>
      <c r="P201" s="219">
        <f>O201*H201</f>
        <v>0</v>
      </c>
      <c r="Q201" s="219">
        <v>0.031399999999999997</v>
      </c>
      <c r="R201" s="219">
        <f>Q201*H201</f>
        <v>0.094199999999999992</v>
      </c>
      <c r="S201" s="219">
        <v>0</v>
      </c>
      <c r="T201" s="220">
        <f>S201*H201</f>
        <v>0</v>
      </c>
      <c r="AR201" s="20" t="s">
        <v>211</v>
      </c>
      <c r="AT201" s="20" t="s">
        <v>135</v>
      </c>
      <c r="AU201" s="20" t="s">
        <v>140</v>
      </c>
      <c r="AY201" s="20" t="s">
        <v>132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76</v>
      </c>
      <c r="BK201" s="221">
        <f>ROUND(I201*H201,2)</f>
        <v>0</v>
      </c>
      <c r="BL201" s="20" t="s">
        <v>211</v>
      </c>
      <c r="BM201" s="20" t="s">
        <v>519</v>
      </c>
    </row>
    <row r="202" s="1" customFormat="1" ht="16.5" customHeight="1">
      <c r="B202" s="42"/>
      <c r="C202" s="210" t="s">
        <v>520</v>
      </c>
      <c r="D202" s="210" t="s">
        <v>135</v>
      </c>
      <c r="E202" s="211" t="s">
        <v>521</v>
      </c>
      <c r="F202" s="212" t="s">
        <v>522</v>
      </c>
      <c r="G202" s="213" t="s">
        <v>160</v>
      </c>
      <c r="H202" s="214">
        <v>2</v>
      </c>
      <c r="I202" s="215"/>
      <c r="J202" s="216">
        <f>ROUND(I202*H202,2)</f>
        <v>0</v>
      </c>
      <c r="K202" s="212" t="s">
        <v>215</v>
      </c>
      <c r="L202" s="68"/>
      <c r="M202" s="217" t="s">
        <v>21</v>
      </c>
      <c r="N202" s="218" t="s">
        <v>42</v>
      </c>
      <c r="O202" s="43"/>
      <c r="P202" s="219">
        <f>O202*H202</f>
        <v>0</v>
      </c>
      <c r="Q202" s="219">
        <v>0.045999999999999999</v>
      </c>
      <c r="R202" s="219">
        <f>Q202*H202</f>
        <v>0.091999999999999998</v>
      </c>
      <c r="S202" s="219">
        <v>0</v>
      </c>
      <c r="T202" s="220">
        <f>S202*H202</f>
        <v>0</v>
      </c>
      <c r="AR202" s="20" t="s">
        <v>211</v>
      </c>
      <c r="AT202" s="20" t="s">
        <v>135</v>
      </c>
      <c r="AU202" s="20" t="s">
        <v>140</v>
      </c>
      <c r="AY202" s="20" t="s">
        <v>132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76</v>
      </c>
      <c r="BK202" s="221">
        <f>ROUND(I202*H202,2)</f>
        <v>0</v>
      </c>
      <c r="BL202" s="20" t="s">
        <v>211</v>
      </c>
      <c r="BM202" s="20" t="s">
        <v>523</v>
      </c>
    </row>
    <row r="203" s="1" customFormat="1" ht="16.5" customHeight="1">
      <c r="B203" s="42"/>
      <c r="C203" s="210" t="s">
        <v>524</v>
      </c>
      <c r="D203" s="210" t="s">
        <v>135</v>
      </c>
      <c r="E203" s="211" t="s">
        <v>525</v>
      </c>
      <c r="F203" s="212" t="s">
        <v>526</v>
      </c>
      <c r="G203" s="213" t="s">
        <v>160</v>
      </c>
      <c r="H203" s="214">
        <v>3</v>
      </c>
      <c r="I203" s="215"/>
      <c r="J203" s="216">
        <f>ROUND(I203*H203,2)</f>
        <v>0</v>
      </c>
      <c r="K203" s="212" t="s">
        <v>215</v>
      </c>
      <c r="L203" s="68"/>
      <c r="M203" s="217" t="s">
        <v>21</v>
      </c>
      <c r="N203" s="218" t="s">
        <v>42</v>
      </c>
      <c r="O203" s="43"/>
      <c r="P203" s="219">
        <f>O203*H203</f>
        <v>0</v>
      </c>
      <c r="Q203" s="219">
        <v>0.0533</v>
      </c>
      <c r="R203" s="219">
        <f>Q203*H203</f>
        <v>0.15989999999999999</v>
      </c>
      <c r="S203" s="219">
        <v>0</v>
      </c>
      <c r="T203" s="220">
        <f>S203*H203</f>
        <v>0</v>
      </c>
      <c r="AR203" s="20" t="s">
        <v>211</v>
      </c>
      <c r="AT203" s="20" t="s">
        <v>135</v>
      </c>
      <c r="AU203" s="20" t="s">
        <v>140</v>
      </c>
      <c r="AY203" s="20" t="s">
        <v>132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76</v>
      </c>
      <c r="BK203" s="221">
        <f>ROUND(I203*H203,2)</f>
        <v>0</v>
      </c>
      <c r="BL203" s="20" t="s">
        <v>211</v>
      </c>
      <c r="BM203" s="20" t="s">
        <v>527</v>
      </c>
    </row>
    <row r="204" s="1" customFormat="1" ht="16.5" customHeight="1">
      <c r="B204" s="42"/>
      <c r="C204" s="210" t="s">
        <v>528</v>
      </c>
      <c r="D204" s="210" t="s">
        <v>135</v>
      </c>
      <c r="E204" s="211" t="s">
        <v>529</v>
      </c>
      <c r="F204" s="212" t="s">
        <v>530</v>
      </c>
      <c r="G204" s="213" t="s">
        <v>160</v>
      </c>
      <c r="H204" s="214">
        <v>2</v>
      </c>
      <c r="I204" s="215"/>
      <c r="J204" s="216">
        <f>ROUND(I204*H204,2)</f>
        <v>0</v>
      </c>
      <c r="K204" s="212" t="s">
        <v>215</v>
      </c>
      <c r="L204" s="68"/>
      <c r="M204" s="217" t="s">
        <v>21</v>
      </c>
      <c r="N204" s="218" t="s">
        <v>42</v>
      </c>
      <c r="O204" s="43"/>
      <c r="P204" s="219">
        <f>O204*H204</f>
        <v>0</v>
      </c>
      <c r="Q204" s="219">
        <v>0.060600000000000001</v>
      </c>
      <c r="R204" s="219">
        <f>Q204*H204</f>
        <v>0.1212</v>
      </c>
      <c r="S204" s="219">
        <v>0</v>
      </c>
      <c r="T204" s="220">
        <f>S204*H204</f>
        <v>0</v>
      </c>
      <c r="AR204" s="20" t="s">
        <v>211</v>
      </c>
      <c r="AT204" s="20" t="s">
        <v>135</v>
      </c>
      <c r="AU204" s="20" t="s">
        <v>140</v>
      </c>
      <c r="AY204" s="20" t="s">
        <v>132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76</v>
      </c>
      <c r="BK204" s="221">
        <f>ROUND(I204*H204,2)</f>
        <v>0</v>
      </c>
      <c r="BL204" s="20" t="s">
        <v>211</v>
      </c>
      <c r="BM204" s="20" t="s">
        <v>531</v>
      </c>
    </row>
    <row r="205" s="1" customFormat="1" ht="16.5" customHeight="1">
      <c r="B205" s="42"/>
      <c r="C205" s="210" t="s">
        <v>532</v>
      </c>
      <c r="D205" s="210" t="s">
        <v>135</v>
      </c>
      <c r="E205" s="211" t="s">
        <v>533</v>
      </c>
      <c r="F205" s="212" t="s">
        <v>534</v>
      </c>
      <c r="G205" s="213" t="s">
        <v>160</v>
      </c>
      <c r="H205" s="214">
        <v>1</v>
      </c>
      <c r="I205" s="215"/>
      <c r="J205" s="216">
        <f>ROUND(I205*H205,2)</f>
        <v>0</v>
      </c>
      <c r="K205" s="212" t="s">
        <v>215</v>
      </c>
      <c r="L205" s="68"/>
      <c r="M205" s="217" t="s">
        <v>21</v>
      </c>
      <c r="N205" s="218" t="s">
        <v>42</v>
      </c>
      <c r="O205" s="43"/>
      <c r="P205" s="219">
        <f>O205*H205</f>
        <v>0</v>
      </c>
      <c r="Q205" s="219">
        <v>0.069000000000000006</v>
      </c>
      <c r="R205" s="219">
        <f>Q205*H205</f>
        <v>0.069000000000000006</v>
      </c>
      <c r="S205" s="219">
        <v>0</v>
      </c>
      <c r="T205" s="220">
        <f>S205*H205</f>
        <v>0</v>
      </c>
      <c r="AR205" s="20" t="s">
        <v>211</v>
      </c>
      <c r="AT205" s="20" t="s">
        <v>135</v>
      </c>
      <c r="AU205" s="20" t="s">
        <v>140</v>
      </c>
      <c r="AY205" s="20" t="s">
        <v>132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76</v>
      </c>
      <c r="BK205" s="221">
        <f>ROUND(I205*H205,2)</f>
        <v>0</v>
      </c>
      <c r="BL205" s="20" t="s">
        <v>211</v>
      </c>
      <c r="BM205" s="20" t="s">
        <v>535</v>
      </c>
    </row>
    <row r="206" s="1" customFormat="1" ht="16.5" customHeight="1">
      <c r="B206" s="42"/>
      <c r="C206" s="210" t="s">
        <v>536</v>
      </c>
      <c r="D206" s="210" t="s">
        <v>135</v>
      </c>
      <c r="E206" s="211" t="s">
        <v>537</v>
      </c>
      <c r="F206" s="212" t="s">
        <v>538</v>
      </c>
      <c r="G206" s="213" t="s">
        <v>160</v>
      </c>
      <c r="H206" s="214">
        <v>1</v>
      </c>
      <c r="I206" s="215"/>
      <c r="J206" s="216">
        <f>ROUND(I206*H206,2)</f>
        <v>0</v>
      </c>
      <c r="K206" s="212" t="s">
        <v>215</v>
      </c>
      <c r="L206" s="68"/>
      <c r="M206" s="217" t="s">
        <v>21</v>
      </c>
      <c r="N206" s="218" t="s">
        <v>42</v>
      </c>
      <c r="O206" s="43"/>
      <c r="P206" s="219">
        <f>O206*H206</f>
        <v>0</v>
      </c>
      <c r="Q206" s="219">
        <v>0.076300000000000007</v>
      </c>
      <c r="R206" s="219">
        <f>Q206*H206</f>
        <v>0.076300000000000007</v>
      </c>
      <c r="S206" s="219">
        <v>0</v>
      </c>
      <c r="T206" s="220">
        <f>S206*H206</f>
        <v>0</v>
      </c>
      <c r="AR206" s="20" t="s">
        <v>211</v>
      </c>
      <c r="AT206" s="20" t="s">
        <v>135</v>
      </c>
      <c r="AU206" s="20" t="s">
        <v>140</v>
      </c>
      <c r="AY206" s="20" t="s">
        <v>132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76</v>
      </c>
      <c r="BK206" s="221">
        <f>ROUND(I206*H206,2)</f>
        <v>0</v>
      </c>
      <c r="BL206" s="20" t="s">
        <v>211</v>
      </c>
      <c r="BM206" s="20" t="s">
        <v>539</v>
      </c>
    </row>
    <row r="207" s="1" customFormat="1" ht="16.5" customHeight="1">
      <c r="B207" s="42"/>
      <c r="C207" s="210" t="s">
        <v>540</v>
      </c>
      <c r="D207" s="210" t="s">
        <v>135</v>
      </c>
      <c r="E207" s="211" t="s">
        <v>541</v>
      </c>
      <c r="F207" s="212" t="s">
        <v>542</v>
      </c>
      <c r="G207" s="213" t="s">
        <v>160</v>
      </c>
      <c r="H207" s="214">
        <v>1</v>
      </c>
      <c r="I207" s="215"/>
      <c r="J207" s="216">
        <f>ROUND(I207*H207,2)</f>
        <v>0</v>
      </c>
      <c r="K207" s="212" t="s">
        <v>215</v>
      </c>
      <c r="L207" s="68"/>
      <c r="M207" s="217" t="s">
        <v>21</v>
      </c>
      <c r="N207" s="218" t="s">
        <v>42</v>
      </c>
      <c r="O207" s="43"/>
      <c r="P207" s="219">
        <f>O207*H207</f>
        <v>0</v>
      </c>
      <c r="Q207" s="219">
        <v>0.087249999999999994</v>
      </c>
      <c r="R207" s="219">
        <f>Q207*H207</f>
        <v>0.087249999999999994</v>
      </c>
      <c r="S207" s="219">
        <v>0</v>
      </c>
      <c r="T207" s="220">
        <f>S207*H207</f>
        <v>0</v>
      </c>
      <c r="AR207" s="20" t="s">
        <v>211</v>
      </c>
      <c r="AT207" s="20" t="s">
        <v>135</v>
      </c>
      <c r="AU207" s="20" t="s">
        <v>140</v>
      </c>
      <c r="AY207" s="20" t="s">
        <v>132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76</v>
      </c>
      <c r="BK207" s="221">
        <f>ROUND(I207*H207,2)</f>
        <v>0</v>
      </c>
      <c r="BL207" s="20" t="s">
        <v>211</v>
      </c>
      <c r="BM207" s="20" t="s">
        <v>543</v>
      </c>
    </row>
    <row r="208" s="1" customFormat="1" ht="16.5" customHeight="1">
      <c r="B208" s="42"/>
      <c r="C208" s="210" t="s">
        <v>544</v>
      </c>
      <c r="D208" s="210" t="s">
        <v>135</v>
      </c>
      <c r="E208" s="211" t="s">
        <v>545</v>
      </c>
      <c r="F208" s="212" t="s">
        <v>546</v>
      </c>
      <c r="G208" s="213" t="s">
        <v>160</v>
      </c>
      <c r="H208" s="214">
        <v>1</v>
      </c>
      <c r="I208" s="215"/>
      <c r="J208" s="216">
        <f>ROUND(I208*H208,2)</f>
        <v>0</v>
      </c>
      <c r="K208" s="212" t="s">
        <v>215</v>
      </c>
      <c r="L208" s="68"/>
      <c r="M208" s="217" t="s">
        <v>21</v>
      </c>
      <c r="N208" s="218" t="s">
        <v>42</v>
      </c>
      <c r="O208" s="43"/>
      <c r="P208" s="219">
        <f>O208*H208</f>
        <v>0</v>
      </c>
      <c r="Q208" s="219">
        <v>0.098199999999999996</v>
      </c>
      <c r="R208" s="219">
        <f>Q208*H208</f>
        <v>0.098199999999999996</v>
      </c>
      <c r="S208" s="219">
        <v>0</v>
      </c>
      <c r="T208" s="220">
        <f>S208*H208</f>
        <v>0</v>
      </c>
      <c r="AR208" s="20" t="s">
        <v>211</v>
      </c>
      <c r="AT208" s="20" t="s">
        <v>135</v>
      </c>
      <c r="AU208" s="20" t="s">
        <v>140</v>
      </c>
      <c r="AY208" s="20" t="s">
        <v>132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76</v>
      </c>
      <c r="BK208" s="221">
        <f>ROUND(I208*H208,2)</f>
        <v>0</v>
      </c>
      <c r="BL208" s="20" t="s">
        <v>211</v>
      </c>
      <c r="BM208" s="20" t="s">
        <v>547</v>
      </c>
    </row>
    <row r="209" s="1" customFormat="1" ht="16.5" customHeight="1">
      <c r="B209" s="42"/>
      <c r="C209" s="210" t="s">
        <v>548</v>
      </c>
      <c r="D209" s="210" t="s">
        <v>135</v>
      </c>
      <c r="E209" s="211" t="s">
        <v>549</v>
      </c>
      <c r="F209" s="212" t="s">
        <v>550</v>
      </c>
      <c r="G209" s="213" t="s">
        <v>160</v>
      </c>
      <c r="H209" s="214">
        <v>1</v>
      </c>
      <c r="I209" s="215"/>
      <c r="J209" s="216">
        <f>ROUND(I209*H209,2)</f>
        <v>0</v>
      </c>
      <c r="K209" s="212" t="s">
        <v>215</v>
      </c>
      <c r="L209" s="68"/>
      <c r="M209" s="217" t="s">
        <v>21</v>
      </c>
      <c r="N209" s="218" t="s">
        <v>42</v>
      </c>
      <c r="O209" s="43"/>
      <c r="P209" s="219">
        <f>O209*H209</f>
        <v>0</v>
      </c>
      <c r="Q209" s="219">
        <v>0.04684</v>
      </c>
      <c r="R209" s="219">
        <f>Q209*H209</f>
        <v>0.04684</v>
      </c>
      <c r="S209" s="219">
        <v>0</v>
      </c>
      <c r="T209" s="220">
        <f>S209*H209</f>
        <v>0</v>
      </c>
      <c r="AR209" s="20" t="s">
        <v>211</v>
      </c>
      <c r="AT209" s="20" t="s">
        <v>135</v>
      </c>
      <c r="AU209" s="20" t="s">
        <v>140</v>
      </c>
      <c r="AY209" s="20" t="s">
        <v>132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76</v>
      </c>
      <c r="BK209" s="221">
        <f>ROUND(I209*H209,2)</f>
        <v>0</v>
      </c>
      <c r="BL209" s="20" t="s">
        <v>211</v>
      </c>
      <c r="BM209" s="20" t="s">
        <v>551</v>
      </c>
    </row>
    <row r="210" s="1" customFormat="1" ht="16.5" customHeight="1">
      <c r="B210" s="42"/>
      <c r="C210" s="210" t="s">
        <v>552</v>
      </c>
      <c r="D210" s="210" t="s">
        <v>135</v>
      </c>
      <c r="E210" s="211" t="s">
        <v>553</v>
      </c>
      <c r="F210" s="212" t="s">
        <v>554</v>
      </c>
      <c r="G210" s="213" t="s">
        <v>160</v>
      </c>
      <c r="H210" s="214">
        <v>1</v>
      </c>
      <c r="I210" s="215"/>
      <c r="J210" s="216">
        <f>ROUND(I210*H210,2)</f>
        <v>0</v>
      </c>
      <c r="K210" s="212" t="s">
        <v>215</v>
      </c>
      <c r="L210" s="68"/>
      <c r="M210" s="217" t="s">
        <v>21</v>
      </c>
      <c r="N210" s="218" t="s">
        <v>42</v>
      </c>
      <c r="O210" s="43"/>
      <c r="P210" s="219">
        <f>O210*H210</f>
        <v>0</v>
      </c>
      <c r="Q210" s="219">
        <v>0.057849999999999999</v>
      </c>
      <c r="R210" s="219">
        <f>Q210*H210</f>
        <v>0.057849999999999999</v>
      </c>
      <c r="S210" s="219">
        <v>0</v>
      </c>
      <c r="T210" s="220">
        <f>S210*H210</f>
        <v>0</v>
      </c>
      <c r="AR210" s="20" t="s">
        <v>211</v>
      </c>
      <c r="AT210" s="20" t="s">
        <v>135</v>
      </c>
      <c r="AU210" s="20" t="s">
        <v>140</v>
      </c>
      <c r="AY210" s="20" t="s">
        <v>132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76</v>
      </c>
      <c r="BK210" s="221">
        <f>ROUND(I210*H210,2)</f>
        <v>0</v>
      </c>
      <c r="BL210" s="20" t="s">
        <v>211</v>
      </c>
      <c r="BM210" s="20" t="s">
        <v>555</v>
      </c>
    </row>
    <row r="211" s="1" customFormat="1" ht="16.5" customHeight="1">
      <c r="B211" s="42"/>
      <c r="C211" s="210" t="s">
        <v>556</v>
      </c>
      <c r="D211" s="210" t="s">
        <v>135</v>
      </c>
      <c r="E211" s="211" t="s">
        <v>557</v>
      </c>
      <c r="F211" s="212" t="s">
        <v>558</v>
      </c>
      <c r="G211" s="213" t="s">
        <v>160</v>
      </c>
      <c r="H211" s="214">
        <v>1</v>
      </c>
      <c r="I211" s="215"/>
      <c r="J211" s="216">
        <f>ROUND(I211*H211,2)</f>
        <v>0</v>
      </c>
      <c r="K211" s="212" t="s">
        <v>215</v>
      </c>
      <c r="L211" s="68"/>
      <c r="M211" s="217" t="s">
        <v>21</v>
      </c>
      <c r="N211" s="218" t="s">
        <v>42</v>
      </c>
      <c r="O211" s="43"/>
      <c r="P211" s="219">
        <f>O211*H211</f>
        <v>0</v>
      </c>
      <c r="Q211" s="219">
        <v>0.081699999999999995</v>
      </c>
      <c r="R211" s="219">
        <f>Q211*H211</f>
        <v>0.081699999999999995</v>
      </c>
      <c r="S211" s="219">
        <v>0</v>
      </c>
      <c r="T211" s="220">
        <f>S211*H211</f>
        <v>0</v>
      </c>
      <c r="AR211" s="20" t="s">
        <v>211</v>
      </c>
      <c r="AT211" s="20" t="s">
        <v>135</v>
      </c>
      <c r="AU211" s="20" t="s">
        <v>140</v>
      </c>
      <c r="AY211" s="20" t="s">
        <v>132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76</v>
      </c>
      <c r="BK211" s="221">
        <f>ROUND(I211*H211,2)</f>
        <v>0</v>
      </c>
      <c r="BL211" s="20" t="s">
        <v>211</v>
      </c>
      <c r="BM211" s="20" t="s">
        <v>559</v>
      </c>
    </row>
    <row r="212" s="1" customFormat="1" ht="16.5" customHeight="1">
      <c r="B212" s="42"/>
      <c r="C212" s="210" t="s">
        <v>560</v>
      </c>
      <c r="D212" s="210" t="s">
        <v>135</v>
      </c>
      <c r="E212" s="211" t="s">
        <v>561</v>
      </c>
      <c r="F212" s="212" t="s">
        <v>562</v>
      </c>
      <c r="G212" s="213" t="s">
        <v>160</v>
      </c>
      <c r="H212" s="214">
        <v>1</v>
      </c>
      <c r="I212" s="215"/>
      <c r="J212" s="216">
        <f>ROUND(I212*H212,2)</f>
        <v>0</v>
      </c>
      <c r="K212" s="212" t="s">
        <v>215</v>
      </c>
      <c r="L212" s="68"/>
      <c r="M212" s="217" t="s">
        <v>21</v>
      </c>
      <c r="N212" s="218" t="s">
        <v>42</v>
      </c>
      <c r="O212" s="43"/>
      <c r="P212" s="219">
        <f>O212*H212</f>
        <v>0</v>
      </c>
      <c r="Q212" s="219">
        <v>0.088200000000000001</v>
      </c>
      <c r="R212" s="219">
        <f>Q212*H212</f>
        <v>0.088200000000000001</v>
      </c>
      <c r="S212" s="219">
        <v>0</v>
      </c>
      <c r="T212" s="220">
        <f>S212*H212</f>
        <v>0</v>
      </c>
      <c r="AR212" s="20" t="s">
        <v>211</v>
      </c>
      <c r="AT212" s="20" t="s">
        <v>135</v>
      </c>
      <c r="AU212" s="20" t="s">
        <v>140</v>
      </c>
      <c r="AY212" s="20" t="s">
        <v>132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76</v>
      </c>
      <c r="BK212" s="221">
        <f>ROUND(I212*H212,2)</f>
        <v>0</v>
      </c>
      <c r="BL212" s="20" t="s">
        <v>211</v>
      </c>
      <c r="BM212" s="20" t="s">
        <v>563</v>
      </c>
    </row>
    <row r="213" s="1" customFormat="1" ht="16.5" customHeight="1">
      <c r="B213" s="42"/>
      <c r="C213" s="210" t="s">
        <v>564</v>
      </c>
      <c r="D213" s="210" t="s">
        <v>135</v>
      </c>
      <c r="E213" s="211" t="s">
        <v>565</v>
      </c>
      <c r="F213" s="212" t="s">
        <v>566</v>
      </c>
      <c r="G213" s="213" t="s">
        <v>160</v>
      </c>
      <c r="H213" s="214">
        <v>1</v>
      </c>
      <c r="I213" s="215"/>
      <c r="J213" s="216">
        <f>ROUND(I213*H213,2)</f>
        <v>0</v>
      </c>
      <c r="K213" s="212" t="s">
        <v>215</v>
      </c>
      <c r="L213" s="68"/>
      <c r="M213" s="217" t="s">
        <v>21</v>
      </c>
      <c r="N213" s="218" t="s">
        <v>42</v>
      </c>
      <c r="O213" s="43"/>
      <c r="P213" s="219">
        <f>O213*H213</f>
        <v>0</v>
      </c>
      <c r="Q213" s="219">
        <v>0.097600000000000006</v>
      </c>
      <c r="R213" s="219">
        <f>Q213*H213</f>
        <v>0.097600000000000006</v>
      </c>
      <c r="S213" s="219">
        <v>0</v>
      </c>
      <c r="T213" s="220">
        <f>S213*H213</f>
        <v>0</v>
      </c>
      <c r="AR213" s="20" t="s">
        <v>211</v>
      </c>
      <c r="AT213" s="20" t="s">
        <v>135</v>
      </c>
      <c r="AU213" s="20" t="s">
        <v>140</v>
      </c>
      <c r="AY213" s="20" t="s">
        <v>132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76</v>
      </c>
      <c r="BK213" s="221">
        <f>ROUND(I213*H213,2)</f>
        <v>0</v>
      </c>
      <c r="BL213" s="20" t="s">
        <v>211</v>
      </c>
      <c r="BM213" s="20" t="s">
        <v>567</v>
      </c>
    </row>
    <row r="214" s="10" customFormat="1" ht="29.88" customHeight="1">
      <c r="B214" s="194"/>
      <c r="C214" s="195"/>
      <c r="D214" s="196" t="s">
        <v>70</v>
      </c>
      <c r="E214" s="208" t="s">
        <v>568</v>
      </c>
      <c r="F214" s="208" t="s">
        <v>569</v>
      </c>
      <c r="G214" s="195"/>
      <c r="H214" s="195"/>
      <c r="I214" s="198"/>
      <c r="J214" s="209">
        <f>BK214</f>
        <v>0</v>
      </c>
      <c r="K214" s="195"/>
      <c r="L214" s="200"/>
      <c r="M214" s="201"/>
      <c r="N214" s="202"/>
      <c r="O214" s="202"/>
      <c r="P214" s="203">
        <f>SUM(P215:P216)</f>
        <v>0</v>
      </c>
      <c r="Q214" s="202"/>
      <c r="R214" s="203">
        <f>SUM(R215:R216)</f>
        <v>0</v>
      </c>
      <c r="S214" s="202"/>
      <c r="T214" s="204">
        <f>SUM(T215:T216)</f>
        <v>0</v>
      </c>
      <c r="AR214" s="205" t="s">
        <v>140</v>
      </c>
      <c r="AT214" s="206" t="s">
        <v>70</v>
      </c>
      <c r="AU214" s="206" t="s">
        <v>76</v>
      </c>
      <c r="AY214" s="205" t="s">
        <v>132</v>
      </c>
      <c r="BK214" s="207">
        <f>SUM(BK215:BK216)</f>
        <v>0</v>
      </c>
    </row>
    <row r="215" s="1" customFormat="1" ht="16.5" customHeight="1">
      <c r="B215" s="42"/>
      <c r="C215" s="210" t="s">
        <v>570</v>
      </c>
      <c r="D215" s="210" t="s">
        <v>135</v>
      </c>
      <c r="E215" s="211" t="s">
        <v>571</v>
      </c>
      <c r="F215" s="212" t="s">
        <v>572</v>
      </c>
      <c r="G215" s="213" t="s">
        <v>138</v>
      </c>
      <c r="H215" s="214">
        <v>3</v>
      </c>
      <c r="I215" s="215"/>
      <c r="J215" s="216">
        <f>ROUND(I215*H215,2)</f>
        <v>0</v>
      </c>
      <c r="K215" s="212" t="s">
        <v>21</v>
      </c>
      <c r="L215" s="68"/>
      <c r="M215" s="217" t="s">
        <v>21</v>
      </c>
      <c r="N215" s="218" t="s">
        <v>42</v>
      </c>
      <c r="O215" s="43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AR215" s="20" t="s">
        <v>211</v>
      </c>
      <c r="AT215" s="20" t="s">
        <v>135</v>
      </c>
      <c r="AU215" s="20" t="s">
        <v>140</v>
      </c>
      <c r="AY215" s="20" t="s">
        <v>132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76</v>
      </c>
      <c r="BK215" s="221">
        <f>ROUND(I215*H215,2)</f>
        <v>0</v>
      </c>
      <c r="BL215" s="20" t="s">
        <v>211</v>
      </c>
      <c r="BM215" s="20" t="s">
        <v>573</v>
      </c>
    </row>
    <row r="216" s="1" customFormat="1" ht="16.5" customHeight="1">
      <c r="B216" s="42"/>
      <c r="C216" s="210" t="s">
        <v>574</v>
      </c>
      <c r="D216" s="210" t="s">
        <v>135</v>
      </c>
      <c r="E216" s="211" t="s">
        <v>575</v>
      </c>
      <c r="F216" s="212" t="s">
        <v>576</v>
      </c>
      <c r="G216" s="213" t="s">
        <v>160</v>
      </c>
      <c r="H216" s="214">
        <v>3</v>
      </c>
      <c r="I216" s="215"/>
      <c r="J216" s="216">
        <f>ROUND(I216*H216,2)</f>
        <v>0</v>
      </c>
      <c r="K216" s="212" t="s">
        <v>21</v>
      </c>
      <c r="L216" s="68"/>
      <c r="M216" s="217" t="s">
        <v>21</v>
      </c>
      <c r="N216" s="218" t="s">
        <v>42</v>
      </c>
      <c r="O216" s="43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AR216" s="20" t="s">
        <v>211</v>
      </c>
      <c r="AT216" s="20" t="s">
        <v>135</v>
      </c>
      <c r="AU216" s="20" t="s">
        <v>140</v>
      </c>
      <c r="AY216" s="20" t="s">
        <v>132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76</v>
      </c>
      <c r="BK216" s="221">
        <f>ROUND(I216*H216,2)</f>
        <v>0</v>
      </c>
      <c r="BL216" s="20" t="s">
        <v>211</v>
      </c>
      <c r="BM216" s="20" t="s">
        <v>577</v>
      </c>
    </row>
    <row r="217" s="10" customFormat="1" ht="29.88" customHeight="1">
      <c r="B217" s="194"/>
      <c r="C217" s="195"/>
      <c r="D217" s="196" t="s">
        <v>70</v>
      </c>
      <c r="E217" s="208" t="s">
        <v>578</v>
      </c>
      <c r="F217" s="208" t="s">
        <v>579</v>
      </c>
      <c r="G217" s="195"/>
      <c r="H217" s="195"/>
      <c r="I217" s="198"/>
      <c r="J217" s="209">
        <f>BK217</f>
        <v>0</v>
      </c>
      <c r="K217" s="195"/>
      <c r="L217" s="200"/>
      <c r="M217" s="201"/>
      <c r="N217" s="202"/>
      <c r="O217" s="202"/>
      <c r="P217" s="203">
        <f>SUM(P218:P236)</f>
        <v>0</v>
      </c>
      <c r="Q217" s="202"/>
      <c r="R217" s="203">
        <f>SUM(R218:R236)</f>
        <v>0</v>
      </c>
      <c r="S217" s="202"/>
      <c r="T217" s="204">
        <f>SUM(T218:T236)</f>
        <v>0</v>
      </c>
      <c r="AR217" s="205" t="s">
        <v>140</v>
      </c>
      <c r="AT217" s="206" t="s">
        <v>70</v>
      </c>
      <c r="AU217" s="206" t="s">
        <v>76</v>
      </c>
      <c r="AY217" s="205" t="s">
        <v>132</v>
      </c>
      <c r="BK217" s="207">
        <f>SUM(BK218:BK236)</f>
        <v>0</v>
      </c>
    </row>
    <row r="218" s="1" customFormat="1" ht="16.5" customHeight="1">
      <c r="B218" s="42"/>
      <c r="C218" s="210" t="s">
        <v>580</v>
      </c>
      <c r="D218" s="210" t="s">
        <v>135</v>
      </c>
      <c r="E218" s="211" t="s">
        <v>581</v>
      </c>
      <c r="F218" s="212" t="s">
        <v>582</v>
      </c>
      <c r="G218" s="213" t="s">
        <v>160</v>
      </c>
      <c r="H218" s="214">
        <v>1</v>
      </c>
      <c r="I218" s="215"/>
      <c r="J218" s="216">
        <f>ROUND(I218*H218,2)</f>
        <v>0</v>
      </c>
      <c r="K218" s="212" t="s">
        <v>21</v>
      </c>
      <c r="L218" s="68"/>
      <c r="M218" s="217" t="s">
        <v>21</v>
      </c>
      <c r="N218" s="218" t="s">
        <v>42</v>
      </c>
      <c r="O218" s="43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AR218" s="20" t="s">
        <v>211</v>
      </c>
      <c r="AT218" s="20" t="s">
        <v>135</v>
      </c>
      <c r="AU218" s="20" t="s">
        <v>140</v>
      </c>
      <c r="AY218" s="20" t="s">
        <v>132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76</v>
      </c>
      <c r="BK218" s="221">
        <f>ROUND(I218*H218,2)</f>
        <v>0</v>
      </c>
      <c r="BL218" s="20" t="s">
        <v>211</v>
      </c>
      <c r="BM218" s="20" t="s">
        <v>583</v>
      </c>
    </row>
    <row r="219" s="1" customFormat="1" ht="16.5" customHeight="1">
      <c r="B219" s="42"/>
      <c r="C219" s="210" t="s">
        <v>584</v>
      </c>
      <c r="D219" s="210" t="s">
        <v>135</v>
      </c>
      <c r="E219" s="211" t="s">
        <v>585</v>
      </c>
      <c r="F219" s="212" t="s">
        <v>586</v>
      </c>
      <c r="G219" s="213" t="s">
        <v>160</v>
      </c>
      <c r="H219" s="214">
        <v>1</v>
      </c>
      <c r="I219" s="215"/>
      <c r="J219" s="216">
        <f>ROUND(I219*H219,2)</f>
        <v>0</v>
      </c>
      <c r="K219" s="212" t="s">
        <v>21</v>
      </c>
      <c r="L219" s="68"/>
      <c r="M219" s="217" t="s">
        <v>21</v>
      </c>
      <c r="N219" s="218" t="s">
        <v>42</v>
      </c>
      <c r="O219" s="43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AR219" s="20" t="s">
        <v>211</v>
      </c>
      <c r="AT219" s="20" t="s">
        <v>135</v>
      </c>
      <c r="AU219" s="20" t="s">
        <v>140</v>
      </c>
      <c r="AY219" s="20" t="s">
        <v>132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76</v>
      </c>
      <c r="BK219" s="221">
        <f>ROUND(I219*H219,2)</f>
        <v>0</v>
      </c>
      <c r="BL219" s="20" t="s">
        <v>211</v>
      </c>
      <c r="BM219" s="20" t="s">
        <v>587</v>
      </c>
    </row>
    <row r="220" s="1" customFormat="1" ht="16.5" customHeight="1">
      <c r="B220" s="42"/>
      <c r="C220" s="210" t="s">
        <v>588</v>
      </c>
      <c r="D220" s="210" t="s">
        <v>135</v>
      </c>
      <c r="E220" s="211" t="s">
        <v>589</v>
      </c>
      <c r="F220" s="212" t="s">
        <v>590</v>
      </c>
      <c r="G220" s="213" t="s">
        <v>160</v>
      </c>
      <c r="H220" s="214">
        <v>1</v>
      </c>
      <c r="I220" s="215"/>
      <c r="J220" s="216">
        <f>ROUND(I220*H220,2)</f>
        <v>0</v>
      </c>
      <c r="K220" s="212" t="s">
        <v>21</v>
      </c>
      <c r="L220" s="68"/>
      <c r="M220" s="217" t="s">
        <v>21</v>
      </c>
      <c r="N220" s="218" t="s">
        <v>42</v>
      </c>
      <c r="O220" s="43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AR220" s="20" t="s">
        <v>211</v>
      </c>
      <c r="AT220" s="20" t="s">
        <v>135</v>
      </c>
      <c r="AU220" s="20" t="s">
        <v>140</v>
      </c>
      <c r="AY220" s="20" t="s">
        <v>132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76</v>
      </c>
      <c r="BK220" s="221">
        <f>ROUND(I220*H220,2)</f>
        <v>0</v>
      </c>
      <c r="BL220" s="20" t="s">
        <v>211</v>
      </c>
      <c r="BM220" s="20" t="s">
        <v>591</v>
      </c>
    </row>
    <row r="221" s="1" customFormat="1" ht="16.5" customHeight="1">
      <c r="B221" s="42"/>
      <c r="C221" s="210" t="s">
        <v>592</v>
      </c>
      <c r="D221" s="210" t="s">
        <v>135</v>
      </c>
      <c r="E221" s="211" t="s">
        <v>593</v>
      </c>
      <c r="F221" s="212" t="s">
        <v>594</v>
      </c>
      <c r="G221" s="213" t="s">
        <v>214</v>
      </c>
      <c r="H221" s="214">
        <v>10</v>
      </c>
      <c r="I221" s="215"/>
      <c r="J221" s="216">
        <f>ROUND(I221*H221,2)</f>
        <v>0</v>
      </c>
      <c r="K221" s="212" t="s">
        <v>21</v>
      </c>
      <c r="L221" s="68"/>
      <c r="M221" s="217" t="s">
        <v>21</v>
      </c>
      <c r="N221" s="218" t="s">
        <v>42</v>
      </c>
      <c r="O221" s="43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AR221" s="20" t="s">
        <v>211</v>
      </c>
      <c r="AT221" s="20" t="s">
        <v>135</v>
      </c>
      <c r="AU221" s="20" t="s">
        <v>140</v>
      </c>
      <c r="AY221" s="20" t="s">
        <v>132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76</v>
      </c>
      <c r="BK221" s="221">
        <f>ROUND(I221*H221,2)</f>
        <v>0</v>
      </c>
      <c r="BL221" s="20" t="s">
        <v>211</v>
      </c>
      <c r="BM221" s="20" t="s">
        <v>595</v>
      </c>
    </row>
    <row r="222" s="1" customFormat="1" ht="16.5" customHeight="1">
      <c r="B222" s="42"/>
      <c r="C222" s="210" t="s">
        <v>596</v>
      </c>
      <c r="D222" s="210" t="s">
        <v>135</v>
      </c>
      <c r="E222" s="211" t="s">
        <v>597</v>
      </c>
      <c r="F222" s="212" t="s">
        <v>598</v>
      </c>
      <c r="G222" s="213" t="s">
        <v>214</v>
      </c>
      <c r="H222" s="214">
        <v>15</v>
      </c>
      <c r="I222" s="215"/>
      <c r="J222" s="216">
        <f>ROUND(I222*H222,2)</f>
        <v>0</v>
      </c>
      <c r="K222" s="212" t="s">
        <v>21</v>
      </c>
      <c r="L222" s="68"/>
      <c r="M222" s="217" t="s">
        <v>21</v>
      </c>
      <c r="N222" s="218" t="s">
        <v>42</v>
      </c>
      <c r="O222" s="43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AR222" s="20" t="s">
        <v>211</v>
      </c>
      <c r="AT222" s="20" t="s">
        <v>135</v>
      </c>
      <c r="AU222" s="20" t="s">
        <v>140</v>
      </c>
      <c r="AY222" s="20" t="s">
        <v>132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76</v>
      </c>
      <c r="BK222" s="221">
        <f>ROUND(I222*H222,2)</f>
        <v>0</v>
      </c>
      <c r="BL222" s="20" t="s">
        <v>211</v>
      </c>
      <c r="BM222" s="20" t="s">
        <v>599</v>
      </c>
    </row>
    <row r="223" s="1" customFormat="1" ht="16.5" customHeight="1">
      <c r="B223" s="42"/>
      <c r="C223" s="210" t="s">
        <v>600</v>
      </c>
      <c r="D223" s="210" t="s">
        <v>135</v>
      </c>
      <c r="E223" s="211" t="s">
        <v>601</v>
      </c>
      <c r="F223" s="212" t="s">
        <v>602</v>
      </c>
      <c r="G223" s="213" t="s">
        <v>214</v>
      </c>
      <c r="H223" s="214">
        <v>20</v>
      </c>
      <c r="I223" s="215"/>
      <c r="J223" s="216">
        <f>ROUND(I223*H223,2)</f>
        <v>0</v>
      </c>
      <c r="K223" s="212" t="s">
        <v>21</v>
      </c>
      <c r="L223" s="68"/>
      <c r="M223" s="217" t="s">
        <v>21</v>
      </c>
      <c r="N223" s="218" t="s">
        <v>42</v>
      </c>
      <c r="O223" s="43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AR223" s="20" t="s">
        <v>211</v>
      </c>
      <c r="AT223" s="20" t="s">
        <v>135</v>
      </c>
      <c r="AU223" s="20" t="s">
        <v>140</v>
      </c>
      <c r="AY223" s="20" t="s">
        <v>132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76</v>
      </c>
      <c r="BK223" s="221">
        <f>ROUND(I223*H223,2)</f>
        <v>0</v>
      </c>
      <c r="BL223" s="20" t="s">
        <v>211</v>
      </c>
      <c r="BM223" s="20" t="s">
        <v>603</v>
      </c>
    </row>
    <row r="224" s="1" customFormat="1" ht="16.5" customHeight="1">
      <c r="B224" s="42"/>
      <c r="C224" s="210" t="s">
        <v>604</v>
      </c>
      <c r="D224" s="210" t="s">
        <v>135</v>
      </c>
      <c r="E224" s="211" t="s">
        <v>605</v>
      </c>
      <c r="F224" s="212" t="s">
        <v>606</v>
      </c>
      <c r="G224" s="213" t="s">
        <v>160</v>
      </c>
      <c r="H224" s="214">
        <v>2</v>
      </c>
      <c r="I224" s="215"/>
      <c r="J224" s="216">
        <f>ROUND(I224*H224,2)</f>
        <v>0</v>
      </c>
      <c r="K224" s="212" t="s">
        <v>21</v>
      </c>
      <c r="L224" s="68"/>
      <c r="M224" s="217" t="s">
        <v>21</v>
      </c>
      <c r="N224" s="218" t="s">
        <v>42</v>
      </c>
      <c r="O224" s="43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AR224" s="20" t="s">
        <v>211</v>
      </c>
      <c r="AT224" s="20" t="s">
        <v>135</v>
      </c>
      <c r="AU224" s="20" t="s">
        <v>140</v>
      </c>
      <c r="AY224" s="20" t="s">
        <v>132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76</v>
      </c>
      <c r="BK224" s="221">
        <f>ROUND(I224*H224,2)</f>
        <v>0</v>
      </c>
      <c r="BL224" s="20" t="s">
        <v>211</v>
      </c>
      <c r="BM224" s="20" t="s">
        <v>607</v>
      </c>
    </row>
    <row r="225" s="1" customFormat="1" ht="16.5" customHeight="1">
      <c r="B225" s="42"/>
      <c r="C225" s="210" t="s">
        <v>608</v>
      </c>
      <c r="D225" s="210" t="s">
        <v>135</v>
      </c>
      <c r="E225" s="211" t="s">
        <v>609</v>
      </c>
      <c r="F225" s="212" t="s">
        <v>610</v>
      </c>
      <c r="G225" s="213" t="s">
        <v>214</v>
      </c>
      <c r="H225" s="214">
        <v>20</v>
      </c>
      <c r="I225" s="215"/>
      <c r="J225" s="216">
        <f>ROUND(I225*H225,2)</f>
        <v>0</v>
      </c>
      <c r="K225" s="212" t="s">
        <v>21</v>
      </c>
      <c r="L225" s="68"/>
      <c r="M225" s="217" t="s">
        <v>21</v>
      </c>
      <c r="N225" s="218" t="s">
        <v>42</v>
      </c>
      <c r="O225" s="43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AR225" s="20" t="s">
        <v>211</v>
      </c>
      <c r="AT225" s="20" t="s">
        <v>135</v>
      </c>
      <c r="AU225" s="20" t="s">
        <v>140</v>
      </c>
      <c r="AY225" s="20" t="s">
        <v>132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76</v>
      </c>
      <c r="BK225" s="221">
        <f>ROUND(I225*H225,2)</f>
        <v>0</v>
      </c>
      <c r="BL225" s="20" t="s">
        <v>211</v>
      </c>
      <c r="BM225" s="20" t="s">
        <v>611</v>
      </c>
    </row>
    <row r="226" s="1" customFormat="1" ht="16.5" customHeight="1">
      <c r="B226" s="42"/>
      <c r="C226" s="210" t="s">
        <v>612</v>
      </c>
      <c r="D226" s="210" t="s">
        <v>135</v>
      </c>
      <c r="E226" s="211" t="s">
        <v>613</v>
      </c>
      <c r="F226" s="212" t="s">
        <v>614</v>
      </c>
      <c r="G226" s="213" t="s">
        <v>214</v>
      </c>
      <c r="H226" s="214">
        <v>2</v>
      </c>
      <c r="I226" s="215"/>
      <c r="J226" s="216">
        <f>ROUND(I226*H226,2)</f>
        <v>0</v>
      </c>
      <c r="K226" s="212" t="s">
        <v>21</v>
      </c>
      <c r="L226" s="68"/>
      <c r="M226" s="217" t="s">
        <v>21</v>
      </c>
      <c r="N226" s="218" t="s">
        <v>42</v>
      </c>
      <c r="O226" s="43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AR226" s="20" t="s">
        <v>211</v>
      </c>
      <c r="AT226" s="20" t="s">
        <v>135</v>
      </c>
      <c r="AU226" s="20" t="s">
        <v>140</v>
      </c>
      <c r="AY226" s="20" t="s">
        <v>132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76</v>
      </c>
      <c r="BK226" s="221">
        <f>ROUND(I226*H226,2)</f>
        <v>0</v>
      </c>
      <c r="BL226" s="20" t="s">
        <v>211</v>
      </c>
      <c r="BM226" s="20" t="s">
        <v>615</v>
      </c>
    </row>
    <row r="227" s="1" customFormat="1" ht="16.5" customHeight="1">
      <c r="B227" s="42"/>
      <c r="C227" s="210" t="s">
        <v>616</v>
      </c>
      <c r="D227" s="210" t="s">
        <v>135</v>
      </c>
      <c r="E227" s="211" t="s">
        <v>617</v>
      </c>
      <c r="F227" s="212" t="s">
        <v>618</v>
      </c>
      <c r="G227" s="213" t="s">
        <v>214</v>
      </c>
      <c r="H227" s="214">
        <v>2</v>
      </c>
      <c r="I227" s="215"/>
      <c r="J227" s="216">
        <f>ROUND(I227*H227,2)</f>
        <v>0</v>
      </c>
      <c r="K227" s="212" t="s">
        <v>21</v>
      </c>
      <c r="L227" s="68"/>
      <c r="M227" s="217" t="s">
        <v>21</v>
      </c>
      <c r="N227" s="218" t="s">
        <v>42</v>
      </c>
      <c r="O227" s="43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AR227" s="20" t="s">
        <v>211</v>
      </c>
      <c r="AT227" s="20" t="s">
        <v>135</v>
      </c>
      <c r="AU227" s="20" t="s">
        <v>140</v>
      </c>
      <c r="AY227" s="20" t="s">
        <v>132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76</v>
      </c>
      <c r="BK227" s="221">
        <f>ROUND(I227*H227,2)</f>
        <v>0</v>
      </c>
      <c r="BL227" s="20" t="s">
        <v>211</v>
      </c>
      <c r="BM227" s="20" t="s">
        <v>619</v>
      </c>
    </row>
    <row r="228" s="1" customFormat="1" ht="16.5" customHeight="1">
      <c r="B228" s="42"/>
      <c r="C228" s="210" t="s">
        <v>620</v>
      </c>
      <c r="D228" s="210" t="s">
        <v>135</v>
      </c>
      <c r="E228" s="211" t="s">
        <v>621</v>
      </c>
      <c r="F228" s="212" t="s">
        <v>622</v>
      </c>
      <c r="G228" s="213" t="s">
        <v>160</v>
      </c>
      <c r="H228" s="214">
        <v>1</v>
      </c>
      <c r="I228" s="215"/>
      <c r="J228" s="216">
        <f>ROUND(I228*H228,2)</f>
        <v>0</v>
      </c>
      <c r="K228" s="212" t="s">
        <v>21</v>
      </c>
      <c r="L228" s="68"/>
      <c r="M228" s="217" t="s">
        <v>21</v>
      </c>
      <c r="N228" s="218" t="s">
        <v>42</v>
      </c>
      <c r="O228" s="43"/>
      <c r="P228" s="219">
        <f>O228*H228</f>
        <v>0</v>
      </c>
      <c r="Q228" s="219">
        <v>0</v>
      </c>
      <c r="R228" s="219">
        <f>Q228*H228</f>
        <v>0</v>
      </c>
      <c r="S228" s="219">
        <v>0</v>
      </c>
      <c r="T228" s="220">
        <f>S228*H228</f>
        <v>0</v>
      </c>
      <c r="AR228" s="20" t="s">
        <v>211</v>
      </c>
      <c r="AT228" s="20" t="s">
        <v>135</v>
      </c>
      <c r="AU228" s="20" t="s">
        <v>140</v>
      </c>
      <c r="AY228" s="20" t="s">
        <v>132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76</v>
      </c>
      <c r="BK228" s="221">
        <f>ROUND(I228*H228,2)</f>
        <v>0</v>
      </c>
      <c r="BL228" s="20" t="s">
        <v>211</v>
      </c>
      <c r="BM228" s="20" t="s">
        <v>623</v>
      </c>
    </row>
    <row r="229" s="1" customFormat="1" ht="16.5" customHeight="1">
      <c r="B229" s="42"/>
      <c r="C229" s="210" t="s">
        <v>624</v>
      </c>
      <c r="D229" s="210" t="s">
        <v>135</v>
      </c>
      <c r="E229" s="211" t="s">
        <v>625</v>
      </c>
      <c r="F229" s="212" t="s">
        <v>626</v>
      </c>
      <c r="G229" s="213" t="s">
        <v>160</v>
      </c>
      <c r="H229" s="214">
        <v>1</v>
      </c>
      <c r="I229" s="215"/>
      <c r="J229" s="216">
        <f>ROUND(I229*H229,2)</f>
        <v>0</v>
      </c>
      <c r="K229" s="212" t="s">
        <v>21</v>
      </c>
      <c r="L229" s="68"/>
      <c r="M229" s="217" t="s">
        <v>21</v>
      </c>
      <c r="N229" s="218" t="s">
        <v>42</v>
      </c>
      <c r="O229" s="43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AR229" s="20" t="s">
        <v>211</v>
      </c>
      <c r="AT229" s="20" t="s">
        <v>135</v>
      </c>
      <c r="AU229" s="20" t="s">
        <v>140</v>
      </c>
      <c r="AY229" s="20" t="s">
        <v>132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76</v>
      </c>
      <c r="BK229" s="221">
        <f>ROUND(I229*H229,2)</f>
        <v>0</v>
      </c>
      <c r="BL229" s="20" t="s">
        <v>211</v>
      </c>
      <c r="BM229" s="20" t="s">
        <v>627</v>
      </c>
    </row>
    <row r="230" s="1" customFormat="1" ht="16.5" customHeight="1">
      <c r="B230" s="42"/>
      <c r="C230" s="210" t="s">
        <v>628</v>
      </c>
      <c r="D230" s="210" t="s">
        <v>135</v>
      </c>
      <c r="E230" s="211" t="s">
        <v>629</v>
      </c>
      <c r="F230" s="212" t="s">
        <v>630</v>
      </c>
      <c r="G230" s="213" t="s">
        <v>138</v>
      </c>
      <c r="H230" s="214">
        <v>1</v>
      </c>
      <c r="I230" s="215"/>
      <c r="J230" s="216">
        <f>ROUND(I230*H230,2)</f>
        <v>0</v>
      </c>
      <c r="K230" s="212" t="s">
        <v>21</v>
      </c>
      <c r="L230" s="68"/>
      <c r="M230" s="217" t="s">
        <v>21</v>
      </c>
      <c r="N230" s="218" t="s">
        <v>42</v>
      </c>
      <c r="O230" s="43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AR230" s="20" t="s">
        <v>211</v>
      </c>
      <c r="AT230" s="20" t="s">
        <v>135</v>
      </c>
      <c r="AU230" s="20" t="s">
        <v>140</v>
      </c>
      <c r="AY230" s="20" t="s">
        <v>132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76</v>
      </c>
      <c r="BK230" s="221">
        <f>ROUND(I230*H230,2)</f>
        <v>0</v>
      </c>
      <c r="BL230" s="20" t="s">
        <v>211</v>
      </c>
      <c r="BM230" s="20" t="s">
        <v>631</v>
      </c>
    </row>
    <row r="231" s="1" customFormat="1" ht="16.5" customHeight="1">
      <c r="B231" s="42"/>
      <c r="C231" s="210" t="s">
        <v>632</v>
      </c>
      <c r="D231" s="210" t="s">
        <v>135</v>
      </c>
      <c r="E231" s="211" t="s">
        <v>633</v>
      </c>
      <c r="F231" s="212" t="s">
        <v>634</v>
      </c>
      <c r="G231" s="213" t="s">
        <v>138</v>
      </c>
      <c r="H231" s="214">
        <v>1</v>
      </c>
      <c r="I231" s="215"/>
      <c r="J231" s="216">
        <f>ROUND(I231*H231,2)</f>
        <v>0</v>
      </c>
      <c r="K231" s="212" t="s">
        <v>21</v>
      </c>
      <c r="L231" s="68"/>
      <c r="M231" s="217" t="s">
        <v>21</v>
      </c>
      <c r="N231" s="218" t="s">
        <v>42</v>
      </c>
      <c r="O231" s="43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AR231" s="20" t="s">
        <v>211</v>
      </c>
      <c r="AT231" s="20" t="s">
        <v>135</v>
      </c>
      <c r="AU231" s="20" t="s">
        <v>140</v>
      </c>
      <c r="AY231" s="20" t="s">
        <v>132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76</v>
      </c>
      <c r="BK231" s="221">
        <f>ROUND(I231*H231,2)</f>
        <v>0</v>
      </c>
      <c r="BL231" s="20" t="s">
        <v>211</v>
      </c>
      <c r="BM231" s="20" t="s">
        <v>635</v>
      </c>
    </row>
    <row r="232" s="1" customFormat="1" ht="16.5" customHeight="1">
      <c r="B232" s="42"/>
      <c r="C232" s="210" t="s">
        <v>636</v>
      </c>
      <c r="D232" s="210" t="s">
        <v>135</v>
      </c>
      <c r="E232" s="211" t="s">
        <v>637</v>
      </c>
      <c r="F232" s="212" t="s">
        <v>638</v>
      </c>
      <c r="G232" s="213" t="s">
        <v>138</v>
      </c>
      <c r="H232" s="214">
        <v>1</v>
      </c>
      <c r="I232" s="215"/>
      <c r="J232" s="216">
        <f>ROUND(I232*H232,2)</f>
        <v>0</v>
      </c>
      <c r="K232" s="212" t="s">
        <v>21</v>
      </c>
      <c r="L232" s="68"/>
      <c r="M232" s="217" t="s">
        <v>21</v>
      </c>
      <c r="N232" s="218" t="s">
        <v>42</v>
      </c>
      <c r="O232" s="43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AR232" s="20" t="s">
        <v>211</v>
      </c>
      <c r="AT232" s="20" t="s">
        <v>135</v>
      </c>
      <c r="AU232" s="20" t="s">
        <v>140</v>
      </c>
      <c r="AY232" s="20" t="s">
        <v>132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76</v>
      </c>
      <c r="BK232" s="221">
        <f>ROUND(I232*H232,2)</f>
        <v>0</v>
      </c>
      <c r="BL232" s="20" t="s">
        <v>211</v>
      </c>
      <c r="BM232" s="20" t="s">
        <v>639</v>
      </c>
    </row>
    <row r="233" s="1" customFormat="1" ht="16.5" customHeight="1">
      <c r="B233" s="42"/>
      <c r="C233" s="210" t="s">
        <v>640</v>
      </c>
      <c r="D233" s="210" t="s">
        <v>135</v>
      </c>
      <c r="E233" s="211" t="s">
        <v>641</v>
      </c>
      <c r="F233" s="212" t="s">
        <v>642</v>
      </c>
      <c r="G233" s="213" t="s">
        <v>138</v>
      </c>
      <c r="H233" s="214">
        <v>1</v>
      </c>
      <c r="I233" s="215"/>
      <c r="J233" s="216">
        <f>ROUND(I233*H233,2)</f>
        <v>0</v>
      </c>
      <c r="K233" s="212" t="s">
        <v>21</v>
      </c>
      <c r="L233" s="68"/>
      <c r="M233" s="217" t="s">
        <v>21</v>
      </c>
      <c r="N233" s="218" t="s">
        <v>42</v>
      </c>
      <c r="O233" s="43"/>
      <c r="P233" s="219">
        <f>O233*H233</f>
        <v>0</v>
      </c>
      <c r="Q233" s="219">
        <v>0</v>
      </c>
      <c r="R233" s="219">
        <f>Q233*H233</f>
        <v>0</v>
      </c>
      <c r="S233" s="219">
        <v>0</v>
      </c>
      <c r="T233" s="220">
        <f>S233*H233</f>
        <v>0</v>
      </c>
      <c r="AR233" s="20" t="s">
        <v>211</v>
      </c>
      <c r="AT233" s="20" t="s">
        <v>135</v>
      </c>
      <c r="AU233" s="20" t="s">
        <v>140</v>
      </c>
      <c r="AY233" s="20" t="s">
        <v>132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76</v>
      </c>
      <c r="BK233" s="221">
        <f>ROUND(I233*H233,2)</f>
        <v>0</v>
      </c>
      <c r="BL233" s="20" t="s">
        <v>211</v>
      </c>
      <c r="BM233" s="20" t="s">
        <v>643</v>
      </c>
    </row>
    <row r="234" s="1" customFormat="1" ht="16.5" customHeight="1">
      <c r="B234" s="42"/>
      <c r="C234" s="210" t="s">
        <v>644</v>
      </c>
      <c r="D234" s="210" t="s">
        <v>135</v>
      </c>
      <c r="E234" s="211" t="s">
        <v>645</v>
      </c>
      <c r="F234" s="212" t="s">
        <v>646</v>
      </c>
      <c r="G234" s="213" t="s">
        <v>138</v>
      </c>
      <c r="H234" s="214">
        <v>1</v>
      </c>
      <c r="I234" s="215"/>
      <c r="J234" s="216">
        <f>ROUND(I234*H234,2)</f>
        <v>0</v>
      </c>
      <c r="K234" s="212" t="s">
        <v>21</v>
      </c>
      <c r="L234" s="68"/>
      <c r="M234" s="217" t="s">
        <v>21</v>
      </c>
      <c r="N234" s="218" t="s">
        <v>42</v>
      </c>
      <c r="O234" s="43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AR234" s="20" t="s">
        <v>211</v>
      </c>
      <c r="AT234" s="20" t="s">
        <v>135</v>
      </c>
      <c r="AU234" s="20" t="s">
        <v>140</v>
      </c>
      <c r="AY234" s="20" t="s">
        <v>132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76</v>
      </c>
      <c r="BK234" s="221">
        <f>ROUND(I234*H234,2)</f>
        <v>0</v>
      </c>
      <c r="BL234" s="20" t="s">
        <v>211</v>
      </c>
      <c r="BM234" s="20" t="s">
        <v>647</v>
      </c>
    </row>
    <row r="235" s="1" customFormat="1" ht="16.5" customHeight="1">
      <c r="B235" s="42"/>
      <c r="C235" s="210" t="s">
        <v>648</v>
      </c>
      <c r="D235" s="210" t="s">
        <v>135</v>
      </c>
      <c r="E235" s="211" t="s">
        <v>649</v>
      </c>
      <c r="F235" s="212" t="s">
        <v>650</v>
      </c>
      <c r="G235" s="213" t="s">
        <v>138</v>
      </c>
      <c r="H235" s="214">
        <v>1</v>
      </c>
      <c r="I235" s="215"/>
      <c r="J235" s="216">
        <f>ROUND(I235*H235,2)</f>
        <v>0</v>
      </c>
      <c r="K235" s="212" t="s">
        <v>21</v>
      </c>
      <c r="L235" s="68"/>
      <c r="M235" s="217" t="s">
        <v>21</v>
      </c>
      <c r="N235" s="218" t="s">
        <v>42</v>
      </c>
      <c r="O235" s="43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AR235" s="20" t="s">
        <v>211</v>
      </c>
      <c r="AT235" s="20" t="s">
        <v>135</v>
      </c>
      <c r="AU235" s="20" t="s">
        <v>140</v>
      </c>
      <c r="AY235" s="20" t="s">
        <v>132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76</v>
      </c>
      <c r="BK235" s="221">
        <f>ROUND(I235*H235,2)</f>
        <v>0</v>
      </c>
      <c r="BL235" s="20" t="s">
        <v>211</v>
      </c>
      <c r="BM235" s="20" t="s">
        <v>651</v>
      </c>
    </row>
    <row r="236" s="1" customFormat="1" ht="16.5" customHeight="1">
      <c r="B236" s="42"/>
      <c r="C236" s="210" t="s">
        <v>652</v>
      </c>
      <c r="D236" s="210" t="s">
        <v>135</v>
      </c>
      <c r="E236" s="211" t="s">
        <v>653</v>
      </c>
      <c r="F236" s="212" t="s">
        <v>654</v>
      </c>
      <c r="G236" s="213" t="s">
        <v>156</v>
      </c>
      <c r="H236" s="214">
        <v>16</v>
      </c>
      <c r="I236" s="215"/>
      <c r="J236" s="216">
        <f>ROUND(I236*H236,2)</f>
        <v>0</v>
      </c>
      <c r="K236" s="212" t="s">
        <v>21</v>
      </c>
      <c r="L236" s="68"/>
      <c r="M236" s="217" t="s">
        <v>21</v>
      </c>
      <c r="N236" s="218" t="s">
        <v>42</v>
      </c>
      <c r="O236" s="43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AR236" s="20" t="s">
        <v>211</v>
      </c>
      <c r="AT236" s="20" t="s">
        <v>135</v>
      </c>
      <c r="AU236" s="20" t="s">
        <v>140</v>
      </c>
      <c r="AY236" s="20" t="s">
        <v>132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76</v>
      </c>
      <c r="BK236" s="221">
        <f>ROUND(I236*H236,2)</f>
        <v>0</v>
      </c>
      <c r="BL236" s="20" t="s">
        <v>211</v>
      </c>
      <c r="BM236" s="20" t="s">
        <v>655</v>
      </c>
    </row>
    <row r="237" s="10" customFormat="1" ht="29.88" customHeight="1">
      <c r="B237" s="194"/>
      <c r="C237" s="195"/>
      <c r="D237" s="196" t="s">
        <v>70</v>
      </c>
      <c r="E237" s="208" t="s">
        <v>656</v>
      </c>
      <c r="F237" s="208" t="s">
        <v>657</v>
      </c>
      <c r="G237" s="195"/>
      <c r="H237" s="195"/>
      <c r="I237" s="198"/>
      <c r="J237" s="209">
        <f>BK237</f>
        <v>0</v>
      </c>
      <c r="K237" s="195"/>
      <c r="L237" s="200"/>
      <c r="M237" s="201"/>
      <c r="N237" s="202"/>
      <c r="O237" s="202"/>
      <c r="P237" s="203">
        <f>SUM(P238:P242)</f>
        <v>0</v>
      </c>
      <c r="Q237" s="202"/>
      <c r="R237" s="203">
        <f>SUM(R238:R242)</f>
        <v>0</v>
      </c>
      <c r="S237" s="202"/>
      <c r="T237" s="204">
        <f>SUM(T238:T242)</f>
        <v>0</v>
      </c>
      <c r="AR237" s="205" t="s">
        <v>140</v>
      </c>
      <c r="AT237" s="206" t="s">
        <v>70</v>
      </c>
      <c r="AU237" s="206" t="s">
        <v>76</v>
      </c>
      <c r="AY237" s="205" t="s">
        <v>132</v>
      </c>
      <c r="BK237" s="207">
        <f>SUM(BK238:BK242)</f>
        <v>0</v>
      </c>
    </row>
    <row r="238" s="1" customFormat="1" ht="16.5" customHeight="1">
      <c r="B238" s="42"/>
      <c r="C238" s="210" t="s">
        <v>658</v>
      </c>
      <c r="D238" s="210" t="s">
        <v>135</v>
      </c>
      <c r="E238" s="211" t="s">
        <v>659</v>
      </c>
      <c r="F238" s="212" t="s">
        <v>660</v>
      </c>
      <c r="G238" s="213" t="s">
        <v>160</v>
      </c>
      <c r="H238" s="214">
        <v>4</v>
      </c>
      <c r="I238" s="215"/>
      <c r="J238" s="216">
        <f>ROUND(I238*H238,2)</f>
        <v>0</v>
      </c>
      <c r="K238" s="212" t="s">
        <v>21</v>
      </c>
      <c r="L238" s="68"/>
      <c r="M238" s="217" t="s">
        <v>21</v>
      </c>
      <c r="N238" s="218" t="s">
        <v>42</v>
      </c>
      <c r="O238" s="43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AR238" s="20" t="s">
        <v>211</v>
      </c>
      <c r="AT238" s="20" t="s">
        <v>135</v>
      </c>
      <c r="AU238" s="20" t="s">
        <v>140</v>
      </c>
      <c r="AY238" s="20" t="s">
        <v>132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76</v>
      </c>
      <c r="BK238" s="221">
        <f>ROUND(I238*H238,2)</f>
        <v>0</v>
      </c>
      <c r="BL238" s="20" t="s">
        <v>211</v>
      </c>
      <c r="BM238" s="20" t="s">
        <v>661</v>
      </c>
    </row>
    <row r="239" s="1" customFormat="1" ht="16.5" customHeight="1">
      <c r="B239" s="42"/>
      <c r="C239" s="210" t="s">
        <v>662</v>
      </c>
      <c r="D239" s="210" t="s">
        <v>135</v>
      </c>
      <c r="E239" s="211" t="s">
        <v>663</v>
      </c>
      <c r="F239" s="212" t="s">
        <v>664</v>
      </c>
      <c r="G239" s="213" t="s">
        <v>156</v>
      </c>
      <c r="H239" s="214">
        <v>6</v>
      </c>
      <c r="I239" s="215"/>
      <c r="J239" s="216">
        <f>ROUND(I239*H239,2)</f>
        <v>0</v>
      </c>
      <c r="K239" s="212" t="s">
        <v>21</v>
      </c>
      <c r="L239" s="68"/>
      <c r="M239" s="217" t="s">
        <v>21</v>
      </c>
      <c r="N239" s="218" t="s">
        <v>42</v>
      </c>
      <c r="O239" s="43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AR239" s="20" t="s">
        <v>211</v>
      </c>
      <c r="AT239" s="20" t="s">
        <v>135</v>
      </c>
      <c r="AU239" s="20" t="s">
        <v>140</v>
      </c>
      <c r="AY239" s="20" t="s">
        <v>132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76</v>
      </c>
      <c r="BK239" s="221">
        <f>ROUND(I239*H239,2)</f>
        <v>0</v>
      </c>
      <c r="BL239" s="20" t="s">
        <v>211</v>
      </c>
      <c r="BM239" s="20" t="s">
        <v>665</v>
      </c>
    </row>
    <row r="240" s="1" customFormat="1" ht="16.5" customHeight="1">
      <c r="B240" s="42"/>
      <c r="C240" s="210" t="s">
        <v>666</v>
      </c>
      <c r="D240" s="210" t="s">
        <v>135</v>
      </c>
      <c r="E240" s="211" t="s">
        <v>667</v>
      </c>
      <c r="F240" s="212" t="s">
        <v>668</v>
      </c>
      <c r="G240" s="213" t="s">
        <v>156</v>
      </c>
      <c r="H240" s="214">
        <v>3</v>
      </c>
      <c r="I240" s="215"/>
      <c r="J240" s="216">
        <f>ROUND(I240*H240,2)</f>
        <v>0</v>
      </c>
      <c r="K240" s="212" t="s">
        <v>21</v>
      </c>
      <c r="L240" s="68"/>
      <c r="M240" s="217" t="s">
        <v>21</v>
      </c>
      <c r="N240" s="218" t="s">
        <v>42</v>
      </c>
      <c r="O240" s="43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AR240" s="20" t="s">
        <v>211</v>
      </c>
      <c r="AT240" s="20" t="s">
        <v>135</v>
      </c>
      <c r="AU240" s="20" t="s">
        <v>140</v>
      </c>
      <c r="AY240" s="20" t="s">
        <v>132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76</v>
      </c>
      <c r="BK240" s="221">
        <f>ROUND(I240*H240,2)</f>
        <v>0</v>
      </c>
      <c r="BL240" s="20" t="s">
        <v>211</v>
      </c>
      <c r="BM240" s="20" t="s">
        <v>669</v>
      </c>
    </row>
    <row r="241" s="1" customFormat="1" ht="16.5" customHeight="1">
      <c r="B241" s="42"/>
      <c r="C241" s="210" t="s">
        <v>670</v>
      </c>
      <c r="D241" s="210" t="s">
        <v>135</v>
      </c>
      <c r="E241" s="211" t="s">
        <v>671</v>
      </c>
      <c r="F241" s="212" t="s">
        <v>672</v>
      </c>
      <c r="G241" s="213" t="s">
        <v>156</v>
      </c>
      <c r="H241" s="214">
        <v>2</v>
      </c>
      <c r="I241" s="215"/>
      <c r="J241" s="216">
        <f>ROUND(I241*H241,2)</f>
        <v>0</v>
      </c>
      <c r="K241" s="212" t="s">
        <v>21</v>
      </c>
      <c r="L241" s="68"/>
      <c r="M241" s="217" t="s">
        <v>21</v>
      </c>
      <c r="N241" s="218" t="s">
        <v>42</v>
      </c>
      <c r="O241" s="43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AR241" s="20" t="s">
        <v>211</v>
      </c>
      <c r="AT241" s="20" t="s">
        <v>135</v>
      </c>
      <c r="AU241" s="20" t="s">
        <v>140</v>
      </c>
      <c r="AY241" s="20" t="s">
        <v>132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76</v>
      </c>
      <c r="BK241" s="221">
        <f>ROUND(I241*H241,2)</f>
        <v>0</v>
      </c>
      <c r="BL241" s="20" t="s">
        <v>211</v>
      </c>
      <c r="BM241" s="20" t="s">
        <v>673</v>
      </c>
    </row>
    <row r="242" s="1" customFormat="1" ht="16.5" customHeight="1">
      <c r="B242" s="42"/>
      <c r="C242" s="210" t="s">
        <v>674</v>
      </c>
      <c r="D242" s="210" t="s">
        <v>135</v>
      </c>
      <c r="E242" s="211" t="s">
        <v>675</v>
      </c>
      <c r="F242" s="212" t="s">
        <v>676</v>
      </c>
      <c r="G242" s="213" t="s">
        <v>160</v>
      </c>
      <c r="H242" s="214">
        <v>3</v>
      </c>
      <c r="I242" s="215"/>
      <c r="J242" s="216">
        <f>ROUND(I242*H242,2)</f>
        <v>0</v>
      </c>
      <c r="K242" s="212" t="s">
        <v>21</v>
      </c>
      <c r="L242" s="68"/>
      <c r="M242" s="217" t="s">
        <v>21</v>
      </c>
      <c r="N242" s="218" t="s">
        <v>42</v>
      </c>
      <c r="O242" s="43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AR242" s="20" t="s">
        <v>211</v>
      </c>
      <c r="AT242" s="20" t="s">
        <v>135</v>
      </c>
      <c r="AU242" s="20" t="s">
        <v>140</v>
      </c>
      <c r="AY242" s="20" t="s">
        <v>132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76</v>
      </c>
      <c r="BK242" s="221">
        <f>ROUND(I242*H242,2)</f>
        <v>0</v>
      </c>
      <c r="BL242" s="20" t="s">
        <v>211</v>
      </c>
      <c r="BM242" s="20" t="s">
        <v>677</v>
      </c>
    </row>
    <row r="243" s="10" customFormat="1" ht="29.88" customHeight="1">
      <c r="B243" s="194"/>
      <c r="C243" s="195"/>
      <c r="D243" s="196" t="s">
        <v>70</v>
      </c>
      <c r="E243" s="208" t="s">
        <v>678</v>
      </c>
      <c r="F243" s="208" t="s">
        <v>679</v>
      </c>
      <c r="G243" s="195"/>
      <c r="H243" s="195"/>
      <c r="I243" s="198"/>
      <c r="J243" s="209">
        <f>BK243</f>
        <v>0</v>
      </c>
      <c r="K243" s="195"/>
      <c r="L243" s="200"/>
      <c r="M243" s="201"/>
      <c r="N243" s="202"/>
      <c r="O243" s="202"/>
      <c r="P243" s="203">
        <f>P244</f>
        <v>0</v>
      </c>
      <c r="Q243" s="202"/>
      <c r="R243" s="203">
        <f>R244</f>
        <v>0</v>
      </c>
      <c r="S243" s="202"/>
      <c r="T243" s="204">
        <f>T244</f>
        <v>0</v>
      </c>
      <c r="AR243" s="205" t="s">
        <v>140</v>
      </c>
      <c r="AT243" s="206" t="s">
        <v>70</v>
      </c>
      <c r="AU243" s="206" t="s">
        <v>76</v>
      </c>
      <c r="AY243" s="205" t="s">
        <v>132</v>
      </c>
      <c r="BK243" s="207">
        <f>BK244</f>
        <v>0</v>
      </c>
    </row>
    <row r="244" s="1" customFormat="1" ht="16.5" customHeight="1">
      <c r="B244" s="42"/>
      <c r="C244" s="210" t="s">
        <v>680</v>
      </c>
      <c r="D244" s="210" t="s">
        <v>135</v>
      </c>
      <c r="E244" s="211" t="s">
        <v>681</v>
      </c>
      <c r="F244" s="212" t="s">
        <v>682</v>
      </c>
      <c r="G244" s="213" t="s">
        <v>138</v>
      </c>
      <c r="H244" s="214">
        <v>9</v>
      </c>
      <c r="I244" s="215"/>
      <c r="J244" s="216">
        <f>ROUND(I244*H244,2)</f>
        <v>0</v>
      </c>
      <c r="K244" s="212" t="s">
        <v>21</v>
      </c>
      <c r="L244" s="68"/>
      <c r="M244" s="217" t="s">
        <v>21</v>
      </c>
      <c r="N244" s="218" t="s">
        <v>42</v>
      </c>
      <c r="O244" s="43"/>
      <c r="P244" s="219">
        <f>O244*H244</f>
        <v>0</v>
      </c>
      <c r="Q244" s="219">
        <v>0</v>
      </c>
      <c r="R244" s="219">
        <f>Q244*H244</f>
        <v>0</v>
      </c>
      <c r="S244" s="219">
        <v>0</v>
      </c>
      <c r="T244" s="220">
        <f>S244*H244</f>
        <v>0</v>
      </c>
      <c r="AR244" s="20" t="s">
        <v>211</v>
      </c>
      <c r="AT244" s="20" t="s">
        <v>135</v>
      </c>
      <c r="AU244" s="20" t="s">
        <v>140</v>
      </c>
      <c r="AY244" s="20" t="s">
        <v>132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76</v>
      </c>
      <c r="BK244" s="221">
        <f>ROUND(I244*H244,2)</f>
        <v>0</v>
      </c>
      <c r="BL244" s="20" t="s">
        <v>211</v>
      </c>
      <c r="BM244" s="20" t="s">
        <v>683</v>
      </c>
    </row>
    <row r="245" s="10" customFormat="1" ht="29.88" customHeight="1">
      <c r="B245" s="194"/>
      <c r="C245" s="195"/>
      <c r="D245" s="196" t="s">
        <v>70</v>
      </c>
      <c r="E245" s="208" t="s">
        <v>684</v>
      </c>
      <c r="F245" s="208" t="s">
        <v>685</v>
      </c>
      <c r="G245" s="195"/>
      <c r="H245" s="195"/>
      <c r="I245" s="198"/>
      <c r="J245" s="209">
        <f>BK245</f>
        <v>0</v>
      </c>
      <c r="K245" s="195"/>
      <c r="L245" s="200"/>
      <c r="M245" s="201"/>
      <c r="N245" s="202"/>
      <c r="O245" s="202"/>
      <c r="P245" s="203">
        <f>P246</f>
        <v>0</v>
      </c>
      <c r="Q245" s="202"/>
      <c r="R245" s="203">
        <f>R246</f>
        <v>0</v>
      </c>
      <c r="S245" s="202"/>
      <c r="T245" s="204">
        <f>T246</f>
        <v>0</v>
      </c>
      <c r="AR245" s="205" t="s">
        <v>140</v>
      </c>
      <c r="AT245" s="206" t="s">
        <v>70</v>
      </c>
      <c r="AU245" s="206" t="s">
        <v>76</v>
      </c>
      <c r="AY245" s="205" t="s">
        <v>132</v>
      </c>
      <c r="BK245" s="207">
        <f>BK246</f>
        <v>0</v>
      </c>
    </row>
    <row r="246" s="1" customFormat="1" ht="16.5" customHeight="1">
      <c r="B246" s="42"/>
      <c r="C246" s="210" t="s">
        <v>686</v>
      </c>
      <c r="D246" s="210" t="s">
        <v>135</v>
      </c>
      <c r="E246" s="211" t="s">
        <v>687</v>
      </c>
      <c r="F246" s="212" t="s">
        <v>688</v>
      </c>
      <c r="G246" s="213" t="s">
        <v>689</v>
      </c>
      <c r="H246" s="214">
        <v>110</v>
      </c>
      <c r="I246" s="215"/>
      <c r="J246" s="216">
        <f>ROUND(I246*H246,2)</f>
        <v>0</v>
      </c>
      <c r="K246" s="212" t="s">
        <v>21</v>
      </c>
      <c r="L246" s="68"/>
      <c r="M246" s="217" t="s">
        <v>21</v>
      </c>
      <c r="N246" s="218" t="s">
        <v>42</v>
      </c>
      <c r="O246" s="43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AR246" s="20" t="s">
        <v>211</v>
      </c>
      <c r="AT246" s="20" t="s">
        <v>135</v>
      </c>
      <c r="AU246" s="20" t="s">
        <v>140</v>
      </c>
      <c r="AY246" s="20" t="s">
        <v>132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76</v>
      </c>
      <c r="BK246" s="221">
        <f>ROUND(I246*H246,2)</f>
        <v>0</v>
      </c>
      <c r="BL246" s="20" t="s">
        <v>211</v>
      </c>
      <c r="BM246" s="20" t="s">
        <v>690</v>
      </c>
    </row>
    <row r="247" s="10" customFormat="1" ht="29.88" customHeight="1">
      <c r="B247" s="194"/>
      <c r="C247" s="195"/>
      <c r="D247" s="196" t="s">
        <v>70</v>
      </c>
      <c r="E247" s="208" t="s">
        <v>691</v>
      </c>
      <c r="F247" s="208" t="s">
        <v>692</v>
      </c>
      <c r="G247" s="195"/>
      <c r="H247" s="195"/>
      <c r="I247" s="198"/>
      <c r="J247" s="209">
        <f>BK247</f>
        <v>0</v>
      </c>
      <c r="K247" s="195"/>
      <c r="L247" s="200"/>
      <c r="M247" s="201"/>
      <c r="N247" s="202"/>
      <c r="O247" s="202"/>
      <c r="P247" s="203">
        <f>SUM(P248:P266)</f>
        <v>0</v>
      </c>
      <c r="Q247" s="202"/>
      <c r="R247" s="203">
        <f>SUM(R248:R266)</f>
        <v>0</v>
      </c>
      <c r="S247" s="202"/>
      <c r="T247" s="204">
        <f>SUM(T248:T266)</f>
        <v>0</v>
      </c>
      <c r="AR247" s="205" t="s">
        <v>140</v>
      </c>
      <c r="AT247" s="206" t="s">
        <v>70</v>
      </c>
      <c r="AU247" s="206" t="s">
        <v>76</v>
      </c>
      <c r="AY247" s="205" t="s">
        <v>132</v>
      </c>
      <c r="BK247" s="207">
        <f>SUM(BK248:BK266)</f>
        <v>0</v>
      </c>
    </row>
    <row r="248" s="1" customFormat="1" ht="16.5" customHeight="1">
      <c r="B248" s="42"/>
      <c r="C248" s="210" t="s">
        <v>693</v>
      </c>
      <c r="D248" s="210" t="s">
        <v>135</v>
      </c>
      <c r="E248" s="211" t="s">
        <v>694</v>
      </c>
      <c r="F248" s="212" t="s">
        <v>695</v>
      </c>
      <c r="G248" s="213" t="s">
        <v>160</v>
      </c>
      <c r="H248" s="214">
        <v>1</v>
      </c>
      <c r="I248" s="215"/>
      <c r="J248" s="216">
        <f>ROUND(I248*H248,2)</f>
        <v>0</v>
      </c>
      <c r="K248" s="212" t="s">
        <v>21</v>
      </c>
      <c r="L248" s="68"/>
      <c r="M248" s="217" t="s">
        <v>21</v>
      </c>
      <c r="N248" s="218" t="s">
        <v>42</v>
      </c>
      <c r="O248" s="43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AR248" s="20" t="s">
        <v>211</v>
      </c>
      <c r="AT248" s="20" t="s">
        <v>135</v>
      </c>
      <c r="AU248" s="20" t="s">
        <v>140</v>
      </c>
      <c r="AY248" s="20" t="s">
        <v>132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76</v>
      </c>
      <c r="BK248" s="221">
        <f>ROUND(I248*H248,2)</f>
        <v>0</v>
      </c>
      <c r="BL248" s="20" t="s">
        <v>211</v>
      </c>
      <c r="BM248" s="20" t="s">
        <v>696</v>
      </c>
    </row>
    <row r="249" s="1" customFormat="1" ht="16.5" customHeight="1">
      <c r="B249" s="42"/>
      <c r="C249" s="210" t="s">
        <v>697</v>
      </c>
      <c r="D249" s="210" t="s">
        <v>135</v>
      </c>
      <c r="E249" s="211" t="s">
        <v>698</v>
      </c>
      <c r="F249" s="212" t="s">
        <v>699</v>
      </c>
      <c r="G249" s="213" t="s">
        <v>160</v>
      </c>
      <c r="H249" s="214">
        <v>1</v>
      </c>
      <c r="I249" s="215"/>
      <c r="J249" s="216">
        <f>ROUND(I249*H249,2)</f>
        <v>0</v>
      </c>
      <c r="K249" s="212" t="s">
        <v>21</v>
      </c>
      <c r="L249" s="68"/>
      <c r="M249" s="217" t="s">
        <v>21</v>
      </c>
      <c r="N249" s="218" t="s">
        <v>42</v>
      </c>
      <c r="O249" s="43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AR249" s="20" t="s">
        <v>211</v>
      </c>
      <c r="AT249" s="20" t="s">
        <v>135</v>
      </c>
      <c r="AU249" s="20" t="s">
        <v>140</v>
      </c>
      <c r="AY249" s="20" t="s">
        <v>132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76</v>
      </c>
      <c r="BK249" s="221">
        <f>ROUND(I249*H249,2)</f>
        <v>0</v>
      </c>
      <c r="BL249" s="20" t="s">
        <v>211</v>
      </c>
      <c r="BM249" s="20" t="s">
        <v>700</v>
      </c>
    </row>
    <row r="250" s="1" customFormat="1" ht="16.5" customHeight="1">
      <c r="B250" s="42"/>
      <c r="C250" s="210" t="s">
        <v>701</v>
      </c>
      <c r="D250" s="210" t="s">
        <v>135</v>
      </c>
      <c r="E250" s="211" t="s">
        <v>702</v>
      </c>
      <c r="F250" s="212" t="s">
        <v>703</v>
      </c>
      <c r="G250" s="213" t="s">
        <v>160</v>
      </c>
      <c r="H250" s="214">
        <v>1</v>
      </c>
      <c r="I250" s="215"/>
      <c r="J250" s="216">
        <f>ROUND(I250*H250,2)</f>
        <v>0</v>
      </c>
      <c r="K250" s="212" t="s">
        <v>21</v>
      </c>
      <c r="L250" s="68"/>
      <c r="M250" s="217" t="s">
        <v>21</v>
      </c>
      <c r="N250" s="218" t="s">
        <v>42</v>
      </c>
      <c r="O250" s="43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AR250" s="20" t="s">
        <v>211</v>
      </c>
      <c r="AT250" s="20" t="s">
        <v>135</v>
      </c>
      <c r="AU250" s="20" t="s">
        <v>140</v>
      </c>
      <c r="AY250" s="20" t="s">
        <v>132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76</v>
      </c>
      <c r="BK250" s="221">
        <f>ROUND(I250*H250,2)</f>
        <v>0</v>
      </c>
      <c r="BL250" s="20" t="s">
        <v>211</v>
      </c>
      <c r="BM250" s="20" t="s">
        <v>704</v>
      </c>
    </row>
    <row r="251" s="1" customFormat="1" ht="16.5" customHeight="1">
      <c r="B251" s="42"/>
      <c r="C251" s="210" t="s">
        <v>705</v>
      </c>
      <c r="D251" s="210" t="s">
        <v>135</v>
      </c>
      <c r="E251" s="211" t="s">
        <v>706</v>
      </c>
      <c r="F251" s="212" t="s">
        <v>707</v>
      </c>
      <c r="G251" s="213" t="s">
        <v>160</v>
      </c>
      <c r="H251" s="214">
        <v>1</v>
      </c>
      <c r="I251" s="215"/>
      <c r="J251" s="216">
        <f>ROUND(I251*H251,2)</f>
        <v>0</v>
      </c>
      <c r="K251" s="212" t="s">
        <v>21</v>
      </c>
      <c r="L251" s="68"/>
      <c r="M251" s="217" t="s">
        <v>21</v>
      </c>
      <c r="N251" s="218" t="s">
        <v>42</v>
      </c>
      <c r="O251" s="43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AR251" s="20" t="s">
        <v>211</v>
      </c>
      <c r="AT251" s="20" t="s">
        <v>135</v>
      </c>
      <c r="AU251" s="20" t="s">
        <v>140</v>
      </c>
      <c r="AY251" s="20" t="s">
        <v>132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0" t="s">
        <v>76</v>
      </c>
      <c r="BK251" s="221">
        <f>ROUND(I251*H251,2)</f>
        <v>0</v>
      </c>
      <c r="BL251" s="20" t="s">
        <v>211</v>
      </c>
      <c r="BM251" s="20" t="s">
        <v>708</v>
      </c>
    </row>
    <row r="252" s="1" customFormat="1" ht="16.5" customHeight="1">
      <c r="B252" s="42"/>
      <c r="C252" s="210" t="s">
        <v>709</v>
      </c>
      <c r="D252" s="210" t="s">
        <v>135</v>
      </c>
      <c r="E252" s="211" t="s">
        <v>710</v>
      </c>
      <c r="F252" s="212" t="s">
        <v>711</v>
      </c>
      <c r="G252" s="213" t="s">
        <v>160</v>
      </c>
      <c r="H252" s="214">
        <v>1</v>
      </c>
      <c r="I252" s="215"/>
      <c r="J252" s="216">
        <f>ROUND(I252*H252,2)</f>
        <v>0</v>
      </c>
      <c r="K252" s="212" t="s">
        <v>21</v>
      </c>
      <c r="L252" s="68"/>
      <c r="M252" s="217" t="s">
        <v>21</v>
      </c>
      <c r="N252" s="218" t="s">
        <v>42</v>
      </c>
      <c r="O252" s="43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AR252" s="20" t="s">
        <v>211</v>
      </c>
      <c r="AT252" s="20" t="s">
        <v>135</v>
      </c>
      <c r="AU252" s="20" t="s">
        <v>140</v>
      </c>
      <c r="AY252" s="20" t="s">
        <v>132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76</v>
      </c>
      <c r="BK252" s="221">
        <f>ROUND(I252*H252,2)</f>
        <v>0</v>
      </c>
      <c r="BL252" s="20" t="s">
        <v>211</v>
      </c>
      <c r="BM252" s="20" t="s">
        <v>712</v>
      </c>
    </row>
    <row r="253" s="1" customFormat="1" ht="16.5" customHeight="1">
      <c r="B253" s="42"/>
      <c r="C253" s="210" t="s">
        <v>713</v>
      </c>
      <c r="D253" s="210" t="s">
        <v>135</v>
      </c>
      <c r="E253" s="211" t="s">
        <v>714</v>
      </c>
      <c r="F253" s="212" t="s">
        <v>715</v>
      </c>
      <c r="G253" s="213" t="s">
        <v>160</v>
      </c>
      <c r="H253" s="214">
        <v>1</v>
      </c>
      <c r="I253" s="215"/>
      <c r="J253" s="216">
        <f>ROUND(I253*H253,2)</f>
        <v>0</v>
      </c>
      <c r="K253" s="212" t="s">
        <v>21</v>
      </c>
      <c r="L253" s="68"/>
      <c r="M253" s="217" t="s">
        <v>21</v>
      </c>
      <c r="N253" s="218" t="s">
        <v>42</v>
      </c>
      <c r="O253" s="43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AR253" s="20" t="s">
        <v>211</v>
      </c>
      <c r="AT253" s="20" t="s">
        <v>135</v>
      </c>
      <c r="AU253" s="20" t="s">
        <v>140</v>
      </c>
      <c r="AY253" s="20" t="s">
        <v>132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76</v>
      </c>
      <c r="BK253" s="221">
        <f>ROUND(I253*H253,2)</f>
        <v>0</v>
      </c>
      <c r="BL253" s="20" t="s">
        <v>211</v>
      </c>
      <c r="BM253" s="20" t="s">
        <v>716</v>
      </c>
    </row>
    <row r="254" s="1" customFormat="1" ht="16.5" customHeight="1">
      <c r="B254" s="42"/>
      <c r="C254" s="210" t="s">
        <v>717</v>
      </c>
      <c r="D254" s="210" t="s">
        <v>135</v>
      </c>
      <c r="E254" s="211" t="s">
        <v>718</v>
      </c>
      <c r="F254" s="212" t="s">
        <v>719</v>
      </c>
      <c r="G254" s="213" t="s">
        <v>160</v>
      </c>
      <c r="H254" s="214">
        <v>1</v>
      </c>
      <c r="I254" s="215"/>
      <c r="J254" s="216">
        <f>ROUND(I254*H254,2)</f>
        <v>0</v>
      </c>
      <c r="K254" s="212" t="s">
        <v>21</v>
      </c>
      <c r="L254" s="68"/>
      <c r="M254" s="217" t="s">
        <v>21</v>
      </c>
      <c r="N254" s="218" t="s">
        <v>42</v>
      </c>
      <c r="O254" s="43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AR254" s="20" t="s">
        <v>211</v>
      </c>
      <c r="AT254" s="20" t="s">
        <v>135</v>
      </c>
      <c r="AU254" s="20" t="s">
        <v>140</v>
      </c>
      <c r="AY254" s="20" t="s">
        <v>132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76</v>
      </c>
      <c r="BK254" s="221">
        <f>ROUND(I254*H254,2)</f>
        <v>0</v>
      </c>
      <c r="BL254" s="20" t="s">
        <v>211</v>
      </c>
      <c r="BM254" s="20" t="s">
        <v>720</v>
      </c>
    </row>
    <row r="255" s="1" customFormat="1" ht="16.5" customHeight="1">
      <c r="B255" s="42"/>
      <c r="C255" s="210" t="s">
        <v>721</v>
      </c>
      <c r="D255" s="210" t="s">
        <v>135</v>
      </c>
      <c r="E255" s="211" t="s">
        <v>722</v>
      </c>
      <c r="F255" s="212" t="s">
        <v>723</v>
      </c>
      <c r="G255" s="213" t="s">
        <v>160</v>
      </c>
      <c r="H255" s="214">
        <v>1</v>
      </c>
      <c r="I255" s="215"/>
      <c r="J255" s="216">
        <f>ROUND(I255*H255,2)</f>
        <v>0</v>
      </c>
      <c r="K255" s="212" t="s">
        <v>21</v>
      </c>
      <c r="L255" s="68"/>
      <c r="M255" s="217" t="s">
        <v>21</v>
      </c>
      <c r="N255" s="218" t="s">
        <v>42</v>
      </c>
      <c r="O255" s="43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20">
        <f>S255*H255</f>
        <v>0</v>
      </c>
      <c r="AR255" s="20" t="s">
        <v>211</v>
      </c>
      <c r="AT255" s="20" t="s">
        <v>135</v>
      </c>
      <c r="AU255" s="20" t="s">
        <v>140</v>
      </c>
      <c r="AY255" s="20" t="s">
        <v>132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76</v>
      </c>
      <c r="BK255" s="221">
        <f>ROUND(I255*H255,2)</f>
        <v>0</v>
      </c>
      <c r="BL255" s="20" t="s">
        <v>211</v>
      </c>
      <c r="BM255" s="20" t="s">
        <v>724</v>
      </c>
    </row>
    <row r="256" s="1" customFormat="1" ht="16.5" customHeight="1">
      <c r="B256" s="42"/>
      <c r="C256" s="210" t="s">
        <v>725</v>
      </c>
      <c r="D256" s="210" t="s">
        <v>135</v>
      </c>
      <c r="E256" s="211" t="s">
        <v>726</v>
      </c>
      <c r="F256" s="212" t="s">
        <v>727</v>
      </c>
      <c r="G256" s="213" t="s">
        <v>160</v>
      </c>
      <c r="H256" s="214">
        <v>4</v>
      </c>
      <c r="I256" s="215"/>
      <c r="J256" s="216">
        <f>ROUND(I256*H256,2)</f>
        <v>0</v>
      </c>
      <c r="K256" s="212" t="s">
        <v>21</v>
      </c>
      <c r="L256" s="68"/>
      <c r="M256" s="217" t="s">
        <v>21</v>
      </c>
      <c r="N256" s="218" t="s">
        <v>42</v>
      </c>
      <c r="O256" s="43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AR256" s="20" t="s">
        <v>211</v>
      </c>
      <c r="AT256" s="20" t="s">
        <v>135</v>
      </c>
      <c r="AU256" s="20" t="s">
        <v>140</v>
      </c>
      <c r="AY256" s="20" t="s">
        <v>132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76</v>
      </c>
      <c r="BK256" s="221">
        <f>ROUND(I256*H256,2)</f>
        <v>0</v>
      </c>
      <c r="BL256" s="20" t="s">
        <v>211</v>
      </c>
      <c r="BM256" s="20" t="s">
        <v>728</v>
      </c>
    </row>
    <row r="257" s="1" customFormat="1" ht="16.5" customHeight="1">
      <c r="B257" s="42"/>
      <c r="C257" s="210" t="s">
        <v>729</v>
      </c>
      <c r="D257" s="210" t="s">
        <v>135</v>
      </c>
      <c r="E257" s="211" t="s">
        <v>730</v>
      </c>
      <c r="F257" s="212" t="s">
        <v>731</v>
      </c>
      <c r="G257" s="213" t="s">
        <v>160</v>
      </c>
      <c r="H257" s="214">
        <v>6</v>
      </c>
      <c r="I257" s="215"/>
      <c r="J257" s="216">
        <f>ROUND(I257*H257,2)</f>
        <v>0</v>
      </c>
      <c r="K257" s="212" t="s">
        <v>21</v>
      </c>
      <c r="L257" s="68"/>
      <c r="M257" s="217" t="s">
        <v>21</v>
      </c>
      <c r="N257" s="218" t="s">
        <v>42</v>
      </c>
      <c r="O257" s="43"/>
      <c r="P257" s="219">
        <f>O257*H257</f>
        <v>0</v>
      </c>
      <c r="Q257" s="219">
        <v>0</v>
      </c>
      <c r="R257" s="219">
        <f>Q257*H257</f>
        <v>0</v>
      </c>
      <c r="S257" s="219">
        <v>0</v>
      </c>
      <c r="T257" s="220">
        <f>S257*H257</f>
        <v>0</v>
      </c>
      <c r="AR257" s="20" t="s">
        <v>211</v>
      </c>
      <c r="AT257" s="20" t="s">
        <v>135</v>
      </c>
      <c r="AU257" s="20" t="s">
        <v>140</v>
      </c>
      <c r="AY257" s="20" t="s">
        <v>132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76</v>
      </c>
      <c r="BK257" s="221">
        <f>ROUND(I257*H257,2)</f>
        <v>0</v>
      </c>
      <c r="BL257" s="20" t="s">
        <v>211</v>
      </c>
      <c r="BM257" s="20" t="s">
        <v>732</v>
      </c>
    </row>
    <row r="258" s="1" customFormat="1" ht="16.5" customHeight="1">
      <c r="B258" s="42"/>
      <c r="C258" s="210" t="s">
        <v>733</v>
      </c>
      <c r="D258" s="210" t="s">
        <v>135</v>
      </c>
      <c r="E258" s="211" t="s">
        <v>734</v>
      </c>
      <c r="F258" s="212" t="s">
        <v>735</v>
      </c>
      <c r="G258" s="213" t="s">
        <v>160</v>
      </c>
      <c r="H258" s="214">
        <v>1</v>
      </c>
      <c r="I258" s="215"/>
      <c r="J258" s="216">
        <f>ROUND(I258*H258,2)</f>
        <v>0</v>
      </c>
      <c r="K258" s="212" t="s">
        <v>21</v>
      </c>
      <c r="L258" s="68"/>
      <c r="M258" s="217" t="s">
        <v>21</v>
      </c>
      <c r="N258" s="218" t="s">
        <v>42</v>
      </c>
      <c r="O258" s="43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AR258" s="20" t="s">
        <v>211</v>
      </c>
      <c r="AT258" s="20" t="s">
        <v>135</v>
      </c>
      <c r="AU258" s="20" t="s">
        <v>140</v>
      </c>
      <c r="AY258" s="20" t="s">
        <v>132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76</v>
      </c>
      <c r="BK258" s="221">
        <f>ROUND(I258*H258,2)</f>
        <v>0</v>
      </c>
      <c r="BL258" s="20" t="s">
        <v>211</v>
      </c>
      <c r="BM258" s="20" t="s">
        <v>736</v>
      </c>
    </row>
    <row r="259" s="1" customFormat="1" ht="16.5" customHeight="1">
      <c r="B259" s="42"/>
      <c r="C259" s="222" t="s">
        <v>737</v>
      </c>
      <c r="D259" s="222" t="s">
        <v>163</v>
      </c>
      <c r="E259" s="223" t="s">
        <v>738</v>
      </c>
      <c r="F259" s="224" t="s">
        <v>739</v>
      </c>
      <c r="G259" s="225" t="s">
        <v>160</v>
      </c>
      <c r="H259" s="226">
        <v>2</v>
      </c>
      <c r="I259" s="227"/>
      <c r="J259" s="228">
        <f>ROUND(I259*H259,2)</f>
        <v>0</v>
      </c>
      <c r="K259" s="224" t="s">
        <v>21</v>
      </c>
      <c r="L259" s="229"/>
      <c r="M259" s="230" t="s">
        <v>21</v>
      </c>
      <c r="N259" s="231" t="s">
        <v>42</v>
      </c>
      <c r="O259" s="43"/>
      <c r="P259" s="219">
        <f>O259*H259</f>
        <v>0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AR259" s="20" t="s">
        <v>220</v>
      </c>
      <c r="AT259" s="20" t="s">
        <v>163</v>
      </c>
      <c r="AU259" s="20" t="s">
        <v>140</v>
      </c>
      <c r="AY259" s="20" t="s">
        <v>132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76</v>
      </c>
      <c r="BK259" s="221">
        <f>ROUND(I259*H259,2)</f>
        <v>0</v>
      </c>
      <c r="BL259" s="20" t="s">
        <v>211</v>
      </c>
      <c r="BM259" s="20" t="s">
        <v>740</v>
      </c>
    </row>
    <row r="260" s="1" customFormat="1" ht="16.5" customHeight="1">
      <c r="B260" s="42"/>
      <c r="C260" s="222" t="s">
        <v>741</v>
      </c>
      <c r="D260" s="222" t="s">
        <v>163</v>
      </c>
      <c r="E260" s="223" t="s">
        <v>742</v>
      </c>
      <c r="F260" s="224" t="s">
        <v>743</v>
      </c>
      <c r="G260" s="225" t="s">
        <v>160</v>
      </c>
      <c r="H260" s="226">
        <v>2</v>
      </c>
      <c r="I260" s="227"/>
      <c r="J260" s="228">
        <f>ROUND(I260*H260,2)</f>
        <v>0</v>
      </c>
      <c r="K260" s="224" t="s">
        <v>21</v>
      </c>
      <c r="L260" s="229"/>
      <c r="M260" s="230" t="s">
        <v>21</v>
      </c>
      <c r="N260" s="231" t="s">
        <v>42</v>
      </c>
      <c r="O260" s="43"/>
      <c r="P260" s="219">
        <f>O260*H260</f>
        <v>0</v>
      </c>
      <c r="Q260" s="219">
        <v>0</v>
      </c>
      <c r="R260" s="219">
        <f>Q260*H260</f>
        <v>0</v>
      </c>
      <c r="S260" s="219">
        <v>0</v>
      </c>
      <c r="T260" s="220">
        <f>S260*H260</f>
        <v>0</v>
      </c>
      <c r="AR260" s="20" t="s">
        <v>220</v>
      </c>
      <c r="AT260" s="20" t="s">
        <v>163</v>
      </c>
      <c r="AU260" s="20" t="s">
        <v>140</v>
      </c>
      <c r="AY260" s="20" t="s">
        <v>132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76</v>
      </c>
      <c r="BK260" s="221">
        <f>ROUND(I260*H260,2)</f>
        <v>0</v>
      </c>
      <c r="BL260" s="20" t="s">
        <v>211</v>
      </c>
      <c r="BM260" s="20" t="s">
        <v>744</v>
      </c>
    </row>
    <row r="261" s="1" customFormat="1" ht="16.5" customHeight="1">
      <c r="B261" s="42"/>
      <c r="C261" s="222" t="s">
        <v>745</v>
      </c>
      <c r="D261" s="222" t="s">
        <v>163</v>
      </c>
      <c r="E261" s="223" t="s">
        <v>746</v>
      </c>
      <c r="F261" s="224" t="s">
        <v>747</v>
      </c>
      <c r="G261" s="225" t="s">
        <v>160</v>
      </c>
      <c r="H261" s="226">
        <v>4</v>
      </c>
      <c r="I261" s="227"/>
      <c r="J261" s="228">
        <f>ROUND(I261*H261,2)</f>
        <v>0</v>
      </c>
      <c r="K261" s="224" t="s">
        <v>21</v>
      </c>
      <c r="L261" s="229"/>
      <c r="M261" s="230" t="s">
        <v>21</v>
      </c>
      <c r="N261" s="231" t="s">
        <v>42</v>
      </c>
      <c r="O261" s="43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AR261" s="20" t="s">
        <v>220</v>
      </c>
      <c r="AT261" s="20" t="s">
        <v>163</v>
      </c>
      <c r="AU261" s="20" t="s">
        <v>140</v>
      </c>
      <c r="AY261" s="20" t="s">
        <v>132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76</v>
      </c>
      <c r="BK261" s="221">
        <f>ROUND(I261*H261,2)</f>
        <v>0</v>
      </c>
      <c r="BL261" s="20" t="s">
        <v>211</v>
      </c>
      <c r="BM261" s="20" t="s">
        <v>748</v>
      </c>
    </row>
    <row r="262" s="1" customFormat="1" ht="16.5" customHeight="1">
      <c r="B262" s="42"/>
      <c r="C262" s="210" t="s">
        <v>749</v>
      </c>
      <c r="D262" s="210" t="s">
        <v>135</v>
      </c>
      <c r="E262" s="211" t="s">
        <v>750</v>
      </c>
      <c r="F262" s="212" t="s">
        <v>751</v>
      </c>
      <c r="G262" s="213" t="s">
        <v>138</v>
      </c>
      <c r="H262" s="214">
        <v>1</v>
      </c>
      <c r="I262" s="215"/>
      <c r="J262" s="216">
        <f>ROUND(I262*H262,2)</f>
        <v>0</v>
      </c>
      <c r="K262" s="212" t="s">
        <v>21</v>
      </c>
      <c r="L262" s="68"/>
      <c r="M262" s="217" t="s">
        <v>21</v>
      </c>
      <c r="N262" s="218" t="s">
        <v>42</v>
      </c>
      <c r="O262" s="43"/>
      <c r="P262" s="219">
        <f>O262*H262</f>
        <v>0</v>
      </c>
      <c r="Q262" s="219">
        <v>0</v>
      </c>
      <c r="R262" s="219">
        <f>Q262*H262</f>
        <v>0</v>
      </c>
      <c r="S262" s="219">
        <v>0</v>
      </c>
      <c r="T262" s="220">
        <f>S262*H262</f>
        <v>0</v>
      </c>
      <c r="AR262" s="20" t="s">
        <v>211</v>
      </c>
      <c r="AT262" s="20" t="s">
        <v>135</v>
      </c>
      <c r="AU262" s="20" t="s">
        <v>140</v>
      </c>
      <c r="AY262" s="20" t="s">
        <v>132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76</v>
      </c>
      <c r="BK262" s="221">
        <f>ROUND(I262*H262,2)</f>
        <v>0</v>
      </c>
      <c r="BL262" s="20" t="s">
        <v>211</v>
      </c>
      <c r="BM262" s="20" t="s">
        <v>752</v>
      </c>
    </row>
    <row r="263" s="1" customFormat="1" ht="16.5" customHeight="1">
      <c r="B263" s="42"/>
      <c r="C263" s="210" t="s">
        <v>753</v>
      </c>
      <c r="D263" s="210" t="s">
        <v>135</v>
      </c>
      <c r="E263" s="211" t="s">
        <v>754</v>
      </c>
      <c r="F263" s="212" t="s">
        <v>755</v>
      </c>
      <c r="G263" s="213" t="s">
        <v>138</v>
      </c>
      <c r="H263" s="214">
        <v>1</v>
      </c>
      <c r="I263" s="215"/>
      <c r="J263" s="216">
        <f>ROUND(I263*H263,2)</f>
        <v>0</v>
      </c>
      <c r="K263" s="212" t="s">
        <v>21</v>
      </c>
      <c r="L263" s="68"/>
      <c r="M263" s="217" t="s">
        <v>21</v>
      </c>
      <c r="N263" s="218" t="s">
        <v>42</v>
      </c>
      <c r="O263" s="43"/>
      <c r="P263" s="219">
        <f>O263*H263</f>
        <v>0</v>
      </c>
      <c r="Q263" s="219">
        <v>0</v>
      </c>
      <c r="R263" s="219">
        <f>Q263*H263</f>
        <v>0</v>
      </c>
      <c r="S263" s="219">
        <v>0</v>
      </c>
      <c r="T263" s="220">
        <f>S263*H263</f>
        <v>0</v>
      </c>
      <c r="AR263" s="20" t="s">
        <v>211</v>
      </c>
      <c r="AT263" s="20" t="s">
        <v>135</v>
      </c>
      <c r="AU263" s="20" t="s">
        <v>140</v>
      </c>
      <c r="AY263" s="20" t="s">
        <v>132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76</v>
      </c>
      <c r="BK263" s="221">
        <f>ROUND(I263*H263,2)</f>
        <v>0</v>
      </c>
      <c r="BL263" s="20" t="s">
        <v>211</v>
      </c>
      <c r="BM263" s="20" t="s">
        <v>756</v>
      </c>
    </row>
    <row r="264" s="1" customFormat="1" ht="16.5" customHeight="1">
      <c r="B264" s="42"/>
      <c r="C264" s="210" t="s">
        <v>757</v>
      </c>
      <c r="D264" s="210" t="s">
        <v>135</v>
      </c>
      <c r="E264" s="211" t="s">
        <v>758</v>
      </c>
      <c r="F264" s="212" t="s">
        <v>759</v>
      </c>
      <c r="G264" s="213" t="s">
        <v>138</v>
      </c>
      <c r="H264" s="214">
        <v>1</v>
      </c>
      <c r="I264" s="215"/>
      <c r="J264" s="216">
        <f>ROUND(I264*H264,2)</f>
        <v>0</v>
      </c>
      <c r="K264" s="212" t="s">
        <v>21</v>
      </c>
      <c r="L264" s="68"/>
      <c r="M264" s="217" t="s">
        <v>21</v>
      </c>
      <c r="N264" s="218" t="s">
        <v>42</v>
      </c>
      <c r="O264" s="43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AR264" s="20" t="s">
        <v>211</v>
      </c>
      <c r="AT264" s="20" t="s">
        <v>135</v>
      </c>
      <c r="AU264" s="20" t="s">
        <v>140</v>
      </c>
      <c r="AY264" s="20" t="s">
        <v>132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76</v>
      </c>
      <c r="BK264" s="221">
        <f>ROUND(I264*H264,2)</f>
        <v>0</v>
      </c>
      <c r="BL264" s="20" t="s">
        <v>211</v>
      </c>
      <c r="BM264" s="20" t="s">
        <v>760</v>
      </c>
    </row>
    <row r="265" s="1" customFormat="1" ht="16.5" customHeight="1">
      <c r="B265" s="42"/>
      <c r="C265" s="210" t="s">
        <v>761</v>
      </c>
      <c r="D265" s="210" t="s">
        <v>135</v>
      </c>
      <c r="E265" s="211" t="s">
        <v>762</v>
      </c>
      <c r="F265" s="212" t="s">
        <v>763</v>
      </c>
      <c r="G265" s="213" t="s">
        <v>138</v>
      </c>
      <c r="H265" s="214">
        <v>1</v>
      </c>
      <c r="I265" s="215"/>
      <c r="J265" s="216">
        <f>ROUND(I265*H265,2)</f>
        <v>0</v>
      </c>
      <c r="K265" s="212" t="s">
        <v>21</v>
      </c>
      <c r="L265" s="68"/>
      <c r="M265" s="217" t="s">
        <v>21</v>
      </c>
      <c r="N265" s="218" t="s">
        <v>42</v>
      </c>
      <c r="O265" s="43"/>
      <c r="P265" s="219">
        <f>O265*H265</f>
        <v>0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AR265" s="20" t="s">
        <v>211</v>
      </c>
      <c r="AT265" s="20" t="s">
        <v>135</v>
      </c>
      <c r="AU265" s="20" t="s">
        <v>140</v>
      </c>
      <c r="AY265" s="20" t="s">
        <v>132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20" t="s">
        <v>76</v>
      </c>
      <c r="BK265" s="221">
        <f>ROUND(I265*H265,2)</f>
        <v>0</v>
      </c>
      <c r="BL265" s="20" t="s">
        <v>211</v>
      </c>
      <c r="BM265" s="20" t="s">
        <v>764</v>
      </c>
    </row>
    <row r="266" s="1" customFormat="1" ht="16.5" customHeight="1">
      <c r="B266" s="42"/>
      <c r="C266" s="210" t="s">
        <v>765</v>
      </c>
      <c r="D266" s="210" t="s">
        <v>135</v>
      </c>
      <c r="E266" s="211" t="s">
        <v>766</v>
      </c>
      <c r="F266" s="212" t="s">
        <v>650</v>
      </c>
      <c r="G266" s="213" t="s">
        <v>138</v>
      </c>
      <c r="H266" s="214">
        <v>1</v>
      </c>
      <c r="I266" s="215"/>
      <c r="J266" s="216">
        <f>ROUND(I266*H266,2)</f>
        <v>0</v>
      </c>
      <c r="K266" s="212" t="s">
        <v>21</v>
      </c>
      <c r="L266" s="68"/>
      <c r="M266" s="217" t="s">
        <v>21</v>
      </c>
      <c r="N266" s="218" t="s">
        <v>42</v>
      </c>
      <c r="O266" s="43"/>
      <c r="P266" s="219">
        <f>O266*H266</f>
        <v>0</v>
      </c>
      <c r="Q266" s="219">
        <v>0</v>
      </c>
      <c r="R266" s="219">
        <f>Q266*H266</f>
        <v>0</v>
      </c>
      <c r="S266" s="219">
        <v>0</v>
      </c>
      <c r="T266" s="220">
        <f>S266*H266</f>
        <v>0</v>
      </c>
      <c r="AR266" s="20" t="s">
        <v>211</v>
      </c>
      <c r="AT266" s="20" t="s">
        <v>135</v>
      </c>
      <c r="AU266" s="20" t="s">
        <v>140</v>
      </c>
      <c r="AY266" s="20" t="s">
        <v>132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76</v>
      </c>
      <c r="BK266" s="221">
        <f>ROUND(I266*H266,2)</f>
        <v>0</v>
      </c>
      <c r="BL266" s="20" t="s">
        <v>211</v>
      </c>
      <c r="BM266" s="20" t="s">
        <v>767</v>
      </c>
    </row>
    <row r="267" s="10" customFormat="1" ht="37.44001" customHeight="1">
      <c r="B267" s="194"/>
      <c r="C267" s="195"/>
      <c r="D267" s="196" t="s">
        <v>70</v>
      </c>
      <c r="E267" s="197" t="s">
        <v>768</v>
      </c>
      <c r="F267" s="197" t="s">
        <v>769</v>
      </c>
      <c r="G267" s="195"/>
      <c r="H267" s="195"/>
      <c r="I267" s="198"/>
      <c r="J267" s="199">
        <f>BK267</f>
        <v>0</v>
      </c>
      <c r="K267" s="195"/>
      <c r="L267" s="200"/>
      <c r="M267" s="201"/>
      <c r="N267" s="202"/>
      <c r="O267" s="202"/>
      <c r="P267" s="203">
        <f>SUM(P268:P269)</f>
        <v>0</v>
      </c>
      <c r="Q267" s="202"/>
      <c r="R267" s="203">
        <f>SUM(R268:R269)</f>
        <v>0</v>
      </c>
      <c r="S267" s="202"/>
      <c r="T267" s="204">
        <f>SUM(T268:T269)</f>
        <v>0</v>
      </c>
      <c r="AR267" s="205" t="s">
        <v>139</v>
      </c>
      <c r="AT267" s="206" t="s">
        <v>70</v>
      </c>
      <c r="AU267" s="206" t="s">
        <v>71</v>
      </c>
      <c r="AY267" s="205" t="s">
        <v>132</v>
      </c>
      <c r="BK267" s="207">
        <f>SUM(BK268:BK269)</f>
        <v>0</v>
      </c>
    </row>
    <row r="268" s="1" customFormat="1" ht="25.5" customHeight="1">
      <c r="B268" s="42"/>
      <c r="C268" s="210" t="s">
        <v>770</v>
      </c>
      <c r="D268" s="210" t="s">
        <v>135</v>
      </c>
      <c r="E268" s="211" t="s">
        <v>771</v>
      </c>
      <c r="F268" s="212" t="s">
        <v>772</v>
      </c>
      <c r="G268" s="213" t="s">
        <v>156</v>
      </c>
      <c r="H268" s="214">
        <v>9</v>
      </c>
      <c r="I268" s="215"/>
      <c r="J268" s="216">
        <f>ROUND(I268*H268,2)</f>
        <v>0</v>
      </c>
      <c r="K268" s="212" t="s">
        <v>215</v>
      </c>
      <c r="L268" s="68"/>
      <c r="M268" s="217" t="s">
        <v>21</v>
      </c>
      <c r="N268" s="218" t="s">
        <v>42</v>
      </c>
      <c r="O268" s="43"/>
      <c r="P268" s="219">
        <f>O268*H268</f>
        <v>0</v>
      </c>
      <c r="Q268" s="219">
        <v>0</v>
      </c>
      <c r="R268" s="219">
        <f>Q268*H268</f>
        <v>0</v>
      </c>
      <c r="S268" s="219">
        <v>0</v>
      </c>
      <c r="T268" s="220">
        <f>S268*H268</f>
        <v>0</v>
      </c>
      <c r="AR268" s="20" t="s">
        <v>773</v>
      </c>
      <c r="AT268" s="20" t="s">
        <v>135</v>
      </c>
      <c r="AU268" s="20" t="s">
        <v>76</v>
      </c>
      <c r="AY268" s="20" t="s">
        <v>132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76</v>
      </c>
      <c r="BK268" s="221">
        <f>ROUND(I268*H268,2)</f>
        <v>0</v>
      </c>
      <c r="BL268" s="20" t="s">
        <v>773</v>
      </c>
      <c r="BM268" s="20" t="s">
        <v>774</v>
      </c>
    </row>
    <row r="269" s="1" customFormat="1" ht="16.5" customHeight="1">
      <c r="B269" s="42"/>
      <c r="C269" s="210" t="s">
        <v>775</v>
      </c>
      <c r="D269" s="210" t="s">
        <v>135</v>
      </c>
      <c r="E269" s="211" t="s">
        <v>776</v>
      </c>
      <c r="F269" s="212" t="s">
        <v>777</v>
      </c>
      <c r="G269" s="213" t="s">
        <v>156</v>
      </c>
      <c r="H269" s="214">
        <v>72</v>
      </c>
      <c r="I269" s="215"/>
      <c r="J269" s="216">
        <f>ROUND(I269*H269,2)</f>
        <v>0</v>
      </c>
      <c r="K269" s="212" t="s">
        <v>215</v>
      </c>
      <c r="L269" s="68"/>
      <c r="M269" s="217" t="s">
        <v>21</v>
      </c>
      <c r="N269" s="218" t="s">
        <v>42</v>
      </c>
      <c r="O269" s="43"/>
      <c r="P269" s="219">
        <f>O269*H269</f>
        <v>0</v>
      </c>
      <c r="Q269" s="219">
        <v>0</v>
      </c>
      <c r="R269" s="219">
        <f>Q269*H269</f>
        <v>0</v>
      </c>
      <c r="S269" s="219">
        <v>0</v>
      </c>
      <c r="T269" s="220">
        <f>S269*H269</f>
        <v>0</v>
      </c>
      <c r="AR269" s="20" t="s">
        <v>773</v>
      </c>
      <c r="AT269" s="20" t="s">
        <v>135</v>
      </c>
      <c r="AU269" s="20" t="s">
        <v>76</v>
      </c>
      <c r="AY269" s="20" t="s">
        <v>132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76</v>
      </c>
      <c r="BK269" s="221">
        <f>ROUND(I269*H269,2)</f>
        <v>0</v>
      </c>
      <c r="BL269" s="20" t="s">
        <v>773</v>
      </c>
      <c r="BM269" s="20" t="s">
        <v>778</v>
      </c>
    </row>
    <row r="270" s="10" customFormat="1" ht="37.44001" customHeight="1">
      <c r="B270" s="194"/>
      <c r="C270" s="195"/>
      <c r="D270" s="196" t="s">
        <v>70</v>
      </c>
      <c r="E270" s="197" t="s">
        <v>779</v>
      </c>
      <c r="F270" s="197" t="s">
        <v>780</v>
      </c>
      <c r="G270" s="195"/>
      <c r="H270" s="195"/>
      <c r="I270" s="198"/>
      <c r="J270" s="199">
        <f>BK270</f>
        <v>0</v>
      </c>
      <c r="K270" s="195"/>
      <c r="L270" s="200"/>
      <c r="M270" s="201"/>
      <c r="N270" s="202"/>
      <c r="O270" s="202"/>
      <c r="P270" s="203">
        <f>P271+P273+P275</f>
        <v>0</v>
      </c>
      <c r="Q270" s="202"/>
      <c r="R270" s="203">
        <f>R271+R273+R275</f>
        <v>0</v>
      </c>
      <c r="S270" s="202"/>
      <c r="T270" s="204">
        <f>T271+T273+T275</f>
        <v>0</v>
      </c>
      <c r="AR270" s="205" t="s">
        <v>153</v>
      </c>
      <c r="AT270" s="206" t="s">
        <v>70</v>
      </c>
      <c r="AU270" s="206" t="s">
        <v>71</v>
      </c>
      <c r="AY270" s="205" t="s">
        <v>132</v>
      </c>
      <c r="BK270" s="207">
        <f>BK271+BK273+BK275</f>
        <v>0</v>
      </c>
    </row>
    <row r="271" s="10" customFormat="1" ht="19.92" customHeight="1">
      <c r="B271" s="194"/>
      <c r="C271" s="195"/>
      <c r="D271" s="196" t="s">
        <v>70</v>
      </c>
      <c r="E271" s="208" t="s">
        <v>781</v>
      </c>
      <c r="F271" s="208" t="s">
        <v>782</v>
      </c>
      <c r="G271" s="195"/>
      <c r="H271" s="195"/>
      <c r="I271" s="198"/>
      <c r="J271" s="209">
        <f>BK271</f>
        <v>0</v>
      </c>
      <c r="K271" s="195"/>
      <c r="L271" s="200"/>
      <c r="M271" s="201"/>
      <c r="N271" s="202"/>
      <c r="O271" s="202"/>
      <c r="P271" s="203">
        <f>P272</f>
        <v>0</v>
      </c>
      <c r="Q271" s="202"/>
      <c r="R271" s="203">
        <f>R272</f>
        <v>0</v>
      </c>
      <c r="S271" s="202"/>
      <c r="T271" s="204">
        <f>T272</f>
        <v>0</v>
      </c>
      <c r="AR271" s="205" t="s">
        <v>153</v>
      </c>
      <c r="AT271" s="206" t="s">
        <v>70</v>
      </c>
      <c r="AU271" s="206" t="s">
        <v>76</v>
      </c>
      <c r="AY271" s="205" t="s">
        <v>132</v>
      </c>
      <c r="BK271" s="207">
        <f>BK272</f>
        <v>0</v>
      </c>
    </row>
    <row r="272" s="1" customFormat="1" ht="16.5" customHeight="1">
      <c r="B272" s="42"/>
      <c r="C272" s="210" t="s">
        <v>783</v>
      </c>
      <c r="D272" s="210" t="s">
        <v>135</v>
      </c>
      <c r="E272" s="211" t="s">
        <v>784</v>
      </c>
      <c r="F272" s="212" t="s">
        <v>785</v>
      </c>
      <c r="G272" s="213" t="s">
        <v>138</v>
      </c>
      <c r="H272" s="214">
        <v>1</v>
      </c>
      <c r="I272" s="215"/>
      <c r="J272" s="216">
        <f>ROUND(I272*H272,2)</f>
        <v>0</v>
      </c>
      <c r="K272" s="212" t="s">
        <v>215</v>
      </c>
      <c r="L272" s="68"/>
      <c r="M272" s="217" t="s">
        <v>21</v>
      </c>
      <c r="N272" s="218" t="s">
        <v>42</v>
      </c>
      <c r="O272" s="43"/>
      <c r="P272" s="219">
        <f>O272*H272</f>
        <v>0</v>
      </c>
      <c r="Q272" s="219">
        <v>0</v>
      </c>
      <c r="R272" s="219">
        <f>Q272*H272</f>
        <v>0</v>
      </c>
      <c r="S272" s="219">
        <v>0</v>
      </c>
      <c r="T272" s="220">
        <f>S272*H272</f>
        <v>0</v>
      </c>
      <c r="AR272" s="20" t="s">
        <v>786</v>
      </c>
      <c r="AT272" s="20" t="s">
        <v>135</v>
      </c>
      <c r="AU272" s="20" t="s">
        <v>140</v>
      </c>
      <c r="AY272" s="20" t="s">
        <v>132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76</v>
      </c>
      <c r="BK272" s="221">
        <f>ROUND(I272*H272,2)</f>
        <v>0</v>
      </c>
      <c r="BL272" s="20" t="s">
        <v>786</v>
      </c>
      <c r="BM272" s="20" t="s">
        <v>787</v>
      </c>
    </row>
    <row r="273" s="10" customFormat="1" ht="29.88" customHeight="1">
      <c r="B273" s="194"/>
      <c r="C273" s="195"/>
      <c r="D273" s="196" t="s">
        <v>70</v>
      </c>
      <c r="E273" s="208" t="s">
        <v>788</v>
      </c>
      <c r="F273" s="208" t="s">
        <v>789</v>
      </c>
      <c r="G273" s="195"/>
      <c r="H273" s="195"/>
      <c r="I273" s="198"/>
      <c r="J273" s="209">
        <f>BK273</f>
        <v>0</v>
      </c>
      <c r="K273" s="195"/>
      <c r="L273" s="200"/>
      <c r="M273" s="201"/>
      <c r="N273" s="202"/>
      <c r="O273" s="202"/>
      <c r="P273" s="203">
        <f>P274</f>
        <v>0</v>
      </c>
      <c r="Q273" s="202"/>
      <c r="R273" s="203">
        <f>R274</f>
        <v>0</v>
      </c>
      <c r="S273" s="202"/>
      <c r="T273" s="204">
        <f>T274</f>
        <v>0</v>
      </c>
      <c r="AR273" s="205" t="s">
        <v>153</v>
      </c>
      <c r="AT273" s="206" t="s">
        <v>70</v>
      </c>
      <c r="AU273" s="206" t="s">
        <v>76</v>
      </c>
      <c r="AY273" s="205" t="s">
        <v>132</v>
      </c>
      <c r="BK273" s="207">
        <f>BK274</f>
        <v>0</v>
      </c>
    </row>
    <row r="274" s="1" customFormat="1" ht="16.5" customHeight="1">
      <c r="B274" s="42"/>
      <c r="C274" s="210" t="s">
        <v>790</v>
      </c>
      <c r="D274" s="210" t="s">
        <v>135</v>
      </c>
      <c r="E274" s="211" t="s">
        <v>791</v>
      </c>
      <c r="F274" s="212" t="s">
        <v>789</v>
      </c>
      <c r="G274" s="213" t="s">
        <v>138</v>
      </c>
      <c r="H274" s="214">
        <v>1</v>
      </c>
      <c r="I274" s="215"/>
      <c r="J274" s="216">
        <f>ROUND(I274*H274,2)</f>
        <v>0</v>
      </c>
      <c r="K274" s="212" t="s">
        <v>215</v>
      </c>
      <c r="L274" s="68"/>
      <c r="M274" s="217" t="s">
        <v>21</v>
      </c>
      <c r="N274" s="218" t="s">
        <v>42</v>
      </c>
      <c r="O274" s="43"/>
      <c r="P274" s="219">
        <f>O274*H274</f>
        <v>0</v>
      </c>
      <c r="Q274" s="219">
        <v>0</v>
      </c>
      <c r="R274" s="219">
        <f>Q274*H274</f>
        <v>0</v>
      </c>
      <c r="S274" s="219">
        <v>0</v>
      </c>
      <c r="T274" s="220">
        <f>S274*H274</f>
        <v>0</v>
      </c>
      <c r="AR274" s="20" t="s">
        <v>786</v>
      </c>
      <c r="AT274" s="20" t="s">
        <v>135</v>
      </c>
      <c r="AU274" s="20" t="s">
        <v>140</v>
      </c>
      <c r="AY274" s="20" t="s">
        <v>132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76</v>
      </c>
      <c r="BK274" s="221">
        <f>ROUND(I274*H274,2)</f>
        <v>0</v>
      </c>
      <c r="BL274" s="20" t="s">
        <v>786</v>
      </c>
      <c r="BM274" s="20" t="s">
        <v>792</v>
      </c>
    </row>
    <row r="275" s="10" customFormat="1" ht="29.88" customHeight="1">
      <c r="B275" s="194"/>
      <c r="C275" s="195"/>
      <c r="D275" s="196" t="s">
        <v>70</v>
      </c>
      <c r="E275" s="208" t="s">
        <v>793</v>
      </c>
      <c r="F275" s="208" t="s">
        <v>794</v>
      </c>
      <c r="G275" s="195"/>
      <c r="H275" s="195"/>
      <c r="I275" s="198"/>
      <c r="J275" s="209">
        <f>BK275</f>
        <v>0</v>
      </c>
      <c r="K275" s="195"/>
      <c r="L275" s="200"/>
      <c r="M275" s="201"/>
      <c r="N275" s="202"/>
      <c r="O275" s="202"/>
      <c r="P275" s="203">
        <f>P276</f>
        <v>0</v>
      </c>
      <c r="Q275" s="202"/>
      <c r="R275" s="203">
        <f>R276</f>
        <v>0</v>
      </c>
      <c r="S275" s="202"/>
      <c r="T275" s="204">
        <f>T276</f>
        <v>0</v>
      </c>
      <c r="AR275" s="205" t="s">
        <v>153</v>
      </c>
      <c r="AT275" s="206" t="s">
        <v>70</v>
      </c>
      <c r="AU275" s="206" t="s">
        <v>76</v>
      </c>
      <c r="AY275" s="205" t="s">
        <v>132</v>
      </c>
      <c r="BK275" s="207">
        <f>BK276</f>
        <v>0</v>
      </c>
    </row>
    <row r="276" s="1" customFormat="1" ht="16.5" customHeight="1">
      <c r="B276" s="42"/>
      <c r="C276" s="210" t="s">
        <v>795</v>
      </c>
      <c r="D276" s="210" t="s">
        <v>135</v>
      </c>
      <c r="E276" s="211" t="s">
        <v>796</v>
      </c>
      <c r="F276" s="212" t="s">
        <v>797</v>
      </c>
      <c r="G276" s="213" t="s">
        <v>138</v>
      </c>
      <c r="H276" s="214">
        <v>1</v>
      </c>
      <c r="I276" s="215"/>
      <c r="J276" s="216">
        <f>ROUND(I276*H276,2)</f>
        <v>0</v>
      </c>
      <c r="K276" s="212" t="s">
        <v>215</v>
      </c>
      <c r="L276" s="68"/>
      <c r="M276" s="217" t="s">
        <v>21</v>
      </c>
      <c r="N276" s="232" t="s">
        <v>42</v>
      </c>
      <c r="O276" s="233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AR276" s="20" t="s">
        <v>786</v>
      </c>
      <c r="AT276" s="20" t="s">
        <v>135</v>
      </c>
      <c r="AU276" s="20" t="s">
        <v>140</v>
      </c>
      <c r="AY276" s="20" t="s">
        <v>132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76</v>
      </c>
      <c r="BK276" s="221">
        <f>ROUND(I276*H276,2)</f>
        <v>0</v>
      </c>
      <c r="BL276" s="20" t="s">
        <v>786</v>
      </c>
      <c r="BM276" s="20" t="s">
        <v>798</v>
      </c>
    </row>
    <row r="277" s="1" customFormat="1" ht="6.96" customHeight="1">
      <c r="B277" s="63"/>
      <c r="C277" s="64"/>
      <c r="D277" s="64"/>
      <c r="E277" s="64"/>
      <c r="F277" s="64"/>
      <c r="G277" s="64"/>
      <c r="H277" s="64"/>
      <c r="I277" s="156"/>
      <c r="J277" s="64"/>
      <c r="K277" s="64"/>
      <c r="L277" s="68"/>
    </row>
  </sheetData>
  <sheetProtection sheet="1" autoFilter="0" formatColumns="0" formatRows="0" objects="1" scenarios="1" spinCount="100000" saltValue="DNYepsuYwgZ295ePaTMsnW2IBdHn/GD7CyMK9H2YMuZTrjk9pKnSvB/vzTWn86HmvKiEyd9DZpOv8WpFC5ZJ7A==" hashValue="0DeyF3V6s+OfHQJf/BF3jf1FFm+vKlKhGaFEZSLNidlbTLz5wdJMhh8H/wAohVFHdIXlz0VTD78tP8UGTRy8ig==" algorithmName="SHA-512" password="CC35"/>
  <autoFilter ref="C96:K276"/>
  <mergeCells count="7">
    <mergeCell ref="E7:H7"/>
    <mergeCell ref="E22:H22"/>
    <mergeCell ref="E43:H43"/>
    <mergeCell ref="J47:J48"/>
    <mergeCell ref="E89:H89"/>
    <mergeCell ref="G1:H1"/>
    <mergeCell ref="L2:V2"/>
  </mergeCells>
  <hyperlinks>
    <hyperlink ref="F1:G1" location="C2" display="1) Krycí list soupisu"/>
    <hyperlink ref="G1:H1" location="C50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6" customWidth="1"/>
    <col min="2" max="2" width="1.664063" style="236" customWidth="1"/>
    <col min="3" max="4" width="5" style="236" customWidth="1"/>
    <col min="5" max="5" width="11.67" style="236" customWidth="1"/>
    <col min="6" max="6" width="9.17" style="236" customWidth="1"/>
    <col min="7" max="7" width="5" style="236" customWidth="1"/>
    <col min="8" max="8" width="77.83" style="236" customWidth="1"/>
    <col min="9" max="10" width="20" style="236" customWidth="1"/>
    <col min="11" max="11" width="1.664063" style="236" customWidth="1"/>
  </cols>
  <sheetData>
    <row r="1" ht="37.5" customHeight="1"/>
    <row r="2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1" customFormat="1" ht="45" customHeight="1">
      <c r="B3" s="240"/>
      <c r="C3" s="241" t="s">
        <v>799</v>
      </c>
      <c r="D3" s="241"/>
      <c r="E3" s="241"/>
      <c r="F3" s="241"/>
      <c r="G3" s="241"/>
      <c r="H3" s="241"/>
      <c r="I3" s="241"/>
      <c r="J3" s="241"/>
      <c r="K3" s="242"/>
    </row>
    <row r="4" ht="25.5" customHeight="1">
      <c r="B4" s="243"/>
      <c r="C4" s="244" t="s">
        <v>800</v>
      </c>
      <c r="D4" s="244"/>
      <c r="E4" s="244"/>
      <c r="F4" s="244"/>
      <c r="G4" s="244"/>
      <c r="H4" s="244"/>
      <c r="I4" s="244"/>
      <c r="J4" s="244"/>
      <c r="K4" s="245"/>
    </row>
    <row r="5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ht="15" customHeight="1">
      <c r="B6" s="243"/>
      <c r="C6" s="247" t="s">
        <v>801</v>
      </c>
      <c r="D6" s="247"/>
      <c r="E6" s="247"/>
      <c r="F6" s="247"/>
      <c r="G6" s="247"/>
      <c r="H6" s="247"/>
      <c r="I6" s="247"/>
      <c r="J6" s="247"/>
      <c r="K6" s="245"/>
    </row>
    <row r="7" ht="15" customHeight="1">
      <c r="B7" s="248"/>
      <c r="C7" s="247" t="s">
        <v>802</v>
      </c>
      <c r="D7" s="247"/>
      <c r="E7" s="247"/>
      <c r="F7" s="247"/>
      <c r="G7" s="247"/>
      <c r="H7" s="247"/>
      <c r="I7" s="247"/>
      <c r="J7" s="247"/>
      <c r="K7" s="245"/>
    </row>
    <row r="8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ht="15" customHeight="1">
      <c r="B9" s="248"/>
      <c r="C9" s="247" t="s">
        <v>803</v>
      </c>
      <c r="D9" s="247"/>
      <c r="E9" s="247"/>
      <c r="F9" s="247"/>
      <c r="G9" s="247"/>
      <c r="H9" s="247"/>
      <c r="I9" s="247"/>
      <c r="J9" s="247"/>
      <c r="K9" s="245"/>
    </row>
    <row r="10" ht="15" customHeight="1">
      <c r="B10" s="248"/>
      <c r="C10" s="247"/>
      <c r="D10" s="247" t="s">
        <v>804</v>
      </c>
      <c r="E10" s="247"/>
      <c r="F10" s="247"/>
      <c r="G10" s="247"/>
      <c r="H10" s="247"/>
      <c r="I10" s="247"/>
      <c r="J10" s="247"/>
      <c r="K10" s="245"/>
    </row>
    <row r="11" ht="15" customHeight="1">
      <c r="B11" s="248"/>
      <c r="C11" s="249"/>
      <c r="D11" s="247" t="s">
        <v>805</v>
      </c>
      <c r="E11" s="247"/>
      <c r="F11" s="247"/>
      <c r="G11" s="247"/>
      <c r="H11" s="247"/>
      <c r="I11" s="247"/>
      <c r="J11" s="247"/>
      <c r="K11" s="245"/>
    </row>
    <row r="12" ht="12.75" customHeight="1">
      <c r="B12" s="248"/>
      <c r="C12" s="249"/>
      <c r="D12" s="249"/>
      <c r="E12" s="249"/>
      <c r="F12" s="249"/>
      <c r="G12" s="249"/>
      <c r="H12" s="249"/>
      <c r="I12" s="249"/>
      <c r="J12" s="249"/>
      <c r="K12" s="245"/>
    </row>
    <row r="13" ht="15" customHeight="1">
      <c r="B13" s="248"/>
      <c r="C13" s="249"/>
      <c r="D13" s="247" t="s">
        <v>806</v>
      </c>
      <c r="E13" s="247"/>
      <c r="F13" s="247"/>
      <c r="G13" s="247"/>
      <c r="H13" s="247"/>
      <c r="I13" s="247"/>
      <c r="J13" s="247"/>
      <c r="K13" s="245"/>
    </row>
    <row r="14" ht="15" customHeight="1">
      <c r="B14" s="248"/>
      <c r="C14" s="249"/>
      <c r="D14" s="247" t="s">
        <v>807</v>
      </c>
      <c r="E14" s="247"/>
      <c r="F14" s="247"/>
      <c r="G14" s="247"/>
      <c r="H14" s="247"/>
      <c r="I14" s="247"/>
      <c r="J14" s="247"/>
      <c r="K14" s="245"/>
    </row>
    <row r="15" ht="15" customHeight="1">
      <c r="B15" s="248"/>
      <c r="C15" s="249"/>
      <c r="D15" s="247" t="s">
        <v>808</v>
      </c>
      <c r="E15" s="247"/>
      <c r="F15" s="247"/>
      <c r="G15" s="247"/>
      <c r="H15" s="247"/>
      <c r="I15" s="247"/>
      <c r="J15" s="247"/>
      <c r="K15" s="245"/>
    </row>
    <row r="16" ht="15" customHeight="1">
      <c r="B16" s="248"/>
      <c r="C16" s="249"/>
      <c r="D16" s="249"/>
      <c r="E16" s="250" t="s">
        <v>75</v>
      </c>
      <c r="F16" s="247" t="s">
        <v>809</v>
      </c>
      <c r="G16" s="247"/>
      <c r="H16" s="247"/>
      <c r="I16" s="247"/>
      <c r="J16" s="247"/>
      <c r="K16" s="245"/>
    </row>
    <row r="17" ht="15" customHeight="1">
      <c r="B17" s="248"/>
      <c r="C17" s="249"/>
      <c r="D17" s="249"/>
      <c r="E17" s="250" t="s">
        <v>810</v>
      </c>
      <c r="F17" s="247" t="s">
        <v>811</v>
      </c>
      <c r="G17" s="247"/>
      <c r="H17" s="247"/>
      <c r="I17" s="247"/>
      <c r="J17" s="247"/>
      <c r="K17" s="245"/>
    </row>
    <row r="18" ht="15" customHeight="1">
      <c r="B18" s="248"/>
      <c r="C18" s="249"/>
      <c r="D18" s="249"/>
      <c r="E18" s="250" t="s">
        <v>812</v>
      </c>
      <c r="F18" s="247" t="s">
        <v>813</v>
      </c>
      <c r="G18" s="247"/>
      <c r="H18" s="247"/>
      <c r="I18" s="247"/>
      <c r="J18" s="247"/>
      <c r="K18" s="245"/>
    </row>
    <row r="19" ht="15" customHeight="1">
      <c r="B19" s="248"/>
      <c r="C19" s="249"/>
      <c r="D19" s="249"/>
      <c r="E19" s="250" t="s">
        <v>814</v>
      </c>
      <c r="F19" s="247" t="s">
        <v>815</v>
      </c>
      <c r="G19" s="247"/>
      <c r="H19" s="247"/>
      <c r="I19" s="247"/>
      <c r="J19" s="247"/>
      <c r="K19" s="245"/>
    </row>
    <row r="20" ht="15" customHeight="1">
      <c r="B20" s="248"/>
      <c r="C20" s="249"/>
      <c r="D20" s="249"/>
      <c r="E20" s="250" t="s">
        <v>816</v>
      </c>
      <c r="F20" s="247" t="s">
        <v>817</v>
      </c>
      <c r="G20" s="247"/>
      <c r="H20" s="247"/>
      <c r="I20" s="247"/>
      <c r="J20" s="247"/>
      <c r="K20" s="245"/>
    </row>
    <row r="21" ht="15" customHeight="1">
      <c r="B21" s="248"/>
      <c r="C21" s="249"/>
      <c r="D21" s="249"/>
      <c r="E21" s="250" t="s">
        <v>818</v>
      </c>
      <c r="F21" s="247" t="s">
        <v>819</v>
      </c>
      <c r="G21" s="247"/>
      <c r="H21" s="247"/>
      <c r="I21" s="247"/>
      <c r="J21" s="247"/>
      <c r="K21" s="245"/>
    </row>
    <row r="22" ht="12.75" customHeight="1">
      <c r="B22" s="248"/>
      <c r="C22" s="249"/>
      <c r="D22" s="249"/>
      <c r="E22" s="249"/>
      <c r="F22" s="249"/>
      <c r="G22" s="249"/>
      <c r="H22" s="249"/>
      <c r="I22" s="249"/>
      <c r="J22" s="249"/>
      <c r="K22" s="245"/>
    </row>
    <row r="23" ht="15" customHeight="1">
      <c r="B23" s="248"/>
      <c r="C23" s="247" t="s">
        <v>820</v>
      </c>
      <c r="D23" s="247"/>
      <c r="E23" s="247"/>
      <c r="F23" s="247"/>
      <c r="G23" s="247"/>
      <c r="H23" s="247"/>
      <c r="I23" s="247"/>
      <c r="J23" s="247"/>
      <c r="K23" s="245"/>
    </row>
    <row r="24" ht="15" customHeight="1">
      <c r="B24" s="248"/>
      <c r="C24" s="247" t="s">
        <v>821</v>
      </c>
      <c r="D24" s="247"/>
      <c r="E24" s="247"/>
      <c r="F24" s="247"/>
      <c r="G24" s="247"/>
      <c r="H24" s="247"/>
      <c r="I24" s="247"/>
      <c r="J24" s="247"/>
      <c r="K24" s="245"/>
    </row>
    <row r="25" ht="15" customHeight="1">
      <c r="B25" s="248"/>
      <c r="C25" s="247"/>
      <c r="D25" s="247" t="s">
        <v>822</v>
      </c>
      <c r="E25" s="247"/>
      <c r="F25" s="247"/>
      <c r="G25" s="247"/>
      <c r="H25" s="247"/>
      <c r="I25" s="247"/>
      <c r="J25" s="247"/>
      <c r="K25" s="245"/>
    </row>
    <row r="26" ht="15" customHeight="1">
      <c r="B26" s="248"/>
      <c r="C26" s="249"/>
      <c r="D26" s="247" t="s">
        <v>823</v>
      </c>
      <c r="E26" s="247"/>
      <c r="F26" s="247"/>
      <c r="G26" s="247"/>
      <c r="H26" s="247"/>
      <c r="I26" s="247"/>
      <c r="J26" s="247"/>
      <c r="K26" s="245"/>
    </row>
    <row r="27" ht="12.75" customHeight="1">
      <c r="B27" s="248"/>
      <c r="C27" s="249"/>
      <c r="D27" s="249"/>
      <c r="E27" s="249"/>
      <c r="F27" s="249"/>
      <c r="G27" s="249"/>
      <c r="H27" s="249"/>
      <c r="I27" s="249"/>
      <c r="J27" s="249"/>
      <c r="K27" s="245"/>
    </row>
    <row r="28" ht="15" customHeight="1">
      <c r="B28" s="248"/>
      <c r="C28" s="249"/>
      <c r="D28" s="247" t="s">
        <v>824</v>
      </c>
      <c r="E28" s="247"/>
      <c r="F28" s="247"/>
      <c r="G28" s="247"/>
      <c r="H28" s="247"/>
      <c r="I28" s="247"/>
      <c r="J28" s="247"/>
      <c r="K28" s="245"/>
    </row>
    <row r="29" ht="15" customHeight="1">
      <c r="B29" s="248"/>
      <c r="C29" s="249"/>
      <c r="D29" s="247" t="s">
        <v>825</v>
      </c>
      <c r="E29" s="247"/>
      <c r="F29" s="247"/>
      <c r="G29" s="247"/>
      <c r="H29" s="247"/>
      <c r="I29" s="247"/>
      <c r="J29" s="247"/>
      <c r="K29" s="245"/>
    </row>
    <row r="30" ht="12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5"/>
    </row>
    <row r="31" ht="15" customHeight="1">
      <c r="B31" s="248"/>
      <c r="C31" s="249"/>
      <c r="D31" s="247" t="s">
        <v>826</v>
      </c>
      <c r="E31" s="247"/>
      <c r="F31" s="247"/>
      <c r="G31" s="247"/>
      <c r="H31" s="247"/>
      <c r="I31" s="247"/>
      <c r="J31" s="247"/>
      <c r="K31" s="245"/>
    </row>
    <row r="32" ht="15" customHeight="1">
      <c r="B32" s="248"/>
      <c r="C32" s="249"/>
      <c r="D32" s="247" t="s">
        <v>827</v>
      </c>
      <c r="E32" s="247"/>
      <c r="F32" s="247"/>
      <c r="G32" s="247"/>
      <c r="H32" s="247"/>
      <c r="I32" s="247"/>
      <c r="J32" s="247"/>
      <c r="K32" s="245"/>
    </row>
    <row r="33" ht="15" customHeight="1">
      <c r="B33" s="248"/>
      <c r="C33" s="249"/>
      <c r="D33" s="247" t="s">
        <v>828</v>
      </c>
      <c r="E33" s="247"/>
      <c r="F33" s="247"/>
      <c r="G33" s="247"/>
      <c r="H33" s="247"/>
      <c r="I33" s="247"/>
      <c r="J33" s="247"/>
      <c r="K33" s="245"/>
    </row>
    <row r="34" ht="15" customHeight="1">
      <c r="B34" s="248"/>
      <c r="C34" s="249"/>
      <c r="D34" s="247"/>
      <c r="E34" s="251" t="s">
        <v>117</v>
      </c>
      <c r="F34" s="247"/>
      <c r="G34" s="247" t="s">
        <v>829</v>
      </c>
      <c r="H34" s="247"/>
      <c r="I34" s="247"/>
      <c r="J34" s="247"/>
      <c r="K34" s="245"/>
    </row>
    <row r="35" ht="30.75" customHeight="1">
      <c r="B35" s="248"/>
      <c r="C35" s="249"/>
      <c r="D35" s="247"/>
      <c r="E35" s="251" t="s">
        <v>830</v>
      </c>
      <c r="F35" s="247"/>
      <c r="G35" s="247" t="s">
        <v>831</v>
      </c>
      <c r="H35" s="247"/>
      <c r="I35" s="247"/>
      <c r="J35" s="247"/>
      <c r="K35" s="245"/>
    </row>
    <row r="36" ht="15" customHeight="1">
      <c r="B36" s="248"/>
      <c r="C36" s="249"/>
      <c r="D36" s="247"/>
      <c r="E36" s="251" t="s">
        <v>52</v>
      </c>
      <c r="F36" s="247"/>
      <c r="G36" s="247" t="s">
        <v>832</v>
      </c>
      <c r="H36" s="247"/>
      <c r="I36" s="247"/>
      <c r="J36" s="247"/>
      <c r="K36" s="245"/>
    </row>
    <row r="37" ht="15" customHeight="1">
      <c r="B37" s="248"/>
      <c r="C37" s="249"/>
      <c r="D37" s="247"/>
      <c r="E37" s="251" t="s">
        <v>118</v>
      </c>
      <c r="F37" s="247"/>
      <c r="G37" s="247" t="s">
        <v>833</v>
      </c>
      <c r="H37" s="247"/>
      <c r="I37" s="247"/>
      <c r="J37" s="247"/>
      <c r="K37" s="245"/>
    </row>
    <row r="38" ht="15" customHeight="1">
      <c r="B38" s="248"/>
      <c r="C38" s="249"/>
      <c r="D38" s="247"/>
      <c r="E38" s="251" t="s">
        <v>119</v>
      </c>
      <c r="F38" s="247"/>
      <c r="G38" s="247" t="s">
        <v>834</v>
      </c>
      <c r="H38" s="247"/>
      <c r="I38" s="247"/>
      <c r="J38" s="247"/>
      <c r="K38" s="245"/>
    </row>
    <row r="39" ht="15" customHeight="1">
      <c r="B39" s="248"/>
      <c r="C39" s="249"/>
      <c r="D39" s="247"/>
      <c r="E39" s="251" t="s">
        <v>120</v>
      </c>
      <c r="F39" s="247"/>
      <c r="G39" s="247" t="s">
        <v>835</v>
      </c>
      <c r="H39" s="247"/>
      <c r="I39" s="247"/>
      <c r="J39" s="247"/>
      <c r="K39" s="245"/>
    </row>
    <row r="40" ht="15" customHeight="1">
      <c r="B40" s="248"/>
      <c r="C40" s="249"/>
      <c r="D40" s="247"/>
      <c r="E40" s="251" t="s">
        <v>836</v>
      </c>
      <c r="F40" s="247"/>
      <c r="G40" s="247" t="s">
        <v>837</v>
      </c>
      <c r="H40" s="247"/>
      <c r="I40" s="247"/>
      <c r="J40" s="247"/>
      <c r="K40" s="245"/>
    </row>
    <row r="41" ht="15" customHeight="1">
      <c r="B41" s="248"/>
      <c r="C41" s="249"/>
      <c r="D41" s="247"/>
      <c r="E41" s="251"/>
      <c r="F41" s="247"/>
      <c r="G41" s="247" t="s">
        <v>838</v>
      </c>
      <c r="H41" s="247"/>
      <c r="I41" s="247"/>
      <c r="J41" s="247"/>
      <c r="K41" s="245"/>
    </row>
    <row r="42" ht="15" customHeight="1">
      <c r="B42" s="248"/>
      <c r="C42" s="249"/>
      <c r="D42" s="247"/>
      <c r="E42" s="251" t="s">
        <v>839</v>
      </c>
      <c r="F42" s="247"/>
      <c r="G42" s="247" t="s">
        <v>840</v>
      </c>
      <c r="H42" s="247"/>
      <c r="I42" s="247"/>
      <c r="J42" s="247"/>
      <c r="K42" s="245"/>
    </row>
    <row r="43" ht="15" customHeight="1">
      <c r="B43" s="248"/>
      <c r="C43" s="249"/>
      <c r="D43" s="247"/>
      <c r="E43" s="251" t="s">
        <v>122</v>
      </c>
      <c r="F43" s="247"/>
      <c r="G43" s="247" t="s">
        <v>841</v>
      </c>
      <c r="H43" s="247"/>
      <c r="I43" s="247"/>
      <c r="J43" s="247"/>
      <c r="K43" s="245"/>
    </row>
    <row r="44" ht="12.75" customHeight="1">
      <c r="B44" s="248"/>
      <c r="C44" s="249"/>
      <c r="D44" s="247"/>
      <c r="E44" s="247"/>
      <c r="F44" s="247"/>
      <c r="G44" s="247"/>
      <c r="H44" s="247"/>
      <c r="I44" s="247"/>
      <c r="J44" s="247"/>
      <c r="K44" s="245"/>
    </row>
    <row r="45" ht="15" customHeight="1">
      <c r="B45" s="248"/>
      <c r="C45" s="249"/>
      <c r="D45" s="247" t="s">
        <v>842</v>
      </c>
      <c r="E45" s="247"/>
      <c r="F45" s="247"/>
      <c r="G45" s="247"/>
      <c r="H45" s="247"/>
      <c r="I45" s="247"/>
      <c r="J45" s="247"/>
      <c r="K45" s="245"/>
    </row>
    <row r="46" ht="15" customHeight="1">
      <c r="B46" s="248"/>
      <c r="C46" s="249"/>
      <c r="D46" s="249"/>
      <c r="E46" s="247" t="s">
        <v>843</v>
      </c>
      <c r="F46" s="247"/>
      <c r="G46" s="247"/>
      <c r="H46" s="247"/>
      <c r="I46" s="247"/>
      <c r="J46" s="247"/>
      <c r="K46" s="245"/>
    </row>
    <row r="47" ht="15" customHeight="1">
      <c r="B47" s="248"/>
      <c r="C47" s="249"/>
      <c r="D47" s="249"/>
      <c r="E47" s="247" t="s">
        <v>844</v>
      </c>
      <c r="F47" s="247"/>
      <c r="G47" s="247"/>
      <c r="H47" s="247"/>
      <c r="I47" s="247"/>
      <c r="J47" s="247"/>
      <c r="K47" s="245"/>
    </row>
    <row r="48" ht="15" customHeight="1">
      <c r="B48" s="248"/>
      <c r="C48" s="249"/>
      <c r="D48" s="249"/>
      <c r="E48" s="247" t="s">
        <v>845</v>
      </c>
      <c r="F48" s="247"/>
      <c r="G48" s="247"/>
      <c r="H48" s="247"/>
      <c r="I48" s="247"/>
      <c r="J48" s="247"/>
      <c r="K48" s="245"/>
    </row>
    <row r="49" ht="15" customHeight="1">
      <c r="B49" s="248"/>
      <c r="C49" s="249"/>
      <c r="D49" s="247" t="s">
        <v>846</v>
      </c>
      <c r="E49" s="247"/>
      <c r="F49" s="247"/>
      <c r="G49" s="247"/>
      <c r="H49" s="247"/>
      <c r="I49" s="247"/>
      <c r="J49" s="247"/>
      <c r="K49" s="245"/>
    </row>
    <row r="50" ht="25.5" customHeight="1">
      <c r="B50" s="243"/>
      <c r="C50" s="244" t="s">
        <v>847</v>
      </c>
      <c r="D50" s="244"/>
      <c r="E50" s="244"/>
      <c r="F50" s="244"/>
      <c r="G50" s="244"/>
      <c r="H50" s="244"/>
      <c r="I50" s="244"/>
      <c r="J50" s="244"/>
      <c r="K50" s="245"/>
    </row>
    <row r="51" ht="5.25" customHeight="1">
      <c r="B51" s="243"/>
      <c r="C51" s="246"/>
      <c r="D51" s="246"/>
      <c r="E51" s="246"/>
      <c r="F51" s="246"/>
      <c r="G51" s="246"/>
      <c r="H51" s="246"/>
      <c r="I51" s="246"/>
      <c r="J51" s="246"/>
      <c r="K51" s="245"/>
    </row>
    <row r="52" ht="15" customHeight="1">
      <c r="B52" s="243"/>
      <c r="C52" s="247" t="s">
        <v>848</v>
      </c>
      <c r="D52" s="247"/>
      <c r="E52" s="247"/>
      <c r="F52" s="247"/>
      <c r="G52" s="247"/>
      <c r="H52" s="247"/>
      <c r="I52" s="247"/>
      <c r="J52" s="247"/>
      <c r="K52" s="245"/>
    </row>
    <row r="53" ht="15" customHeight="1">
      <c r="B53" s="243"/>
      <c r="C53" s="247" t="s">
        <v>849</v>
      </c>
      <c r="D53" s="247"/>
      <c r="E53" s="247"/>
      <c r="F53" s="247"/>
      <c r="G53" s="247"/>
      <c r="H53" s="247"/>
      <c r="I53" s="247"/>
      <c r="J53" s="247"/>
      <c r="K53" s="245"/>
    </row>
    <row r="54" ht="12.75" customHeight="1">
      <c r="B54" s="243"/>
      <c r="C54" s="247"/>
      <c r="D54" s="247"/>
      <c r="E54" s="247"/>
      <c r="F54" s="247"/>
      <c r="G54" s="247"/>
      <c r="H54" s="247"/>
      <c r="I54" s="247"/>
      <c r="J54" s="247"/>
      <c r="K54" s="245"/>
    </row>
    <row r="55" ht="15" customHeight="1">
      <c r="B55" s="243"/>
      <c r="C55" s="247" t="s">
        <v>850</v>
      </c>
      <c r="D55" s="247"/>
      <c r="E55" s="247"/>
      <c r="F55" s="247"/>
      <c r="G55" s="247"/>
      <c r="H55" s="247"/>
      <c r="I55" s="247"/>
      <c r="J55" s="247"/>
      <c r="K55" s="245"/>
    </row>
    <row r="56" ht="15" customHeight="1">
      <c r="B56" s="243"/>
      <c r="C56" s="249"/>
      <c r="D56" s="247" t="s">
        <v>851</v>
      </c>
      <c r="E56" s="247"/>
      <c r="F56" s="247"/>
      <c r="G56" s="247"/>
      <c r="H56" s="247"/>
      <c r="I56" s="247"/>
      <c r="J56" s="247"/>
      <c r="K56" s="245"/>
    </row>
    <row r="57" ht="15" customHeight="1">
      <c r="B57" s="243"/>
      <c r="C57" s="249"/>
      <c r="D57" s="247" t="s">
        <v>852</v>
      </c>
      <c r="E57" s="247"/>
      <c r="F57" s="247"/>
      <c r="G57" s="247"/>
      <c r="H57" s="247"/>
      <c r="I57" s="247"/>
      <c r="J57" s="247"/>
      <c r="K57" s="245"/>
    </row>
    <row r="58" ht="15" customHeight="1">
      <c r="B58" s="243"/>
      <c r="C58" s="249"/>
      <c r="D58" s="247" t="s">
        <v>853</v>
      </c>
      <c r="E58" s="247"/>
      <c r="F58" s="247"/>
      <c r="G58" s="247"/>
      <c r="H58" s="247"/>
      <c r="I58" s="247"/>
      <c r="J58" s="247"/>
      <c r="K58" s="245"/>
    </row>
    <row r="59" ht="15" customHeight="1">
      <c r="B59" s="243"/>
      <c r="C59" s="249"/>
      <c r="D59" s="247" t="s">
        <v>854</v>
      </c>
      <c r="E59" s="247"/>
      <c r="F59" s="247"/>
      <c r="G59" s="247"/>
      <c r="H59" s="247"/>
      <c r="I59" s="247"/>
      <c r="J59" s="247"/>
      <c r="K59" s="245"/>
    </row>
    <row r="60" ht="15" customHeight="1">
      <c r="B60" s="243"/>
      <c r="C60" s="249"/>
      <c r="D60" s="252" t="s">
        <v>855</v>
      </c>
      <c r="E60" s="252"/>
      <c r="F60" s="252"/>
      <c r="G60" s="252"/>
      <c r="H60" s="252"/>
      <c r="I60" s="252"/>
      <c r="J60" s="252"/>
      <c r="K60" s="245"/>
    </row>
    <row r="61" ht="15" customHeight="1">
      <c r="B61" s="243"/>
      <c r="C61" s="249"/>
      <c r="D61" s="247" t="s">
        <v>856</v>
      </c>
      <c r="E61" s="247"/>
      <c r="F61" s="247"/>
      <c r="G61" s="247"/>
      <c r="H61" s="247"/>
      <c r="I61" s="247"/>
      <c r="J61" s="247"/>
      <c r="K61" s="245"/>
    </row>
    <row r="62" ht="12.75" customHeight="1">
      <c r="B62" s="243"/>
      <c r="C62" s="249"/>
      <c r="D62" s="249"/>
      <c r="E62" s="253"/>
      <c r="F62" s="249"/>
      <c r="G62" s="249"/>
      <c r="H62" s="249"/>
      <c r="I62" s="249"/>
      <c r="J62" s="249"/>
      <c r="K62" s="245"/>
    </row>
    <row r="63" ht="15" customHeight="1">
      <c r="B63" s="243"/>
      <c r="C63" s="249"/>
      <c r="D63" s="247" t="s">
        <v>857</v>
      </c>
      <c r="E63" s="247"/>
      <c r="F63" s="247"/>
      <c r="G63" s="247"/>
      <c r="H63" s="247"/>
      <c r="I63" s="247"/>
      <c r="J63" s="247"/>
      <c r="K63" s="245"/>
    </row>
    <row r="64" ht="15" customHeight="1">
      <c r="B64" s="243"/>
      <c r="C64" s="249"/>
      <c r="D64" s="252" t="s">
        <v>858</v>
      </c>
      <c r="E64" s="252"/>
      <c r="F64" s="252"/>
      <c r="G64" s="252"/>
      <c r="H64" s="252"/>
      <c r="I64" s="252"/>
      <c r="J64" s="252"/>
      <c r="K64" s="245"/>
    </row>
    <row r="65" ht="15" customHeight="1">
      <c r="B65" s="243"/>
      <c r="C65" s="249"/>
      <c r="D65" s="247" t="s">
        <v>859</v>
      </c>
      <c r="E65" s="247"/>
      <c r="F65" s="247"/>
      <c r="G65" s="247"/>
      <c r="H65" s="247"/>
      <c r="I65" s="247"/>
      <c r="J65" s="247"/>
      <c r="K65" s="245"/>
    </row>
    <row r="66" ht="15" customHeight="1">
      <c r="B66" s="243"/>
      <c r="C66" s="249"/>
      <c r="D66" s="247" t="s">
        <v>860</v>
      </c>
      <c r="E66" s="247"/>
      <c r="F66" s="247"/>
      <c r="G66" s="247"/>
      <c r="H66" s="247"/>
      <c r="I66" s="247"/>
      <c r="J66" s="247"/>
      <c r="K66" s="245"/>
    </row>
    <row r="67" ht="15" customHeight="1">
      <c r="B67" s="243"/>
      <c r="C67" s="249"/>
      <c r="D67" s="247" t="s">
        <v>861</v>
      </c>
      <c r="E67" s="247"/>
      <c r="F67" s="247"/>
      <c r="G67" s="247"/>
      <c r="H67" s="247"/>
      <c r="I67" s="247"/>
      <c r="J67" s="247"/>
      <c r="K67" s="245"/>
    </row>
    <row r="68" ht="15" customHeight="1">
      <c r="B68" s="243"/>
      <c r="C68" s="249"/>
      <c r="D68" s="247" t="s">
        <v>862</v>
      </c>
      <c r="E68" s="247"/>
      <c r="F68" s="247"/>
      <c r="G68" s="247"/>
      <c r="H68" s="247"/>
      <c r="I68" s="247"/>
      <c r="J68" s="247"/>
      <c r="K68" s="245"/>
    </row>
    <row r="69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ht="45" customHeight="1">
      <c r="B73" s="262"/>
      <c r="C73" s="263" t="s">
        <v>82</v>
      </c>
      <c r="D73" s="263"/>
      <c r="E73" s="263"/>
      <c r="F73" s="263"/>
      <c r="G73" s="263"/>
      <c r="H73" s="263"/>
      <c r="I73" s="263"/>
      <c r="J73" s="263"/>
      <c r="K73" s="264"/>
    </row>
    <row r="74" ht="17.25" customHeight="1">
      <c r="B74" s="262"/>
      <c r="C74" s="265" t="s">
        <v>863</v>
      </c>
      <c r="D74" s="265"/>
      <c r="E74" s="265"/>
      <c r="F74" s="265" t="s">
        <v>864</v>
      </c>
      <c r="G74" s="266"/>
      <c r="H74" s="265" t="s">
        <v>118</v>
      </c>
      <c r="I74" s="265" t="s">
        <v>56</v>
      </c>
      <c r="J74" s="265" t="s">
        <v>865</v>
      </c>
      <c r="K74" s="264"/>
    </row>
    <row r="75" ht="17.25" customHeight="1">
      <c r="B75" s="262"/>
      <c r="C75" s="267" t="s">
        <v>866</v>
      </c>
      <c r="D75" s="267"/>
      <c r="E75" s="267"/>
      <c r="F75" s="268" t="s">
        <v>867</v>
      </c>
      <c r="G75" s="269"/>
      <c r="H75" s="267"/>
      <c r="I75" s="267"/>
      <c r="J75" s="267" t="s">
        <v>868</v>
      </c>
      <c r="K75" s="264"/>
    </row>
    <row r="76" ht="5.25" customHeight="1">
      <c r="B76" s="262"/>
      <c r="C76" s="270"/>
      <c r="D76" s="270"/>
      <c r="E76" s="270"/>
      <c r="F76" s="270"/>
      <c r="G76" s="271"/>
      <c r="H76" s="270"/>
      <c r="I76" s="270"/>
      <c r="J76" s="270"/>
      <c r="K76" s="264"/>
    </row>
    <row r="77" ht="15" customHeight="1">
      <c r="B77" s="262"/>
      <c r="C77" s="251" t="s">
        <v>52</v>
      </c>
      <c r="D77" s="270"/>
      <c r="E77" s="270"/>
      <c r="F77" s="272" t="s">
        <v>869</v>
      </c>
      <c r="G77" s="271"/>
      <c r="H77" s="251" t="s">
        <v>870</v>
      </c>
      <c r="I77" s="251" t="s">
        <v>871</v>
      </c>
      <c r="J77" s="251">
        <v>20</v>
      </c>
      <c r="K77" s="264"/>
    </row>
    <row r="78" ht="15" customHeight="1">
      <c r="B78" s="262"/>
      <c r="C78" s="251" t="s">
        <v>872</v>
      </c>
      <c r="D78" s="251"/>
      <c r="E78" s="251"/>
      <c r="F78" s="272" t="s">
        <v>869</v>
      </c>
      <c r="G78" s="271"/>
      <c r="H78" s="251" t="s">
        <v>873</v>
      </c>
      <c r="I78" s="251" t="s">
        <v>871</v>
      </c>
      <c r="J78" s="251">
        <v>120</v>
      </c>
      <c r="K78" s="264"/>
    </row>
    <row r="79" ht="15" customHeight="1">
      <c r="B79" s="273"/>
      <c r="C79" s="251" t="s">
        <v>874</v>
      </c>
      <c r="D79" s="251"/>
      <c r="E79" s="251"/>
      <c r="F79" s="272" t="s">
        <v>875</v>
      </c>
      <c r="G79" s="271"/>
      <c r="H79" s="251" t="s">
        <v>876</v>
      </c>
      <c r="I79" s="251" t="s">
        <v>871</v>
      </c>
      <c r="J79" s="251">
        <v>50</v>
      </c>
      <c r="K79" s="264"/>
    </row>
    <row r="80" ht="15" customHeight="1">
      <c r="B80" s="273"/>
      <c r="C80" s="251" t="s">
        <v>877</v>
      </c>
      <c r="D80" s="251"/>
      <c r="E80" s="251"/>
      <c r="F80" s="272" t="s">
        <v>869</v>
      </c>
      <c r="G80" s="271"/>
      <c r="H80" s="251" t="s">
        <v>878</v>
      </c>
      <c r="I80" s="251" t="s">
        <v>879</v>
      </c>
      <c r="J80" s="251"/>
      <c r="K80" s="264"/>
    </row>
    <row r="81" ht="15" customHeight="1">
      <c r="B81" s="273"/>
      <c r="C81" s="274" t="s">
        <v>880</v>
      </c>
      <c r="D81" s="274"/>
      <c r="E81" s="274"/>
      <c r="F81" s="275" t="s">
        <v>875</v>
      </c>
      <c r="G81" s="274"/>
      <c r="H81" s="274" t="s">
        <v>881</v>
      </c>
      <c r="I81" s="274" t="s">
        <v>871</v>
      </c>
      <c r="J81" s="274">
        <v>15</v>
      </c>
      <c r="K81" s="264"/>
    </row>
    <row r="82" ht="15" customHeight="1">
      <c r="B82" s="273"/>
      <c r="C82" s="274" t="s">
        <v>882</v>
      </c>
      <c r="D82" s="274"/>
      <c r="E82" s="274"/>
      <c r="F82" s="275" t="s">
        <v>875</v>
      </c>
      <c r="G82" s="274"/>
      <c r="H82" s="274" t="s">
        <v>883</v>
      </c>
      <c r="I82" s="274" t="s">
        <v>871</v>
      </c>
      <c r="J82" s="274">
        <v>15</v>
      </c>
      <c r="K82" s="264"/>
    </row>
    <row r="83" ht="15" customHeight="1">
      <c r="B83" s="273"/>
      <c r="C83" s="274" t="s">
        <v>884</v>
      </c>
      <c r="D83" s="274"/>
      <c r="E83" s="274"/>
      <c r="F83" s="275" t="s">
        <v>875</v>
      </c>
      <c r="G83" s="274"/>
      <c r="H83" s="274" t="s">
        <v>885</v>
      </c>
      <c r="I83" s="274" t="s">
        <v>871</v>
      </c>
      <c r="J83" s="274">
        <v>20</v>
      </c>
      <c r="K83" s="264"/>
    </row>
    <row r="84" ht="15" customHeight="1">
      <c r="B84" s="273"/>
      <c r="C84" s="274" t="s">
        <v>886</v>
      </c>
      <c r="D84" s="274"/>
      <c r="E84" s="274"/>
      <c r="F84" s="275" t="s">
        <v>875</v>
      </c>
      <c r="G84" s="274"/>
      <c r="H84" s="274" t="s">
        <v>887</v>
      </c>
      <c r="I84" s="274" t="s">
        <v>871</v>
      </c>
      <c r="J84" s="274">
        <v>20</v>
      </c>
      <c r="K84" s="264"/>
    </row>
    <row r="85" ht="15" customHeight="1">
      <c r="B85" s="273"/>
      <c r="C85" s="251" t="s">
        <v>888</v>
      </c>
      <c r="D85" s="251"/>
      <c r="E85" s="251"/>
      <c r="F85" s="272" t="s">
        <v>875</v>
      </c>
      <c r="G85" s="271"/>
      <c r="H85" s="251" t="s">
        <v>889</v>
      </c>
      <c r="I85" s="251" t="s">
        <v>871</v>
      </c>
      <c r="J85" s="251">
        <v>50</v>
      </c>
      <c r="K85" s="264"/>
    </row>
    <row r="86" ht="15" customHeight="1">
      <c r="B86" s="273"/>
      <c r="C86" s="251" t="s">
        <v>890</v>
      </c>
      <c r="D86" s="251"/>
      <c r="E86" s="251"/>
      <c r="F86" s="272" t="s">
        <v>875</v>
      </c>
      <c r="G86" s="271"/>
      <c r="H86" s="251" t="s">
        <v>891</v>
      </c>
      <c r="I86" s="251" t="s">
        <v>871</v>
      </c>
      <c r="J86" s="251">
        <v>20</v>
      </c>
      <c r="K86" s="264"/>
    </row>
    <row r="87" ht="15" customHeight="1">
      <c r="B87" s="273"/>
      <c r="C87" s="251" t="s">
        <v>892</v>
      </c>
      <c r="D87" s="251"/>
      <c r="E87" s="251"/>
      <c r="F87" s="272" t="s">
        <v>875</v>
      </c>
      <c r="G87" s="271"/>
      <c r="H87" s="251" t="s">
        <v>893</v>
      </c>
      <c r="I87" s="251" t="s">
        <v>871</v>
      </c>
      <c r="J87" s="251">
        <v>20</v>
      </c>
      <c r="K87" s="264"/>
    </row>
    <row r="88" ht="15" customHeight="1">
      <c r="B88" s="273"/>
      <c r="C88" s="251" t="s">
        <v>894</v>
      </c>
      <c r="D88" s="251"/>
      <c r="E88" s="251"/>
      <c r="F88" s="272" t="s">
        <v>875</v>
      </c>
      <c r="G88" s="271"/>
      <c r="H88" s="251" t="s">
        <v>895</v>
      </c>
      <c r="I88" s="251" t="s">
        <v>871</v>
      </c>
      <c r="J88" s="251">
        <v>50</v>
      </c>
      <c r="K88" s="264"/>
    </row>
    <row r="89" ht="15" customHeight="1">
      <c r="B89" s="273"/>
      <c r="C89" s="251" t="s">
        <v>896</v>
      </c>
      <c r="D89" s="251"/>
      <c r="E89" s="251"/>
      <c r="F89" s="272" t="s">
        <v>875</v>
      </c>
      <c r="G89" s="271"/>
      <c r="H89" s="251" t="s">
        <v>896</v>
      </c>
      <c r="I89" s="251" t="s">
        <v>871</v>
      </c>
      <c r="J89" s="251">
        <v>50</v>
      </c>
      <c r="K89" s="264"/>
    </row>
    <row r="90" ht="15" customHeight="1">
      <c r="B90" s="273"/>
      <c r="C90" s="251" t="s">
        <v>123</v>
      </c>
      <c r="D90" s="251"/>
      <c r="E90" s="251"/>
      <c r="F90" s="272" t="s">
        <v>875</v>
      </c>
      <c r="G90" s="271"/>
      <c r="H90" s="251" t="s">
        <v>897</v>
      </c>
      <c r="I90" s="251" t="s">
        <v>871</v>
      </c>
      <c r="J90" s="251">
        <v>255</v>
      </c>
      <c r="K90" s="264"/>
    </row>
    <row r="91" ht="15" customHeight="1">
      <c r="B91" s="273"/>
      <c r="C91" s="251" t="s">
        <v>898</v>
      </c>
      <c r="D91" s="251"/>
      <c r="E91" s="251"/>
      <c r="F91" s="272" t="s">
        <v>869</v>
      </c>
      <c r="G91" s="271"/>
      <c r="H91" s="251" t="s">
        <v>899</v>
      </c>
      <c r="I91" s="251" t="s">
        <v>900</v>
      </c>
      <c r="J91" s="251"/>
      <c r="K91" s="264"/>
    </row>
    <row r="92" ht="15" customHeight="1">
      <c r="B92" s="273"/>
      <c r="C92" s="251" t="s">
        <v>901</v>
      </c>
      <c r="D92" s="251"/>
      <c r="E92" s="251"/>
      <c r="F92" s="272" t="s">
        <v>869</v>
      </c>
      <c r="G92" s="271"/>
      <c r="H92" s="251" t="s">
        <v>902</v>
      </c>
      <c r="I92" s="251" t="s">
        <v>903</v>
      </c>
      <c r="J92" s="251"/>
      <c r="K92" s="264"/>
    </row>
    <row r="93" ht="15" customHeight="1">
      <c r="B93" s="273"/>
      <c r="C93" s="251" t="s">
        <v>904</v>
      </c>
      <c r="D93" s="251"/>
      <c r="E93" s="251"/>
      <c r="F93" s="272" t="s">
        <v>869</v>
      </c>
      <c r="G93" s="271"/>
      <c r="H93" s="251" t="s">
        <v>904</v>
      </c>
      <c r="I93" s="251" t="s">
        <v>903</v>
      </c>
      <c r="J93" s="251"/>
      <c r="K93" s="264"/>
    </row>
    <row r="94" ht="15" customHeight="1">
      <c r="B94" s="273"/>
      <c r="C94" s="251" t="s">
        <v>37</v>
      </c>
      <c r="D94" s="251"/>
      <c r="E94" s="251"/>
      <c r="F94" s="272" t="s">
        <v>869</v>
      </c>
      <c r="G94" s="271"/>
      <c r="H94" s="251" t="s">
        <v>905</v>
      </c>
      <c r="I94" s="251" t="s">
        <v>903</v>
      </c>
      <c r="J94" s="251"/>
      <c r="K94" s="264"/>
    </row>
    <row r="95" ht="15" customHeight="1">
      <c r="B95" s="273"/>
      <c r="C95" s="251" t="s">
        <v>47</v>
      </c>
      <c r="D95" s="251"/>
      <c r="E95" s="251"/>
      <c r="F95" s="272" t="s">
        <v>869</v>
      </c>
      <c r="G95" s="271"/>
      <c r="H95" s="251" t="s">
        <v>906</v>
      </c>
      <c r="I95" s="251" t="s">
        <v>903</v>
      </c>
      <c r="J95" s="251"/>
      <c r="K95" s="264"/>
    </row>
    <row r="96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ht="45" customHeight="1">
      <c r="B100" s="262"/>
      <c r="C100" s="263" t="s">
        <v>907</v>
      </c>
      <c r="D100" s="263"/>
      <c r="E100" s="263"/>
      <c r="F100" s="263"/>
      <c r="G100" s="263"/>
      <c r="H100" s="263"/>
      <c r="I100" s="263"/>
      <c r="J100" s="263"/>
      <c r="K100" s="264"/>
    </row>
    <row r="101" ht="17.25" customHeight="1">
      <c r="B101" s="262"/>
      <c r="C101" s="265" t="s">
        <v>863</v>
      </c>
      <c r="D101" s="265"/>
      <c r="E101" s="265"/>
      <c r="F101" s="265" t="s">
        <v>864</v>
      </c>
      <c r="G101" s="266"/>
      <c r="H101" s="265" t="s">
        <v>118</v>
      </c>
      <c r="I101" s="265" t="s">
        <v>56</v>
      </c>
      <c r="J101" s="265" t="s">
        <v>865</v>
      </c>
      <c r="K101" s="264"/>
    </row>
    <row r="102" ht="17.25" customHeight="1">
      <c r="B102" s="262"/>
      <c r="C102" s="267" t="s">
        <v>866</v>
      </c>
      <c r="D102" s="267"/>
      <c r="E102" s="267"/>
      <c r="F102" s="268" t="s">
        <v>867</v>
      </c>
      <c r="G102" s="269"/>
      <c r="H102" s="267"/>
      <c r="I102" s="267"/>
      <c r="J102" s="267" t="s">
        <v>868</v>
      </c>
      <c r="K102" s="264"/>
    </row>
    <row r="103" ht="5.25" customHeight="1">
      <c r="B103" s="262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ht="15" customHeight="1">
      <c r="B104" s="262"/>
      <c r="C104" s="251" t="s">
        <v>52</v>
      </c>
      <c r="D104" s="270"/>
      <c r="E104" s="270"/>
      <c r="F104" s="272" t="s">
        <v>869</v>
      </c>
      <c r="G104" s="281"/>
      <c r="H104" s="251" t="s">
        <v>908</v>
      </c>
      <c r="I104" s="251" t="s">
        <v>871</v>
      </c>
      <c r="J104" s="251">
        <v>20</v>
      </c>
      <c r="K104" s="264"/>
    </row>
    <row r="105" ht="15" customHeight="1">
      <c r="B105" s="262"/>
      <c r="C105" s="251" t="s">
        <v>872</v>
      </c>
      <c r="D105" s="251"/>
      <c r="E105" s="251"/>
      <c r="F105" s="272" t="s">
        <v>869</v>
      </c>
      <c r="G105" s="251"/>
      <c r="H105" s="251" t="s">
        <v>908</v>
      </c>
      <c r="I105" s="251" t="s">
        <v>871</v>
      </c>
      <c r="J105" s="251">
        <v>120</v>
      </c>
      <c r="K105" s="264"/>
    </row>
    <row r="106" ht="15" customHeight="1">
      <c r="B106" s="273"/>
      <c r="C106" s="251" t="s">
        <v>874</v>
      </c>
      <c r="D106" s="251"/>
      <c r="E106" s="251"/>
      <c r="F106" s="272" t="s">
        <v>875</v>
      </c>
      <c r="G106" s="251"/>
      <c r="H106" s="251" t="s">
        <v>908</v>
      </c>
      <c r="I106" s="251" t="s">
        <v>871</v>
      </c>
      <c r="J106" s="251">
        <v>50</v>
      </c>
      <c r="K106" s="264"/>
    </row>
    <row r="107" ht="15" customHeight="1">
      <c r="B107" s="273"/>
      <c r="C107" s="251" t="s">
        <v>877</v>
      </c>
      <c r="D107" s="251"/>
      <c r="E107" s="251"/>
      <c r="F107" s="272" t="s">
        <v>869</v>
      </c>
      <c r="G107" s="251"/>
      <c r="H107" s="251" t="s">
        <v>908</v>
      </c>
      <c r="I107" s="251" t="s">
        <v>879</v>
      </c>
      <c r="J107" s="251"/>
      <c r="K107" s="264"/>
    </row>
    <row r="108" ht="15" customHeight="1">
      <c r="B108" s="273"/>
      <c r="C108" s="251" t="s">
        <v>888</v>
      </c>
      <c r="D108" s="251"/>
      <c r="E108" s="251"/>
      <c r="F108" s="272" t="s">
        <v>875</v>
      </c>
      <c r="G108" s="251"/>
      <c r="H108" s="251" t="s">
        <v>908</v>
      </c>
      <c r="I108" s="251" t="s">
        <v>871</v>
      </c>
      <c r="J108" s="251">
        <v>50</v>
      </c>
      <c r="K108" s="264"/>
    </row>
    <row r="109" ht="15" customHeight="1">
      <c r="B109" s="273"/>
      <c r="C109" s="251" t="s">
        <v>896</v>
      </c>
      <c r="D109" s="251"/>
      <c r="E109" s="251"/>
      <c r="F109" s="272" t="s">
        <v>875</v>
      </c>
      <c r="G109" s="251"/>
      <c r="H109" s="251" t="s">
        <v>908</v>
      </c>
      <c r="I109" s="251" t="s">
        <v>871</v>
      </c>
      <c r="J109" s="251">
        <v>50</v>
      </c>
      <c r="K109" s="264"/>
    </row>
    <row r="110" ht="15" customHeight="1">
      <c r="B110" s="273"/>
      <c r="C110" s="251" t="s">
        <v>894</v>
      </c>
      <c r="D110" s="251"/>
      <c r="E110" s="251"/>
      <c r="F110" s="272" t="s">
        <v>875</v>
      </c>
      <c r="G110" s="251"/>
      <c r="H110" s="251" t="s">
        <v>908</v>
      </c>
      <c r="I110" s="251" t="s">
        <v>871</v>
      </c>
      <c r="J110" s="251">
        <v>50</v>
      </c>
      <c r="K110" s="264"/>
    </row>
    <row r="111" ht="15" customHeight="1">
      <c r="B111" s="273"/>
      <c r="C111" s="251" t="s">
        <v>52</v>
      </c>
      <c r="D111" s="251"/>
      <c r="E111" s="251"/>
      <c r="F111" s="272" t="s">
        <v>869</v>
      </c>
      <c r="G111" s="251"/>
      <c r="H111" s="251" t="s">
        <v>909</v>
      </c>
      <c r="I111" s="251" t="s">
        <v>871</v>
      </c>
      <c r="J111" s="251">
        <v>20</v>
      </c>
      <c r="K111" s="264"/>
    </row>
    <row r="112" ht="15" customHeight="1">
      <c r="B112" s="273"/>
      <c r="C112" s="251" t="s">
        <v>910</v>
      </c>
      <c r="D112" s="251"/>
      <c r="E112" s="251"/>
      <c r="F112" s="272" t="s">
        <v>869</v>
      </c>
      <c r="G112" s="251"/>
      <c r="H112" s="251" t="s">
        <v>911</v>
      </c>
      <c r="I112" s="251" t="s">
        <v>871</v>
      </c>
      <c r="J112" s="251">
        <v>120</v>
      </c>
      <c r="K112" s="264"/>
    </row>
    <row r="113" ht="15" customHeight="1">
      <c r="B113" s="273"/>
      <c r="C113" s="251" t="s">
        <v>37</v>
      </c>
      <c r="D113" s="251"/>
      <c r="E113" s="251"/>
      <c r="F113" s="272" t="s">
        <v>869</v>
      </c>
      <c r="G113" s="251"/>
      <c r="H113" s="251" t="s">
        <v>912</v>
      </c>
      <c r="I113" s="251" t="s">
        <v>903</v>
      </c>
      <c r="J113" s="251"/>
      <c r="K113" s="264"/>
    </row>
    <row r="114" ht="15" customHeight="1">
      <c r="B114" s="273"/>
      <c r="C114" s="251" t="s">
        <v>47</v>
      </c>
      <c r="D114" s="251"/>
      <c r="E114" s="251"/>
      <c r="F114" s="272" t="s">
        <v>869</v>
      </c>
      <c r="G114" s="251"/>
      <c r="H114" s="251" t="s">
        <v>913</v>
      </c>
      <c r="I114" s="251" t="s">
        <v>903</v>
      </c>
      <c r="J114" s="251"/>
      <c r="K114" s="264"/>
    </row>
    <row r="115" ht="15" customHeight="1">
      <c r="B115" s="273"/>
      <c r="C115" s="251" t="s">
        <v>56</v>
      </c>
      <c r="D115" s="251"/>
      <c r="E115" s="251"/>
      <c r="F115" s="272" t="s">
        <v>869</v>
      </c>
      <c r="G115" s="251"/>
      <c r="H115" s="251" t="s">
        <v>914</v>
      </c>
      <c r="I115" s="251" t="s">
        <v>915</v>
      </c>
      <c r="J115" s="251"/>
      <c r="K115" s="264"/>
    </row>
    <row r="116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ht="18.75" customHeight="1">
      <c r="B117" s="283"/>
      <c r="C117" s="247"/>
      <c r="D117" s="247"/>
      <c r="E117" s="247"/>
      <c r="F117" s="284"/>
      <c r="G117" s="247"/>
      <c r="H117" s="247"/>
      <c r="I117" s="247"/>
      <c r="J117" s="247"/>
      <c r="K117" s="283"/>
    </row>
    <row r="118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ht="45" customHeight="1">
      <c r="B120" s="288"/>
      <c r="C120" s="241" t="s">
        <v>916</v>
      </c>
      <c r="D120" s="241"/>
      <c r="E120" s="241"/>
      <c r="F120" s="241"/>
      <c r="G120" s="241"/>
      <c r="H120" s="241"/>
      <c r="I120" s="241"/>
      <c r="J120" s="241"/>
      <c r="K120" s="289"/>
    </row>
    <row r="121" ht="17.25" customHeight="1">
      <c r="B121" s="290"/>
      <c r="C121" s="265" t="s">
        <v>863</v>
      </c>
      <c r="D121" s="265"/>
      <c r="E121" s="265"/>
      <c r="F121" s="265" t="s">
        <v>864</v>
      </c>
      <c r="G121" s="266"/>
      <c r="H121" s="265" t="s">
        <v>118</v>
      </c>
      <c r="I121" s="265" t="s">
        <v>56</v>
      </c>
      <c r="J121" s="265" t="s">
        <v>865</v>
      </c>
      <c r="K121" s="291"/>
    </row>
    <row r="122" ht="17.25" customHeight="1">
      <c r="B122" s="290"/>
      <c r="C122" s="267" t="s">
        <v>866</v>
      </c>
      <c r="D122" s="267"/>
      <c r="E122" s="267"/>
      <c r="F122" s="268" t="s">
        <v>867</v>
      </c>
      <c r="G122" s="269"/>
      <c r="H122" s="267"/>
      <c r="I122" s="267"/>
      <c r="J122" s="267" t="s">
        <v>868</v>
      </c>
      <c r="K122" s="291"/>
    </row>
    <row r="123" ht="5.25" customHeight="1">
      <c r="B123" s="292"/>
      <c r="C123" s="270"/>
      <c r="D123" s="270"/>
      <c r="E123" s="270"/>
      <c r="F123" s="270"/>
      <c r="G123" s="251"/>
      <c r="H123" s="270"/>
      <c r="I123" s="270"/>
      <c r="J123" s="270"/>
      <c r="K123" s="293"/>
    </row>
    <row r="124" ht="15" customHeight="1">
      <c r="B124" s="292"/>
      <c r="C124" s="251" t="s">
        <v>872</v>
      </c>
      <c r="D124" s="270"/>
      <c r="E124" s="270"/>
      <c r="F124" s="272" t="s">
        <v>869</v>
      </c>
      <c r="G124" s="251"/>
      <c r="H124" s="251" t="s">
        <v>908</v>
      </c>
      <c r="I124" s="251" t="s">
        <v>871</v>
      </c>
      <c r="J124" s="251">
        <v>120</v>
      </c>
      <c r="K124" s="294"/>
    </row>
    <row r="125" ht="15" customHeight="1">
      <c r="B125" s="292"/>
      <c r="C125" s="251" t="s">
        <v>917</v>
      </c>
      <c r="D125" s="251"/>
      <c r="E125" s="251"/>
      <c r="F125" s="272" t="s">
        <v>869</v>
      </c>
      <c r="G125" s="251"/>
      <c r="H125" s="251" t="s">
        <v>918</v>
      </c>
      <c r="I125" s="251" t="s">
        <v>871</v>
      </c>
      <c r="J125" s="251" t="s">
        <v>919</v>
      </c>
      <c r="K125" s="294"/>
    </row>
    <row r="126" ht="15" customHeight="1">
      <c r="B126" s="292"/>
      <c r="C126" s="251" t="s">
        <v>818</v>
      </c>
      <c r="D126" s="251"/>
      <c r="E126" s="251"/>
      <c r="F126" s="272" t="s">
        <v>869</v>
      </c>
      <c r="G126" s="251"/>
      <c r="H126" s="251" t="s">
        <v>920</v>
      </c>
      <c r="I126" s="251" t="s">
        <v>871</v>
      </c>
      <c r="J126" s="251" t="s">
        <v>919</v>
      </c>
      <c r="K126" s="294"/>
    </row>
    <row r="127" ht="15" customHeight="1">
      <c r="B127" s="292"/>
      <c r="C127" s="251" t="s">
        <v>880</v>
      </c>
      <c r="D127" s="251"/>
      <c r="E127" s="251"/>
      <c r="F127" s="272" t="s">
        <v>875</v>
      </c>
      <c r="G127" s="251"/>
      <c r="H127" s="251" t="s">
        <v>881</v>
      </c>
      <c r="I127" s="251" t="s">
        <v>871</v>
      </c>
      <c r="J127" s="251">
        <v>15</v>
      </c>
      <c r="K127" s="294"/>
    </row>
    <row r="128" ht="15" customHeight="1">
      <c r="B128" s="292"/>
      <c r="C128" s="274" t="s">
        <v>882</v>
      </c>
      <c r="D128" s="274"/>
      <c r="E128" s="274"/>
      <c r="F128" s="275" t="s">
        <v>875</v>
      </c>
      <c r="G128" s="274"/>
      <c r="H128" s="274" t="s">
        <v>883</v>
      </c>
      <c r="I128" s="274" t="s">
        <v>871</v>
      </c>
      <c r="J128" s="274">
        <v>15</v>
      </c>
      <c r="K128" s="294"/>
    </row>
    <row r="129" ht="15" customHeight="1">
      <c r="B129" s="292"/>
      <c r="C129" s="274" t="s">
        <v>884</v>
      </c>
      <c r="D129" s="274"/>
      <c r="E129" s="274"/>
      <c r="F129" s="275" t="s">
        <v>875</v>
      </c>
      <c r="G129" s="274"/>
      <c r="H129" s="274" t="s">
        <v>885</v>
      </c>
      <c r="I129" s="274" t="s">
        <v>871</v>
      </c>
      <c r="J129" s="274">
        <v>20</v>
      </c>
      <c r="K129" s="294"/>
    </row>
    <row r="130" ht="15" customHeight="1">
      <c r="B130" s="292"/>
      <c r="C130" s="274" t="s">
        <v>886</v>
      </c>
      <c r="D130" s="274"/>
      <c r="E130" s="274"/>
      <c r="F130" s="275" t="s">
        <v>875</v>
      </c>
      <c r="G130" s="274"/>
      <c r="H130" s="274" t="s">
        <v>887</v>
      </c>
      <c r="I130" s="274" t="s">
        <v>871</v>
      </c>
      <c r="J130" s="274">
        <v>20</v>
      </c>
      <c r="K130" s="294"/>
    </row>
    <row r="131" ht="15" customHeight="1">
      <c r="B131" s="292"/>
      <c r="C131" s="251" t="s">
        <v>874</v>
      </c>
      <c r="D131" s="251"/>
      <c r="E131" s="251"/>
      <c r="F131" s="272" t="s">
        <v>875</v>
      </c>
      <c r="G131" s="251"/>
      <c r="H131" s="251" t="s">
        <v>908</v>
      </c>
      <c r="I131" s="251" t="s">
        <v>871</v>
      </c>
      <c r="J131" s="251">
        <v>50</v>
      </c>
      <c r="K131" s="294"/>
    </row>
    <row r="132" ht="15" customHeight="1">
      <c r="B132" s="292"/>
      <c r="C132" s="251" t="s">
        <v>888</v>
      </c>
      <c r="D132" s="251"/>
      <c r="E132" s="251"/>
      <c r="F132" s="272" t="s">
        <v>875</v>
      </c>
      <c r="G132" s="251"/>
      <c r="H132" s="251" t="s">
        <v>908</v>
      </c>
      <c r="I132" s="251" t="s">
        <v>871</v>
      </c>
      <c r="J132" s="251">
        <v>50</v>
      </c>
      <c r="K132" s="294"/>
    </row>
    <row r="133" ht="15" customHeight="1">
      <c r="B133" s="292"/>
      <c r="C133" s="251" t="s">
        <v>894</v>
      </c>
      <c r="D133" s="251"/>
      <c r="E133" s="251"/>
      <c r="F133" s="272" t="s">
        <v>875</v>
      </c>
      <c r="G133" s="251"/>
      <c r="H133" s="251" t="s">
        <v>908</v>
      </c>
      <c r="I133" s="251" t="s">
        <v>871</v>
      </c>
      <c r="J133" s="251">
        <v>50</v>
      </c>
      <c r="K133" s="294"/>
    </row>
    <row r="134" ht="15" customHeight="1">
      <c r="B134" s="292"/>
      <c r="C134" s="251" t="s">
        <v>896</v>
      </c>
      <c r="D134" s="251"/>
      <c r="E134" s="251"/>
      <c r="F134" s="272" t="s">
        <v>875</v>
      </c>
      <c r="G134" s="251"/>
      <c r="H134" s="251" t="s">
        <v>908</v>
      </c>
      <c r="I134" s="251" t="s">
        <v>871</v>
      </c>
      <c r="J134" s="251">
        <v>50</v>
      </c>
      <c r="K134" s="294"/>
    </row>
    <row r="135" ht="15" customHeight="1">
      <c r="B135" s="292"/>
      <c r="C135" s="251" t="s">
        <v>123</v>
      </c>
      <c r="D135" s="251"/>
      <c r="E135" s="251"/>
      <c r="F135" s="272" t="s">
        <v>875</v>
      </c>
      <c r="G135" s="251"/>
      <c r="H135" s="251" t="s">
        <v>921</v>
      </c>
      <c r="I135" s="251" t="s">
        <v>871</v>
      </c>
      <c r="J135" s="251">
        <v>255</v>
      </c>
      <c r="K135" s="294"/>
    </row>
    <row r="136" ht="15" customHeight="1">
      <c r="B136" s="292"/>
      <c r="C136" s="251" t="s">
        <v>898</v>
      </c>
      <c r="D136" s="251"/>
      <c r="E136" s="251"/>
      <c r="F136" s="272" t="s">
        <v>869</v>
      </c>
      <c r="G136" s="251"/>
      <c r="H136" s="251" t="s">
        <v>922</v>
      </c>
      <c r="I136" s="251" t="s">
        <v>900</v>
      </c>
      <c r="J136" s="251"/>
      <c r="K136" s="294"/>
    </row>
    <row r="137" ht="15" customHeight="1">
      <c r="B137" s="292"/>
      <c r="C137" s="251" t="s">
        <v>901</v>
      </c>
      <c r="D137" s="251"/>
      <c r="E137" s="251"/>
      <c r="F137" s="272" t="s">
        <v>869</v>
      </c>
      <c r="G137" s="251"/>
      <c r="H137" s="251" t="s">
        <v>923</v>
      </c>
      <c r="I137" s="251" t="s">
        <v>903</v>
      </c>
      <c r="J137" s="251"/>
      <c r="K137" s="294"/>
    </row>
    <row r="138" ht="15" customHeight="1">
      <c r="B138" s="292"/>
      <c r="C138" s="251" t="s">
        <v>904</v>
      </c>
      <c r="D138" s="251"/>
      <c r="E138" s="251"/>
      <c r="F138" s="272" t="s">
        <v>869</v>
      </c>
      <c r="G138" s="251"/>
      <c r="H138" s="251" t="s">
        <v>904</v>
      </c>
      <c r="I138" s="251" t="s">
        <v>903</v>
      </c>
      <c r="J138" s="251"/>
      <c r="K138" s="294"/>
    </row>
    <row r="139" ht="15" customHeight="1">
      <c r="B139" s="292"/>
      <c r="C139" s="251" t="s">
        <v>37</v>
      </c>
      <c r="D139" s="251"/>
      <c r="E139" s="251"/>
      <c r="F139" s="272" t="s">
        <v>869</v>
      </c>
      <c r="G139" s="251"/>
      <c r="H139" s="251" t="s">
        <v>924</v>
      </c>
      <c r="I139" s="251" t="s">
        <v>903</v>
      </c>
      <c r="J139" s="251"/>
      <c r="K139" s="294"/>
    </row>
    <row r="140" ht="15" customHeight="1">
      <c r="B140" s="292"/>
      <c r="C140" s="251" t="s">
        <v>925</v>
      </c>
      <c r="D140" s="251"/>
      <c r="E140" s="251"/>
      <c r="F140" s="272" t="s">
        <v>869</v>
      </c>
      <c r="G140" s="251"/>
      <c r="H140" s="251" t="s">
        <v>926</v>
      </c>
      <c r="I140" s="251" t="s">
        <v>903</v>
      </c>
      <c r="J140" s="251"/>
      <c r="K140" s="294"/>
    </row>
    <row r="14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ht="18.75" customHeight="1">
      <c r="B142" s="247"/>
      <c r="C142" s="247"/>
      <c r="D142" s="247"/>
      <c r="E142" s="247"/>
      <c r="F142" s="284"/>
      <c r="G142" s="247"/>
      <c r="H142" s="247"/>
      <c r="I142" s="247"/>
      <c r="J142" s="247"/>
      <c r="K142" s="247"/>
    </row>
    <row r="143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ht="45" customHeight="1">
      <c r="B145" s="262"/>
      <c r="C145" s="263" t="s">
        <v>927</v>
      </c>
      <c r="D145" s="263"/>
      <c r="E145" s="263"/>
      <c r="F145" s="263"/>
      <c r="G145" s="263"/>
      <c r="H145" s="263"/>
      <c r="I145" s="263"/>
      <c r="J145" s="263"/>
      <c r="K145" s="264"/>
    </row>
    <row r="146" ht="17.25" customHeight="1">
      <c r="B146" s="262"/>
      <c r="C146" s="265" t="s">
        <v>863</v>
      </c>
      <c r="D146" s="265"/>
      <c r="E146" s="265"/>
      <c r="F146" s="265" t="s">
        <v>864</v>
      </c>
      <c r="G146" s="266"/>
      <c r="H146" s="265" t="s">
        <v>118</v>
      </c>
      <c r="I146" s="265" t="s">
        <v>56</v>
      </c>
      <c r="J146" s="265" t="s">
        <v>865</v>
      </c>
      <c r="K146" s="264"/>
    </row>
    <row r="147" ht="17.25" customHeight="1">
      <c r="B147" s="262"/>
      <c r="C147" s="267" t="s">
        <v>866</v>
      </c>
      <c r="D147" s="267"/>
      <c r="E147" s="267"/>
      <c r="F147" s="268" t="s">
        <v>867</v>
      </c>
      <c r="G147" s="269"/>
      <c r="H147" s="267"/>
      <c r="I147" s="267"/>
      <c r="J147" s="267" t="s">
        <v>868</v>
      </c>
      <c r="K147" s="264"/>
    </row>
    <row r="148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ht="15" customHeight="1">
      <c r="B149" s="273"/>
      <c r="C149" s="298" t="s">
        <v>872</v>
      </c>
      <c r="D149" s="251"/>
      <c r="E149" s="251"/>
      <c r="F149" s="299" t="s">
        <v>869</v>
      </c>
      <c r="G149" s="251"/>
      <c r="H149" s="298" t="s">
        <v>908</v>
      </c>
      <c r="I149" s="298" t="s">
        <v>871</v>
      </c>
      <c r="J149" s="298">
        <v>120</v>
      </c>
      <c r="K149" s="294"/>
    </row>
    <row r="150" ht="15" customHeight="1">
      <c r="B150" s="273"/>
      <c r="C150" s="298" t="s">
        <v>917</v>
      </c>
      <c r="D150" s="251"/>
      <c r="E150" s="251"/>
      <c r="F150" s="299" t="s">
        <v>869</v>
      </c>
      <c r="G150" s="251"/>
      <c r="H150" s="298" t="s">
        <v>928</v>
      </c>
      <c r="I150" s="298" t="s">
        <v>871</v>
      </c>
      <c r="J150" s="298" t="s">
        <v>919</v>
      </c>
      <c r="K150" s="294"/>
    </row>
    <row r="151" ht="15" customHeight="1">
      <c r="B151" s="273"/>
      <c r="C151" s="298" t="s">
        <v>818</v>
      </c>
      <c r="D151" s="251"/>
      <c r="E151" s="251"/>
      <c r="F151" s="299" t="s">
        <v>869</v>
      </c>
      <c r="G151" s="251"/>
      <c r="H151" s="298" t="s">
        <v>929</v>
      </c>
      <c r="I151" s="298" t="s">
        <v>871</v>
      </c>
      <c r="J151" s="298" t="s">
        <v>919</v>
      </c>
      <c r="K151" s="294"/>
    </row>
    <row r="152" ht="15" customHeight="1">
      <c r="B152" s="273"/>
      <c r="C152" s="298" t="s">
        <v>874</v>
      </c>
      <c r="D152" s="251"/>
      <c r="E152" s="251"/>
      <c r="F152" s="299" t="s">
        <v>875</v>
      </c>
      <c r="G152" s="251"/>
      <c r="H152" s="298" t="s">
        <v>908</v>
      </c>
      <c r="I152" s="298" t="s">
        <v>871</v>
      </c>
      <c r="J152" s="298">
        <v>50</v>
      </c>
      <c r="K152" s="294"/>
    </row>
    <row r="153" ht="15" customHeight="1">
      <c r="B153" s="273"/>
      <c r="C153" s="298" t="s">
        <v>877</v>
      </c>
      <c r="D153" s="251"/>
      <c r="E153" s="251"/>
      <c r="F153" s="299" t="s">
        <v>869</v>
      </c>
      <c r="G153" s="251"/>
      <c r="H153" s="298" t="s">
        <v>908</v>
      </c>
      <c r="I153" s="298" t="s">
        <v>879</v>
      </c>
      <c r="J153" s="298"/>
      <c r="K153" s="294"/>
    </row>
    <row r="154" ht="15" customHeight="1">
      <c r="B154" s="273"/>
      <c r="C154" s="298" t="s">
        <v>888</v>
      </c>
      <c r="D154" s="251"/>
      <c r="E154" s="251"/>
      <c r="F154" s="299" t="s">
        <v>875</v>
      </c>
      <c r="G154" s="251"/>
      <c r="H154" s="298" t="s">
        <v>908</v>
      </c>
      <c r="I154" s="298" t="s">
        <v>871</v>
      </c>
      <c r="J154" s="298">
        <v>50</v>
      </c>
      <c r="K154" s="294"/>
    </row>
    <row r="155" ht="15" customHeight="1">
      <c r="B155" s="273"/>
      <c r="C155" s="298" t="s">
        <v>896</v>
      </c>
      <c r="D155" s="251"/>
      <c r="E155" s="251"/>
      <c r="F155" s="299" t="s">
        <v>875</v>
      </c>
      <c r="G155" s="251"/>
      <c r="H155" s="298" t="s">
        <v>908</v>
      </c>
      <c r="I155" s="298" t="s">
        <v>871</v>
      </c>
      <c r="J155" s="298">
        <v>50</v>
      </c>
      <c r="K155" s="294"/>
    </row>
    <row r="156" ht="15" customHeight="1">
      <c r="B156" s="273"/>
      <c r="C156" s="298" t="s">
        <v>894</v>
      </c>
      <c r="D156" s="251"/>
      <c r="E156" s="251"/>
      <c r="F156" s="299" t="s">
        <v>875</v>
      </c>
      <c r="G156" s="251"/>
      <c r="H156" s="298" t="s">
        <v>908</v>
      </c>
      <c r="I156" s="298" t="s">
        <v>871</v>
      </c>
      <c r="J156" s="298">
        <v>50</v>
      </c>
      <c r="K156" s="294"/>
    </row>
    <row r="157" ht="15" customHeight="1">
      <c r="B157" s="273"/>
      <c r="C157" s="298" t="s">
        <v>85</v>
      </c>
      <c r="D157" s="251"/>
      <c r="E157" s="251"/>
      <c r="F157" s="299" t="s">
        <v>869</v>
      </c>
      <c r="G157" s="251"/>
      <c r="H157" s="298" t="s">
        <v>930</v>
      </c>
      <c r="I157" s="298" t="s">
        <v>871</v>
      </c>
      <c r="J157" s="298" t="s">
        <v>931</v>
      </c>
      <c r="K157" s="294"/>
    </row>
    <row r="158" ht="15" customHeight="1">
      <c r="B158" s="273"/>
      <c r="C158" s="298" t="s">
        <v>932</v>
      </c>
      <c r="D158" s="251"/>
      <c r="E158" s="251"/>
      <c r="F158" s="299" t="s">
        <v>869</v>
      </c>
      <c r="G158" s="251"/>
      <c r="H158" s="298" t="s">
        <v>933</v>
      </c>
      <c r="I158" s="298" t="s">
        <v>903</v>
      </c>
      <c r="J158" s="298"/>
      <c r="K158" s="294"/>
    </row>
    <row r="159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ht="18.75" customHeight="1">
      <c r="B160" s="247"/>
      <c r="C160" s="251"/>
      <c r="D160" s="251"/>
      <c r="E160" s="251"/>
      <c r="F160" s="272"/>
      <c r="G160" s="251"/>
      <c r="H160" s="251"/>
      <c r="I160" s="251"/>
      <c r="J160" s="251"/>
      <c r="K160" s="247"/>
    </row>
    <row r="16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ht="7.5" customHeight="1">
      <c r="B162" s="237"/>
      <c r="C162" s="238"/>
      <c r="D162" s="238"/>
      <c r="E162" s="238"/>
      <c r="F162" s="238"/>
      <c r="G162" s="238"/>
      <c r="H162" s="238"/>
      <c r="I162" s="238"/>
      <c r="J162" s="238"/>
      <c r="K162" s="239"/>
    </row>
    <row r="163" ht="45" customHeight="1">
      <c r="B163" s="240"/>
      <c r="C163" s="241" t="s">
        <v>934</v>
      </c>
      <c r="D163" s="241"/>
      <c r="E163" s="241"/>
      <c r="F163" s="241"/>
      <c r="G163" s="241"/>
      <c r="H163" s="241"/>
      <c r="I163" s="241"/>
      <c r="J163" s="241"/>
      <c r="K163" s="242"/>
    </row>
    <row r="164" ht="17.25" customHeight="1">
      <c r="B164" s="240"/>
      <c r="C164" s="265" t="s">
        <v>863</v>
      </c>
      <c r="D164" s="265"/>
      <c r="E164" s="265"/>
      <c r="F164" s="265" t="s">
        <v>864</v>
      </c>
      <c r="G164" s="302"/>
      <c r="H164" s="303" t="s">
        <v>118</v>
      </c>
      <c r="I164" s="303" t="s">
        <v>56</v>
      </c>
      <c r="J164" s="265" t="s">
        <v>865</v>
      </c>
      <c r="K164" s="242"/>
    </row>
    <row r="165" ht="17.25" customHeight="1">
      <c r="B165" s="243"/>
      <c r="C165" s="267" t="s">
        <v>866</v>
      </c>
      <c r="D165" s="267"/>
      <c r="E165" s="267"/>
      <c r="F165" s="268" t="s">
        <v>867</v>
      </c>
      <c r="G165" s="304"/>
      <c r="H165" s="305"/>
      <c r="I165" s="305"/>
      <c r="J165" s="267" t="s">
        <v>868</v>
      </c>
      <c r="K165" s="245"/>
    </row>
    <row r="166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ht="15" customHeight="1">
      <c r="B167" s="273"/>
      <c r="C167" s="251" t="s">
        <v>872</v>
      </c>
      <c r="D167" s="251"/>
      <c r="E167" s="251"/>
      <c r="F167" s="272" t="s">
        <v>869</v>
      </c>
      <c r="G167" s="251"/>
      <c r="H167" s="251" t="s">
        <v>908</v>
      </c>
      <c r="I167" s="251" t="s">
        <v>871</v>
      </c>
      <c r="J167" s="251">
        <v>120</v>
      </c>
      <c r="K167" s="294"/>
    </row>
    <row r="168" ht="15" customHeight="1">
      <c r="B168" s="273"/>
      <c r="C168" s="251" t="s">
        <v>917</v>
      </c>
      <c r="D168" s="251"/>
      <c r="E168" s="251"/>
      <c r="F168" s="272" t="s">
        <v>869</v>
      </c>
      <c r="G168" s="251"/>
      <c r="H168" s="251" t="s">
        <v>918</v>
      </c>
      <c r="I168" s="251" t="s">
        <v>871</v>
      </c>
      <c r="J168" s="251" t="s">
        <v>919</v>
      </c>
      <c r="K168" s="294"/>
    </row>
    <row r="169" ht="15" customHeight="1">
      <c r="B169" s="273"/>
      <c r="C169" s="251" t="s">
        <v>818</v>
      </c>
      <c r="D169" s="251"/>
      <c r="E169" s="251"/>
      <c r="F169" s="272" t="s">
        <v>869</v>
      </c>
      <c r="G169" s="251"/>
      <c r="H169" s="251" t="s">
        <v>935</v>
      </c>
      <c r="I169" s="251" t="s">
        <v>871</v>
      </c>
      <c r="J169" s="251" t="s">
        <v>919</v>
      </c>
      <c r="K169" s="294"/>
    </row>
    <row r="170" ht="15" customHeight="1">
      <c r="B170" s="273"/>
      <c r="C170" s="251" t="s">
        <v>874</v>
      </c>
      <c r="D170" s="251"/>
      <c r="E170" s="251"/>
      <c r="F170" s="272" t="s">
        <v>875</v>
      </c>
      <c r="G170" s="251"/>
      <c r="H170" s="251" t="s">
        <v>935</v>
      </c>
      <c r="I170" s="251" t="s">
        <v>871</v>
      </c>
      <c r="J170" s="251">
        <v>50</v>
      </c>
      <c r="K170" s="294"/>
    </row>
    <row r="171" ht="15" customHeight="1">
      <c r="B171" s="273"/>
      <c r="C171" s="251" t="s">
        <v>877</v>
      </c>
      <c r="D171" s="251"/>
      <c r="E171" s="251"/>
      <c r="F171" s="272" t="s">
        <v>869</v>
      </c>
      <c r="G171" s="251"/>
      <c r="H171" s="251" t="s">
        <v>935</v>
      </c>
      <c r="I171" s="251" t="s">
        <v>879</v>
      </c>
      <c r="J171" s="251"/>
      <c r="K171" s="294"/>
    </row>
    <row r="172" ht="15" customHeight="1">
      <c r="B172" s="273"/>
      <c r="C172" s="251" t="s">
        <v>888</v>
      </c>
      <c r="D172" s="251"/>
      <c r="E172" s="251"/>
      <c r="F172" s="272" t="s">
        <v>875</v>
      </c>
      <c r="G172" s="251"/>
      <c r="H172" s="251" t="s">
        <v>935</v>
      </c>
      <c r="I172" s="251" t="s">
        <v>871</v>
      </c>
      <c r="J172" s="251">
        <v>50</v>
      </c>
      <c r="K172" s="294"/>
    </row>
    <row r="173" ht="15" customHeight="1">
      <c r="B173" s="273"/>
      <c r="C173" s="251" t="s">
        <v>896</v>
      </c>
      <c r="D173" s="251"/>
      <c r="E173" s="251"/>
      <c r="F173" s="272" t="s">
        <v>875</v>
      </c>
      <c r="G173" s="251"/>
      <c r="H173" s="251" t="s">
        <v>935</v>
      </c>
      <c r="I173" s="251" t="s">
        <v>871</v>
      </c>
      <c r="J173" s="251">
        <v>50</v>
      </c>
      <c r="K173" s="294"/>
    </row>
    <row r="174" ht="15" customHeight="1">
      <c r="B174" s="273"/>
      <c r="C174" s="251" t="s">
        <v>894</v>
      </c>
      <c r="D174" s="251"/>
      <c r="E174" s="251"/>
      <c r="F174" s="272" t="s">
        <v>875</v>
      </c>
      <c r="G174" s="251"/>
      <c r="H174" s="251" t="s">
        <v>935</v>
      </c>
      <c r="I174" s="251" t="s">
        <v>871</v>
      </c>
      <c r="J174" s="251">
        <v>50</v>
      </c>
      <c r="K174" s="294"/>
    </row>
    <row r="175" ht="15" customHeight="1">
      <c r="B175" s="273"/>
      <c r="C175" s="251" t="s">
        <v>117</v>
      </c>
      <c r="D175" s="251"/>
      <c r="E175" s="251"/>
      <c r="F175" s="272" t="s">
        <v>869</v>
      </c>
      <c r="G175" s="251"/>
      <c r="H175" s="251" t="s">
        <v>936</v>
      </c>
      <c r="I175" s="251" t="s">
        <v>937</v>
      </c>
      <c r="J175" s="251"/>
      <c r="K175" s="294"/>
    </row>
    <row r="176" ht="15" customHeight="1">
      <c r="B176" s="273"/>
      <c r="C176" s="251" t="s">
        <v>56</v>
      </c>
      <c r="D176" s="251"/>
      <c r="E176" s="251"/>
      <c r="F176" s="272" t="s">
        <v>869</v>
      </c>
      <c r="G176" s="251"/>
      <c r="H176" s="251" t="s">
        <v>938</v>
      </c>
      <c r="I176" s="251" t="s">
        <v>939</v>
      </c>
      <c r="J176" s="251">
        <v>1</v>
      </c>
      <c r="K176" s="294"/>
    </row>
    <row r="177" ht="15" customHeight="1">
      <c r="B177" s="273"/>
      <c r="C177" s="251" t="s">
        <v>52</v>
      </c>
      <c r="D177" s="251"/>
      <c r="E177" s="251"/>
      <c r="F177" s="272" t="s">
        <v>869</v>
      </c>
      <c r="G177" s="251"/>
      <c r="H177" s="251" t="s">
        <v>940</v>
      </c>
      <c r="I177" s="251" t="s">
        <v>871</v>
      </c>
      <c r="J177" s="251">
        <v>20</v>
      </c>
      <c r="K177" s="294"/>
    </row>
    <row r="178" ht="15" customHeight="1">
      <c r="B178" s="273"/>
      <c r="C178" s="251" t="s">
        <v>118</v>
      </c>
      <c r="D178" s="251"/>
      <c r="E178" s="251"/>
      <c r="F178" s="272" t="s">
        <v>869</v>
      </c>
      <c r="G178" s="251"/>
      <c r="H178" s="251" t="s">
        <v>941</v>
      </c>
      <c r="I178" s="251" t="s">
        <v>871</v>
      </c>
      <c r="J178" s="251">
        <v>255</v>
      </c>
      <c r="K178" s="294"/>
    </row>
    <row r="179" ht="15" customHeight="1">
      <c r="B179" s="273"/>
      <c r="C179" s="251" t="s">
        <v>119</v>
      </c>
      <c r="D179" s="251"/>
      <c r="E179" s="251"/>
      <c r="F179" s="272" t="s">
        <v>869</v>
      </c>
      <c r="G179" s="251"/>
      <c r="H179" s="251" t="s">
        <v>834</v>
      </c>
      <c r="I179" s="251" t="s">
        <v>871</v>
      </c>
      <c r="J179" s="251">
        <v>10</v>
      </c>
      <c r="K179" s="294"/>
    </row>
    <row r="180" ht="15" customHeight="1">
      <c r="B180" s="273"/>
      <c r="C180" s="251" t="s">
        <v>120</v>
      </c>
      <c r="D180" s="251"/>
      <c r="E180" s="251"/>
      <c r="F180" s="272" t="s">
        <v>869</v>
      </c>
      <c r="G180" s="251"/>
      <c r="H180" s="251" t="s">
        <v>942</v>
      </c>
      <c r="I180" s="251" t="s">
        <v>903</v>
      </c>
      <c r="J180" s="251"/>
      <c r="K180" s="294"/>
    </row>
    <row r="181" ht="15" customHeight="1">
      <c r="B181" s="273"/>
      <c r="C181" s="251" t="s">
        <v>943</v>
      </c>
      <c r="D181" s="251"/>
      <c r="E181" s="251"/>
      <c r="F181" s="272" t="s">
        <v>869</v>
      </c>
      <c r="G181" s="251"/>
      <c r="H181" s="251" t="s">
        <v>944</v>
      </c>
      <c r="I181" s="251" t="s">
        <v>903</v>
      </c>
      <c r="J181" s="251"/>
      <c r="K181" s="294"/>
    </row>
    <row r="182" ht="15" customHeight="1">
      <c r="B182" s="273"/>
      <c r="C182" s="251" t="s">
        <v>932</v>
      </c>
      <c r="D182" s="251"/>
      <c r="E182" s="251"/>
      <c r="F182" s="272" t="s">
        <v>869</v>
      </c>
      <c r="G182" s="251"/>
      <c r="H182" s="251" t="s">
        <v>945</v>
      </c>
      <c r="I182" s="251" t="s">
        <v>903</v>
      </c>
      <c r="J182" s="251"/>
      <c r="K182" s="294"/>
    </row>
    <row r="183" ht="15" customHeight="1">
      <c r="B183" s="273"/>
      <c r="C183" s="251" t="s">
        <v>122</v>
      </c>
      <c r="D183" s="251"/>
      <c r="E183" s="251"/>
      <c r="F183" s="272" t="s">
        <v>875</v>
      </c>
      <c r="G183" s="251"/>
      <c r="H183" s="251" t="s">
        <v>946</v>
      </c>
      <c r="I183" s="251" t="s">
        <v>871</v>
      </c>
      <c r="J183" s="251">
        <v>50</v>
      </c>
      <c r="K183" s="294"/>
    </row>
    <row r="184" ht="15" customHeight="1">
      <c r="B184" s="273"/>
      <c r="C184" s="251" t="s">
        <v>947</v>
      </c>
      <c r="D184" s="251"/>
      <c r="E184" s="251"/>
      <c r="F184" s="272" t="s">
        <v>875</v>
      </c>
      <c r="G184" s="251"/>
      <c r="H184" s="251" t="s">
        <v>948</v>
      </c>
      <c r="I184" s="251" t="s">
        <v>949</v>
      </c>
      <c r="J184" s="251"/>
      <c r="K184" s="294"/>
    </row>
    <row r="185" ht="15" customHeight="1">
      <c r="B185" s="273"/>
      <c r="C185" s="251" t="s">
        <v>950</v>
      </c>
      <c r="D185" s="251"/>
      <c r="E185" s="251"/>
      <c r="F185" s="272" t="s">
        <v>875</v>
      </c>
      <c r="G185" s="251"/>
      <c r="H185" s="251" t="s">
        <v>951</v>
      </c>
      <c r="I185" s="251" t="s">
        <v>949</v>
      </c>
      <c r="J185" s="251"/>
      <c r="K185" s="294"/>
    </row>
    <row r="186" ht="15" customHeight="1">
      <c r="B186" s="273"/>
      <c r="C186" s="251" t="s">
        <v>952</v>
      </c>
      <c r="D186" s="251"/>
      <c r="E186" s="251"/>
      <c r="F186" s="272" t="s">
        <v>875</v>
      </c>
      <c r="G186" s="251"/>
      <c r="H186" s="251" t="s">
        <v>953</v>
      </c>
      <c r="I186" s="251" t="s">
        <v>949</v>
      </c>
      <c r="J186" s="251"/>
      <c r="K186" s="294"/>
    </row>
    <row r="187" ht="15" customHeight="1">
      <c r="B187" s="273"/>
      <c r="C187" s="306" t="s">
        <v>954</v>
      </c>
      <c r="D187" s="251"/>
      <c r="E187" s="251"/>
      <c r="F187" s="272" t="s">
        <v>875</v>
      </c>
      <c r="G187" s="251"/>
      <c r="H187" s="251" t="s">
        <v>955</v>
      </c>
      <c r="I187" s="251" t="s">
        <v>956</v>
      </c>
      <c r="J187" s="307" t="s">
        <v>957</v>
      </c>
      <c r="K187" s="294"/>
    </row>
    <row r="188" ht="15" customHeight="1">
      <c r="B188" s="273"/>
      <c r="C188" s="257" t="s">
        <v>41</v>
      </c>
      <c r="D188" s="251"/>
      <c r="E188" s="251"/>
      <c r="F188" s="272" t="s">
        <v>869</v>
      </c>
      <c r="G188" s="251"/>
      <c r="H188" s="247" t="s">
        <v>958</v>
      </c>
      <c r="I188" s="251" t="s">
        <v>959</v>
      </c>
      <c r="J188" s="251"/>
      <c r="K188" s="294"/>
    </row>
    <row r="189" ht="15" customHeight="1">
      <c r="B189" s="273"/>
      <c r="C189" s="257" t="s">
        <v>960</v>
      </c>
      <c r="D189" s="251"/>
      <c r="E189" s="251"/>
      <c r="F189" s="272" t="s">
        <v>869</v>
      </c>
      <c r="G189" s="251"/>
      <c r="H189" s="251" t="s">
        <v>961</v>
      </c>
      <c r="I189" s="251" t="s">
        <v>903</v>
      </c>
      <c r="J189" s="251"/>
      <c r="K189" s="294"/>
    </row>
    <row r="190" ht="15" customHeight="1">
      <c r="B190" s="273"/>
      <c r="C190" s="257" t="s">
        <v>962</v>
      </c>
      <c r="D190" s="251"/>
      <c r="E190" s="251"/>
      <c r="F190" s="272" t="s">
        <v>869</v>
      </c>
      <c r="G190" s="251"/>
      <c r="H190" s="251" t="s">
        <v>963</v>
      </c>
      <c r="I190" s="251" t="s">
        <v>903</v>
      </c>
      <c r="J190" s="251"/>
      <c r="K190" s="294"/>
    </row>
    <row r="191" ht="15" customHeight="1">
      <c r="B191" s="273"/>
      <c r="C191" s="257" t="s">
        <v>964</v>
      </c>
      <c r="D191" s="251"/>
      <c r="E191" s="251"/>
      <c r="F191" s="272" t="s">
        <v>875</v>
      </c>
      <c r="G191" s="251"/>
      <c r="H191" s="251" t="s">
        <v>965</v>
      </c>
      <c r="I191" s="251" t="s">
        <v>903</v>
      </c>
      <c r="J191" s="251"/>
      <c r="K191" s="294"/>
    </row>
    <row r="192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ht="18.75" customHeight="1">
      <c r="B193" s="247"/>
      <c r="C193" s="251"/>
      <c r="D193" s="251"/>
      <c r="E193" s="251"/>
      <c r="F193" s="272"/>
      <c r="G193" s="251"/>
      <c r="H193" s="251"/>
      <c r="I193" s="251"/>
      <c r="J193" s="251"/>
      <c r="K193" s="247"/>
    </row>
    <row r="194" ht="18.75" customHeight="1">
      <c r="B194" s="247"/>
      <c r="C194" s="251"/>
      <c r="D194" s="251"/>
      <c r="E194" s="251"/>
      <c r="F194" s="272"/>
      <c r="G194" s="251"/>
      <c r="H194" s="251"/>
      <c r="I194" s="251"/>
      <c r="J194" s="251"/>
      <c r="K194" s="247"/>
    </row>
    <row r="195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ht="13.5">
      <c r="B196" s="237"/>
      <c r="C196" s="238"/>
      <c r="D196" s="238"/>
      <c r="E196" s="238"/>
      <c r="F196" s="238"/>
      <c r="G196" s="238"/>
      <c r="H196" s="238"/>
      <c r="I196" s="238"/>
      <c r="J196" s="238"/>
      <c r="K196" s="239"/>
    </row>
    <row r="197" ht="21">
      <c r="B197" s="240"/>
      <c r="C197" s="241" t="s">
        <v>966</v>
      </c>
      <c r="D197" s="241"/>
      <c r="E197" s="241"/>
      <c r="F197" s="241"/>
      <c r="G197" s="241"/>
      <c r="H197" s="241"/>
      <c r="I197" s="241"/>
      <c r="J197" s="241"/>
      <c r="K197" s="242"/>
    </row>
    <row r="198" ht="25.5" customHeight="1">
      <c r="B198" s="240"/>
      <c r="C198" s="309" t="s">
        <v>967</v>
      </c>
      <c r="D198" s="309"/>
      <c r="E198" s="309"/>
      <c r="F198" s="309" t="s">
        <v>968</v>
      </c>
      <c r="G198" s="310"/>
      <c r="H198" s="309" t="s">
        <v>969</v>
      </c>
      <c r="I198" s="309"/>
      <c r="J198" s="309"/>
      <c r="K198" s="242"/>
    </row>
    <row r="199" ht="5.25" customHeight="1">
      <c r="B199" s="273"/>
      <c r="C199" s="270"/>
      <c r="D199" s="270"/>
      <c r="E199" s="270"/>
      <c r="F199" s="270"/>
      <c r="G199" s="251"/>
      <c r="H199" s="270"/>
      <c r="I199" s="270"/>
      <c r="J199" s="270"/>
      <c r="K199" s="294"/>
    </row>
    <row r="200" ht="15" customHeight="1">
      <c r="B200" s="273"/>
      <c r="C200" s="251" t="s">
        <v>959</v>
      </c>
      <c r="D200" s="251"/>
      <c r="E200" s="251"/>
      <c r="F200" s="272" t="s">
        <v>42</v>
      </c>
      <c r="G200" s="251"/>
      <c r="H200" s="251" t="s">
        <v>970</v>
      </c>
      <c r="I200" s="251"/>
      <c r="J200" s="251"/>
      <c r="K200" s="294"/>
    </row>
    <row r="201" ht="15" customHeight="1">
      <c r="B201" s="273"/>
      <c r="C201" s="279"/>
      <c r="D201" s="251"/>
      <c r="E201" s="251"/>
      <c r="F201" s="272" t="s">
        <v>43</v>
      </c>
      <c r="G201" s="251"/>
      <c r="H201" s="251" t="s">
        <v>971</v>
      </c>
      <c r="I201" s="251"/>
      <c r="J201" s="251"/>
      <c r="K201" s="294"/>
    </row>
    <row r="202" ht="15" customHeight="1">
      <c r="B202" s="273"/>
      <c r="C202" s="279"/>
      <c r="D202" s="251"/>
      <c r="E202" s="251"/>
      <c r="F202" s="272" t="s">
        <v>46</v>
      </c>
      <c r="G202" s="251"/>
      <c r="H202" s="251" t="s">
        <v>972</v>
      </c>
      <c r="I202" s="251"/>
      <c r="J202" s="251"/>
      <c r="K202" s="294"/>
    </row>
    <row r="203" ht="15" customHeight="1">
      <c r="B203" s="273"/>
      <c r="C203" s="251"/>
      <c r="D203" s="251"/>
      <c r="E203" s="251"/>
      <c r="F203" s="272" t="s">
        <v>44</v>
      </c>
      <c r="G203" s="251"/>
      <c r="H203" s="251" t="s">
        <v>973</v>
      </c>
      <c r="I203" s="251"/>
      <c r="J203" s="251"/>
      <c r="K203" s="294"/>
    </row>
    <row r="204" ht="15" customHeight="1">
      <c r="B204" s="273"/>
      <c r="C204" s="251"/>
      <c r="D204" s="251"/>
      <c r="E204" s="251"/>
      <c r="F204" s="272" t="s">
        <v>45</v>
      </c>
      <c r="G204" s="251"/>
      <c r="H204" s="251" t="s">
        <v>974</v>
      </c>
      <c r="I204" s="251"/>
      <c r="J204" s="251"/>
      <c r="K204" s="294"/>
    </row>
    <row r="205" ht="15" customHeight="1">
      <c r="B205" s="273"/>
      <c r="C205" s="251"/>
      <c r="D205" s="251"/>
      <c r="E205" s="251"/>
      <c r="F205" s="272"/>
      <c r="G205" s="251"/>
      <c r="H205" s="251"/>
      <c r="I205" s="251"/>
      <c r="J205" s="251"/>
      <c r="K205" s="294"/>
    </row>
    <row r="206" ht="15" customHeight="1">
      <c r="B206" s="273"/>
      <c r="C206" s="251" t="s">
        <v>915</v>
      </c>
      <c r="D206" s="251"/>
      <c r="E206" s="251"/>
      <c r="F206" s="272" t="s">
        <v>75</v>
      </c>
      <c r="G206" s="251"/>
      <c r="H206" s="251" t="s">
        <v>975</v>
      </c>
      <c r="I206" s="251"/>
      <c r="J206" s="251"/>
      <c r="K206" s="294"/>
    </row>
    <row r="207" ht="15" customHeight="1">
      <c r="B207" s="273"/>
      <c r="C207" s="279"/>
      <c r="D207" s="251"/>
      <c r="E207" s="251"/>
      <c r="F207" s="272" t="s">
        <v>812</v>
      </c>
      <c r="G207" s="251"/>
      <c r="H207" s="251" t="s">
        <v>813</v>
      </c>
      <c r="I207" s="251"/>
      <c r="J207" s="251"/>
      <c r="K207" s="294"/>
    </row>
    <row r="208" ht="15" customHeight="1">
      <c r="B208" s="273"/>
      <c r="C208" s="251"/>
      <c r="D208" s="251"/>
      <c r="E208" s="251"/>
      <c r="F208" s="272" t="s">
        <v>810</v>
      </c>
      <c r="G208" s="251"/>
      <c r="H208" s="251" t="s">
        <v>976</v>
      </c>
      <c r="I208" s="251"/>
      <c r="J208" s="251"/>
      <c r="K208" s="294"/>
    </row>
    <row r="209" ht="15" customHeight="1">
      <c r="B209" s="311"/>
      <c r="C209" s="279"/>
      <c r="D209" s="279"/>
      <c r="E209" s="279"/>
      <c r="F209" s="272" t="s">
        <v>814</v>
      </c>
      <c r="G209" s="257"/>
      <c r="H209" s="298" t="s">
        <v>815</v>
      </c>
      <c r="I209" s="298"/>
      <c r="J209" s="298"/>
      <c r="K209" s="312"/>
    </row>
    <row r="210" ht="15" customHeight="1">
      <c r="B210" s="311"/>
      <c r="C210" s="279"/>
      <c r="D210" s="279"/>
      <c r="E210" s="279"/>
      <c r="F210" s="272" t="s">
        <v>816</v>
      </c>
      <c r="G210" s="257"/>
      <c r="H210" s="298" t="s">
        <v>977</v>
      </c>
      <c r="I210" s="298"/>
      <c r="J210" s="298"/>
      <c r="K210" s="312"/>
    </row>
    <row r="211" ht="15" customHeight="1">
      <c r="B211" s="311"/>
      <c r="C211" s="279"/>
      <c r="D211" s="279"/>
      <c r="E211" s="279"/>
      <c r="F211" s="313"/>
      <c r="G211" s="257"/>
      <c r="H211" s="314"/>
      <c r="I211" s="314"/>
      <c r="J211" s="314"/>
      <c r="K211" s="312"/>
    </row>
    <row r="212" ht="15" customHeight="1">
      <c r="B212" s="311"/>
      <c r="C212" s="251" t="s">
        <v>939</v>
      </c>
      <c r="D212" s="279"/>
      <c r="E212" s="279"/>
      <c r="F212" s="272">
        <v>1</v>
      </c>
      <c r="G212" s="257"/>
      <c r="H212" s="298" t="s">
        <v>978</v>
      </c>
      <c r="I212" s="298"/>
      <c r="J212" s="298"/>
      <c r="K212" s="312"/>
    </row>
    <row r="213" ht="15" customHeight="1">
      <c r="B213" s="311"/>
      <c r="C213" s="279"/>
      <c r="D213" s="279"/>
      <c r="E213" s="279"/>
      <c r="F213" s="272">
        <v>2</v>
      </c>
      <c r="G213" s="257"/>
      <c r="H213" s="298" t="s">
        <v>979</v>
      </c>
      <c r="I213" s="298"/>
      <c r="J213" s="298"/>
      <c r="K213" s="312"/>
    </row>
    <row r="214" ht="15" customHeight="1">
      <c r="B214" s="311"/>
      <c r="C214" s="279"/>
      <c r="D214" s="279"/>
      <c r="E214" s="279"/>
      <c r="F214" s="272">
        <v>3</v>
      </c>
      <c r="G214" s="257"/>
      <c r="H214" s="298" t="s">
        <v>980</v>
      </c>
      <c r="I214" s="298"/>
      <c r="J214" s="298"/>
      <c r="K214" s="312"/>
    </row>
    <row r="215" ht="15" customHeight="1">
      <c r="B215" s="311"/>
      <c r="C215" s="279"/>
      <c r="D215" s="279"/>
      <c r="E215" s="279"/>
      <c r="F215" s="272">
        <v>4</v>
      </c>
      <c r="G215" s="257"/>
      <c r="H215" s="298" t="s">
        <v>981</v>
      </c>
      <c r="I215" s="298"/>
      <c r="J215" s="298"/>
      <c r="K215" s="312"/>
    </row>
    <row r="216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Centroterm-PC\Centroterm</dc:creator>
  <cp:lastModifiedBy>Centroterm-PC\Centroterm</cp:lastModifiedBy>
  <dcterms:created xsi:type="dcterms:W3CDTF">2021-03-24T16:44:30Z</dcterms:created>
  <dcterms:modified xsi:type="dcterms:W3CDTF">2021-03-24T16:44:36Z</dcterms:modified>
</cp:coreProperties>
</file>