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AKCE\Medlešice\DPS\rozpočet\"/>
    </mc:Choice>
  </mc:AlternateContent>
  <bookViews>
    <workbookView xWindow="0" yWindow="0" windowWidth="0" windowHeight="0"/>
  </bookViews>
  <sheets>
    <sheet name="Rekapitulace stavby" sheetId="1" r:id="rId1"/>
    <sheet name="SO01Kanalizace - Medlešic..." sheetId="2" r:id="rId2"/>
    <sheet name="SO02PrelozkySiti - Medleš..." sheetId="3" r:id="rId3"/>
    <sheet name="VONMedlSplKam - Medlešice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'SO01Kanalizace - Medlešic...'!$C$136:$K$1869</definedName>
    <definedName name="_xlnm.Print_Area" localSheetId="1">'SO01Kanalizace - Medlešic...'!$C$4:$J$76,'SO01Kanalizace - Medlešic...'!$C$82:$J$118,'SO01Kanalizace - Medlešic...'!$C$124:$J$1869</definedName>
    <definedName name="_xlnm.Print_Titles" localSheetId="1">'SO01Kanalizace - Medlešic...'!$136:$136</definedName>
    <definedName name="_xlnm._FilterDatabase" localSheetId="2" hidden="1">'SO02PrelozkySiti - Medleš...'!$C$127:$K$661</definedName>
    <definedName name="_xlnm.Print_Area" localSheetId="2">'SO02PrelozkySiti - Medleš...'!$C$4:$J$76,'SO02PrelozkySiti - Medleš...'!$C$82:$J$109,'SO02PrelozkySiti - Medleš...'!$C$115:$J$661</definedName>
    <definedName name="_xlnm.Print_Titles" localSheetId="2">'SO02PrelozkySiti - Medleš...'!$127:$127</definedName>
    <definedName name="_xlnm._FilterDatabase" localSheetId="3" hidden="1">'VONMedlSplKam - Medlešice...'!$C$120:$K$204</definedName>
    <definedName name="_xlnm.Print_Area" localSheetId="3">'VONMedlSplKam - Medlešice...'!$C$4:$J$76,'VONMedlSplKam - Medlešice...'!$C$82:$J$102,'VONMedlSplKam - Medlešice...'!$C$108:$J$204</definedName>
    <definedName name="_xlnm.Print_Titles" localSheetId="3">'VONMedlSplKam - Medlešice...'!$120:$120</definedName>
    <definedName name="_xlnm.Print_Area" localSheetId="4">'Seznam figur'!$C$4:$G$345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3" r="T344"/>
  <c r="R344"/>
  <c r="P344"/>
  <c r="BK344"/>
  <c r="J37"/>
  <c r="J36"/>
  <c i="1" r="AY96"/>
  <c i="3" r="J35"/>
  <c i="1" r="AX96"/>
  <c i="3" r="BI651"/>
  <c r="BH651"/>
  <c r="BG651"/>
  <c r="BF651"/>
  <c r="T651"/>
  <c r="T639"/>
  <c r="T638"/>
  <c r="R651"/>
  <c r="R639"/>
  <c r="R638"/>
  <c r="P651"/>
  <c r="P639"/>
  <c r="P638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T618"/>
  <c r="R619"/>
  <c r="R618"/>
  <c r="P619"/>
  <c r="P618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T604"/>
  <c r="R605"/>
  <c r="R604"/>
  <c r="P605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09"/>
  <c r="BH409"/>
  <c r="BG409"/>
  <c r="BF409"/>
  <c r="T409"/>
  <c r="R409"/>
  <c r="P409"/>
  <c r="BI398"/>
  <c r="BH398"/>
  <c r="BG398"/>
  <c r="BF398"/>
  <c r="T398"/>
  <c r="R398"/>
  <c r="P398"/>
  <c r="BI387"/>
  <c r="BH387"/>
  <c r="BG387"/>
  <c r="BF387"/>
  <c r="T387"/>
  <c r="R387"/>
  <c r="P387"/>
  <c r="BI376"/>
  <c r="BH376"/>
  <c r="BG376"/>
  <c r="BF376"/>
  <c r="T376"/>
  <c r="R376"/>
  <c r="P376"/>
  <c r="BI365"/>
  <c r="BH365"/>
  <c r="BG365"/>
  <c r="BF365"/>
  <c r="T365"/>
  <c r="R365"/>
  <c r="P365"/>
  <c r="BI345"/>
  <c r="BH345"/>
  <c r="BG345"/>
  <c r="BF345"/>
  <c r="T345"/>
  <c r="R345"/>
  <c r="P345"/>
  <c r="BI342"/>
  <c r="BH342"/>
  <c r="BG342"/>
  <c r="BF342"/>
  <c r="T342"/>
  <c r="R342"/>
  <c r="P342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7"/>
  <c r="BH327"/>
  <c r="BG327"/>
  <c r="BF327"/>
  <c r="T327"/>
  <c r="R327"/>
  <c r="P327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67"/>
  <c r="BH267"/>
  <c r="BG267"/>
  <c r="BF267"/>
  <c r="T267"/>
  <c r="R267"/>
  <c r="P267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24"/>
  <c r="BH224"/>
  <c r="BG224"/>
  <c r="BF224"/>
  <c r="T224"/>
  <c r="R224"/>
  <c r="P224"/>
  <c r="BI208"/>
  <c r="BH208"/>
  <c r="BG208"/>
  <c r="BF208"/>
  <c r="T208"/>
  <c r="R208"/>
  <c r="P208"/>
  <c r="BI199"/>
  <c r="BH199"/>
  <c r="BG199"/>
  <c r="BF199"/>
  <c r="T199"/>
  <c r="R199"/>
  <c r="P199"/>
  <c r="BI194"/>
  <c r="BH194"/>
  <c r="BG194"/>
  <c r="BF194"/>
  <c r="T194"/>
  <c r="R194"/>
  <c r="P194"/>
  <c r="BI187"/>
  <c r="BH187"/>
  <c r="BG187"/>
  <c r="BF187"/>
  <c r="T187"/>
  <c r="R187"/>
  <c r="P187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50"/>
  <c r="BH150"/>
  <c r="BG150"/>
  <c r="BF150"/>
  <c r="T150"/>
  <c r="R150"/>
  <c r="P150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2" r="J37"/>
  <c r="J36"/>
  <c i="1" r="AY95"/>
  <c i="2" r="J35"/>
  <c i="1" r="AX95"/>
  <c i="2" r="BI1868"/>
  <c r="BH1868"/>
  <c r="BG1868"/>
  <c r="BF1868"/>
  <c r="T1868"/>
  <c r="R1868"/>
  <c r="P1868"/>
  <c r="BI1866"/>
  <c r="BH1866"/>
  <c r="BG1866"/>
  <c r="BF1866"/>
  <c r="T1866"/>
  <c r="R1866"/>
  <c r="P1866"/>
  <c r="BI1863"/>
  <c r="BH1863"/>
  <c r="BG1863"/>
  <c r="BF1863"/>
  <c r="T1863"/>
  <c r="R1863"/>
  <c r="P1863"/>
  <c r="BI1861"/>
  <c r="BH1861"/>
  <c r="BG1861"/>
  <c r="BF1861"/>
  <c r="T1861"/>
  <c r="R1861"/>
  <c r="P1861"/>
  <c r="BI1859"/>
  <c r="BH1859"/>
  <c r="BG1859"/>
  <c r="BF1859"/>
  <c r="T1859"/>
  <c r="R1859"/>
  <c r="P1859"/>
  <c r="BI1857"/>
  <c r="BH1857"/>
  <c r="BG1857"/>
  <c r="BF1857"/>
  <c r="T1857"/>
  <c r="R1857"/>
  <c r="P1857"/>
  <c r="BI1854"/>
  <c r="BH1854"/>
  <c r="BG1854"/>
  <c r="BF1854"/>
  <c r="T1854"/>
  <c r="R1854"/>
  <c r="P1854"/>
  <c r="BI1852"/>
  <c r="BH1852"/>
  <c r="BG1852"/>
  <c r="BF1852"/>
  <c r="T1852"/>
  <c r="R1852"/>
  <c r="P1852"/>
  <c r="BI1850"/>
  <c r="BH1850"/>
  <c r="BG1850"/>
  <c r="BF1850"/>
  <c r="T1850"/>
  <c r="R1850"/>
  <c r="P1850"/>
  <c r="BI1847"/>
  <c r="BH1847"/>
  <c r="BG1847"/>
  <c r="BF1847"/>
  <c r="T1847"/>
  <c r="R1847"/>
  <c r="P1847"/>
  <c r="BI1845"/>
  <c r="BH1845"/>
  <c r="BG1845"/>
  <c r="BF1845"/>
  <c r="T1845"/>
  <c r="R1845"/>
  <c r="P1845"/>
  <c r="BI1842"/>
  <c r="BH1842"/>
  <c r="BG1842"/>
  <c r="BF1842"/>
  <c r="T1842"/>
  <c r="R1842"/>
  <c r="P1842"/>
  <c r="BI1839"/>
  <c r="BH1839"/>
  <c r="BG1839"/>
  <c r="BF1839"/>
  <c r="T1839"/>
  <c r="R1839"/>
  <c r="P1839"/>
  <c r="BI1837"/>
  <c r="BH1837"/>
  <c r="BG1837"/>
  <c r="BF1837"/>
  <c r="T1837"/>
  <c r="R1837"/>
  <c r="P1837"/>
  <c r="BI1835"/>
  <c r="BH1835"/>
  <c r="BG1835"/>
  <c r="BF1835"/>
  <c r="T1835"/>
  <c r="R1835"/>
  <c r="P1835"/>
  <c r="BI1833"/>
  <c r="BH1833"/>
  <c r="BG1833"/>
  <c r="BF1833"/>
  <c r="T1833"/>
  <c r="R1833"/>
  <c r="P1833"/>
  <c r="BI1831"/>
  <c r="BH1831"/>
  <c r="BG1831"/>
  <c r="BF1831"/>
  <c r="T1831"/>
  <c r="R1831"/>
  <c r="P1831"/>
  <c r="BI1829"/>
  <c r="BH1829"/>
  <c r="BG1829"/>
  <c r="BF1829"/>
  <c r="T1829"/>
  <c r="R1829"/>
  <c r="P1829"/>
  <c r="BI1826"/>
  <c r="BH1826"/>
  <c r="BG1826"/>
  <c r="BF1826"/>
  <c r="T1826"/>
  <c r="R1826"/>
  <c r="P1826"/>
  <c r="BI1823"/>
  <c r="BH1823"/>
  <c r="BG1823"/>
  <c r="BF1823"/>
  <c r="T1823"/>
  <c r="R1823"/>
  <c r="P1823"/>
  <c r="BI1821"/>
  <c r="BH1821"/>
  <c r="BG1821"/>
  <c r="BF1821"/>
  <c r="T1821"/>
  <c r="R1821"/>
  <c r="P1821"/>
  <c r="BI1819"/>
  <c r="BH1819"/>
  <c r="BG1819"/>
  <c r="BF1819"/>
  <c r="T1819"/>
  <c r="R1819"/>
  <c r="P1819"/>
  <c r="BI1815"/>
  <c r="BH1815"/>
  <c r="BG1815"/>
  <c r="BF1815"/>
  <c r="T1815"/>
  <c r="R1815"/>
  <c r="P1815"/>
  <c r="BI1812"/>
  <c r="BH1812"/>
  <c r="BG1812"/>
  <c r="BF1812"/>
  <c r="T1812"/>
  <c r="R1812"/>
  <c r="P1812"/>
  <c r="BI1809"/>
  <c r="BH1809"/>
  <c r="BG1809"/>
  <c r="BF1809"/>
  <c r="T1809"/>
  <c r="R1809"/>
  <c r="P1809"/>
  <c r="BI1806"/>
  <c r="BH1806"/>
  <c r="BG1806"/>
  <c r="BF1806"/>
  <c r="T1806"/>
  <c r="R1806"/>
  <c r="P1806"/>
  <c r="BI1803"/>
  <c r="BH1803"/>
  <c r="BG1803"/>
  <c r="BF1803"/>
  <c r="T1803"/>
  <c r="R1803"/>
  <c r="P1803"/>
  <c r="BI1800"/>
  <c r="BH1800"/>
  <c r="BG1800"/>
  <c r="BF1800"/>
  <c r="T1800"/>
  <c r="R1800"/>
  <c r="P1800"/>
  <c r="BI1797"/>
  <c r="BH1797"/>
  <c r="BG1797"/>
  <c r="BF1797"/>
  <c r="T1797"/>
  <c r="R1797"/>
  <c r="P1797"/>
  <c r="BI1795"/>
  <c r="BH1795"/>
  <c r="BG1795"/>
  <c r="BF1795"/>
  <c r="T1795"/>
  <c r="R1795"/>
  <c r="P1795"/>
  <c r="BI1793"/>
  <c r="BH1793"/>
  <c r="BG1793"/>
  <c r="BF1793"/>
  <c r="T1793"/>
  <c r="R1793"/>
  <c r="P1793"/>
  <c r="BI1791"/>
  <c r="BH1791"/>
  <c r="BG1791"/>
  <c r="BF1791"/>
  <c r="T1791"/>
  <c r="R1791"/>
  <c r="P1791"/>
  <c r="BI1786"/>
  <c r="BH1786"/>
  <c r="BG1786"/>
  <c r="BF1786"/>
  <c r="T1786"/>
  <c r="R1786"/>
  <c r="P1786"/>
  <c r="BI1784"/>
  <c r="BH1784"/>
  <c r="BG1784"/>
  <c r="BF1784"/>
  <c r="T1784"/>
  <c r="R1784"/>
  <c r="P1784"/>
  <c r="BI1782"/>
  <c r="BH1782"/>
  <c r="BG1782"/>
  <c r="BF1782"/>
  <c r="T1782"/>
  <c r="R1782"/>
  <c r="P1782"/>
  <c r="BI1780"/>
  <c r="BH1780"/>
  <c r="BG1780"/>
  <c r="BF1780"/>
  <c r="T1780"/>
  <c r="R1780"/>
  <c r="P1780"/>
  <c r="BI1777"/>
  <c r="BH1777"/>
  <c r="BG1777"/>
  <c r="BF1777"/>
  <c r="T1777"/>
  <c r="R1777"/>
  <c r="P1777"/>
  <c r="BI1775"/>
  <c r="BH1775"/>
  <c r="BG1775"/>
  <c r="BF1775"/>
  <c r="T1775"/>
  <c r="R1775"/>
  <c r="P1775"/>
  <c r="BI1772"/>
  <c r="BH1772"/>
  <c r="BG1772"/>
  <c r="BF1772"/>
  <c r="T1772"/>
  <c r="R1772"/>
  <c r="P1772"/>
  <c r="BI1771"/>
  <c r="BH1771"/>
  <c r="BG1771"/>
  <c r="BF1771"/>
  <c r="T1771"/>
  <c r="R1771"/>
  <c r="P1771"/>
  <c r="BI1768"/>
  <c r="BH1768"/>
  <c r="BG1768"/>
  <c r="BF1768"/>
  <c r="T1768"/>
  <c r="R1768"/>
  <c r="P1768"/>
  <c r="BI1766"/>
  <c r="BH1766"/>
  <c r="BG1766"/>
  <c r="BF1766"/>
  <c r="T1766"/>
  <c r="R1766"/>
  <c r="P1766"/>
  <c r="BI1761"/>
  <c r="BH1761"/>
  <c r="BG1761"/>
  <c r="BF1761"/>
  <c r="T1761"/>
  <c r="R1761"/>
  <c r="P1761"/>
  <c r="BI1752"/>
  <c r="BH1752"/>
  <c r="BG1752"/>
  <c r="BF1752"/>
  <c r="T1752"/>
  <c r="R1752"/>
  <c r="P1752"/>
  <c r="BI1749"/>
  <c r="BH1749"/>
  <c r="BG1749"/>
  <c r="BF1749"/>
  <c r="T1749"/>
  <c r="R1749"/>
  <c r="P1749"/>
  <c r="BI1746"/>
  <c r="BH1746"/>
  <c r="BG1746"/>
  <c r="BF1746"/>
  <c r="T1746"/>
  <c r="R1746"/>
  <c r="P1746"/>
  <c r="BI1743"/>
  <c r="BH1743"/>
  <c r="BG1743"/>
  <c r="BF1743"/>
  <c r="T1743"/>
  <c r="R1743"/>
  <c r="P1743"/>
  <c r="BI1738"/>
  <c r="BH1738"/>
  <c r="BG1738"/>
  <c r="BF1738"/>
  <c r="T1738"/>
  <c r="R1738"/>
  <c r="P1738"/>
  <c r="BI1736"/>
  <c r="BH1736"/>
  <c r="BG1736"/>
  <c r="BF1736"/>
  <c r="T1736"/>
  <c r="R1736"/>
  <c r="P1736"/>
  <c r="BI1733"/>
  <c r="BH1733"/>
  <c r="BG1733"/>
  <c r="BF1733"/>
  <c r="T1733"/>
  <c r="T1732"/>
  <c r="R1733"/>
  <c r="R1732"/>
  <c r="P1733"/>
  <c r="P1732"/>
  <c r="BI1729"/>
  <c r="BH1729"/>
  <c r="BG1729"/>
  <c r="BF1729"/>
  <c r="T1729"/>
  <c r="R1729"/>
  <c r="P1729"/>
  <c r="BI1727"/>
  <c r="BH1727"/>
  <c r="BG1727"/>
  <c r="BF1727"/>
  <c r="T1727"/>
  <c r="R1727"/>
  <c r="P1727"/>
  <c r="BI1723"/>
  <c r="BH1723"/>
  <c r="BG1723"/>
  <c r="BF1723"/>
  <c r="T1723"/>
  <c r="R1723"/>
  <c r="P1723"/>
  <c r="BI1719"/>
  <c r="BH1719"/>
  <c r="BG1719"/>
  <c r="BF1719"/>
  <c r="T1719"/>
  <c r="R1719"/>
  <c r="P1719"/>
  <c r="BI1710"/>
  <c r="BH1710"/>
  <c r="BG1710"/>
  <c r="BF1710"/>
  <c r="T1710"/>
  <c r="R1710"/>
  <c r="P1710"/>
  <c r="BI1707"/>
  <c r="BH1707"/>
  <c r="BG1707"/>
  <c r="BF1707"/>
  <c r="T1707"/>
  <c r="R1707"/>
  <c r="P1707"/>
  <c r="BI1705"/>
  <c r="BH1705"/>
  <c r="BG1705"/>
  <c r="BF1705"/>
  <c r="T1705"/>
  <c r="R1705"/>
  <c r="P1705"/>
  <c r="BI1702"/>
  <c r="BH1702"/>
  <c r="BG1702"/>
  <c r="BF1702"/>
  <c r="T1702"/>
  <c r="R1702"/>
  <c r="P1702"/>
  <c r="BI1696"/>
  <c r="BH1696"/>
  <c r="BG1696"/>
  <c r="BF1696"/>
  <c r="T1696"/>
  <c r="R1696"/>
  <c r="P1696"/>
  <c r="BI1690"/>
  <c r="BH1690"/>
  <c r="BG1690"/>
  <c r="BF1690"/>
  <c r="T1690"/>
  <c r="R1690"/>
  <c r="P1690"/>
  <c r="BI1655"/>
  <c r="BH1655"/>
  <c r="BG1655"/>
  <c r="BF1655"/>
  <c r="T1655"/>
  <c r="R1655"/>
  <c r="P1655"/>
  <c r="BI1609"/>
  <c r="BH1609"/>
  <c r="BG1609"/>
  <c r="BF1609"/>
  <c r="T1609"/>
  <c r="R1609"/>
  <c r="P1609"/>
  <c r="BI1606"/>
  <c r="BH1606"/>
  <c r="BG1606"/>
  <c r="BF1606"/>
  <c r="T1606"/>
  <c r="R1606"/>
  <c r="P1606"/>
  <c r="BI1603"/>
  <c r="BH1603"/>
  <c r="BG1603"/>
  <c r="BF1603"/>
  <c r="T1603"/>
  <c r="R1603"/>
  <c r="P1603"/>
  <c r="BI1598"/>
  <c r="BH1598"/>
  <c r="BG1598"/>
  <c r="BF1598"/>
  <c r="T1598"/>
  <c r="R1598"/>
  <c r="P1598"/>
  <c r="BI1593"/>
  <c r="BH1593"/>
  <c r="BG1593"/>
  <c r="BF1593"/>
  <c r="T1593"/>
  <c r="R1593"/>
  <c r="P1593"/>
  <c r="BI1590"/>
  <c r="BH1590"/>
  <c r="BG1590"/>
  <c r="BF1590"/>
  <c r="T1590"/>
  <c r="T1589"/>
  <c r="R1590"/>
  <c r="R1589"/>
  <c r="P1590"/>
  <c r="P1589"/>
  <c r="BI1587"/>
  <c r="BH1587"/>
  <c r="BG1587"/>
  <c r="BF1587"/>
  <c r="T1587"/>
  <c r="R1587"/>
  <c r="P1587"/>
  <c r="BI1580"/>
  <c r="BH1580"/>
  <c r="BG1580"/>
  <c r="BF1580"/>
  <c r="T1580"/>
  <c r="R1580"/>
  <c r="P1580"/>
  <c r="BI1577"/>
  <c r="BH1577"/>
  <c r="BG1577"/>
  <c r="BF1577"/>
  <c r="T1577"/>
  <c r="R1577"/>
  <c r="P1577"/>
  <c r="BI1575"/>
  <c r="BH1575"/>
  <c r="BG1575"/>
  <c r="BF1575"/>
  <c r="T1575"/>
  <c r="R1575"/>
  <c r="P1575"/>
  <c r="BI1567"/>
  <c r="BH1567"/>
  <c r="BG1567"/>
  <c r="BF1567"/>
  <c r="T1567"/>
  <c r="R1567"/>
  <c r="P1567"/>
  <c r="BI1565"/>
  <c r="BH1565"/>
  <c r="BG1565"/>
  <c r="BF1565"/>
  <c r="T1565"/>
  <c r="R1565"/>
  <c r="P1565"/>
  <c r="BI1563"/>
  <c r="BH1563"/>
  <c r="BG1563"/>
  <c r="BF1563"/>
  <c r="T1563"/>
  <c r="R1563"/>
  <c r="P1563"/>
  <c r="BI1561"/>
  <c r="BH1561"/>
  <c r="BG1561"/>
  <c r="BF1561"/>
  <c r="T1561"/>
  <c r="R1561"/>
  <c r="P1561"/>
  <c r="BI1559"/>
  <c r="BH1559"/>
  <c r="BG1559"/>
  <c r="BF1559"/>
  <c r="T1559"/>
  <c r="R1559"/>
  <c r="P1559"/>
  <c r="BI1557"/>
  <c r="BH1557"/>
  <c r="BG1557"/>
  <c r="BF1557"/>
  <c r="T1557"/>
  <c r="R1557"/>
  <c r="P1557"/>
  <c r="BI1554"/>
  <c r="BH1554"/>
  <c r="BG1554"/>
  <c r="BF1554"/>
  <c r="T1554"/>
  <c r="R1554"/>
  <c r="P1554"/>
  <c r="BI1551"/>
  <c r="BH1551"/>
  <c r="BG1551"/>
  <c r="BF1551"/>
  <c r="T1551"/>
  <c r="R1551"/>
  <c r="P1551"/>
  <c r="BI1548"/>
  <c r="BH1548"/>
  <c r="BG1548"/>
  <c r="BF1548"/>
  <c r="T1548"/>
  <c r="R1548"/>
  <c r="P1548"/>
  <c r="BI1545"/>
  <c r="BH1545"/>
  <c r="BG1545"/>
  <c r="BF1545"/>
  <c r="T1545"/>
  <c r="R1545"/>
  <c r="P1545"/>
  <c r="BI1542"/>
  <c r="BH1542"/>
  <c r="BG1542"/>
  <c r="BF1542"/>
  <c r="T1542"/>
  <c r="R1542"/>
  <c r="P1542"/>
  <c r="BI1539"/>
  <c r="BH1539"/>
  <c r="BG1539"/>
  <c r="BF1539"/>
  <c r="T1539"/>
  <c r="R1539"/>
  <c r="P1539"/>
  <c r="BI1536"/>
  <c r="BH1536"/>
  <c r="BG1536"/>
  <c r="BF1536"/>
  <c r="T1536"/>
  <c r="R1536"/>
  <c r="P1536"/>
  <c r="BI1533"/>
  <c r="BH1533"/>
  <c r="BG1533"/>
  <c r="BF1533"/>
  <c r="T1533"/>
  <c r="R1533"/>
  <c r="P1533"/>
  <c r="BI1530"/>
  <c r="BH1530"/>
  <c r="BG1530"/>
  <c r="BF1530"/>
  <c r="T1530"/>
  <c r="R1530"/>
  <c r="P1530"/>
  <c r="BI1527"/>
  <c r="BH1527"/>
  <c r="BG1527"/>
  <c r="BF1527"/>
  <c r="T1527"/>
  <c r="R1527"/>
  <c r="P1527"/>
  <c r="BI1524"/>
  <c r="BH1524"/>
  <c r="BG1524"/>
  <c r="BF1524"/>
  <c r="T1524"/>
  <c r="R1524"/>
  <c r="P1524"/>
  <c r="BI1521"/>
  <c r="BH1521"/>
  <c r="BG1521"/>
  <c r="BF1521"/>
  <c r="T1521"/>
  <c r="R1521"/>
  <c r="P1521"/>
  <c r="BI1519"/>
  <c r="BH1519"/>
  <c r="BG1519"/>
  <c r="BF1519"/>
  <c r="T1519"/>
  <c r="R1519"/>
  <c r="P1519"/>
  <c r="BI1517"/>
  <c r="BH1517"/>
  <c r="BG1517"/>
  <c r="BF1517"/>
  <c r="T1517"/>
  <c r="R1517"/>
  <c r="P1517"/>
  <c r="BI1515"/>
  <c r="BH1515"/>
  <c r="BG1515"/>
  <c r="BF1515"/>
  <c r="T1515"/>
  <c r="R1515"/>
  <c r="P1515"/>
  <c r="BI1513"/>
  <c r="BH1513"/>
  <c r="BG1513"/>
  <c r="BF1513"/>
  <c r="T1513"/>
  <c r="R1513"/>
  <c r="P1513"/>
  <c r="BI1511"/>
  <c r="BH1511"/>
  <c r="BG1511"/>
  <c r="BF1511"/>
  <c r="T1511"/>
  <c r="R1511"/>
  <c r="P1511"/>
  <c r="BI1509"/>
  <c r="BH1509"/>
  <c r="BG1509"/>
  <c r="BF1509"/>
  <c r="T1509"/>
  <c r="R1509"/>
  <c r="P1509"/>
  <c r="BI1507"/>
  <c r="BH1507"/>
  <c r="BG1507"/>
  <c r="BF1507"/>
  <c r="T1507"/>
  <c r="R1507"/>
  <c r="P1507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7"/>
  <c r="BH1497"/>
  <c r="BG1497"/>
  <c r="BF1497"/>
  <c r="T1497"/>
  <c r="R1497"/>
  <c r="P1497"/>
  <c r="BI1495"/>
  <c r="BH1495"/>
  <c r="BG1495"/>
  <c r="BF1495"/>
  <c r="T1495"/>
  <c r="R1495"/>
  <c r="P1495"/>
  <c r="BI1492"/>
  <c r="BH1492"/>
  <c r="BG1492"/>
  <c r="BF1492"/>
  <c r="T1492"/>
  <c r="R1492"/>
  <c r="P1492"/>
  <c r="BI1490"/>
  <c r="BH1490"/>
  <c r="BG1490"/>
  <c r="BF1490"/>
  <c r="T1490"/>
  <c r="R1490"/>
  <c r="P1490"/>
  <c r="BI1487"/>
  <c r="BH1487"/>
  <c r="BG1487"/>
  <c r="BF1487"/>
  <c r="T1487"/>
  <c r="R1487"/>
  <c r="P1487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8"/>
  <c r="BH1478"/>
  <c r="BG1478"/>
  <c r="BF1478"/>
  <c r="T1478"/>
  <c r="R1478"/>
  <c r="P1478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70"/>
  <c r="BH1470"/>
  <c r="BG1470"/>
  <c r="BF1470"/>
  <c r="T1470"/>
  <c r="R1470"/>
  <c r="P1470"/>
  <c r="BI1468"/>
  <c r="BH1468"/>
  <c r="BG1468"/>
  <c r="BF1468"/>
  <c r="T1468"/>
  <c r="R1468"/>
  <c r="P1468"/>
  <c r="BI1466"/>
  <c r="BH1466"/>
  <c r="BG1466"/>
  <c r="BF1466"/>
  <c r="T1466"/>
  <c r="R1466"/>
  <c r="P1466"/>
  <c r="BI1464"/>
  <c r="BH1464"/>
  <c r="BG1464"/>
  <c r="BF1464"/>
  <c r="T1464"/>
  <c r="R1464"/>
  <c r="P1464"/>
  <c r="BI1462"/>
  <c r="BH1462"/>
  <c r="BG1462"/>
  <c r="BF1462"/>
  <c r="T1462"/>
  <c r="R1462"/>
  <c r="P1462"/>
  <c r="BI1458"/>
  <c r="BH1458"/>
  <c r="BG1458"/>
  <c r="BF1458"/>
  <c r="T1458"/>
  <c r="R1458"/>
  <c r="P1458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50"/>
  <c r="BH1450"/>
  <c r="BG1450"/>
  <c r="BF1450"/>
  <c r="T1450"/>
  <c r="R1450"/>
  <c r="P1450"/>
  <c r="BI1448"/>
  <c r="BH1448"/>
  <c r="BG1448"/>
  <c r="BF1448"/>
  <c r="T1448"/>
  <c r="R1448"/>
  <c r="P1448"/>
  <c r="BI1441"/>
  <c r="BH1441"/>
  <c r="BG1441"/>
  <c r="BF1441"/>
  <c r="T1441"/>
  <c r="R1441"/>
  <c r="P1441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24"/>
  <c r="BH1424"/>
  <c r="BG1424"/>
  <c r="BF1424"/>
  <c r="T1424"/>
  <c r="R1424"/>
  <c r="P1424"/>
  <c r="BI1420"/>
  <c r="BH1420"/>
  <c r="BG1420"/>
  <c r="BF1420"/>
  <c r="T1420"/>
  <c r="R1420"/>
  <c r="P1420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09"/>
  <c r="BH1409"/>
  <c r="BG1409"/>
  <c r="BF1409"/>
  <c r="T1409"/>
  <c r="R1409"/>
  <c r="P1409"/>
  <c r="BI1405"/>
  <c r="BH1405"/>
  <c r="BG1405"/>
  <c r="BF1405"/>
  <c r="T1405"/>
  <c r="R1405"/>
  <c r="P1405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3"/>
  <c r="BH1393"/>
  <c r="BG1393"/>
  <c r="BF1393"/>
  <c r="T1393"/>
  <c r="R1393"/>
  <c r="P1393"/>
  <c r="BI1391"/>
  <c r="BH1391"/>
  <c r="BG1391"/>
  <c r="BF1391"/>
  <c r="T1391"/>
  <c r="R1391"/>
  <c r="P1391"/>
  <c r="BI1389"/>
  <c r="BH1389"/>
  <c r="BG1389"/>
  <c r="BF1389"/>
  <c r="T1389"/>
  <c r="R1389"/>
  <c r="P1389"/>
  <c r="BI1387"/>
  <c r="BH1387"/>
  <c r="BG1387"/>
  <c r="BF1387"/>
  <c r="T1387"/>
  <c r="R1387"/>
  <c r="P1387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3"/>
  <c r="BH1373"/>
  <c r="BG1373"/>
  <c r="BF1373"/>
  <c r="T1373"/>
  <c r="R1373"/>
  <c r="P1373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8"/>
  <c r="BH1338"/>
  <c r="BG1338"/>
  <c r="BF1338"/>
  <c r="T1338"/>
  <c r="R1338"/>
  <c r="P1338"/>
  <c r="BI1336"/>
  <c r="BH1336"/>
  <c r="BG1336"/>
  <c r="BF1336"/>
  <c r="T1336"/>
  <c r="R1336"/>
  <c r="P1336"/>
  <c r="BI1331"/>
  <c r="BH1331"/>
  <c r="BG1331"/>
  <c r="BF1331"/>
  <c r="T1331"/>
  <c r="R1331"/>
  <c r="P1331"/>
  <c r="BI1326"/>
  <c r="BH1326"/>
  <c r="BG1326"/>
  <c r="BF1326"/>
  <c r="T1326"/>
  <c r="R1326"/>
  <c r="P1326"/>
  <c r="BI1310"/>
  <c r="BH1310"/>
  <c r="BG1310"/>
  <c r="BF1310"/>
  <c r="T1310"/>
  <c r="R1310"/>
  <c r="P1310"/>
  <c r="BI1303"/>
  <c r="BH1303"/>
  <c r="BG1303"/>
  <c r="BF1303"/>
  <c r="T1303"/>
  <c r="R1303"/>
  <c r="P1303"/>
  <c r="BI1293"/>
  <c r="BH1293"/>
  <c r="BG1293"/>
  <c r="BF1293"/>
  <c r="T1293"/>
  <c r="R1293"/>
  <c r="P1293"/>
  <c r="BI1227"/>
  <c r="BH1227"/>
  <c r="BG1227"/>
  <c r="BF1227"/>
  <c r="T1227"/>
  <c r="R1227"/>
  <c r="P1227"/>
  <c r="BI1218"/>
  <c r="BH1218"/>
  <c r="BG1218"/>
  <c r="BF1218"/>
  <c r="T1218"/>
  <c r="R1218"/>
  <c r="P1218"/>
  <c r="BI1214"/>
  <c r="BH1214"/>
  <c r="BG1214"/>
  <c r="BF1214"/>
  <c r="T1214"/>
  <c r="R1214"/>
  <c r="P1214"/>
  <c r="BI1212"/>
  <c r="BH1212"/>
  <c r="BG1212"/>
  <c r="BF1212"/>
  <c r="T1212"/>
  <c r="R1212"/>
  <c r="P1212"/>
  <c r="BI1207"/>
  <c r="BH1207"/>
  <c r="BG1207"/>
  <c r="BF1207"/>
  <c r="T1207"/>
  <c r="R1207"/>
  <c r="P1207"/>
  <c r="BI1201"/>
  <c r="BH1201"/>
  <c r="BG1201"/>
  <c r="BF1201"/>
  <c r="T1201"/>
  <c r="R1201"/>
  <c r="P1201"/>
  <c r="BI1182"/>
  <c r="BH1182"/>
  <c r="BG1182"/>
  <c r="BF1182"/>
  <c r="T1182"/>
  <c r="R1182"/>
  <c r="P1182"/>
  <c r="BI1167"/>
  <c r="BH1167"/>
  <c r="BG1167"/>
  <c r="BF1167"/>
  <c r="T1167"/>
  <c r="R1167"/>
  <c r="P1167"/>
  <c r="BI1160"/>
  <c r="BH1160"/>
  <c r="BG1160"/>
  <c r="BF1160"/>
  <c r="T1160"/>
  <c r="R1160"/>
  <c r="P1160"/>
  <c r="BI1155"/>
  <c r="BH1155"/>
  <c r="BG1155"/>
  <c r="BF1155"/>
  <c r="T1155"/>
  <c r="R1155"/>
  <c r="P1155"/>
  <c r="BI1150"/>
  <c r="BH1150"/>
  <c r="BG1150"/>
  <c r="BF1150"/>
  <c r="T1150"/>
  <c r="R1150"/>
  <c r="P1150"/>
  <c r="BI1116"/>
  <c r="BH1116"/>
  <c r="BG1116"/>
  <c r="BF1116"/>
  <c r="T1116"/>
  <c r="R1116"/>
  <c r="P1116"/>
  <c r="BI1101"/>
  <c r="BH1101"/>
  <c r="BG1101"/>
  <c r="BF1101"/>
  <c r="T1101"/>
  <c r="R1101"/>
  <c r="P1101"/>
  <c r="BI1097"/>
  <c r="BH1097"/>
  <c r="BG1097"/>
  <c r="BF1097"/>
  <c r="T1097"/>
  <c r="R1097"/>
  <c r="P1097"/>
  <c r="BI1094"/>
  <c r="BH1094"/>
  <c r="BG1094"/>
  <c r="BF1094"/>
  <c r="T1094"/>
  <c r="R1094"/>
  <c r="P1094"/>
  <c r="BI1091"/>
  <c r="BH1091"/>
  <c r="BG1091"/>
  <c r="BF1091"/>
  <c r="T1091"/>
  <c r="R1091"/>
  <c r="P1091"/>
  <c r="BI1089"/>
  <c r="BH1089"/>
  <c r="BG1089"/>
  <c r="BF1089"/>
  <c r="T1089"/>
  <c r="R1089"/>
  <c r="P1089"/>
  <c r="BI1075"/>
  <c r="BH1075"/>
  <c r="BG1075"/>
  <c r="BF1075"/>
  <c r="T1075"/>
  <c r="R1075"/>
  <c r="P1075"/>
  <c r="BI1071"/>
  <c r="BH1071"/>
  <c r="BG1071"/>
  <c r="BF1071"/>
  <c r="T1071"/>
  <c r="R1071"/>
  <c r="P1071"/>
  <c r="BI1069"/>
  <c r="BH1069"/>
  <c r="BG1069"/>
  <c r="BF1069"/>
  <c r="T1069"/>
  <c r="R1069"/>
  <c r="P1069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4"/>
  <c r="BH1054"/>
  <c r="BG1054"/>
  <c r="BF1054"/>
  <c r="T1054"/>
  <c r="R1054"/>
  <c r="P1054"/>
  <c r="BI1050"/>
  <c r="BH1050"/>
  <c r="BG1050"/>
  <c r="BF1050"/>
  <c r="T1050"/>
  <c r="R1050"/>
  <c r="P1050"/>
  <c r="BI1047"/>
  <c r="BH1047"/>
  <c r="BG1047"/>
  <c r="BF1047"/>
  <c r="T1047"/>
  <c r="R1047"/>
  <c r="P1047"/>
  <c r="BI1040"/>
  <c r="BH1040"/>
  <c r="BG1040"/>
  <c r="BF1040"/>
  <c r="T1040"/>
  <c r="R1040"/>
  <c r="P1040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29"/>
  <c r="BH1029"/>
  <c r="BG1029"/>
  <c r="BF1029"/>
  <c r="T1029"/>
  <c r="R1029"/>
  <c r="P1029"/>
  <c r="BI1019"/>
  <c r="BH1019"/>
  <c r="BG1019"/>
  <c r="BF1019"/>
  <c r="T1019"/>
  <c r="R1019"/>
  <c r="P1019"/>
  <c r="BI976"/>
  <c r="BH976"/>
  <c r="BG976"/>
  <c r="BF976"/>
  <c r="T976"/>
  <c r="R976"/>
  <c r="P976"/>
  <c r="BI971"/>
  <c r="BH971"/>
  <c r="BG971"/>
  <c r="BF971"/>
  <c r="T971"/>
  <c r="R971"/>
  <c r="P971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50"/>
  <c r="BH950"/>
  <c r="BG950"/>
  <c r="BF950"/>
  <c r="T950"/>
  <c r="R950"/>
  <c r="P950"/>
  <c r="BI947"/>
  <c r="BH947"/>
  <c r="BG947"/>
  <c r="BF947"/>
  <c r="T947"/>
  <c r="R947"/>
  <c r="P947"/>
  <c r="BI944"/>
  <c r="BH944"/>
  <c r="BG944"/>
  <c r="BF944"/>
  <c r="T944"/>
  <c r="R944"/>
  <c r="P944"/>
  <c r="BI942"/>
  <c r="BH942"/>
  <c r="BG942"/>
  <c r="BF942"/>
  <c r="T942"/>
  <c r="R942"/>
  <c r="P942"/>
  <c r="BI937"/>
  <c r="BH937"/>
  <c r="BG937"/>
  <c r="BF937"/>
  <c r="T937"/>
  <c r="R937"/>
  <c r="P937"/>
  <c r="BI932"/>
  <c r="BH932"/>
  <c r="BG932"/>
  <c r="BF932"/>
  <c r="T932"/>
  <c r="R932"/>
  <c r="P932"/>
  <c r="BI930"/>
  <c r="BH930"/>
  <c r="BG930"/>
  <c r="BF930"/>
  <c r="T930"/>
  <c r="R930"/>
  <c r="P930"/>
  <c r="BI867"/>
  <c r="BH867"/>
  <c r="BG867"/>
  <c r="BF867"/>
  <c r="T867"/>
  <c r="R867"/>
  <c r="P867"/>
  <c r="BI864"/>
  <c r="BH864"/>
  <c r="BG864"/>
  <c r="BF864"/>
  <c r="T864"/>
  <c r="R864"/>
  <c r="P864"/>
  <c r="BI862"/>
  <c r="BH862"/>
  <c r="BG862"/>
  <c r="BF862"/>
  <c r="T862"/>
  <c r="R862"/>
  <c r="P862"/>
  <c r="BI859"/>
  <c r="BH859"/>
  <c r="BG859"/>
  <c r="BF859"/>
  <c r="T859"/>
  <c r="R859"/>
  <c r="P859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5"/>
  <c r="BH655"/>
  <c r="BG655"/>
  <c r="BF655"/>
  <c r="T655"/>
  <c r="R655"/>
  <c r="P655"/>
  <c r="BI639"/>
  <c r="BH639"/>
  <c r="BG639"/>
  <c r="BF639"/>
  <c r="T639"/>
  <c r="R639"/>
  <c r="P639"/>
  <c r="BI619"/>
  <c r="BH619"/>
  <c r="BG619"/>
  <c r="BF619"/>
  <c r="T619"/>
  <c r="R619"/>
  <c r="P619"/>
  <c r="BI580"/>
  <c r="BH580"/>
  <c r="BG580"/>
  <c r="BF580"/>
  <c r="T580"/>
  <c r="R580"/>
  <c r="P580"/>
  <c r="BI527"/>
  <c r="BH527"/>
  <c r="BG527"/>
  <c r="BF527"/>
  <c r="T527"/>
  <c r="R527"/>
  <c r="P527"/>
  <c r="BI505"/>
  <c r="BH505"/>
  <c r="BG505"/>
  <c r="BF505"/>
  <c r="T505"/>
  <c r="R505"/>
  <c r="P505"/>
  <c r="BI497"/>
  <c r="BH497"/>
  <c r="BG497"/>
  <c r="BF497"/>
  <c r="T497"/>
  <c r="R497"/>
  <c r="P497"/>
  <c r="BI493"/>
  <c r="BH493"/>
  <c r="BG493"/>
  <c r="BF493"/>
  <c r="T493"/>
  <c r="R493"/>
  <c r="P493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17"/>
  <c r="BH417"/>
  <c r="BG417"/>
  <c r="BF417"/>
  <c r="T417"/>
  <c r="R417"/>
  <c r="P417"/>
  <c r="BI377"/>
  <c r="BH377"/>
  <c r="BG377"/>
  <c r="BF377"/>
  <c r="T377"/>
  <c r="R377"/>
  <c r="P377"/>
  <c r="BI371"/>
  <c r="BH371"/>
  <c r="BG371"/>
  <c r="BF371"/>
  <c r="T371"/>
  <c r="R371"/>
  <c r="P371"/>
  <c r="BI363"/>
  <c r="BH363"/>
  <c r="BG363"/>
  <c r="BF363"/>
  <c r="T363"/>
  <c r="R363"/>
  <c r="P363"/>
  <c r="BI352"/>
  <c r="BH352"/>
  <c r="BG352"/>
  <c r="BF352"/>
  <c r="T352"/>
  <c r="R352"/>
  <c r="P352"/>
  <c r="BI347"/>
  <c r="BH347"/>
  <c r="BG347"/>
  <c r="BF347"/>
  <c r="T347"/>
  <c r="R347"/>
  <c r="P347"/>
  <c r="BI283"/>
  <c r="BH283"/>
  <c r="BG283"/>
  <c r="BF283"/>
  <c r="T283"/>
  <c r="R283"/>
  <c r="P283"/>
  <c r="BI249"/>
  <c r="BH249"/>
  <c r="BG249"/>
  <c r="BF249"/>
  <c r="T249"/>
  <c r="R249"/>
  <c r="P249"/>
  <c r="BI241"/>
  <c r="BH241"/>
  <c r="BG241"/>
  <c r="BF241"/>
  <c r="T241"/>
  <c r="R241"/>
  <c r="P241"/>
  <c r="BI204"/>
  <c r="BH204"/>
  <c r="BG204"/>
  <c r="BF204"/>
  <c r="T204"/>
  <c r="R204"/>
  <c r="P204"/>
  <c r="BI145"/>
  <c r="BH145"/>
  <c r="BG145"/>
  <c r="BF145"/>
  <c r="T145"/>
  <c r="R145"/>
  <c r="P145"/>
  <c r="BI140"/>
  <c r="BH140"/>
  <c r="BG140"/>
  <c r="BF140"/>
  <c r="T140"/>
  <c r="R140"/>
  <c r="P140"/>
  <c r="J134"/>
  <c r="J133"/>
  <c r="F133"/>
  <c r="F131"/>
  <c r="E129"/>
  <c r="J92"/>
  <c r="J91"/>
  <c r="F91"/>
  <c r="J89"/>
  <c r="F89"/>
  <c r="E87"/>
  <c r="J18"/>
  <c r="E18"/>
  <c r="F134"/>
  <c r="J17"/>
  <c r="J12"/>
  <c r="J131"/>
  <c r="E7"/>
  <c r="E85"/>
  <c i="1" r="L90"/>
  <c r="AM90"/>
  <c r="AM89"/>
  <c r="L89"/>
  <c r="AM87"/>
  <c r="L87"/>
  <c r="L85"/>
  <c r="L84"/>
  <c i="4" r="BK202"/>
  <c r="J200"/>
  <c r="BK197"/>
  <c r="BK194"/>
  <c r="J194"/>
  <c r="J191"/>
  <c r="BK189"/>
  <c r="J189"/>
  <c r="BK187"/>
  <c r="J187"/>
  <c r="BK184"/>
  <c r="BK181"/>
  <c r="J181"/>
  <c r="J177"/>
  <c r="J172"/>
  <c r="BK169"/>
  <c r="J166"/>
  <c r="BK164"/>
  <c r="BK153"/>
  <c r="J141"/>
  <c r="J135"/>
  <c r="J133"/>
  <c r="BK131"/>
  <c r="J202"/>
  <c r="BK200"/>
  <c r="J197"/>
  <c i="3" r="J651"/>
  <c r="J635"/>
  <c r="BK633"/>
  <c r="J625"/>
  <c r="J619"/>
  <c r="BK608"/>
  <c r="J600"/>
  <c r="BK596"/>
  <c r="J589"/>
  <c r="BK587"/>
  <c r="BK583"/>
  <c r="BK564"/>
  <c r="J561"/>
  <c r="J555"/>
  <c r="J546"/>
  <c r="J534"/>
  <c r="BK532"/>
  <c r="J528"/>
  <c r="BK526"/>
  <c r="BK524"/>
  <c r="J523"/>
  <c r="J522"/>
  <c r="J515"/>
  <c r="J509"/>
  <c r="BK493"/>
  <c r="BK484"/>
  <c r="BK479"/>
  <c r="J474"/>
  <c r="BK455"/>
  <c r="J451"/>
  <c r="J447"/>
  <c r="BK437"/>
  <c r="BK435"/>
  <c r="J433"/>
  <c r="J431"/>
  <c r="J427"/>
  <c r="J387"/>
  <c r="J376"/>
  <c r="J365"/>
  <c r="BK335"/>
  <c r="BK327"/>
  <c r="BK301"/>
  <c r="BK295"/>
  <c r="BK288"/>
  <c r="J247"/>
  <c r="J244"/>
  <c r="BK199"/>
  <c r="J187"/>
  <c r="J150"/>
  <c i="2" r="J1868"/>
  <c r="BK1866"/>
  <c r="BK1861"/>
  <c r="BK1859"/>
  <c r="BK1857"/>
  <c r="BK1854"/>
  <c r="BK1852"/>
  <c r="BK1850"/>
  <c r="J1847"/>
  <c r="J1845"/>
  <c r="BK1837"/>
  <c r="BK1835"/>
  <c r="BK1829"/>
  <c r="J1826"/>
  <c r="BK1821"/>
  <c r="BK1812"/>
  <c r="J1809"/>
  <c r="J1800"/>
  <c r="BK1795"/>
  <c r="BK1791"/>
  <c r="J1782"/>
  <c r="J1777"/>
  <c r="J1772"/>
  <c r="J1771"/>
  <c r="J1768"/>
  <c r="BK1766"/>
  <c r="BK1743"/>
  <c r="J1733"/>
  <c r="BK1723"/>
  <c r="BK1710"/>
  <c r="J1702"/>
  <c r="J1690"/>
  <c r="BK1609"/>
  <c r="BK1603"/>
  <c r="J1593"/>
  <c r="J1575"/>
  <c r="BK1565"/>
  <c r="J1548"/>
  <c r="J1545"/>
  <c r="BK1530"/>
  <c r="J1527"/>
  <c r="J1524"/>
  <c r="J1509"/>
  <c r="BK1507"/>
  <c r="BK1505"/>
  <c r="BK1495"/>
  <c r="J1487"/>
  <c r="BK1478"/>
  <c r="J1466"/>
  <c r="J1458"/>
  <c r="J1452"/>
  <c r="BK1434"/>
  <c r="BK1050"/>
  <c r="BK1034"/>
  <c r="BK1032"/>
  <c r="BK962"/>
  <c r="J959"/>
  <c r="BK937"/>
  <c r="BK932"/>
  <c r="J930"/>
  <c r="J662"/>
  <c i="4" r="BK175"/>
  <c r="BK172"/>
  <c r="J169"/>
  <c r="BK166"/>
  <c r="J158"/>
  <c r="J150"/>
  <c r="J139"/>
  <c r="J131"/>
  <c r="BK128"/>
  <c r="J127"/>
  <c r="BK124"/>
  <c i="3" r="BK651"/>
  <c r="J640"/>
  <c r="BK625"/>
  <c r="J622"/>
  <c r="BK619"/>
  <c r="BK605"/>
  <c r="BK602"/>
  <c r="BK600"/>
  <c r="BK598"/>
  <c r="J596"/>
  <c r="BK594"/>
  <c r="J592"/>
  <c r="J591"/>
  <c r="BK589"/>
  <c r="J585"/>
  <c r="J583"/>
  <c r="J573"/>
  <c r="BK567"/>
  <c r="J564"/>
  <c r="BK558"/>
  <c r="BK551"/>
  <c r="BK549"/>
  <c r="BK544"/>
  <c r="J542"/>
  <c r="BK536"/>
  <c r="J532"/>
  <c r="J524"/>
  <c r="BK521"/>
  <c r="BK517"/>
  <c r="J507"/>
  <c r="BK505"/>
  <c r="J503"/>
  <c r="BK499"/>
  <c r="J487"/>
  <c r="J484"/>
  <c r="J472"/>
  <c r="BK469"/>
  <c r="J466"/>
  <c r="J464"/>
  <c r="J458"/>
  <c r="J455"/>
  <c r="J453"/>
  <c r="J445"/>
  <c r="BK443"/>
  <c r="J441"/>
  <c r="J425"/>
  <c r="J422"/>
  <c r="J409"/>
  <c r="BK398"/>
  <c r="BK376"/>
  <c r="J345"/>
  <c r="BK342"/>
  <c r="BK308"/>
  <c r="J298"/>
  <c r="J292"/>
  <c r="J284"/>
  <c r="BK267"/>
  <c r="BK250"/>
  <c r="BK244"/>
  <c r="BK224"/>
  <c r="BK208"/>
  <c r="BK194"/>
  <c r="BK187"/>
  <c r="BK178"/>
  <c r="J175"/>
  <c r="J172"/>
  <c r="BK169"/>
  <c r="BK150"/>
  <c r="BK131"/>
  <c i="2" r="BK1868"/>
  <c r="J1861"/>
  <c r="J1859"/>
  <c r="J1857"/>
  <c r="J1852"/>
  <c r="BK1847"/>
  <c r="BK1842"/>
  <c r="J1839"/>
  <c r="J1837"/>
  <c r="J1833"/>
  <c r="J1831"/>
  <c r="J1815"/>
  <c r="BK1809"/>
  <c r="J1806"/>
  <c r="J1795"/>
  <c r="J1791"/>
  <c r="BK1784"/>
  <c r="BK1782"/>
  <c r="BK1780"/>
  <c r="J1775"/>
  <c r="BK1772"/>
  <c r="J1766"/>
  <c r="J1761"/>
  <c r="BK1752"/>
  <c r="J1738"/>
  <c r="BK1729"/>
  <c r="J1727"/>
  <c r="BK1702"/>
  <c r="BK1690"/>
  <c r="BK1587"/>
  <c r="J1580"/>
  <c r="J1577"/>
  <c r="J1567"/>
  <c r="BK1563"/>
  <c r="J1561"/>
  <c r="BK1559"/>
  <c r="BK1554"/>
  <c r="BK1551"/>
  <c r="BK1542"/>
  <c r="BK1539"/>
  <c r="J1533"/>
  <c r="BK1527"/>
  <c r="BK1521"/>
  <c r="BK1517"/>
  <c r="J1515"/>
  <c r="BK1503"/>
  <c r="J1501"/>
  <c r="BK1497"/>
  <c r="J1490"/>
  <c r="BK1472"/>
  <c r="BK1468"/>
  <c r="BK1466"/>
  <c r="BK1462"/>
  <c r="J1456"/>
  <c r="BK1452"/>
  <c r="J1441"/>
  <c r="J1432"/>
  <c r="BK1428"/>
  <c r="J1409"/>
  <c r="J1401"/>
  <c r="J1397"/>
  <c r="BK1391"/>
  <c r="J1389"/>
  <c r="BK1385"/>
  <c r="J1383"/>
  <c r="BK1377"/>
  <c r="BK1373"/>
  <c r="J1368"/>
  <c r="J1362"/>
  <c r="J1360"/>
  <c r="BK1356"/>
  <c r="BK1352"/>
  <c r="BK1342"/>
  <c r="J1338"/>
  <c r="J1331"/>
  <c r="J1293"/>
  <c r="BK1207"/>
  <c r="J1160"/>
  <c r="J1050"/>
  <c r="BK1040"/>
  <c r="J971"/>
  <c r="BK965"/>
  <c r="BK951"/>
  <c r="J867"/>
  <c r="J864"/>
  <c r="BK859"/>
  <c r="J665"/>
  <c r="BK659"/>
  <c r="BK655"/>
  <c r="J619"/>
  <c r="J493"/>
  <c r="BK443"/>
  <c r="J377"/>
  <c r="J347"/>
  <c r="J283"/>
  <c r="BK241"/>
  <c r="BK204"/>
  <c r="BK145"/>
  <c i="4" r="BK177"/>
  <c r="J175"/>
  <c r="BK161"/>
  <c r="J156"/>
  <c r="J153"/>
  <c r="J147"/>
  <c r="J144"/>
  <c r="BK141"/>
  <c r="BK139"/>
  <c r="J137"/>
  <c r="BK127"/>
  <c i="3" r="BK635"/>
  <c r="J633"/>
  <c r="BK628"/>
  <c r="BK592"/>
  <c r="BK585"/>
  <c r="J579"/>
  <c r="J576"/>
  <c r="BK573"/>
  <c r="J570"/>
  <c r="BK561"/>
  <c r="J558"/>
  <c r="BK555"/>
  <c r="BK553"/>
  <c r="J551"/>
  <c r="J549"/>
  <c r="J540"/>
  <c r="J538"/>
  <c r="BK528"/>
  <c r="BK523"/>
  <c r="BK519"/>
  <c r="J517"/>
  <c r="J511"/>
  <c r="BK507"/>
  <c r="BK501"/>
  <c r="J497"/>
  <c r="J493"/>
  <c r="BK491"/>
  <c r="J489"/>
  <c r="BK482"/>
  <c r="BK474"/>
  <c r="BK462"/>
  <c r="J460"/>
  <c r="J449"/>
  <c r="BK445"/>
  <c r="J439"/>
  <c r="J435"/>
  <c r="BK433"/>
  <c r="BK429"/>
  <c r="BK427"/>
  <c r="BK409"/>
  <c r="BK365"/>
  <c r="BK331"/>
  <c r="BK305"/>
  <c r="J301"/>
  <c r="BK298"/>
  <c r="J224"/>
  <c r="J208"/>
  <c r="J199"/>
  <c r="J194"/>
  <c r="J131"/>
  <c i="2" r="J1842"/>
  <c r="BK1831"/>
  <c r="J1821"/>
  <c r="BK1806"/>
  <c r="J1793"/>
  <c r="BK1786"/>
  <c r="J1780"/>
  <c r="BK1775"/>
  <c r="J1743"/>
  <c r="J1707"/>
  <c r="BK1696"/>
  <c r="J1590"/>
  <c r="BK1577"/>
  <c r="BK1575"/>
  <c r="BK1567"/>
  <c r="BK1561"/>
  <c r="J1559"/>
  <c r="BK1557"/>
  <c r="BK1548"/>
  <c r="BK1536"/>
  <c r="BK1515"/>
  <c r="J1511"/>
  <c r="J1503"/>
  <c r="J1497"/>
  <c r="J1495"/>
  <c r="J1492"/>
  <c r="BK1487"/>
  <c r="J1480"/>
  <c r="J1478"/>
  <c r="BK1476"/>
  <c r="BK1458"/>
  <c r="J1454"/>
  <c r="J1450"/>
  <c r="BK1448"/>
  <c r="BK1432"/>
  <c r="BK1426"/>
  <c r="J1424"/>
  <c r="BK1420"/>
  <c r="J1415"/>
  <c r="J1403"/>
  <c r="BK1401"/>
  <c r="BK1395"/>
  <c r="J1391"/>
  <c r="J1387"/>
  <c r="BK1383"/>
  <c r="J1379"/>
  <c r="BK1375"/>
  <c r="BK1370"/>
  <c r="BK1368"/>
  <c r="BK1366"/>
  <c r="J1358"/>
  <c r="BK1354"/>
  <c r="J1348"/>
  <c r="J1342"/>
  <c r="BK1340"/>
  <c r="BK1338"/>
  <c r="BK1336"/>
  <c r="J1310"/>
  <c r="BK1293"/>
  <c r="J1218"/>
  <c r="BK1214"/>
  <c r="J1201"/>
  <c r="BK1167"/>
  <c r="BK1160"/>
  <c r="J1155"/>
  <c r="J1150"/>
  <c r="BK1101"/>
  <c r="J1097"/>
  <c r="BK1094"/>
  <c r="BK1089"/>
  <c r="BK1071"/>
  <c r="J1069"/>
  <c r="BK1059"/>
  <c r="BK1047"/>
  <c r="J1034"/>
  <c r="J1032"/>
  <c r="J1029"/>
  <c r="BK1019"/>
  <c r="BK976"/>
  <c r="BK971"/>
  <c r="J962"/>
  <c r="BK955"/>
  <c r="BK947"/>
  <c r="BK944"/>
  <c r="BK942"/>
  <c r="BK930"/>
  <c r="BK867"/>
  <c r="BK864"/>
  <c r="BK857"/>
  <c r="BK854"/>
  <c r="BK665"/>
  <c r="J659"/>
  <c r="BK580"/>
  <c r="J505"/>
  <c r="BK497"/>
  <c r="BK434"/>
  <c r="J417"/>
  <c r="BK371"/>
  <c r="BK352"/>
  <c r="BK283"/>
  <c r="J145"/>
  <c i="4" r="J164"/>
  <c r="J161"/>
  <c r="BK158"/>
  <c r="BK156"/>
  <c r="BK150"/>
  <c r="BK144"/>
  <c r="BK135"/>
  <c r="BK129"/>
  <c r="BK126"/>
  <c i="3" r="J628"/>
  <c r="BK622"/>
  <c r="BK611"/>
  <c r="J608"/>
  <c r="J602"/>
  <c r="J598"/>
  <c r="J594"/>
  <c r="BK591"/>
  <c r="J587"/>
  <c r="BK579"/>
  <c r="BK576"/>
  <c r="BK570"/>
  <c r="J567"/>
  <c r="J553"/>
  <c r="BK546"/>
  <c r="J544"/>
  <c r="BK542"/>
  <c r="J536"/>
  <c r="BK530"/>
  <c r="J521"/>
  <c r="J513"/>
  <c r="BK503"/>
  <c r="J501"/>
  <c r="J499"/>
  <c r="BK497"/>
  <c r="J495"/>
  <c r="BK489"/>
  <c r="J479"/>
  <c r="BK477"/>
  <c r="BK472"/>
  <c r="J469"/>
  <c r="BK466"/>
  <c r="BK464"/>
  <c r="J462"/>
  <c r="BK460"/>
  <c r="BK458"/>
  <c r="BK453"/>
  <c r="BK451"/>
  <c r="BK449"/>
  <c r="BK447"/>
  <c r="J443"/>
  <c r="BK441"/>
  <c r="BK439"/>
  <c r="J437"/>
  <c r="BK431"/>
  <c r="J429"/>
  <c r="BK425"/>
  <c r="BK422"/>
  <c r="J398"/>
  <c r="BK387"/>
  <c r="BK345"/>
  <c r="J342"/>
  <c r="J335"/>
  <c r="J331"/>
  <c r="J327"/>
  <c r="J308"/>
  <c r="J305"/>
  <c r="J295"/>
  <c r="BK292"/>
  <c r="J288"/>
  <c r="BK284"/>
  <c r="J267"/>
  <c r="J250"/>
  <c r="BK247"/>
  <c r="J178"/>
  <c r="BK175"/>
  <c r="BK172"/>
  <c i="2" r="BK1863"/>
  <c r="BK1845"/>
  <c r="BK1839"/>
  <c r="BK1833"/>
  <c r="J1829"/>
  <c r="BK1826"/>
  <c r="BK1823"/>
  <c r="J1819"/>
  <c r="J1812"/>
  <c r="J1803"/>
  <c r="J1797"/>
  <c r="J1784"/>
  <c r="BK1777"/>
  <c r="BK1768"/>
  <c r="BK1749"/>
  <c r="BK1746"/>
  <c r="BK1738"/>
  <c r="J1736"/>
  <c r="BK1733"/>
  <c r="J1729"/>
  <c r="J1705"/>
  <c r="J1696"/>
  <c r="BK1655"/>
  <c r="J1606"/>
  <c r="J1536"/>
  <c r="J1521"/>
  <c r="BK1519"/>
  <c r="BK1511"/>
  <c r="BK1509"/>
  <c r="J1507"/>
  <c r="J1499"/>
  <c r="J1482"/>
  <c r="J1476"/>
  <c r="BK1470"/>
  <c r="J1464"/>
  <c r="BK1456"/>
  <c r="J1448"/>
  <c r="BK1424"/>
  <c r="J1420"/>
  <c r="BK1417"/>
  <c r="J1413"/>
  <c r="BK1409"/>
  <c r="BK1397"/>
  <c r="J1395"/>
  <c r="BK1387"/>
  <c r="J1381"/>
  <c r="J1375"/>
  <c r="J1370"/>
  <c r="BK1360"/>
  <c r="J1354"/>
  <c r="BK1350"/>
  <c r="BK1348"/>
  <c r="J1344"/>
  <c r="J1340"/>
  <c r="BK1326"/>
  <c r="BK1303"/>
  <c r="J1212"/>
  <c r="BK1201"/>
  <c r="J1167"/>
  <c r="BK1150"/>
  <c r="J1075"/>
  <c r="J1071"/>
  <c r="J1062"/>
  <c r="J1056"/>
  <c r="BK1054"/>
  <c r="BK1036"/>
  <c r="BK1029"/>
  <c r="J965"/>
  <c r="J951"/>
  <c r="J947"/>
  <c r="J859"/>
  <c r="J854"/>
  <c r="J639"/>
  <c r="BK619"/>
  <c r="BK440"/>
  <c r="J437"/>
  <c r="J371"/>
  <c r="J352"/>
  <c r="BK347"/>
  <c r="BK249"/>
  <c r="J241"/>
  <c r="BK140"/>
  <c i="4" r="BK191"/>
  <c r="BK147"/>
  <c r="BK137"/>
  <c r="BK133"/>
  <c r="J129"/>
  <c r="J124"/>
  <c i="3" r="BK640"/>
  <c r="J611"/>
  <c r="J605"/>
  <c r="BK540"/>
  <c r="BK538"/>
  <c r="BK534"/>
  <c r="J530"/>
  <c r="J526"/>
  <c r="BK522"/>
  <c r="J519"/>
  <c r="BK515"/>
  <c r="BK513"/>
  <c r="BK511"/>
  <c r="BK509"/>
  <c r="J505"/>
  <c r="BK495"/>
  <c r="J491"/>
  <c r="BK487"/>
  <c r="J482"/>
  <c r="J477"/>
  <c i="2" r="J1866"/>
  <c r="J1863"/>
  <c r="J1854"/>
  <c r="J1850"/>
  <c r="J1835"/>
  <c r="J1823"/>
  <c r="BK1819"/>
  <c r="BK1815"/>
  <c r="BK1803"/>
  <c r="BK1800"/>
  <c r="BK1797"/>
  <c r="BK1793"/>
  <c r="J1786"/>
  <c r="BK1771"/>
  <c r="BK1761"/>
  <c r="J1752"/>
  <c r="J1749"/>
  <c r="J1746"/>
  <c r="BK1736"/>
  <c r="J1723"/>
  <c r="J1719"/>
  <c r="J1710"/>
  <c r="BK1705"/>
  <c r="J1655"/>
  <c r="J1609"/>
  <c r="J1598"/>
  <c r="BK1580"/>
  <c r="J1565"/>
  <c r="J1563"/>
  <c r="J1554"/>
  <c r="BK1545"/>
  <c r="J1539"/>
  <c r="BK1524"/>
  <c r="J1517"/>
  <c r="BK1513"/>
  <c r="J1505"/>
  <c r="BK1499"/>
  <c r="BK1492"/>
  <c r="BK1484"/>
  <c r="BK1482"/>
  <c r="BK1480"/>
  <c r="J1474"/>
  <c r="J1470"/>
  <c r="J1468"/>
  <c r="BK1464"/>
  <c r="BK1454"/>
  <c r="BK1450"/>
  <c r="BK1441"/>
  <c r="BK1430"/>
  <c r="J1428"/>
  <c r="J1417"/>
  <c r="BK1413"/>
  <c r="BK1405"/>
  <c r="J1399"/>
  <c r="J1393"/>
  <c r="BK1389"/>
  <c r="BK1381"/>
  <c r="BK1379"/>
  <c r="J1377"/>
  <c r="J1373"/>
  <c r="J1366"/>
  <c r="J1364"/>
  <c r="BK1362"/>
  <c r="BK1358"/>
  <c r="J1356"/>
  <c r="J1352"/>
  <c r="J1350"/>
  <c r="J1346"/>
  <c r="BK1344"/>
  <c r="BK1331"/>
  <c r="J1326"/>
  <c r="J1303"/>
  <c r="BK1227"/>
  <c r="J1214"/>
  <c r="J1207"/>
  <c r="BK1182"/>
  <c r="BK1155"/>
  <c r="BK1116"/>
  <c r="BK1091"/>
  <c r="BK1075"/>
  <c r="BK1069"/>
  <c r="J1054"/>
  <c r="J1047"/>
  <c r="J1040"/>
  <c r="J1036"/>
  <c r="J1019"/>
  <c r="J976"/>
  <c r="BK959"/>
  <c r="J955"/>
  <c r="J950"/>
  <c r="J944"/>
  <c r="J942"/>
  <c r="BK862"/>
  <c r="J857"/>
  <c r="J851"/>
  <c r="BK662"/>
  <c r="J655"/>
  <c r="BK639"/>
  <c r="J580"/>
  <c r="BK527"/>
  <c r="BK505"/>
  <c r="BK493"/>
  <c r="J443"/>
  <c r="BK437"/>
  <c r="J434"/>
  <c r="BK377"/>
  <c r="J363"/>
  <c r="J249"/>
  <c r="J204"/>
  <c i="1" r="AS94"/>
  <c i="4" r="J184"/>
  <c r="J128"/>
  <c r="J126"/>
  <c i="3" r="J169"/>
  <c i="2" r="BK1727"/>
  <c r="BK1719"/>
  <c r="BK1707"/>
  <c r="BK1606"/>
  <c r="J1603"/>
  <c r="BK1598"/>
  <c r="BK1593"/>
  <c r="BK1590"/>
  <c r="J1587"/>
  <c r="J1557"/>
  <c r="J1551"/>
  <c r="J1542"/>
  <c r="BK1533"/>
  <c r="J1530"/>
  <c r="J1519"/>
  <c r="J1513"/>
  <c r="BK1501"/>
  <c r="BK1490"/>
  <c r="J1484"/>
  <c r="BK1474"/>
  <c r="J1472"/>
  <c r="J1462"/>
  <c r="J1434"/>
  <c r="J1430"/>
  <c r="J1426"/>
  <c r="BK1415"/>
  <c r="J1405"/>
  <c r="BK1403"/>
  <c r="BK1399"/>
  <c r="BK1393"/>
  <c r="J1385"/>
  <c r="BK1364"/>
  <c r="BK1346"/>
  <c r="J1336"/>
  <c r="BK1310"/>
  <c r="J1227"/>
  <c r="BK1218"/>
  <c r="BK1212"/>
  <c r="J1182"/>
  <c r="J1116"/>
  <c r="J1101"/>
  <c r="BK1097"/>
  <c r="J1094"/>
  <c r="J1091"/>
  <c r="J1089"/>
  <c r="BK1062"/>
  <c r="J1059"/>
  <c r="BK1056"/>
  <c r="BK950"/>
  <c r="J937"/>
  <c r="J932"/>
  <c r="J862"/>
  <c r="BK851"/>
  <c r="J527"/>
  <c r="J497"/>
  <c r="J440"/>
  <c r="BK417"/>
  <c r="BK363"/>
  <c r="J140"/>
  <c l="1" r="T139"/>
  <c r="T1039"/>
  <c r="T1061"/>
  <c r="T1074"/>
  <c r="P1335"/>
  <c r="P1735"/>
  <c r="R1765"/>
  <c r="R1770"/>
  <c r="R1774"/>
  <c r="R1779"/>
  <c r="R1790"/>
  <c r="P1799"/>
  <c r="T1818"/>
  <c r="T1828"/>
  <c r="T1856"/>
  <c r="BK1865"/>
  <c r="J1865"/>
  <c r="J117"/>
  <c i="3" r="BK421"/>
  <c r="J421"/>
  <c r="J103"/>
  <c r="P621"/>
  <c r="T621"/>
  <c i="2" r="BK139"/>
  <c r="P1039"/>
  <c r="P1061"/>
  <c r="BK1074"/>
  <c r="J1074"/>
  <c r="J101"/>
  <c r="BK1335"/>
  <c r="J1335"/>
  <c r="J103"/>
  <c i="3" r="R130"/>
  <c r="P421"/>
  <c i="2" r="P139"/>
  <c r="BK1039"/>
  <c r="J1039"/>
  <c r="J99"/>
  <c r="BK1061"/>
  <c r="J1061"/>
  <c r="J100"/>
  <c r="R1074"/>
  <c r="T1335"/>
  <c r="R1735"/>
  <c r="BK1765"/>
  <c r="J1765"/>
  <c r="J108"/>
  <c r="T1765"/>
  <c r="P1770"/>
  <c r="P1774"/>
  <c r="P1779"/>
  <c r="T1790"/>
  <c r="T1799"/>
  <c r="R1818"/>
  <c r="P1828"/>
  <c r="BK1856"/>
  <c r="J1856"/>
  <c r="J116"/>
  <c i="3" r="P130"/>
  <c r="R421"/>
  <c i="2" r="BK1093"/>
  <c r="J1093"/>
  <c r="J102"/>
  <c r="R1093"/>
  <c r="T1779"/>
  <c r="T1865"/>
  <c i="3" r="T130"/>
  <c r="T421"/>
  <c r="R621"/>
  <c i="2" r="R139"/>
  <c r="R138"/>
  <c r="R1039"/>
  <c r="R1061"/>
  <c r="P1074"/>
  <c r="R1335"/>
  <c r="T1735"/>
  <c r="P1765"/>
  <c r="T1770"/>
  <c r="T1774"/>
  <c r="BK1790"/>
  <c r="J1790"/>
  <c r="J112"/>
  <c r="BK1799"/>
  <c r="J1799"/>
  <c r="J113"/>
  <c r="BK1818"/>
  <c r="J1818"/>
  <c r="J114"/>
  <c r="R1828"/>
  <c r="R1856"/>
  <c r="P1865"/>
  <c i="3" r="BK130"/>
  <c r="J130"/>
  <c r="J98"/>
  <c r="R334"/>
  <c r="T334"/>
  <c r="P364"/>
  <c r="R364"/>
  <c r="BK621"/>
  <c r="J621"/>
  <c r="J106"/>
  <c i="2" r="P1093"/>
  <c r="T1093"/>
  <c r="BK1735"/>
  <c r="J1735"/>
  <c r="J106"/>
  <c r="BK1770"/>
  <c r="J1770"/>
  <c r="J109"/>
  <c r="BK1774"/>
  <c r="J1774"/>
  <c r="J110"/>
  <c r="BK1779"/>
  <c r="J1779"/>
  <c r="J111"/>
  <c r="P1790"/>
  <c r="R1799"/>
  <c r="P1818"/>
  <c r="BK1828"/>
  <c r="J1828"/>
  <c r="J115"/>
  <c r="P1856"/>
  <c r="R1865"/>
  <c i="4" r="R199"/>
  <c i="3" r="BK334"/>
  <c r="J334"/>
  <c r="J100"/>
  <c r="P334"/>
  <c r="J344"/>
  <c r="J101"/>
  <c r="BK364"/>
  <c r="J364"/>
  <c r="J102"/>
  <c r="T364"/>
  <c i="4" r="BK123"/>
  <c r="J123"/>
  <c r="J98"/>
  <c r="P123"/>
  <c r="P122"/>
  <c r="P121"/>
  <c i="1" r="AU97"/>
  <c i="4" r="R123"/>
  <c r="R122"/>
  <c r="R121"/>
  <c r="T123"/>
  <c r="BK188"/>
  <c r="J188"/>
  <c r="J99"/>
  <c r="P188"/>
  <c r="R188"/>
  <c r="T188"/>
  <c r="BK199"/>
  <c r="J199"/>
  <c r="J101"/>
  <c r="P199"/>
  <c r="T199"/>
  <c i="2" r="E127"/>
  <c r="BE352"/>
  <c r="BE437"/>
  <c r="BE493"/>
  <c r="BE505"/>
  <c r="BE859"/>
  <c r="BE864"/>
  <c r="BE867"/>
  <c r="BE944"/>
  <c r="BE976"/>
  <c r="BE1050"/>
  <c r="BE1155"/>
  <c r="BE1167"/>
  <c r="BE1214"/>
  <c r="BE1338"/>
  <c r="BE1352"/>
  <c r="BE1368"/>
  <c r="BE1397"/>
  <c r="BE1403"/>
  <c r="BE1413"/>
  <c r="BE1417"/>
  <c r="BE1428"/>
  <c r="BE1432"/>
  <c r="BE1458"/>
  <c r="BE1482"/>
  <c r="BE1507"/>
  <c r="BE1511"/>
  <c r="BE1524"/>
  <c r="BE1527"/>
  <c r="BE1536"/>
  <c r="BE1539"/>
  <c r="BE1577"/>
  <c r="BE1580"/>
  <c r="BE1710"/>
  <c r="BE1729"/>
  <c i="3" r="E85"/>
  <c r="BE150"/>
  <c i="4" r="J89"/>
  <c r="BE181"/>
  <c i="2" r="BE145"/>
  <c r="BE241"/>
  <c r="BE417"/>
  <c r="BE440"/>
  <c r="BE497"/>
  <c r="BE659"/>
  <c r="BE665"/>
  <c r="BE947"/>
  <c r="BE971"/>
  <c r="BE1056"/>
  <c r="BE1059"/>
  <c r="BE1062"/>
  <c r="BE1150"/>
  <c r="BE1201"/>
  <c r="BE1212"/>
  <c r="BE1218"/>
  <c r="BE1293"/>
  <c r="BE1310"/>
  <c r="BE1348"/>
  <c r="BE1360"/>
  <c r="BE1370"/>
  <c r="BE1383"/>
  <c r="BE1385"/>
  <c r="BE1391"/>
  <c r="BE1395"/>
  <c r="BE1415"/>
  <c r="BE1426"/>
  <c r="BE1434"/>
  <c r="BE1448"/>
  <c r="BE1452"/>
  <c r="BE1462"/>
  <c r="BE1466"/>
  <c r="BE1472"/>
  <c r="BE1495"/>
  <c r="BE1497"/>
  <c r="BE1503"/>
  <c r="BE1542"/>
  <c r="BE1548"/>
  <c r="BE1551"/>
  <c r="BE1567"/>
  <c r="BE1587"/>
  <c r="BE1707"/>
  <c r="BE1775"/>
  <c r="BE1777"/>
  <c r="BE1784"/>
  <c r="BE1812"/>
  <c r="BE1829"/>
  <c r="BE1833"/>
  <c r="BE1837"/>
  <c r="BE1845"/>
  <c r="BE1863"/>
  <c r="BE1866"/>
  <c r="BE1868"/>
  <c i="3" r="BE489"/>
  <c r="BE493"/>
  <c r="BE499"/>
  <c r="BE517"/>
  <c r="BE521"/>
  <c r="BE528"/>
  <c r="BE532"/>
  <c r="BE622"/>
  <c r="BE633"/>
  <c i="4" r="BE127"/>
  <c r="BE128"/>
  <c i="2" r="BE204"/>
  <c r="BE283"/>
  <c r="BE363"/>
  <c r="BE851"/>
  <c r="BE857"/>
  <c r="BE930"/>
  <c r="BE937"/>
  <c r="BE942"/>
  <c r="BE962"/>
  <c r="BE1019"/>
  <c r="BE1032"/>
  <c r="BE1034"/>
  <c r="BE1089"/>
  <c r="BE1091"/>
  <c r="BE1101"/>
  <c r="BE1160"/>
  <c r="BE1207"/>
  <c r="BE1342"/>
  <c r="BE1346"/>
  <c r="BE1356"/>
  <c r="BE1358"/>
  <c r="BE1373"/>
  <c r="BE1377"/>
  <c r="BE1379"/>
  <c r="BE1389"/>
  <c r="BE1401"/>
  <c r="BE1441"/>
  <c r="BE1454"/>
  <c r="BE1468"/>
  <c r="BE1478"/>
  <c r="BE1480"/>
  <c r="BE1505"/>
  <c r="BE1515"/>
  <c r="BE1517"/>
  <c r="BE1545"/>
  <c r="BE1593"/>
  <c r="BE1690"/>
  <c r="BE1727"/>
  <c r="BE1761"/>
  <c r="BE1766"/>
  <c r="BE1771"/>
  <c r="BE1782"/>
  <c r="BE1791"/>
  <c r="BE1795"/>
  <c r="BE1800"/>
  <c r="BE1809"/>
  <c r="BE1815"/>
  <c r="BE1821"/>
  <c r="BE1842"/>
  <c r="BE1850"/>
  <c r="BE1852"/>
  <c r="BE1854"/>
  <c r="BE1857"/>
  <c r="BE1861"/>
  <c i="3" r="J89"/>
  <c r="BE131"/>
  <c r="BE169"/>
  <c r="BE178"/>
  <c r="BE194"/>
  <c r="BE208"/>
  <c r="BE244"/>
  <c r="BE301"/>
  <c r="BE429"/>
  <c r="BE433"/>
  <c r="BE443"/>
  <c r="BE455"/>
  <c r="BE458"/>
  <c r="BE464"/>
  <c r="BE469"/>
  <c r="BE472"/>
  <c r="BE474"/>
  <c r="BE482"/>
  <c r="BE484"/>
  <c r="BE505"/>
  <c r="BE519"/>
  <c r="BE524"/>
  <c r="BE534"/>
  <c r="BE558"/>
  <c r="BE561"/>
  <c r="BE583"/>
  <c r="BE592"/>
  <c r="BE600"/>
  <c r="BE605"/>
  <c r="BE619"/>
  <c r="BE625"/>
  <c r="BK639"/>
  <c r="J639"/>
  <c r="J108"/>
  <c i="4" r="E111"/>
  <c r="F118"/>
  <c r="BE124"/>
  <c r="BE131"/>
  <c r="BE141"/>
  <c i="2" r="F92"/>
  <c r="BE347"/>
  <c r="BE443"/>
  <c r="BE527"/>
  <c r="BE639"/>
  <c r="BE932"/>
  <c r="BE950"/>
  <c r="BE951"/>
  <c r="BE965"/>
  <c r="BE1029"/>
  <c r="BE1040"/>
  <c r="BE1047"/>
  <c r="BE1075"/>
  <c r="BE1116"/>
  <c r="BE1227"/>
  <c r="BE1331"/>
  <c r="BE1381"/>
  <c r="BE1464"/>
  <c r="BE1470"/>
  <c r="BE1474"/>
  <c r="BE1501"/>
  <c r="BE1509"/>
  <c r="BE1530"/>
  <c r="BE1533"/>
  <c r="BE1554"/>
  <c r="BE1603"/>
  <c r="BE1606"/>
  <c r="BE1609"/>
  <c r="BE1702"/>
  <c r="BE1749"/>
  <c r="BE1772"/>
  <c r="BE1847"/>
  <c i="3" r="BE187"/>
  <c r="BE224"/>
  <c r="BE250"/>
  <c r="BE267"/>
  <c r="BE284"/>
  <c r="BE288"/>
  <c r="BE292"/>
  <c r="BE305"/>
  <c r="BE335"/>
  <c r="BE376"/>
  <c r="BE398"/>
  <c r="BE422"/>
  <c r="BE435"/>
  <c r="BE439"/>
  <c r="BE441"/>
  <c r="BE451"/>
  <c r="BE466"/>
  <c r="BE487"/>
  <c r="BE495"/>
  <c r="BE503"/>
  <c r="BE509"/>
  <c r="BE515"/>
  <c r="BE522"/>
  <c r="BE564"/>
  <c r="BE587"/>
  <c r="BE589"/>
  <c r="BE594"/>
  <c r="BE598"/>
  <c r="BE635"/>
  <c r="BE651"/>
  <c i="4" r="BE126"/>
  <c r="BE133"/>
  <c r="BE150"/>
  <c r="BE153"/>
  <c r="BE156"/>
  <c r="BE164"/>
  <c r="BE166"/>
  <c r="BE169"/>
  <c r="BE172"/>
  <c i="2" r="BE140"/>
  <c r="BE249"/>
  <c r="BE371"/>
  <c r="BE580"/>
  <c r="BE662"/>
  <c r="BE862"/>
  <c r="BE955"/>
  <c r="BE959"/>
  <c r="BE1069"/>
  <c r="BE1071"/>
  <c r="BE1094"/>
  <c r="BE1097"/>
  <c r="BE1326"/>
  <c r="BE1336"/>
  <c r="BE1340"/>
  <c r="BE1350"/>
  <c r="BE1354"/>
  <c r="BE1364"/>
  <c r="BE1366"/>
  <c r="BE1387"/>
  <c r="BE1405"/>
  <c r="BE1420"/>
  <c r="BE1430"/>
  <c r="BE1450"/>
  <c r="BE1487"/>
  <c r="BE1499"/>
  <c r="BE1513"/>
  <c r="BE1519"/>
  <c r="BE1557"/>
  <c r="BE1565"/>
  <c r="BE1575"/>
  <c r="BE1590"/>
  <c r="BE1705"/>
  <c r="BE1723"/>
  <c r="BE1733"/>
  <c r="BE1743"/>
  <c r="BE1746"/>
  <c r="BE1768"/>
  <c r="BE1793"/>
  <c r="BE1797"/>
  <c r="BE1819"/>
  <c r="BE1835"/>
  <c r="BE1859"/>
  <c r="BK1732"/>
  <c r="J1732"/>
  <c r="J105"/>
  <c i="3" r="F92"/>
  <c r="BE175"/>
  <c r="BE199"/>
  <c r="BE247"/>
  <c r="BE295"/>
  <c r="BE308"/>
  <c r="BE327"/>
  <c r="BE331"/>
  <c r="BE345"/>
  <c r="BE365"/>
  <c r="BE387"/>
  <c r="BE427"/>
  <c r="BE431"/>
  <c r="BE437"/>
  <c r="BE445"/>
  <c r="BE447"/>
  <c r="BE449"/>
  <c r="BE453"/>
  <c r="BE460"/>
  <c r="BE462"/>
  <c r="BE477"/>
  <c r="BE479"/>
  <c r="BE497"/>
  <c r="BE501"/>
  <c r="BE511"/>
  <c r="BE523"/>
  <c r="BE526"/>
  <c r="BE530"/>
  <c r="BE538"/>
  <c r="BE546"/>
  <c r="BE553"/>
  <c r="BE570"/>
  <c r="BE576"/>
  <c r="BE608"/>
  <c r="BE628"/>
  <c r="BK330"/>
  <c r="J330"/>
  <c r="J99"/>
  <c i="4" r="BE135"/>
  <c r="BE137"/>
  <c r="BE158"/>
  <c r="BE161"/>
  <c i="2" r="BE377"/>
  <c r="BE434"/>
  <c r="BE619"/>
  <c r="BE655"/>
  <c r="BE854"/>
  <c r="BE1036"/>
  <c r="BE1054"/>
  <c r="BE1182"/>
  <c r="BE1303"/>
  <c r="BE1344"/>
  <c r="BE1362"/>
  <c r="BE1375"/>
  <c r="BE1393"/>
  <c r="BE1399"/>
  <c r="BE1409"/>
  <c r="BE1424"/>
  <c r="BE1456"/>
  <c r="BE1476"/>
  <c r="BE1484"/>
  <c r="BE1490"/>
  <c r="BE1492"/>
  <c r="BE1521"/>
  <c r="BE1559"/>
  <c r="BE1561"/>
  <c r="BE1563"/>
  <c r="BE1598"/>
  <c r="BE1655"/>
  <c r="BE1696"/>
  <c r="BE1719"/>
  <c r="BE1736"/>
  <c r="BE1738"/>
  <c r="BE1752"/>
  <c r="BE1780"/>
  <c r="BE1786"/>
  <c r="BE1803"/>
  <c r="BE1806"/>
  <c r="BE1823"/>
  <c r="BE1826"/>
  <c r="BE1831"/>
  <c r="BE1839"/>
  <c i="3" r="BE172"/>
  <c r="BE298"/>
  <c r="BE342"/>
  <c r="BE409"/>
  <c r="BE425"/>
  <c r="BE491"/>
  <c r="BE507"/>
  <c r="BE513"/>
  <c r="BE536"/>
  <c r="BE540"/>
  <c r="BE542"/>
  <c r="BE544"/>
  <c r="BE549"/>
  <c r="BE551"/>
  <c r="BE555"/>
  <c r="BE567"/>
  <c r="BE573"/>
  <c r="BE579"/>
  <c r="BE585"/>
  <c r="BE591"/>
  <c r="BE596"/>
  <c r="BE602"/>
  <c r="BE611"/>
  <c r="BE640"/>
  <c i="4" r="BE194"/>
  <c r="BE197"/>
  <c r="BE200"/>
  <c r="BE202"/>
  <c i="3" r="BK618"/>
  <c r="J618"/>
  <c r="J105"/>
  <c i="4" r="BE129"/>
  <c r="BE139"/>
  <c r="BE144"/>
  <c r="BE147"/>
  <c r="BE175"/>
  <c r="BE177"/>
  <c r="BE184"/>
  <c r="BE187"/>
  <c r="BE189"/>
  <c r="BE191"/>
  <c r="BK196"/>
  <c r="J196"/>
  <c r="J100"/>
  <c i="2" r="J34"/>
  <c i="1" r="AW95"/>
  <c i="4" r="J34"/>
  <c i="1" r="AW97"/>
  <c i="3" r="J34"/>
  <c i="1" r="AW96"/>
  <c i="3" r="F35"/>
  <c i="1" r="BB96"/>
  <c i="4" r="F37"/>
  <c i="1" r="BD97"/>
  <c i="2" r="F35"/>
  <c i="1" r="BB95"/>
  <c i="2" r="F36"/>
  <c i="1" r="BC95"/>
  <c i="2" r="F37"/>
  <c i="1" r="BD95"/>
  <c i="2" r="F34"/>
  <c i="1" r="BA95"/>
  <c i="4" r="F35"/>
  <c i="1" r="BB97"/>
  <c i="3" r="F37"/>
  <c i="1" r="BD96"/>
  <c i="3" r="F36"/>
  <c i="1" r="BC96"/>
  <c i="4" r="F34"/>
  <c i="1" r="BA97"/>
  <c i="3" r="F34"/>
  <c i="1" r="BA96"/>
  <c i="4" r="F36"/>
  <c i="1" r="BC97"/>
  <c i="2" l="1" r="P1764"/>
  <c r="P138"/>
  <c r="P137"/>
  <c i="1" r="AU95"/>
  <c i="2" r="T1764"/>
  <c i="3" r="R129"/>
  <c r="R128"/>
  <c i="4" r="T122"/>
  <c r="T121"/>
  <c i="3" r="P129"/>
  <c r="P128"/>
  <c i="1" r="AU96"/>
  <c i="2" r="T138"/>
  <c r="T137"/>
  <c r="R1764"/>
  <c r="R137"/>
  <c i="3" r="T129"/>
  <c r="T128"/>
  <c i="2" r="BK1589"/>
  <c r="J1589"/>
  <c r="J104"/>
  <c i="3" r="BK604"/>
  <c r="J604"/>
  <c r="J104"/>
  <c i="2" r="J139"/>
  <c r="J98"/>
  <c i="3" r="BK638"/>
  <c r="J638"/>
  <c r="J107"/>
  <c i="4" r="BK122"/>
  <c r="J122"/>
  <c r="J97"/>
  <c i="2" r="BK1764"/>
  <c r="J1764"/>
  <c r="J107"/>
  <c i="3" r="BK129"/>
  <c r="J129"/>
  <c r="J97"/>
  <c i="2" r="F33"/>
  <c i="1" r="AZ95"/>
  <c r="BB94"/>
  <c r="W31"/>
  <c i="4" r="F33"/>
  <c i="1" r="AZ97"/>
  <c i="3" r="F33"/>
  <c i="1" r="AZ96"/>
  <c r="BC94"/>
  <c r="AY94"/>
  <c i="4" r="J33"/>
  <c i="1" r="AV97"/>
  <c r="AT97"/>
  <c r="BD94"/>
  <c r="W33"/>
  <c i="2" r="J33"/>
  <c i="1" r="AV95"/>
  <c r="AT95"/>
  <c r="BA94"/>
  <c r="AW94"/>
  <c r="AK30"/>
  <c i="3" r="J33"/>
  <c i="1" r="AV96"/>
  <c r="AT96"/>
  <c i="2" l="1" r="BK138"/>
  <c r="J138"/>
  <c r="J97"/>
  <c i="3" r="BK128"/>
  <c r="J128"/>
  <c i="4" r="BK121"/>
  <c r="J121"/>
  <c r="J96"/>
  <c i="1" r="AZ94"/>
  <c r="AV94"/>
  <c r="AK29"/>
  <c r="W30"/>
  <c r="AU94"/>
  <c r="W32"/>
  <c r="AX94"/>
  <c i="3" r="J30"/>
  <c i="1" r="AG96"/>
  <c r="AN96"/>
  <c i="3" l="1" r="J96"/>
  <c r="J39"/>
  <c i="2" r="BK137"/>
  <c r="J137"/>
  <c r="J96"/>
  <c i="1" r="AT94"/>
  <c r="W29"/>
  <c i="4" r="J30"/>
  <c i="1" r="AG97"/>
  <c r="AN97"/>
  <c i="4" l="1" r="J39"/>
  <c i="2" r="J30"/>
  <c i="1" r="AG95"/>
  <c r="AN95"/>
  <c i="2" l="1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<sst xmlns="http://schemas.openxmlformats.org/spreadsheetml/2006/main">
  <si>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</si>
  <si>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</si>
  <si>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</si>
  <si>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</si>
  <si>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</si>
  <si>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{7ef5a21c-a9d7-468c-9d55-5db1b3077a73}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</si>
  <si>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</si>
  <si>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</si>
  <si>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</si>
  <si>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</si>
  <si>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</si>
  <si>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</si>
  <si>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</si>
  <si>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</si>
  <si>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MedleSplasKanal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</si>
  <si>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</si>
  <si>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</si>
  <si>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Medlešice - splašková kanalizace</t>
  </si>
  <si>
    <t>KSO:</t>
  </si>
  <si>
    <t>827 21</t>
  </si>
  <si>
    <t>CC-CZ:</t>
  </si>
  <si>
    <t>Místo:</t>
  </si>
  <si>
    <t>Medlešice</t>
  </si>
  <si>
    <t>Datum:</t>
  </si>
  <si>
    <t>22. 3. 2021</t>
  </si>
  <si>
    <t>Zadavatel:</t>
  </si>
  <si>
    <t>IČ:</t>
  </si>
  <si>
    <t>Město Chrudim</t>
  </si>
  <si>
    <t>DIČ:</t>
  </si>
  <si>
    <t>Uchazeč:</t>
  </si>
  <si>
    <t>Vyplň údaj</t>
  </si>
  <si>
    <t>Projektant:</t>
  </si>
  <si>
    <t>Vodárenská společnost Chrudim, a.s.</t>
  </si>
  <si>
    <t>True</t>
  </si>
  <si>
    <t>Zpracovatel:</t>
  </si>
  <si>
    <t>Roman Pešek, DiS.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</si>
  <si>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</si>
  <si>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</si>
  <si>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</si>
  <si>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</si>
  <si>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</si>
  <si>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</si>
  <si>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</si>
  <si>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</si>
  <si>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</si>
  <si>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</si>
  <si>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</si>
  <si>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</si>
  <si>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</si>
  <si>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</si>
  <si>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</si>
  <si>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</si>
  <si>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</si>
  <si>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</si>
  <si>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</si>
  <si>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</si>
  <si>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</si>
  <si>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</si>
  <si>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</si>
  <si>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</si>
  <si>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</si>
  <si>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</si>
  <si>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</si>
  <si>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</si>
  <si>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</si>
  <si>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</si>
  <si>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</si>
  <si>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</si>
  <si>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</si>
  <si>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</si>
  <si>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</si>
  <si>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</si>
  <si>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</si>
  <si>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</si>
  <si>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</si>
  <si>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</si>
  <si>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</si>
  <si>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</si>
  <si>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</si>
  <si>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</si>
  <si>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</si>
  <si>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</si>
  <si>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</si>
  <si>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SO01Kanalizace</t>
  </si>
  <si>
    <t>STA</t>
  </si>
  <si>
    <t>1</t>
  </si>
  <si>
    <t>{a2047b20-34bc-45de-9491-f459ff36e0e2}</t>
  </si>
  <si>
    <t>2</t>
  </si>
  <si>
    <t>SO02PrelozkySiti</t>
  </si>
  <si>
    <t>{2aa79134-f48a-4a3a-8f37-1cfc7e621e63}</t>
  </si>
  <si>
    <t>VONMedlSplKam</t>
  </si>
  <si>
    <t>VON</t>
  </si>
  <si>
    <t>{deaa1499-797a-4e4d-94c3-46ce5fcbb331}</t>
  </si>
  <si>
    <t>hljamn</t>
  </si>
  <si>
    <t>Hloubení jam nezapažených</t>
  </si>
  <si>
    <t>3,438</t>
  </si>
  <si>
    <t>hljamz</t>
  </si>
  <si>
    <t>Hloubení jam zapažených</t>
  </si>
  <si>
    <t>211,663</t>
  </si>
  <si>
    <t>KRYCÍ LIST SOUPISU PRACÍ</t>
  </si>
  <si>
    <t>hlryh</t>
  </si>
  <si>
    <t>Hloubení rýh</t>
  </si>
  <si>
    <t>9927,11399999999</t>
  </si>
  <si>
    <t>lože</t>
  </si>
  <si>
    <t>lože pod potrubí</t>
  </si>
  <si>
    <t>518,425</t>
  </si>
  <si>
    <t>obsyp</t>
  </si>
  <si>
    <t>Obsyp potrubí</t>
  </si>
  <si>
    <t>2449,381</t>
  </si>
  <si>
    <t>vodprem</t>
  </si>
  <si>
    <t>Vodorovné přemýstění výkopku</t>
  </si>
  <si>
    <t>7626,561</t>
  </si>
  <si>
    <t>Objekt:</t>
  </si>
  <si>
    <t>SO01Kanalizace - Medlešice - splašková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</si>
  <si>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</si>
  <si>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</si>
  <si>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</si>
  <si>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</si>
  <si>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</si>
  <si>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</si>
  <si>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</si>
  <si>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</si>
  <si>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</si>
  <si>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</si>
  <si>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</si>
  <si>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</si>
  <si>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</si>
  <si>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</si>
  <si>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</si>
  <si>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</si>
  <si>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</si>
  <si>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</si>
  <si>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</si>
  <si>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741 - Elektroinstalace - silnoproud</t>
  </si>
  <si>
    <t xml:space="preserve">    742 - Elektroinstalace - slaboproud</t>
  </si>
  <si>
    <t xml:space="preserve">    744 - Elektromontáže - rozvody vodičů měděných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</si>
  <si>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</si>
  <si>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</si>
  <si>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</si>
  <si>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</si>
  <si>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</si>
  <si>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</si>
  <si>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</si>
  <si>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</si>
  <si>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</si>
  <si>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</si>
  <si>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</si>
  <si>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</si>
  <si>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</si>
  <si>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</si>
  <si>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</si>
  <si>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</si>
  <si>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</si>
  <si>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</si>
  <si>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</si>
  <si>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</si>
  <si>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</si>
  <si>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</si>
  <si>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113106183</t>
  </si>
  <si>
    <t>Rozebrání dlažeb vozovek z velkých kostek s ložem z kameniva strojně pl do 50 m2</t>
  </si>
  <si>
    <t>m2</t>
  </si>
  <si>
    <t>4</t>
  </si>
  <si>
    <t>-799923313</t>
  </si>
  <si>
    <t>PP</t>
  </si>
  <si>
    <t>Rozebrání dlažeb a dílců vozovek a ploch s přemístěním hmot na skládku na vzdálenost do 3 m nebo s naložením na dopravní prostředek, s jakoukoliv výplní spár strojně plochy jednotlivě do 50 m2 z velkých kostek s ložem z kameniva</t>
  </si>
  <si>
    <t>VV</t>
  </si>
  <si>
    <t>"Stoka C2-2"</t>
  </si>
  <si>
    <t>1,2*1</t>
  </si>
  <si>
    <t>Součet</t>
  </si>
  <si>
    <t>113107241</t>
  </si>
  <si>
    <t>Odstranění podkladu živičného tl 50 mm strojně pl přes 200 m2</t>
  </si>
  <si>
    <t>-1377763477</t>
  </si>
  <si>
    <t>Odstranění podkladů nebo krytů strojně plochy jednotlivě přes 200 m2 s přemístěním hmot na skládku na vzdálenost do 20 m nebo s naložením na dopravní prostředek živičných, o tl. vrstvy do 50 mm</t>
  </si>
  <si>
    <t>"Stoka A"</t>
  </si>
  <si>
    <t>487,2*1</t>
  </si>
  <si>
    <t>"rozšíření šachet"</t>
  </si>
  <si>
    <t>0,8*1,8*14</t>
  </si>
  <si>
    <t>"Stoka A2"</t>
  </si>
  <si>
    <t>3*1</t>
  </si>
  <si>
    <t>"Stoka A3"</t>
  </si>
  <si>
    <t>281*1</t>
  </si>
  <si>
    <t>0,8*1,8*7</t>
  </si>
  <si>
    <t>"Stoka A4"</t>
  </si>
  <si>
    <t>285,4*1</t>
  </si>
  <si>
    <t>0,8*1,8*6</t>
  </si>
  <si>
    <t>"Stoka A5"</t>
  </si>
  <si>
    <t>2*1</t>
  </si>
  <si>
    <t>"Stoka C1"</t>
  </si>
  <si>
    <t>320*1</t>
  </si>
  <si>
    <t>0,8*1,8*8</t>
  </si>
  <si>
    <t>"Stoka C1-1"</t>
  </si>
  <si>
    <t>23*1</t>
  </si>
  <si>
    <t>0,8*1,8*1</t>
  </si>
  <si>
    <t>"Stoka C1-2"</t>
  </si>
  <si>
    <t>"společně s přeložkou"</t>
  </si>
  <si>
    <t>84,2*1,6</t>
  </si>
  <si>
    <t>"samostatně"</t>
  </si>
  <si>
    <t>43,4*1</t>
  </si>
  <si>
    <t>0,8*1,8</t>
  </si>
  <si>
    <t>"Stoka C2"</t>
  </si>
  <si>
    <t>280,2*1</t>
  </si>
  <si>
    <t>0,8*1,8*10</t>
  </si>
  <si>
    <t>"Stoka D"</t>
  </si>
  <si>
    <t>"společně s výtlakem"</t>
  </si>
  <si>
    <t>62,8*1,6</t>
  </si>
  <si>
    <t>"společně s přeložkou vodovodu"</t>
  </si>
  <si>
    <t>18,2*1</t>
  </si>
  <si>
    <t>18,9*1</t>
  </si>
  <si>
    <t>0,8*1,8*3</t>
  </si>
  <si>
    <t>"Stoka D1"</t>
  </si>
  <si>
    <t>40,6*1</t>
  </si>
  <si>
    <t>"Stoka E"</t>
  </si>
  <si>
    <t>332,4*1,6</t>
  </si>
  <si>
    <t>0,8*1,8*9</t>
  </si>
  <si>
    <t>"Stoka f"</t>
  </si>
  <si>
    <t>6*1</t>
  </si>
  <si>
    <t>"Výtlak V3"</t>
  </si>
  <si>
    <t>75*1</t>
  </si>
  <si>
    <t>"Výtlak V4"</t>
  </si>
  <si>
    <t>64,4*1</t>
  </si>
  <si>
    <t>"Výtlak V6"</t>
  </si>
  <si>
    <t>57,4*1</t>
  </si>
  <si>
    <t>"rozšíření ČS4"</t>
  </si>
  <si>
    <t>3*3</t>
  </si>
  <si>
    <t>"kabely elektro ČS1-6"</t>
  </si>
  <si>
    <t>30*0,45</t>
  </si>
  <si>
    <t>3</t>
  </si>
  <si>
    <t>113107243</t>
  </si>
  <si>
    <t>Odstranění podkladu živičného tl 150 mm strojně pl přes 200 m2</t>
  </si>
  <si>
    <t>488194535</t>
  </si>
  <si>
    <t>Odstranění podkladů nebo krytů strojně plochy jednotlivě přes 200 m2 s přemístěním hmot na skládku na vzdálenost do 20 m nebo s naložením na dopravní prostředek živičných, o tl. vrstvy přes 100 do 150 mm</t>
  </si>
  <si>
    <t>"SÚS III. třídy"</t>
  </si>
  <si>
    <t>"stoka A"</t>
  </si>
  <si>
    <t>80,5*1</t>
  </si>
  <si>
    <t>139*1,6</t>
  </si>
  <si>
    <t>"stoka A1"</t>
  </si>
  <si>
    <t>10,1*1</t>
  </si>
  <si>
    <t>"stoka C"</t>
  </si>
  <si>
    <t>283,4*1</t>
  </si>
  <si>
    <t>"stoka C1"</t>
  </si>
  <si>
    <t>5,2*1</t>
  </si>
  <si>
    <t>"stoka C2"</t>
  </si>
  <si>
    <t>5,4*1</t>
  </si>
  <si>
    <t>Mezisoučet</t>
  </si>
  <si>
    <t>"SÚS II. třídy"</t>
  </si>
  <si>
    <t>55,5*1</t>
  </si>
  <si>
    <t>90,9*1</t>
  </si>
  <si>
    <t>81,5*1</t>
  </si>
  <si>
    <t>"stoka C2-1"</t>
  </si>
  <si>
    <t>51,5*1</t>
  </si>
  <si>
    <t>"stoka C2-2"</t>
  </si>
  <si>
    <t>9*1</t>
  </si>
  <si>
    <t>"výtlak V4"</t>
  </si>
  <si>
    <t>5,7*1</t>
  </si>
  <si>
    <t>"stoka G"</t>
  </si>
  <si>
    <t>171,7*1</t>
  </si>
  <si>
    <t>2,2*1,6</t>
  </si>
  <si>
    <t>"stoka G1"</t>
  </si>
  <si>
    <t>40,3*1,6</t>
  </si>
  <si>
    <t>"výtlak V6"</t>
  </si>
  <si>
    <t>11,1*1</t>
  </si>
  <si>
    <t>113107222</t>
  </si>
  <si>
    <t>Odstranění podkladu z kameniva drceného tl 200 mm strojně pl přes 200 m2</t>
  </si>
  <si>
    <t>-1871659377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</si>
  <si>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</si>
  <si>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"asf. kom. SÚS II. a III. třída rozšíření stabilizace"</t>
  </si>
  <si>
    <t>2200-857,5-933,9</t>
  </si>
  <si>
    <t>"chodník dlažba"</t>
  </si>
  <si>
    <t>5</t>
  </si>
  <si>
    <t>113107223</t>
  </si>
  <si>
    <t>Odstranění podkladu z kameniva drceného tl 300 mm strojně pl přes 200 m2</t>
  </si>
  <si>
    <t>1208158741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</si>
  <si>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</si>
  <si>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1,3*1</t>
  </si>
  <si>
    <t>"ČS1"</t>
  </si>
  <si>
    <t>3,5*3,5</t>
  </si>
  <si>
    <t>47*1</t>
  </si>
  <si>
    <t>170,9*1</t>
  </si>
  <si>
    <t>"ČS2"</t>
  </si>
  <si>
    <t>2,5*2,5</t>
  </si>
  <si>
    <t>21,1*1</t>
  </si>
  <si>
    <t>116,1*1</t>
  </si>
  <si>
    <t>29,4*1</t>
  </si>
  <si>
    <t>"Stoka F + výtlak V5"</t>
  </si>
  <si>
    <t>164*1,6</t>
  </si>
  <si>
    <t>"ČS5"</t>
  </si>
  <si>
    <t>"výtlak V2"</t>
  </si>
  <si>
    <t>51,2*1</t>
  </si>
  <si>
    <t>"panelová cesta výtlak V1"</t>
  </si>
  <si>
    <t>100*1</t>
  </si>
  <si>
    <t>6</t>
  </si>
  <si>
    <t>113107224</t>
  </si>
  <si>
    <t>Odstranění podkladu z kameniva drceného tl 400 mm strojně pl přes 200 m2</t>
  </si>
  <si>
    <t>-1567920514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</si>
  <si>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</si>
  <si>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933,9</t>
  </si>
  <si>
    <t>132,4+120,3+604,8</t>
  </si>
  <si>
    <t>"asf. vozovka místní"</t>
  </si>
  <si>
    <t>7</t>
  </si>
  <si>
    <t>113151111</t>
  </si>
  <si>
    <t>Rozebrání zpevněných ploch ze silničních dílců</t>
  </si>
  <si>
    <t>-1819461389</t>
  </si>
  <si>
    <t xml:space="preserve">Rozebírání zpevněných ploch  s přemístěním na skládku na vzdálenost do 20 m nebo s naložením na dopravní prostředek ze silničních panelů</t>
  </si>
  <si>
    <t>"Výtlak V1"</t>
  </si>
  <si>
    <t>3*100</t>
  </si>
  <si>
    <t>8</t>
  </si>
  <si>
    <t>113154325</t>
  </si>
  <si>
    <t>Frézování živičného krytu tl 200 mm pruh š 1 m pl do 10000 m2 bez překážek v trase</t>
  </si>
  <si>
    <t>-1739369707</t>
  </si>
  <si>
    <t xml:space="preserve">Frézování živičného podkladu nebo krytu  s naložením na dopravní prostředek plochy přes 1 000 do 10 000 m2 bez překážek v trase pruhu šířky do 1 m, tloušťky vrstvy 200 mm</t>
  </si>
  <si>
    <t>"SÚS II. třída plocha ACP"</t>
  </si>
  <si>
    <t>877,9+188,9+207</t>
  </si>
  <si>
    <t>"odstanění nad rýhou"</t>
  </si>
  <si>
    <t>-726,7</t>
  </si>
  <si>
    <t>"SÚS III. třída plocha ACP"</t>
  </si>
  <si>
    <t>1432,6</t>
  </si>
  <si>
    <t>-418,9</t>
  </si>
  <si>
    <t>9</t>
  </si>
  <si>
    <t>113154332</t>
  </si>
  <si>
    <t>Frézování živičného krytu tl 40 mm pruh š 2 m pl do 10000 m2 bez překážek v trase</t>
  </si>
  <si>
    <t>-1791022393</t>
  </si>
  <si>
    <t xml:space="preserve">Frézování živičného podkladu nebo krytu  s naložením na dopravní prostředek plochy přes 1 000 do 10 000 m2 bez překážek v trase pruhu šířky přes 1 m do 2 m, tloušťky vrstvy 40 mm</t>
  </si>
  <si>
    <t>"SÚS II. třídy plocha ACO - ACL"</t>
  </si>
  <si>
    <t>"hl. stoky"</t>
  </si>
  <si>
    <t>2453,5-1481,7</t>
  </si>
  <si>
    <t>"SÚS III. třídy plocha ACO - ACP"</t>
  </si>
  <si>
    <t>3227,4-1432,6</t>
  </si>
  <si>
    <t>10</t>
  </si>
  <si>
    <t>113154324</t>
  </si>
  <si>
    <t>Frézování živičného krytu tl 100 mm pruh š 1 m pl do 10000 m2 bez překážek v trase</t>
  </si>
  <si>
    <t>-909033400</t>
  </si>
  <si>
    <t xml:space="preserve">Frézování živičného podkladu nebo krytu  s naložením na dopravní prostředek plochy přes 1 000 do 10 000 m2 bez překážek v trase pruhu šířky do 1 m, tloušťky vrstvy 100 mm</t>
  </si>
  <si>
    <t>"SÚS II. třídy plocha ACL - ACP"</t>
  </si>
  <si>
    <t>1481,7-1273,8</t>
  </si>
  <si>
    <t>11</t>
  </si>
  <si>
    <t>113154353</t>
  </si>
  <si>
    <t>Frézování živičného krytu tl 50 mm pruh š 1 m pl do 10000 m2 s překážkami v trase</t>
  </si>
  <si>
    <t>-1180518248</t>
  </si>
  <si>
    <t xml:space="preserve">Frézování živičného podkladu nebo krytu  s naložením na dopravní prostředek plochy přes 1 000 do 10 000 m2 s překážkami v trase pruhu šířky do 1 m, tloušťky vrstvy 50 mm</t>
  </si>
  <si>
    <t>"místní komunikace"</t>
  </si>
  <si>
    <t>487,2*0,5</t>
  </si>
  <si>
    <t>1,6*0,25*14</t>
  </si>
  <si>
    <t>3*0,5</t>
  </si>
  <si>
    <t>281*0,5</t>
  </si>
  <si>
    <t>1,6*0,25*7</t>
  </si>
  <si>
    <t>285,4*0,5</t>
  </si>
  <si>
    <t>1,6*0,25*6</t>
  </si>
  <si>
    <t>2*0,5</t>
  </si>
  <si>
    <t>320*0,5</t>
  </si>
  <si>
    <t>1,6*0,25*8</t>
  </si>
  <si>
    <t>95,7*0,5</t>
  </si>
  <si>
    <t>1,6*0,25*5</t>
  </si>
  <si>
    <t>"celá šíře"</t>
  </si>
  <si>
    <t>40,6*2,5</t>
  </si>
  <si>
    <t>1,6*0,25*1</t>
  </si>
  <si>
    <t>236,9*0,5</t>
  </si>
  <si>
    <t>6*0,5</t>
  </si>
  <si>
    <t>24,1*0,5</t>
  </si>
  <si>
    <t>57,4*0,5</t>
  </si>
  <si>
    <t>13*0,25</t>
  </si>
  <si>
    <t>12</t>
  </si>
  <si>
    <t>113202111</t>
  </si>
  <si>
    <t>Vytrhání obrub krajníků obrubníků stojatých</t>
  </si>
  <si>
    <t>m</t>
  </si>
  <si>
    <t>2084989372</t>
  </si>
  <si>
    <t xml:space="preserve">Vytrhání obrub  s vybouráním lože, s přemístěním hmot na skládku na vzdálenost do 3 m nebo s naložením na dopravní prostředek z krajníků nebo obrubníků stojatých</t>
  </si>
  <si>
    <t>"obruby"</t>
  </si>
  <si>
    <t>"stoka A3"</t>
  </si>
  <si>
    <t>32</t>
  </si>
  <si>
    <t>"přeložka kanalizace č.1"</t>
  </si>
  <si>
    <t>"krajníky"</t>
  </si>
  <si>
    <t>39</t>
  </si>
  <si>
    <t>13</t>
  </si>
  <si>
    <t>115101202</t>
  </si>
  <si>
    <t>Čerpání vody na dopravní výšku do 10 m průměrný přítok do 1000 l/min</t>
  </si>
  <si>
    <t>hod</t>
  </si>
  <si>
    <t>283863983</t>
  </si>
  <si>
    <t>270*12*2</t>
  </si>
  <si>
    <t>14</t>
  </si>
  <si>
    <t>115101279_R</t>
  </si>
  <si>
    <t>Převedení odpadních vod během stavby</t>
  </si>
  <si>
    <t>666514764</t>
  </si>
  <si>
    <t>Čerpání vody na dopravní výšku do 10 m průměrný přítok do 2000 l/min</t>
  </si>
  <si>
    <t>24*20</t>
  </si>
  <si>
    <t>115101301</t>
  </si>
  <si>
    <t>Pohotovost čerpací soupravy pro dopravní výšku do 10 m přítok do 500 l/min</t>
  </si>
  <si>
    <t>den</t>
  </si>
  <si>
    <t>-683204386</t>
  </si>
  <si>
    <t>270*2</t>
  </si>
  <si>
    <t>16</t>
  </si>
  <si>
    <t>119001405</t>
  </si>
  <si>
    <t>Dočasné zajištění potrubí z PE DN do 200 mm</t>
  </si>
  <si>
    <t>637795997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</si>
  <si>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</si>
  <si>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"Stoka A + V1"</t>
  </si>
  <si>
    <t>1,6*1+1,6*4</t>
  </si>
  <si>
    <t>1*4+1*9</t>
  </si>
  <si>
    <t>"Stoka A1"</t>
  </si>
  <si>
    <t>1*1</t>
  </si>
  <si>
    <t>1*1+1*1</t>
  </si>
  <si>
    <t>1*10+1*12</t>
  </si>
  <si>
    <t>"Stoka A4 + přel kan."</t>
  </si>
  <si>
    <t>0,95*1+0,95*2</t>
  </si>
  <si>
    <t>1*4+1*5</t>
  </si>
  <si>
    <t>1*5+1*1</t>
  </si>
  <si>
    <t>"Stoka C"</t>
  </si>
  <si>
    <t>1*15+1*13</t>
  </si>
  <si>
    <t>"Stoka C1-2 + přel. kan"</t>
  </si>
  <si>
    <t>0,7*1+0,7*4</t>
  </si>
  <si>
    <t>1*6+1*12</t>
  </si>
  <si>
    <t>"Stoka D + V4"</t>
  </si>
  <si>
    <t>1,6*7+1,6*2</t>
  </si>
  <si>
    <t>1*2+1*1</t>
  </si>
  <si>
    <t>1*12+1*10</t>
  </si>
  <si>
    <t>"Stoka F"</t>
  </si>
  <si>
    <t>1,6*3</t>
  </si>
  <si>
    <t>"Stoka G + V6"</t>
  </si>
  <si>
    <t>1,6*4+1,6*6</t>
  </si>
  <si>
    <t>"Stoka H"</t>
  </si>
  <si>
    <t>1*4+1*4</t>
  </si>
  <si>
    <t>"Výtlak V2"</t>
  </si>
  <si>
    <t>1*2+1*2</t>
  </si>
  <si>
    <t>"Výtlak V5"</t>
  </si>
  <si>
    <t>1*2</t>
  </si>
  <si>
    <t>17</t>
  </si>
  <si>
    <t>119001406</t>
  </si>
  <si>
    <t>Dočasné zajištění potrubí z PE DN do 500 mm</t>
  </si>
  <si>
    <t>1820401448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</si>
  <si>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</si>
  <si>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18</t>
  </si>
  <si>
    <t>119001411</t>
  </si>
  <si>
    <t>Dočasné zajištění potrubí betonového, ŽB nebo kameninového DN do 200 mm</t>
  </si>
  <si>
    <t>907733532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</si>
  <si>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do 200 mm</t>
  </si>
  <si>
    <t>1*4</t>
  </si>
  <si>
    <t>0,95*5</t>
  </si>
  <si>
    <t>1*14</t>
  </si>
  <si>
    <t>19</t>
  </si>
  <si>
    <t>119001412</t>
  </si>
  <si>
    <t>Dočasné zajištění potrubí betonového, ŽB nebo kameninového DN do 500 mm</t>
  </si>
  <si>
    <t>1602687486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</si>
  <si>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</si>
  <si>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1,6*2</t>
  </si>
  <si>
    <t>0,95*1</t>
  </si>
  <si>
    <t>1*3</t>
  </si>
  <si>
    <t>"Stoka C2-1"</t>
  </si>
  <si>
    <t>20</t>
  </si>
  <si>
    <t>119001421</t>
  </si>
  <si>
    <t>Dočasné zajištění kabelů a kabelových tratí ze 3 volně ložených kabelů</t>
  </si>
  <si>
    <t>1041446929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</si>
  <si>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</si>
  <si>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1*11</t>
  </si>
  <si>
    <t>1*5</t>
  </si>
  <si>
    <t>0,8*4</t>
  </si>
  <si>
    <t>1*12</t>
  </si>
  <si>
    <t>1,6*1</t>
  </si>
  <si>
    <t>1*8</t>
  </si>
  <si>
    <t>1,6*4</t>
  </si>
  <si>
    <t>139001101</t>
  </si>
  <si>
    <t>Příplatek za ztížení vykopávky v blízkosti podzemního vedení</t>
  </si>
  <si>
    <t>m3</t>
  </si>
  <si>
    <t>-1420003182</t>
  </si>
  <si>
    <t>Příplatek k cenám hloubených vykopávek za ztížení vykopávky v blízkosti podzemního vedení nebo výbušnin pro jakoukoliv třídu horniny</t>
  </si>
  <si>
    <t>"kabel"</t>
  </si>
  <si>
    <t>1,05*1,55*0,8*4</t>
  </si>
  <si>
    <t>1,05*1,55*1*77</t>
  </si>
  <si>
    <t>1,05*1,55*1,6*11</t>
  </si>
  <si>
    <t>1,05*1,55*0,95*5</t>
  </si>
  <si>
    <t>"vodovod"</t>
  </si>
  <si>
    <t>1,11*1,61*1,6*2</t>
  </si>
  <si>
    <t>1,11*1,61*1*13</t>
  </si>
  <si>
    <t>1,16*1,66*1*7</t>
  </si>
  <si>
    <t>1,225*1,725*1*2</t>
  </si>
  <si>
    <t>1,063*1,563*1*5</t>
  </si>
  <si>
    <t>1,032*1,532*1*61</t>
  </si>
  <si>
    <t>1,032*1,532*1,6*8</t>
  </si>
  <si>
    <t>1,032*1,532*0,95*1</t>
  </si>
  <si>
    <t>"plynovod"</t>
  </si>
  <si>
    <t>1,032*1,532*1,5*6</t>
  </si>
  <si>
    <t>1,032*1,532*1,6*4</t>
  </si>
  <si>
    <t>1,09*1,59*1*15</t>
  </si>
  <si>
    <t>1,09*1,59*0,75*2</t>
  </si>
  <si>
    <t>1,11*1,61*1*8</t>
  </si>
  <si>
    <t>1,11*1,61*0,95*1</t>
  </si>
  <si>
    <t>1,16*1,66*1*6</t>
  </si>
  <si>
    <t>"kanalizace"</t>
  </si>
  <si>
    <t>2*2,5*1,6*1</t>
  </si>
  <si>
    <t>1,4*1,9*1*1</t>
  </si>
  <si>
    <t>1,3*1,8*0,95*1</t>
  </si>
  <si>
    <t>1,3*1,8*1,6*1</t>
  </si>
  <si>
    <t>1,3*1,8*1*11</t>
  </si>
  <si>
    <t>1,2*1,7*0,95*5</t>
  </si>
  <si>
    <t>1,2*1,7*1*8</t>
  </si>
  <si>
    <t>1,15*1,65*0,95*4</t>
  </si>
  <si>
    <t>1,15*1,65*0,75*4</t>
  </si>
  <si>
    <t>1,15*1,65*1*10</t>
  </si>
  <si>
    <t>22</t>
  </si>
  <si>
    <t>121151113</t>
  </si>
  <si>
    <t>Sejmutí ornice plochy do 500 m2 tl vrstvy do 200 mm strojně</t>
  </si>
  <si>
    <t>1667162925</t>
  </si>
  <si>
    <t>Sejmutí ornice strojně při souvislé ploše přes 100 do 500 m2, tl. vrstvy do 200 mm</t>
  </si>
  <si>
    <t>16,4*1</t>
  </si>
  <si>
    <t>23,9*1</t>
  </si>
  <si>
    <t>0,8*1,8*2</t>
  </si>
  <si>
    <t>"stoka E"</t>
  </si>
  <si>
    <t>10,4*1</t>
  </si>
  <si>
    <t>"ČS3"</t>
  </si>
  <si>
    <t>34,2*1</t>
  </si>
  <si>
    <t>"BP1"</t>
  </si>
  <si>
    <t>37,6*1</t>
  </si>
  <si>
    <t>"základy přístřešku ČS5"</t>
  </si>
  <si>
    <t>36*0,45</t>
  </si>
  <si>
    <t>23</t>
  </si>
  <si>
    <t>131151203</t>
  </si>
  <si>
    <t>Hloubení jam zapažených v hornině třídy těžitelnosti I, skupiny 1 a 2 objem do 100 m3 strojně</t>
  </si>
  <si>
    <t>-909086271</t>
  </si>
  <si>
    <t>Hloubení zapažených jam a zářezů strojně s urovnáním dna do předepsaného profilu a spádu v hornině třídy těžitelnosti I skupiny 1 a 2 přes 50 do 100 m3</t>
  </si>
  <si>
    <t>3,5*3,5*6,8-3,5*3,5*0,3</t>
  </si>
  <si>
    <t>2,5*2,5*3,6-2,5*2,5*0,3</t>
  </si>
  <si>
    <t>3*3*4,2-3*3*0,1</t>
  </si>
  <si>
    <t>"ČS4"</t>
  </si>
  <si>
    <t>2,5*2,5*3,85-2,5*2,5*0,4</t>
  </si>
  <si>
    <t>2,5*2,5*3,3-2,5*2,5*0,3</t>
  </si>
  <si>
    <t>"ČS6"</t>
  </si>
  <si>
    <t>3*3*4,4-3*3*0,6</t>
  </si>
  <si>
    <t>hljamz*0,5</t>
  </si>
  <si>
    <t>24</t>
  </si>
  <si>
    <t>131151100</t>
  </si>
  <si>
    <t>Hloubení jam nezapažených v hornině třídy těžitelnosti I, skupiny 1 a 2 objem do 20 m3 strojně</t>
  </si>
  <si>
    <t>-2142403296</t>
  </si>
  <si>
    <t>Hloubení nezapažených jam a zářezů strojně s urovnáním dna do předepsaného profilu a spádu v hornině třídy těžitelnosti I skupiny 1 a 2 do 20 m3</t>
  </si>
  <si>
    <t>2,5*2,5*0,55</t>
  </si>
  <si>
    <t>25</t>
  </si>
  <si>
    <t>131251203</t>
  </si>
  <si>
    <t>Hloubení jam zapažených v hornině třídy těžitelnosti I, skupiny 3 objem do 100 m3 strojně</t>
  </si>
  <si>
    <t>-185739249</t>
  </si>
  <si>
    <t>Hloubení zapažených jam a zářezů strojně s urovnáním dna do předepsaného profilu a spádu v hornině třídy těžitelnosti I skupiny 3 přes 50 do 100 m3</t>
  </si>
  <si>
    <t>hljamz*0,3</t>
  </si>
  <si>
    <t>26</t>
  </si>
  <si>
    <t>131351202</t>
  </si>
  <si>
    <t>Hloubení jam zapažených v hornině třídy těžitelnosti II, skupiny 4 objem do 50 m3 strojně</t>
  </si>
  <si>
    <t>-1957276978</t>
  </si>
  <si>
    <t>Hloubení zapažených jam a zářezů strojně s urovnáním dna do předepsaného profilu a spádu v hornině třídy těžitelnosti II skupiny 4 přes 20 do 50 m3</t>
  </si>
  <si>
    <t>hljamz*0,2</t>
  </si>
  <si>
    <t>27</t>
  </si>
  <si>
    <t>132154206</t>
  </si>
  <si>
    <t>Hloubení zapažených rýh š do 2000 mm v hornině třídy těžitelnosti I, skupiny 1 a 2 objem do 5000 m3</t>
  </si>
  <si>
    <t>1814386831</t>
  </si>
  <si>
    <t>Hloubení zapažených rýh šířky přes 800 do 2 000 mm strojně s urovnáním dna do předepsaného profilu a spádu v hornině třídy těžitelnosti I skupiny 1 a 2 přes 1 000 do 5 000 m3</t>
  </si>
  <si>
    <t>"společná rýha s V1"</t>
  </si>
  <si>
    <t>"štěrk"</t>
  </si>
  <si>
    <t>1,3*0,9*3,39-1,3*0,9*0,3</t>
  </si>
  <si>
    <t>2*0,7*1,61-2*0,7*0,3</t>
  </si>
  <si>
    <t>"asf. komunikace SÚS"</t>
  </si>
  <si>
    <t>140,5*0,9*2,75-150*0,9*0,44</t>
  </si>
  <si>
    <t>137,2*0,7*1,76-137,2*0,7*0,44</t>
  </si>
  <si>
    <t>"asf. komunikace SÚS II. třídy"</t>
  </si>
  <si>
    <t>80,4*1*2,41-80,4*1*0,44</t>
  </si>
  <si>
    <t>"asf. komunikace místní"</t>
  </si>
  <si>
    <t>487,2*1*2,66-487,2*1*0,4</t>
  </si>
  <si>
    <t>"rozšíření pro šachty"</t>
  </si>
  <si>
    <t>(0,8*1,8*2,65-0,8*1,8*0,44)*8</t>
  </si>
  <si>
    <t>(0,8*1,8*2,62-0,8*1,8*0,4)*14</t>
  </si>
  <si>
    <t>"V1 samostatně"</t>
  </si>
  <si>
    <t>4,5*1*1,68-4,5*1*0,44</t>
  </si>
  <si>
    <t>"trávník"</t>
  </si>
  <si>
    <t>34,2*1*1,82-34,2*1*0,1</t>
  </si>
  <si>
    <t>"bet. panely"</t>
  </si>
  <si>
    <t>100,4*1*1,91-100,4*1*0,4</t>
  </si>
  <si>
    <t>10,1*1*2,48-10,1*1*0,44</t>
  </si>
  <si>
    <t>"stoka A2"</t>
  </si>
  <si>
    <t>"asf. místní"</t>
  </si>
  <si>
    <t>3*1*2,93-3*1*0,4</t>
  </si>
  <si>
    <t>"štěrková komunikace</t>
  </si>
  <si>
    <t>47*1*2,32-47*1*0,3</t>
  </si>
  <si>
    <t>(0,8*1,8*2,42-0,8*1,8*0,3)*1</t>
  </si>
  <si>
    <t>281*1*2,44-281*1*0,4</t>
  </si>
  <si>
    <t>(0,8*1,8*2,42-0,8*1,8*0,3)*7</t>
  </si>
  <si>
    <t>"stoka A4"</t>
  </si>
  <si>
    <t>"společně s přeložkou kanalizace"</t>
  </si>
  <si>
    <t>44,2*0,95*2,27-44,2*0,95*0,4</t>
  </si>
  <si>
    <t>241,2*1*2,31-241,2*1*0,4</t>
  </si>
  <si>
    <t>(0,8*1,8*2,29-0,8*1,8*0,3)*6</t>
  </si>
  <si>
    <t>"stoka A5"</t>
  </si>
  <si>
    <t>2,3*1*2,16-2,3*1*0,4</t>
  </si>
  <si>
    <t>"štěrková komunikace"</t>
  </si>
  <si>
    <t>170,6*1*2,33-170,6*1*0,3</t>
  </si>
  <si>
    <t>(0,8*1,8*2,43-0,8*1,8*0,3)*3</t>
  </si>
  <si>
    <t>"komunikace SÚS III.třída"</t>
  </si>
  <si>
    <t>283,4*1*2,38-283,4*1*0,44</t>
  </si>
  <si>
    <t>"komunikace SÚS II.třída"</t>
  </si>
  <si>
    <t>81,1*1*2,36-81,1*1*0,5</t>
  </si>
  <si>
    <t>(0,8*1,8*2,32-0,8*1,8*0,44)*8</t>
  </si>
  <si>
    <t>(0,8*1,8*2,3-0,8*1,8*0,5)*3</t>
  </si>
  <si>
    <t>4,4*1*2,35-4,4*1*0,44</t>
  </si>
  <si>
    <t>320,8*1*2,9-320,8*1*0,4</t>
  </si>
  <si>
    <t>90,4*1*3,96-90,4*1*0,5</t>
  </si>
  <si>
    <t>16,4*1*3,29-16,4*1*0,1</t>
  </si>
  <si>
    <t>21,1*1*2,21-21,1*1*0,3</t>
  </si>
  <si>
    <t>(0,8*1,8*3,96-0,8*1,8*0,5)*3</t>
  </si>
  <si>
    <t>(0,8*1,8*1,6-0,8*1,8*0,3)*1</t>
  </si>
  <si>
    <t>(0,8*1,8*2,85-0,8*1,8*0,4)*8</t>
  </si>
  <si>
    <t>"stoka C1-1"</t>
  </si>
  <si>
    <t>23*1*3,32-23*1*0,4</t>
  </si>
  <si>
    <t>116,1*1*2,42-116,1*1*0,3</t>
  </si>
  <si>
    <t>(0,8*1,8*3,32-0,8*1,8*0,4)*1</t>
  </si>
  <si>
    <t>(0,8*1,8*2,32-0,8*1,8*0,4)*2</t>
  </si>
  <si>
    <t>"stoka C1-2"</t>
  </si>
  <si>
    <t>"společná rýha s přeložkou kanalizace"</t>
  </si>
  <si>
    <t>84*0,8*2,04-84*0,8*0,4</t>
  </si>
  <si>
    <t>43,6*1*1,72-43,6*1*0,4</t>
  </si>
  <si>
    <t>(0,8*1,8*1,86-0,8*1,8*0,4)*4</t>
  </si>
  <si>
    <t>5,4*1*2,2-5,4*1*0,44</t>
  </si>
  <si>
    <t>277,2*1*2,41-277,2*1*0,4</t>
  </si>
  <si>
    <t>84,5*1*2,3-84,5*1*0,5</t>
  </si>
  <si>
    <t>(0,8*1,8*2,45-0,8*1,8*0,4)*10</t>
  </si>
  <si>
    <t>(0,8*1,8*2,28-0,8*1,8*0,5)*4</t>
  </si>
  <si>
    <t>51,5*1*1,89-51,5*1*0,5</t>
  </si>
  <si>
    <t>(0,8*1,8*1,61-0,8*1,8*0,5)*1</t>
  </si>
  <si>
    <t>8,5*1*2,34-8,5*1*0,5</t>
  </si>
  <si>
    <t>"dlažba"</t>
  </si>
  <si>
    <t>1,2*1*2,36-1,2*1*0,28</t>
  </si>
  <si>
    <t>29,4*1*2,41-29,4*1*0,3</t>
  </si>
  <si>
    <t>23,9*1*1,65-23,9*1*0,1</t>
  </si>
  <si>
    <t>(0,8*1,8*2,37-0,8*1,8*0,3)*1</t>
  </si>
  <si>
    <t>(0,8*1,8*1,62-0,8*1,8*0,1)*2</t>
  </si>
  <si>
    <t>"stoka D"</t>
  </si>
  <si>
    <t>63,9*0,9*2,13-63,9*0,9*0,4</t>
  </si>
  <si>
    <t>63,3*0,7*1,63-63,3*0,7*0,4</t>
  </si>
  <si>
    <t>18,4*1*2,18-18,4*1*0,4</t>
  </si>
  <si>
    <t>"s přeložkou vodovodu"</t>
  </si>
  <si>
    <t>16,3*0,8*2,2-16,3*0,8*0,4</t>
  </si>
  <si>
    <t>(0,8*1,8*2,16-0,8*1,8*0,4)*3</t>
  </si>
  <si>
    <t>"výtlak V4 samostatně"</t>
  </si>
  <si>
    <t>64,4*1*1,91-64,4*1*0,4</t>
  </si>
  <si>
    <t>5,3*1*2,18-5,3*1*0,5</t>
  </si>
  <si>
    <t>"stoka D1"</t>
  </si>
  <si>
    <t>40,6*0,8*2,19-40,6*0,8*0,4</t>
  </si>
  <si>
    <t>(0,8*1,8*2,2-0,8*1,8*0,4)*1</t>
  </si>
  <si>
    <t>10,4*1*3,22-10,4*1*0,1</t>
  </si>
  <si>
    <t>332,1*1*2,22-332,1*1*0,4</t>
  </si>
  <si>
    <t>(0,8*1,8*2,13-0,8*1,8*0,4)*9</t>
  </si>
  <si>
    <t>"stoka F"</t>
  </si>
  <si>
    <t>163,7*0,9*2,11-163,7*0,9*0,3</t>
  </si>
  <si>
    <t>159,9*0,7*1,75-159,9*0,7*0,3</t>
  </si>
  <si>
    <t>6,3*0,9*1,99-6,3*0,9*0,4</t>
  </si>
  <si>
    <t>10,2*0,7*1,76-10,2*0,7*0,4</t>
  </si>
  <si>
    <t>(0,8*1,8*2,05-0,8*1,8*0,3)*3</t>
  </si>
  <si>
    <t>(0,8*1,8*1,98-0,8*1,8*0,4)*1</t>
  </si>
  <si>
    <t>"výtlak V5 samostatně"</t>
  </si>
  <si>
    <t>88,4*1*1,8-88,4*1*0,4</t>
  </si>
  <si>
    <t>105,2*0,9*3,14-105,2*0,9*0,6</t>
  </si>
  <si>
    <t>72,1*0,7*1,64-72,1*0,7*0,6</t>
  </si>
  <si>
    <t>2,3*0,9*3,43-2,3*0,9*0,5</t>
  </si>
  <si>
    <t>1,6*0,7*1,7-1,6*0,7*0,5</t>
  </si>
  <si>
    <t>"samostatně SÚS II. třídy"</t>
  </si>
  <si>
    <t>171,7*1*2,67-171,7*1*0,5</t>
  </si>
  <si>
    <t>(0,8*1,8*3,09-0,8*1,8*0,4)*3</t>
  </si>
  <si>
    <t>(0,8*1,8*2,62-0,8*1,8*0,5)*5</t>
  </si>
  <si>
    <t>"společně s výtlakem SÚS II. třídy"</t>
  </si>
  <si>
    <t>40,3*0,9*2,75-40,3*0,9*0,5</t>
  </si>
  <si>
    <t>39,4*0,7*1,68-39,4*0,7*0,5</t>
  </si>
  <si>
    <t>(0,8*1,8*2,1-0,8*1,8*0,5)*1</t>
  </si>
  <si>
    <t>"výtlak V6 samostatně"</t>
  </si>
  <si>
    <t>12,4*1*1,63-12,4*1*0,5</t>
  </si>
  <si>
    <t>"stoka H"</t>
  </si>
  <si>
    <t>98,8*1*2,02-98,8*1*0,6</t>
  </si>
  <si>
    <t>(0,8*1,8*1,95-0,8*1,8*0,6)*4</t>
  </si>
  <si>
    <t>51,2*1*1,64-51,2*1*0,3</t>
  </si>
  <si>
    <t>"výtlak V3"</t>
  </si>
  <si>
    <t>75*1*2,13-75*1*0,4</t>
  </si>
  <si>
    <t>"BP2"</t>
  </si>
  <si>
    <t>37,6*1*1,4-37,6*1*0,1</t>
  </si>
  <si>
    <t>3,3*1*1-3,3*1*0,5</t>
  </si>
  <si>
    <t>36*0,45*0,9-36*0,45*0,1</t>
  </si>
  <si>
    <t>30*0,45*1,3-30*0,45*0,4</t>
  </si>
  <si>
    <t>hlryh*0,5</t>
  </si>
  <si>
    <t>28</t>
  </si>
  <si>
    <t>132254206</t>
  </si>
  <si>
    <t>Hloubení zapažených rýh š do 2000 mm v hornině třídy těžitelnosti I, skupiny 3 objem do 5000 m3</t>
  </si>
  <si>
    <t>-577098892</t>
  </si>
  <si>
    <t>Hloubení zapažených rýh šířky přes 800 do 2 000 mm strojně s urovnáním dna do předepsaného profilu a spádu v hornině třídy těžitelnosti I skupiny 3 přes 1 000 do 5 000 m3</t>
  </si>
  <si>
    <t>hlryh*0,3</t>
  </si>
  <si>
    <t>29</t>
  </si>
  <si>
    <t>132354205</t>
  </si>
  <si>
    <t>Hloubení zapažených rýh š do 2000 mm v hornině třídy těžitelnosti II, skupiny 4 objem do 1000 m3</t>
  </si>
  <si>
    <t>-1071755354</t>
  </si>
  <si>
    <t>Hloubení zapažených rýh šířky přes 800 do 2 000 mm strojně s urovnáním dna do předepsaného profilu a spádu v hornině třídy těžitelnosti II skupiny 4 přes 500 do 1 000 m3</t>
  </si>
  <si>
    <t>hlryh*0,2</t>
  </si>
  <si>
    <t>30</t>
  </si>
  <si>
    <t>141721214</t>
  </si>
  <si>
    <t>Řízený zemní protlak délky do 50 m hloubky do 6 m s protlačením potrubí vnějšího průměru vrtu do 180 mm v hornině třídy těžitelnosti I a II, skupiny 1 až 4</t>
  </si>
  <si>
    <t>1463665498</t>
  </si>
  <si>
    <t>Řízený zemní protlak délky protlaku do 50 m v hornině třídy těžitelnosti I a II, skupiny 1 až 4 včetně protlačení trub v hloubce do 6 m vnějšího průměru vrtu přes 140 do 180 mm</t>
  </si>
  <si>
    <t>31</t>
  </si>
  <si>
    <t>M</t>
  </si>
  <si>
    <t>55283924</t>
  </si>
  <si>
    <t>trubka ocelová bezešvá hladká jakost 11 353 159x8,0mm</t>
  </si>
  <si>
    <t>806357577</t>
  </si>
  <si>
    <t>141721221</t>
  </si>
  <si>
    <t>Řízený zemní protlak délky do 50 m hloubky do 6 m s protlačením potrubí vnějšího průměru vrtu do 400 mm v hornině třídy těžitelnosti I a II, skupiny 1 až 4</t>
  </si>
  <si>
    <t>-923401436</t>
  </si>
  <si>
    <t>Řízený zemní protlak délky protlaku do 50 m v hornině třídy těžitelnosti I a II, skupiny 1 až 4 včetně protlačení trub v hloubce do 6 m vnějšího průměru vrtu přes 355 do 400 mm</t>
  </si>
  <si>
    <t>33</t>
  </si>
  <si>
    <t>14011113_R</t>
  </si>
  <si>
    <t>trubka ocelová bezešvá hladká jakost 11 353 400x8,0mm</t>
  </si>
  <si>
    <t>475962618</t>
  </si>
  <si>
    <t>34</t>
  </si>
  <si>
    <t>151811132</t>
  </si>
  <si>
    <t>Osazení pažicího boxu hl výkopu do 4 m š do 2,5 m</t>
  </si>
  <si>
    <t>-330760159</t>
  </si>
  <si>
    <t>Zřízení pažicích boxů pro pažení a rozepření stěn rýh podzemního vedení hloubka výkopu do 4 m, šířka přes 1,2 do 2,5 m</t>
  </si>
  <si>
    <t>2,65*709,3*2</t>
  </si>
  <si>
    <t>2,49*10,1*2</t>
  </si>
  <si>
    <t>2,37*50*2</t>
  </si>
  <si>
    <t>2,44*281*2</t>
  </si>
  <si>
    <t>2,3*285,4*2</t>
  </si>
  <si>
    <t>2,33*172,9*2</t>
  </si>
  <si>
    <t>2,38*364,5*2</t>
  </si>
  <si>
    <t>3,06*453,1*2</t>
  </si>
  <si>
    <t>2,52*139,1*2</t>
  </si>
  <si>
    <t>1,93*127,6*2</t>
  </si>
  <si>
    <t>2,3*367,1*2</t>
  </si>
  <si>
    <t>1,89*51,5*2</t>
  </si>
  <si>
    <t>1,98*63,5*2</t>
  </si>
  <si>
    <t>2,15*98,9*2</t>
  </si>
  <si>
    <t>2,19*40,6*2</t>
  </si>
  <si>
    <t>1,95*69,7*2</t>
  </si>
  <si>
    <t>2,16*298,5*2</t>
  </si>
  <si>
    <t>2,89*44*2</t>
  </si>
  <si>
    <t>2,11*170*2</t>
  </si>
  <si>
    <t>1,8*88,4*2</t>
  </si>
  <si>
    <t>2,05*63,1*2</t>
  </si>
  <si>
    <t>3,04*185,2*2</t>
  </si>
  <si>
    <t>2,3*12,1*2</t>
  </si>
  <si>
    <t>2,95*28,2*2</t>
  </si>
  <si>
    <t>1,63*12,4*2</t>
  </si>
  <si>
    <t>2,02*98,8*2</t>
  </si>
  <si>
    <t>1,64*51,2*2</t>
  </si>
  <si>
    <t>2,13*75*2</t>
  </si>
  <si>
    <t>"společná přeložka vodovodu a plynovodu"</t>
  </si>
  <si>
    <t>1,65*85*2</t>
  </si>
  <si>
    <t>35</t>
  </si>
  <si>
    <t>151811232</t>
  </si>
  <si>
    <t>Odstranění pažicího boxu hl výkopu do 4 m š do 2,5 m</t>
  </si>
  <si>
    <t>1970977799</t>
  </si>
  <si>
    <t>Odstranění pažicích boxů pro pažení a rozepření stěn rýh podzemního vedení hloubka výkopu do 4 m, šířka přes 1,2 do 2,5 m</t>
  </si>
  <si>
    <t>36</t>
  </si>
  <si>
    <t>151931114_R</t>
  </si>
  <si>
    <t>Demontáž (odstranění) a nakládka speciálního pažení</t>
  </si>
  <si>
    <t>-1471952168</t>
  </si>
  <si>
    <t>3*4,4*2</t>
  </si>
  <si>
    <t>2,5*3,8*3</t>
  </si>
  <si>
    <t>3,5*6,8*4</t>
  </si>
  <si>
    <t>37</t>
  </si>
  <si>
    <t>151931115_R</t>
  </si>
  <si>
    <t>Montáž (nasazení) a vykládka speciálního pažení</t>
  </si>
  <si>
    <t>-1792659002</t>
  </si>
  <si>
    <t>38</t>
  </si>
  <si>
    <t>151931105_R</t>
  </si>
  <si>
    <t xml:space="preserve">Pronájem šachtového pažení  2,5 x 2,5 x 3,8 m</t>
  </si>
  <si>
    <t>kus</t>
  </si>
  <si>
    <t>-1748391157</t>
  </si>
  <si>
    <t>151931116_R</t>
  </si>
  <si>
    <t xml:space="preserve">Pronájem šachtového pažení  3 x 3 x 4,4 m</t>
  </si>
  <si>
    <t>-1886938971</t>
  </si>
  <si>
    <t>P</t>
  </si>
  <si>
    <t xml:space="preserve">Poznámka k položce:_x000d_
Pažení stavební jámy  </t>
  </si>
  <si>
    <t>40</t>
  </si>
  <si>
    <t>151931117_R</t>
  </si>
  <si>
    <t xml:space="preserve">Pronájem šachtového pažení  3,5 x 3,5 x 6,8 m</t>
  </si>
  <si>
    <t>370851466</t>
  </si>
  <si>
    <t>41</t>
  </si>
  <si>
    <t>151931154_R</t>
  </si>
  <si>
    <t>Doprava pažení pro jámy</t>
  </si>
  <si>
    <t>kpl</t>
  </si>
  <si>
    <t>1676545290</t>
  </si>
  <si>
    <t>42</t>
  </si>
  <si>
    <t>162751117</t>
  </si>
  <si>
    <t>Vodorovné přemístění do 10000 m výkopku/sypaniny z horniny třídy těžitelnosti I, skupiny 1 až 3</t>
  </si>
  <si>
    <t>141491536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</si>
  <si>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</si>
  <si>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hlryh+hljamz+hljamn-7170,971+(9310,634/2)</t>
  </si>
  <si>
    <t>vodprem*0,8</t>
  </si>
  <si>
    <t>43</t>
  </si>
  <si>
    <t>162751119</t>
  </si>
  <si>
    <t>Příplatek k vodorovnému přemístění výkopku/sypaniny z horniny třídy těžitelnosti I, skupiny 1 až 3 ZKD 1000 m přes 10000 m</t>
  </si>
  <si>
    <t>-1413902055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</si>
  <si>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</si>
  <si>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Poznámka k položce:_x000d_
uvažován lom Žumberk</t>
  </si>
  <si>
    <t>vodprem*0,8*5</t>
  </si>
  <si>
    <t>44</t>
  </si>
  <si>
    <t>162751137</t>
  </si>
  <si>
    <t>Vodorovné přemístění do 10000 m výkopku/sypaniny z horniny třídy těžitelnosti II, skupiny 4 a 5</t>
  </si>
  <si>
    <t>-1760082295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</si>
  <si>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</si>
  <si>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vodprem*0,2</t>
  </si>
  <si>
    <t>45</t>
  </si>
  <si>
    <t>162751139</t>
  </si>
  <si>
    <t>Příplatek k vodorovnému přemístění výkopku/sypaniny z horniny třídy těžitelnosti II, skupiny 4 a 5 ZKD 1000 m přes 10000 m</t>
  </si>
  <si>
    <t>476448088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</si>
  <si>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</si>
  <si>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vodprem*0,2*5</t>
  </si>
  <si>
    <t>46</t>
  </si>
  <si>
    <t>171201201</t>
  </si>
  <si>
    <t>Uložení sypaniny na skládky</t>
  </si>
  <si>
    <t>-1383040951</t>
  </si>
  <si>
    <t>"uložení štěrku na mezideponii"</t>
  </si>
  <si>
    <t>1225,92*2</t>
  </si>
  <si>
    <t>47</t>
  </si>
  <si>
    <t>174101101</t>
  </si>
  <si>
    <t>Zásyp jam, šachet rýh nebo kolem objektů sypaninou se zhutněním</t>
  </si>
  <si>
    <t>733457224</t>
  </si>
  <si>
    <t>Poznámka k položce:_x000d_
Hutnění na min. 50MPa v části místních komunikací po konzultaci s investorem možno 30MPa</t>
  </si>
  <si>
    <t>hlryh+hljamz-lože-obsyp</t>
  </si>
  <si>
    <t>48</t>
  </si>
  <si>
    <t>58331200</t>
  </si>
  <si>
    <t>štěrkopísek netříděný zásypový</t>
  </si>
  <si>
    <t>t</t>
  </si>
  <si>
    <t>-1866511801</t>
  </si>
  <si>
    <t>-(34,2*1*1,82-34,2*1*0,55)</t>
  </si>
  <si>
    <t>-(16,4*1*3,29-16,4*1*0,55)</t>
  </si>
  <si>
    <t>-(23,9*1*1,65-23,9*1*0,55)</t>
  </si>
  <si>
    <t>-((0,8*1,8*1,62-0,8*1,8*0,55)*2)</t>
  </si>
  <si>
    <t>-(10,4*1*3,22-10,4*1*0,55)</t>
  </si>
  <si>
    <t>3,5*3,5*6,4-(PI*1,25*1,25*6,4)</t>
  </si>
  <si>
    <t>2,5*2,5*3,2-(PI*0,75*0,75*3,2)</t>
  </si>
  <si>
    <t>-(3*3*4,2-(PI*1*1*4,2))</t>
  </si>
  <si>
    <t>2,5*2,5*3,35-(PI*0,75*0,75*3,35)</t>
  </si>
  <si>
    <t>2,5*2,5*2,9-(PI*0,75*0,75*2,9)</t>
  </si>
  <si>
    <t>3*3*4-(PI*1*1*4)</t>
  </si>
  <si>
    <t>"kabely elektro ČS1-6 trávník"</t>
  </si>
  <si>
    <t>-(36*0,45*0,9-36*0,45*0,5)</t>
  </si>
  <si>
    <t>"zpětný zásyp ze štěrkových vrstev komunikací"</t>
  </si>
  <si>
    <t>"III. třída"</t>
  </si>
  <si>
    <t>-0,2*1243,8</t>
  </si>
  <si>
    <t>"II. třída"</t>
  </si>
  <si>
    <t>-0,2*886</t>
  </si>
  <si>
    <t>-2961,8*0,2</t>
  </si>
  <si>
    <t>"panel. komunikace + štěrková"</t>
  </si>
  <si>
    <t>-1038*0,2</t>
  </si>
  <si>
    <t>7107,157-1225,92*2</t>
  </si>
  <si>
    <t>4655,317*2</t>
  </si>
  <si>
    <t>49</t>
  </si>
  <si>
    <t>175111101</t>
  </si>
  <si>
    <t>Obsypání potrubí ručně sypaninou bez prohození, uloženou do 3 m</t>
  </si>
  <si>
    <t>1052858694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</si>
  <si>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</si>
  <si>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"gravitační stoky"</t>
  </si>
  <si>
    <t>4186,3*1*0,55</t>
  </si>
  <si>
    <t>"výtlaky"</t>
  </si>
  <si>
    <t>278,7*1*0,41</t>
  </si>
  <si>
    <t>(51,2+75+133+258,5+154,9-31)*1*0,037</t>
  </si>
  <si>
    <t>66*0,45*0,3</t>
  </si>
  <si>
    <t>50</t>
  </si>
  <si>
    <t>58337310</t>
  </si>
  <si>
    <t>štěrkopísek frakce 0/4</t>
  </si>
  <si>
    <t>-716884745</t>
  </si>
  <si>
    <t>obsyp*2</t>
  </si>
  <si>
    <t>51</t>
  </si>
  <si>
    <t>181351103</t>
  </si>
  <si>
    <t>Rozprostření ornice tl vrstvy do 200 mm pl do 500 m2 v rovině nebo ve svahu do 1:5 strojně</t>
  </si>
  <si>
    <t>-1145213146</t>
  </si>
  <si>
    <t>Rozprostření a urovnání ornice v rovině nebo ve svahu sklonu do 1:5 strojně při souvislé ploše přes 100 do 500 m2, tl. vrstvy do 200 mm</t>
  </si>
  <si>
    <t>52</t>
  </si>
  <si>
    <t>181411131</t>
  </si>
  <si>
    <t>Založení parkového trávníku výsevem plochy do 1000 m2 v rovině a ve svahu do 1:5</t>
  </si>
  <si>
    <t>1541634124</t>
  </si>
  <si>
    <t>Založení trávníku na půdě předem připravené plochy do 1000 m2 výsevem včetně utažení parkového v rovině nebo na svahu do 1:5</t>
  </si>
  <si>
    <t>53</t>
  </si>
  <si>
    <t>00572472</t>
  </si>
  <si>
    <t>osivo směs travní krajinná-rovinná</t>
  </si>
  <si>
    <t>kg</t>
  </si>
  <si>
    <t>-619446137</t>
  </si>
  <si>
    <t>156,83/5</t>
  </si>
  <si>
    <t>Zakládání</t>
  </si>
  <si>
    <t>54</t>
  </si>
  <si>
    <t>212752101</t>
  </si>
  <si>
    <t>Trativod z drenážních trubek korugovaných PE-HD SN 4 perforace 360° včetně lože otevřený výkop DN 100 pro liniové stavby</t>
  </si>
  <si>
    <t>1248120676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</si>
  <si>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</si>
  <si>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"gravitační kanalizace"</t>
  </si>
  <si>
    <t>4186,3</t>
  </si>
  <si>
    <t>"výtlaky samostatně"</t>
  </si>
  <si>
    <t>139,5+51,2+75+69,7+139,5+11,1</t>
  </si>
  <si>
    <t>55</t>
  </si>
  <si>
    <t>162758962</t>
  </si>
  <si>
    <t>Jílové hrázky</t>
  </si>
  <si>
    <t>201459511</t>
  </si>
  <si>
    <t xml:space="preserve">Jílové hrázky pro přehrazení spodní vody ve výkopu </t>
  </si>
  <si>
    <t>56</t>
  </si>
  <si>
    <t>271532213</t>
  </si>
  <si>
    <t>Podsyp pod základové konstrukce se zhutněním z hrubého kameniva frakce 8 až 16 mm</t>
  </si>
  <si>
    <t>869137141</t>
  </si>
  <si>
    <t>Podsyp pod základové konstrukce se zhutněním a urovnáním povrchu z kameniva hrubého, frakce 8 - 16 mm</t>
  </si>
  <si>
    <t>"pod přístřešek"</t>
  </si>
  <si>
    <t>2,5*2,5*0,3</t>
  </si>
  <si>
    <t>57</t>
  </si>
  <si>
    <t>273362021</t>
  </si>
  <si>
    <t>Výztuž základových desek svařovanými sítěmi Kari</t>
  </si>
  <si>
    <t>-154060268</t>
  </si>
  <si>
    <t>Výztuž základů desek ze svařovaných sítí z drátů typu KARI</t>
  </si>
  <si>
    <t>58</t>
  </si>
  <si>
    <t>279113111</t>
  </si>
  <si>
    <t>Základová zeď tl 150 mm z tvárnic ztraceného bednění včetně výplně z betonu tř. C 8/10</t>
  </si>
  <si>
    <t>204106263</t>
  </si>
  <si>
    <t xml:space="preserve">Základové zdi z tvárnic ztraceného bednění včetně výplně z betonu  bez zvláštních nároků na vliv prostředí třídy C 8/10, tloušťky zdiva 150 mm</t>
  </si>
  <si>
    <t>0,15*2*4</t>
  </si>
  <si>
    <t>59</t>
  </si>
  <si>
    <t>59515429</t>
  </si>
  <si>
    <t>tvárnice ztraceného bednění betonová dělená pro zdivo tl 150mm</t>
  </si>
  <si>
    <t>-196263740</t>
  </si>
  <si>
    <t>Svislé a kompletní konstrukce</t>
  </si>
  <si>
    <t>60</t>
  </si>
  <si>
    <t>358325114</t>
  </si>
  <si>
    <t>Bourání stoky kompletní nebo vybourání otvorů z železobetonu plochy do 4 m2</t>
  </si>
  <si>
    <t>832156689</t>
  </si>
  <si>
    <t>Bourání stoky kompletní nebo vybourání otvorů průřezové plochy do 4 m2 ve stokách ze zdiva z železobetonu</t>
  </si>
  <si>
    <t>"DN300"</t>
  </si>
  <si>
    <t>(PI*205*(0,28*0,28-0,2*0,2))</t>
  </si>
  <si>
    <t>"šachty DN 1000"</t>
  </si>
  <si>
    <t>(PI*2*(0,625*0,625-0,5*0,5))*9</t>
  </si>
  <si>
    <t>61</t>
  </si>
  <si>
    <t>359901211</t>
  </si>
  <si>
    <t>Monitoring stoky jakékoli výšky na nové kanalizaci</t>
  </si>
  <si>
    <t>-892678486</t>
  </si>
  <si>
    <t>Monitoring stok (kamerový systém) jakékoli výšky nová kanalizace</t>
  </si>
  <si>
    <t>62</t>
  </si>
  <si>
    <t>452321171</t>
  </si>
  <si>
    <t>Podkladní desky ze ŽB tř. C 30/37 otevřený výkop</t>
  </si>
  <si>
    <t>998963233</t>
  </si>
  <si>
    <t>Podkladní a zajišťovací konstrukce z betonu železového v otevřeném výkopu desky pod potrubí, stoky a drobné objekty z betonu tř. C 30/37</t>
  </si>
  <si>
    <t>2,25*2,25*0,15</t>
  </si>
  <si>
    <t>Vodorovné konstrukce</t>
  </si>
  <si>
    <t>63</t>
  </si>
  <si>
    <t>451572111</t>
  </si>
  <si>
    <t>Lože pod potrubí otevřený výkop z kameniva drobného těženého</t>
  </si>
  <si>
    <t>324453400</t>
  </si>
  <si>
    <t>Lože pod potrubí, stoky a drobné objekty v otevřeném výkopu z kameniva drobného těženého 0 až 4 mm</t>
  </si>
  <si>
    <t>4186,3*1*0,1</t>
  </si>
  <si>
    <t>278,7*1*0,1</t>
  </si>
  <si>
    <t>(51,2+75+133+258,5+154,9-31)*1*0,1</t>
  </si>
  <si>
    <t>"pod ČS"</t>
  </si>
  <si>
    <t>3*3*0,1*2</t>
  </si>
  <si>
    <t>2,5*2,5*0,1*3</t>
  </si>
  <si>
    <t>3,5*3,2*0,1*1</t>
  </si>
  <si>
    <t>66*0,45*0,1</t>
  </si>
  <si>
    <t>64</t>
  </si>
  <si>
    <t>257625589_R</t>
  </si>
  <si>
    <t>Položení desek na kabel</t>
  </si>
  <si>
    <t>-1981222600</t>
  </si>
  <si>
    <t>65</t>
  </si>
  <si>
    <t>59213008</t>
  </si>
  <si>
    <t>deska krycí betonová 500x200x35mm</t>
  </si>
  <si>
    <t>-936072517</t>
  </si>
  <si>
    <t>Komunikace</t>
  </si>
  <si>
    <t>66</t>
  </si>
  <si>
    <t>291211111</t>
  </si>
  <si>
    <t>Zřízení plochy ze silničních panelů do lože tl 50 mm z kameniva</t>
  </si>
  <si>
    <t>-1459743581</t>
  </si>
  <si>
    <t>Zřízení zpevněné plochy ze silničních panelů osazených do lože tl. 50 mm z kameniva</t>
  </si>
  <si>
    <t>100*3</t>
  </si>
  <si>
    <t>67</t>
  </si>
  <si>
    <t>59381009</t>
  </si>
  <si>
    <t>panel silniční 3,00x1,00x0,15m</t>
  </si>
  <si>
    <t>356591222</t>
  </si>
  <si>
    <t>"počítáno s polovinou nových panelů"</t>
  </si>
  <si>
    <t>68</t>
  </si>
  <si>
    <t>564762111</t>
  </si>
  <si>
    <t>Podklad z vibrovaného štěrku VŠ tl 200 mm</t>
  </si>
  <si>
    <t>1337499393</t>
  </si>
  <si>
    <t xml:space="preserve">Podklad nebo kryt z vibrovaného štěrku VŠ  s rozprostřením, vlhčením a zhutněním, po zhutnění tl. 200 mm</t>
  </si>
  <si>
    <t>69</t>
  </si>
  <si>
    <t>564782111</t>
  </si>
  <si>
    <t>Podklad z vibrovaného štěrku VŠ tl 300 mm</t>
  </si>
  <si>
    <t>-1156456239</t>
  </si>
  <si>
    <t xml:space="preserve">Podklad nebo kryt z vibrovaného štěrku VŠ  s rozprostřením, vlhčením a zhutněním, po zhutnění tl. 300 mm</t>
  </si>
  <si>
    <t>"přučtení stok - nově bude z vibr. štěrku"</t>
  </si>
  <si>
    <t>70</t>
  </si>
  <si>
    <t>564861111</t>
  </si>
  <si>
    <t>Podklad ze štěrkodrtě ŠD tl 200 mm</t>
  </si>
  <si>
    <t>1701328565</t>
  </si>
  <si>
    <t xml:space="preserve">Podklad ze štěrkodrti ŠD  s rozprostřením a zhutněním, po zhutnění tl. 200 mm</t>
  </si>
  <si>
    <t>933,3</t>
  </si>
  <si>
    <t>71</t>
  </si>
  <si>
    <t>564861113</t>
  </si>
  <si>
    <t>Podklad ze štěrkodrtě ŠD tl 220 mm</t>
  </si>
  <si>
    <t>-780642265</t>
  </si>
  <si>
    <t xml:space="preserve">Podklad ze štěrkodrti ŠD  s rozprostřením a zhutněním, po zhutnění tl. 220 mm</t>
  </si>
  <si>
    <t>72</t>
  </si>
  <si>
    <t>564871116</t>
  </si>
  <si>
    <t>Podklad ze štěrkodrtě ŠD tl. 300 mm</t>
  </si>
  <si>
    <t>-1695405738</t>
  </si>
  <si>
    <t xml:space="preserve">Podklad ze štěrkodrti ŠD  s rozprostřením a zhutněním, po zhutnění tl. 300 mm</t>
  </si>
  <si>
    <t>"dávkování chemikálie"</t>
  </si>
  <si>
    <t>73</t>
  </si>
  <si>
    <t>564931412</t>
  </si>
  <si>
    <t>Podklad z asfaltového recyklátu tl 100 mm</t>
  </si>
  <si>
    <t>-1565420035</t>
  </si>
  <si>
    <t xml:space="preserve">Podklad nebo podsyp z asfaltového recyklátu  s rozprostřením a zhutněním, po zhutnění tl. 100 mm</t>
  </si>
  <si>
    <t>74</t>
  </si>
  <si>
    <t>565135101</t>
  </si>
  <si>
    <t>Asfaltový beton vrstva podkladní ACP 16 (obalované kamenivo OKS) tl 50 mm š do 1,5 m</t>
  </si>
  <si>
    <t>-1150053094</t>
  </si>
  <si>
    <t xml:space="preserve">Asfaltový beton vrstva podkladní ACP 16 (obalované kamenivo střednězrnné - OKS)  s rozprostřením a zhutněním v pruhu šířky do 1,5 m, po zhutnění tl. 50 mm</t>
  </si>
  <si>
    <t>2869,58</t>
  </si>
  <si>
    <t>"odečtení stok - nově bude z vibr. štěrku"</t>
  </si>
  <si>
    <t>-84,2*1,6</t>
  </si>
  <si>
    <t>-43,4*1</t>
  </si>
  <si>
    <t>-0,8*1,8</t>
  </si>
  <si>
    <t>-23*1</t>
  </si>
  <si>
    <t>-0,8*1,8*1</t>
  </si>
  <si>
    <t>75</t>
  </si>
  <si>
    <t>565135111</t>
  </si>
  <si>
    <t>Asfaltový beton vrstva podkladní ACP 16 (obalované kamenivo OKS) tl 50 mm š do 3 m</t>
  </si>
  <si>
    <t>-1467255567</t>
  </si>
  <si>
    <t xml:space="preserve">Asfaltový beton vrstva podkladní ACP 16 (obalované kamenivo střednězrnné - OKS)  s rozprostřením a zhutněním v pruhu šířky do 3 m, po zhutnění tl. 50 mm</t>
  </si>
  <si>
    <t>207+188,9+877,9</t>
  </si>
  <si>
    <t>76</t>
  </si>
  <si>
    <t>565155111</t>
  </si>
  <si>
    <t>Asfaltový beton vrstva podkladní ACP 16 (obalované kamenivo OKS) tl 70 mm š do 3 m</t>
  </si>
  <si>
    <t>-12264987</t>
  </si>
  <si>
    <t xml:space="preserve">Asfaltový beton vrstva podkladní ACP 16 (obalované kamenivo střednězrnné - OKS)  s rozprostřením a zhutněním v pruhu šířky do 3 m, po zhutnění tl. 70 mm</t>
  </si>
  <si>
    <t>77</t>
  </si>
  <si>
    <t>565251123_R</t>
  </si>
  <si>
    <t>Podklad ze štěrku částečně zpevněného cementovou maltou ŠCM tl 300 mm</t>
  </si>
  <si>
    <t>-808926593</t>
  </si>
  <si>
    <t xml:space="preserve">Podklad ze štěrku částečně zpevněného cementovou maltou ŠCM  s rozprostřením a s hutněním, po zhutnění tl. 300 mm</t>
  </si>
  <si>
    <t>78</t>
  </si>
  <si>
    <t>566901123</t>
  </si>
  <si>
    <t>Vyspravení podkladu po překopech ing sítí plochy do 15 m2 štěrkopískem tl. 200 mm</t>
  </si>
  <si>
    <t>-448277477</t>
  </si>
  <si>
    <t>Vyspravení podkladu po překopech inženýrských sítí plochy do 15 m2 s rozprostřením a zhutněním štěrkopískem tl. 200 mm</t>
  </si>
  <si>
    <t>"dlažba C2-2"</t>
  </si>
  <si>
    <t>79</t>
  </si>
  <si>
    <t>567122112</t>
  </si>
  <si>
    <t>Podklad ze směsi stmelené cementem SC C 8/10 (KSC I) tl 130 mm</t>
  </si>
  <si>
    <t>-2097554611</t>
  </si>
  <si>
    <t>Podklad ze směsi stmelené cementem SC bez dilatačních spár, s rozprostřením a zhutněním SC C 8/10 (KSC I), po zhutnění tl. 130 mm</t>
  </si>
  <si>
    <t>169,7+154,5+741,6</t>
  </si>
  <si>
    <t>1170,2</t>
  </si>
  <si>
    <t>80</t>
  </si>
  <si>
    <t>573111112</t>
  </si>
  <si>
    <t>Postřik živičný infiltrační s posypem z asfaltu množství 1 kg/m2</t>
  </si>
  <si>
    <t>1764925434</t>
  </si>
  <si>
    <t>Postřik infiltrační PI z asfaltu silničního s posypem kamenivem, v množství 1,00 kg/m2</t>
  </si>
  <si>
    <t>1273,8</t>
  </si>
  <si>
    <t>487,2*1,5</t>
  </si>
  <si>
    <t>2,3*0,8*14</t>
  </si>
  <si>
    <t>3*1,5</t>
  </si>
  <si>
    <t>281*1,5</t>
  </si>
  <si>
    <t>2,3*0,8*7</t>
  </si>
  <si>
    <t>285,4*1,5</t>
  </si>
  <si>
    <t>2,3*1,8*6</t>
  </si>
  <si>
    <t>2*1,5</t>
  </si>
  <si>
    <t>320*1,5</t>
  </si>
  <si>
    <t>2,3*1,8*8</t>
  </si>
  <si>
    <t>23*1,5</t>
  </si>
  <si>
    <t>2,3*1,8*1</t>
  </si>
  <si>
    <t>84,2*2,1</t>
  </si>
  <si>
    <t>43,4*1,5</t>
  </si>
  <si>
    <t>2,3*1,8</t>
  </si>
  <si>
    <t>280,2*1,5</t>
  </si>
  <si>
    <t>2,3*1,8*10</t>
  </si>
  <si>
    <t>62,8*2,1</t>
  </si>
  <si>
    <t>18,2*1,25</t>
  </si>
  <si>
    <t>18,9*1,5</t>
  </si>
  <si>
    <t>2,3*1,8*3</t>
  </si>
  <si>
    <t>40,6*4,5</t>
  </si>
  <si>
    <t>332,4*2,1</t>
  </si>
  <si>
    <t>2,3*1,8*9</t>
  </si>
  <si>
    <t>6*1,5</t>
  </si>
  <si>
    <t>75*1,5</t>
  </si>
  <si>
    <t>24,1*1,5</t>
  </si>
  <si>
    <t>57,4*1,5</t>
  </si>
  <si>
    <t>81</t>
  </si>
  <si>
    <t>573211109</t>
  </si>
  <si>
    <t>Postřik živičný spojovací z asfaltu v množství 0,50 kg/m2</t>
  </si>
  <si>
    <t>-66004892</t>
  </si>
  <si>
    <t>Postřik spojovací PS bez posypu kamenivem z asfaltu silničního, v množství 0,50 kg/m2</t>
  </si>
  <si>
    <t>2453,5</t>
  </si>
  <si>
    <t>1481,7</t>
  </si>
  <si>
    <t>3227,4</t>
  </si>
  <si>
    <t>82</t>
  </si>
  <si>
    <t>577134211</t>
  </si>
  <si>
    <t>Asfaltový beton vrstva obrusná ACO 11 (ABS) tř. II tl 40 mm š do 3 m z nemodifikovaného asfaltu</t>
  </si>
  <si>
    <t>385688678</t>
  </si>
  <si>
    <t xml:space="preserve">Asfaltový beton vrstva obrusná ACO 11 (ABS)  s rozprostřením a se zhutněním z nemodifikovaného asfaltu v pruhu šířky do 3 m tř. II, po zhutnění tl. 40 mm</t>
  </si>
  <si>
    <t>"SÚS II. třída"</t>
  </si>
  <si>
    <t>1635,5+375,1+442,9</t>
  </si>
  <si>
    <t>"SÚS III. třída"</t>
  </si>
  <si>
    <t>83</t>
  </si>
  <si>
    <t>577144111</t>
  </si>
  <si>
    <t>Asfaltový beton vrstva obrusná ACO 11 (ABS) tř. I tl 50 mm š do 3 m z nemodifikovaného asfaltu</t>
  </si>
  <si>
    <t>-1538573253</t>
  </si>
  <si>
    <t xml:space="preserve">Asfaltový beton vrstva obrusná ACO 11 (ABS)  s rozprostřením a se zhutněním z nemodifikovaného asfaltu v pruhu šířky do 3 m tř. I, po zhutnění tl. 50 mm</t>
  </si>
  <si>
    <t>2883,08+1023,7</t>
  </si>
  <si>
    <t>84</t>
  </si>
  <si>
    <t>577155132</t>
  </si>
  <si>
    <t>Asfaltový beton vrstva ložní ACL 16 (ABH) tl 60 mm š do 3 m z modifikovaného asfaltu</t>
  </si>
  <si>
    <t>-2134273063</t>
  </si>
  <si>
    <t xml:space="preserve">Asfaltový beton vrstva ložní ACL 16 (ABH)  s rozprostřením a zhutněním z modifikovaného asfaltu v pruhu šířky do 3 m, po zhutnění tl. 60 mm</t>
  </si>
  <si>
    <t>244,3+223,4+1014</t>
  </si>
  <si>
    <t>85</t>
  </si>
  <si>
    <t>591211111</t>
  </si>
  <si>
    <t>Kladení dlažby z kostek drobných z kamene do lože z kameniva těženého tl 50 mm</t>
  </si>
  <si>
    <t>1239474424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</si>
  <si>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</si>
  <si>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Trubní vedení</t>
  </si>
  <si>
    <t>86</t>
  </si>
  <si>
    <t>852261122</t>
  </si>
  <si>
    <t>Montáž potrubí z trub litinových tlakových přírubových normálních délek otevřený výkop DN 100</t>
  </si>
  <si>
    <t>-1224253958</t>
  </si>
  <si>
    <t xml:space="preserve">Montáž potrubí z trub litinových tlakových přírubových  normálních délek v otevřeném výkopu, kanálu nebo v šachtě DN 100</t>
  </si>
  <si>
    <t>87</t>
  </si>
  <si>
    <t>55253272_R</t>
  </si>
  <si>
    <t xml:space="preserve">trouba přírubová litinová vodovodní  PN 10/16 DN 100 dl 2000mm</t>
  </si>
  <si>
    <t>2013189788</t>
  </si>
  <si>
    <t>88</t>
  </si>
  <si>
    <t>55253271_R</t>
  </si>
  <si>
    <t xml:space="preserve">trouba přírubová litinová vodovodní  PN 10/16 DN 100 dl 1500mm</t>
  </si>
  <si>
    <t>304939005</t>
  </si>
  <si>
    <t>89</t>
  </si>
  <si>
    <t>55253263</t>
  </si>
  <si>
    <t xml:space="preserve">trouba přírubová litinová vodovodní  PN 10/16 DN 100 dl 1000mm</t>
  </si>
  <si>
    <t>-121221659</t>
  </si>
  <si>
    <t>90</t>
  </si>
  <si>
    <t>55253260</t>
  </si>
  <si>
    <t xml:space="preserve">trouba přírubová litinová vodovodní  PN 10/16 DN 100 dl 700mm</t>
  </si>
  <si>
    <t>251726596</t>
  </si>
  <si>
    <t>91</t>
  </si>
  <si>
    <t>55253255</t>
  </si>
  <si>
    <t xml:space="preserve">trouba přírubová litinová vodovodní  PN 10/16 DN 100 dl 400mm</t>
  </si>
  <si>
    <t>1143954405</t>
  </si>
  <si>
    <t>92</t>
  </si>
  <si>
    <t>871263121</t>
  </si>
  <si>
    <t>Montáž kanalizačního potrubí z PVC těsněné gumovým kroužkem otevřený výkop sklon do 20 % DN 110</t>
  </si>
  <si>
    <t>1708292300</t>
  </si>
  <si>
    <t>Montáž kanalizačního potrubí z plastů z tvrdého PVC těsněných gumovým kroužkem v otevřeném výkopu ve sklonu do 20 % DN 110</t>
  </si>
  <si>
    <t>93</t>
  </si>
  <si>
    <t>28611112_R</t>
  </si>
  <si>
    <t>trubka kanalizační PVC DN 110x500 mm SN8</t>
  </si>
  <si>
    <t>-1008772678</t>
  </si>
  <si>
    <t>254</t>
  </si>
  <si>
    <t>871420418_R</t>
  </si>
  <si>
    <t>Montáž bezp. přelivu</t>
  </si>
  <si>
    <t>274515577</t>
  </si>
  <si>
    <t>255</t>
  </si>
  <si>
    <t>28614145_R</t>
  </si>
  <si>
    <t>Bezpečnostní přeliv (LT DN 250 . koleno+vtok)</t>
  </si>
  <si>
    <t>1879470354</t>
  </si>
  <si>
    <t>94</t>
  </si>
  <si>
    <t>877265211</t>
  </si>
  <si>
    <t>Montáž tvarovek z tvrdého PVC-systém KG nebo z polypropylenu-systém KG 2000 jednoosé DN 110</t>
  </si>
  <si>
    <t>-18547504</t>
  </si>
  <si>
    <t xml:space="preserve">Montáž tvarovek na kanalizačním potrubí z trub z plastu  z tvrdého PVC nebo z polypropylenu v otevřeném výkopu jednoosých DN 110</t>
  </si>
  <si>
    <t>95</t>
  </si>
  <si>
    <t>28611353</t>
  </si>
  <si>
    <t>koleno kanalizační PVC KG 110x87°</t>
  </si>
  <si>
    <t>-1850252462</t>
  </si>
  <si>
    <t>96</t>
  </si>
  <si>
    <t>871363121</t>
  </si>
  <si>
    <t>Montáž kanalizačního potrubí z PVC těsněné gumovým kroužkem otevřený výkop sklon do 20 % DN 250</t>
  </si>
  <si>
    <t>1534322812</t>
  </si>
  <si>
    <t>Montáž kanalizačního potrubí z plastů z tvrdého PVC těsněných gumovým kroužkem v otevřeném výkopu ve sklonu do 20 % DN 250</t>
  </si>
  <si>
    <t>97</t>
  </si>
  <si>
    <t>28611241_R</t>
  </si>
  <si>
    <t>trubka kanalizační PVC-U DN 250x5000mm SN12</t>
  </si>
  <si>
    <t>-47119095</t>
  </si>
  <si>
    <t>trubka kanalizační PVC-U s plnostěnnou konstrukcí stěny DN 250x5000mm SN12</t>
  </si>
  <si>
    <t>98</t>
  </si>
  <si>
    <t>871264301</t>
  </si>
  <si>
    <t>Montáž kanalizačního potrubí z PE SDR17 otevřený výkop sklon do 20 % svařovaných na tupo D 110x6,6</t>
  </si>
  <si>
    <t>-860644225</t>
  </si>
  <si>
    <t>Montáž kanalizačního potrubí z plastů z polyetylenu PE 100 svařovaných na tupo v otevřeném výkopu ve sklonu do 20 % SDR 17/PN 10 D 110 x 6,6 mm</t>
  </si>
  <si>
    <t>99</t>
  </si>
  <si>
    <t>28613445</t>
  </si>
  <si>
    <t>potrubí dvouvrstvé PE100 RC se signalizační vrstvou SDR17 110x6,6mm</t>
  </si>
  <si>
    <t>-151510951</t>
  </si>
  <si>
    <t>100</t>
  </si>
  <si>
    <t>871224201_R</t>
  </si>
  <si>
    <t>Montáž kanalizačního potrubí z PE SDR17 otevřený výkop sklon do 20 % svařovaných na tupo D 63x3,8mm</t>
  </si>
  <si>
    <t>-1007549187</t>
  </si>
  <si>
    <t>Montáž kanalizačního potrubí z plastů z polyetylenu PE 100 svařovaných na tupo v otevřeném výkopu ve sklonu do 20 % SDR 11/PN16 D 63 x 3,8 mm</t>
  </si>
  <si>
    <t>101</t>
  </si>
  <si>
    <t>28613684_R</t>
  </si>
  <si>
    <t>potrubí dvouvrstvé PE100 RC se signalizační vrstvou SDR17 63x3,8mm</t>
  </si>
  <si>
    <t>-1822665005</t>
  </si>
  <si>
    <t>51,2+75+133+258,5+154,9</t>
  </si>
  <si>
    <t>102</t>
  </si>
  <si>
    <t>877211201</t>
  </si>
  <si>
    <t>Montáž oblouků svařovaných na tupo na vodovodním potrubí z PE trub d 63</t>
  </si>
  <si>
    <t>-385776782</t>
  </si>
  <si>
    <t>Montáž tvarovek na vodovodním plastovém potrubí z polyetylenu PE 100 svařovaných na tupo SDR 11/PN16 oblouků nebo redukcí d 63</t>
  </si>
  <si>
    <t>103</t>
  </si>
  <si>
    <t>28653133_R</t>
  </si>
  <si>
    <t>nákružek lemový PE 100 SDR 17 63mm</t>
  </si>
  <si>
    <t>1326250297</t>
  </si>
  <si>
    <t>104</t>
  </si>
  <si>
    <t>42221336_R</t>
  </si>
  <si>
    <t>Otočná příruba PP-ST d50</t>
  </si>
  <si>
    <t>-579926862</t>
  </si>
  <si>
    <t>105</t>
  </si>
  <si>
    <t>47501309_R</t>
  </si>
  <si>
    <t>Ploché těsnění k lemovému nákružku - ocelová výztuha, NBR, DN50, d63</t>
  </si>
  <si>
    <t>-143406864</t>
  </si>
  <si>
    <t>106</t>
  </si>
  <si>
    <t>28614866_R</t>
  </si>
  <si>
    <t>oblouk 60° SDR 17 PE 100 PN 10 D 63mm</t>
  </si>
  <si>
    <t>-53820275</t>
  </si>
  <si>
    <t>107</t>
  </si>
  <si>
    <t>28614895_R</t>
  </si>
  <si>
    <t>oblouk 45° SDR 17 PE 100 PN 10 D 63mm</t>
  </si>
  <si>
    <t>-1855631098</t>
  </si>
  <si>
    <t>108</t>
  </si>
  <si>
    <t>28614896_R</t>
  </si>
  <si>
    <t>oblouk 30° SDR 17 PE 100 PN 10 D 63mm</t>
  </si>
  <si>
    <t>2098166332</t>
  </si>
  <si>
    <t>109</t>
  </si>
  <si>
    <t>28614897_R</t>
  </si>
  <si>
    <t>oblouk 11° SDR 17 PE 100 PN 10 D 63mm</t>
  </si>
  <si>
    <t>-1089658309</t>
  </si>
  <si>
    <t>110</t>
  </si>
  <si>
    <t>877261201</t>
  </si>
  <si>
    <t>Montáž oblouků svařovaných na tupo na vodovodním potrubí z PE trub d 110</t>
  </si>
  <si>
    <t>2014601184</t>
  </si>
  <si>
    <t>Montáž tvarovek na vodovodním plastovém potrubí z polyetylenu PE 100 svařovaných na tupo SDR 11/PN16 oblouků nebo redukcí d 110</t>
  </si>
  <si>
    <t>111</t>
  </si>
  <si>
    <t>28614881</t>
  </si>
  <si>
    <t>oblouk 90° SDR 17 PE 100 RC PN 10 D 110mm</t>
  </si>
  <si>
    <t>-1889368715</t>
  </si>
  <si>
    <t>112</t>
  </si>
  <si>
    <t>28614911</t>
  </si>
  <si>
    <t>oblouk 45° SDR 17 PE 100 RC PN 10 D 110mm</t>
  </si>
  <si>
    <t>17311403</t>
  </si>
  <si>
    <t>113</t>
  </si>
  <si>
    <t>28614969_R</t>
  </si>
  <si>
    <t>oblouk 11° SDR 17 PE 100 RC PN 10 D 110mm</t>
  </si>
  <si>
    <t>1912446390</t>
  </si>
  <si>
    <t>114</t>
  </si>
  <si>
    <t>28653150</t>
  </si>
  <si>
    <t>nákružek lemový PE 100 SDR 17 110mm</t>
  </si>
  <si>
    <t>-1985865384</t>
  </si>
  <si>
    <t>115</t>
  </si>
  <si>
    <t>42221386_R</t>
  </si>
  <si>
    <t>Otočná příruba PP-ST d100</t>
  </si>
  <si>
    <t>-170318001</t>
  </si>
  <si>
    <t>116</t>
  </si>
  <si>
    <t>47501389_R</t>
  </si>
  <si>
    <t>Ploché těsnění k lemovému nákružku - ocelová výztuha, NBR, DN100, d110</t>
  </si>
  <si>
    <t>-726120447</t>
  </si>
  <si>
    <t>Ploché těsnění k lemovému nákružku - ocelová výztuha, NBR, DN150, d110</t>
  </si>
  <si>
    <t>117</t>
  </si>
  <si>
    <t>857264122</t>
  </si>
  <si>
    <t>Montáž litinových tvarovek odbočných přírubových otevřený výkop DN 100</t>
  </si>
  <si>
    <t>-1205067207</t>
  </si>
  <si>
    <t>Montáž litinových tvarovek na potrubí litinovém tlakovém odbočných na potrubí z trub přírubových v otevřeném výkopu, kanálu nebo v šachtě DN 100</t>
  </si>
  <si>
    <t>118</t>
  </si>
  <si>
    <t>55253515</t>
  </si>
  <si>
    <t>tvarovka přírubová litinová s přírubovou odbočkou,práškový epoxid tl 250µm T-kus DN 100/80</t>
  </si>
  <si>
    <t>926610235</t>
  </si>
  <si>
    <t>"výtlak V1"</t>
  </si>
  <si>
    <t>119</t>
  </si>
  <si>
    <t>55253513</t>
  </si>
  <si>
    <t>tvarovka přírubová litinová s přírubovou odbočkou,práškový epoxid tl 250µm T-kus DN 100/50</t>
  </si>
  <si>
    <t>-1224515425</t>
  </si>
  <si>
    <t>120</t>
  </si>
  <si>
    <t>55253592</t>
  </si>
  <si>
    <t>kříž přírubový litinový PN 10/16 TT-kus DN 100/100</t>
  </si>
  <si>
    <t>1420692276</t>
  </si>
  <si>
    <t>121</t>
  </si>
  <si>
    <t>857244122</t>
  </si>
  <si>
    <t>Montáž litinových tvarovek odbočných přírubových otevřený výkop DN 80</t>
  </si>
  <si>
    <t>-1476024708</t>
  </si>
  <si>
    <t>Montáž litinových tvarovek na potrubí litinovém tlakovém odbočných na potrubí z trub přírubových v otevřeném výkopu, kanálu nebo v šachtě DN 80</t>
  </si>
  <si>
    <t>122</t>
  </si>
  <si>
    <t>55253502</t>
  </si>
  <si>
    <t>tvarovka přírubová litinová s přírubovou odbočkou,práškový epoxid tl 250µm T-kus DN 50/50</t>
  </si>
  <si>
    <t>1305930586</t>
  </si>
  <si>
    <t>123</t>
  </si>
  <si>
    <t>55253589</t>
  </si>
  <si>
    <t>kříž přírubový litinový,práškový epoxid tl 250µm TT-kus DN 50/50</t>
  </si>
  <si>
    <t>1627551268</t>
  </si>
  <si>
    <t>"ČS2-6"</t>
  </si>
  <si>
    <t>124</t>
  </si>
  <si>
    <t>891212222</t>
  </si>
  <si>
    <t>Montáž kanalizačních šoupátek s ručním kolečkem v šachtách DN 50</t>
  </si>
  <si>
    <t>-87319436</t>
  </si>
  <si>
    <t>Montáž kanalizačních armatur na potrubí šoupátek uzavíracích v šachtách s ručním kolečkem DN 50</t>
  </si>
  <si>
    <t>125</t>
  </si>
  <si>
    <t>55113697_R</t>
  </si>
  <si>
    <t>Šoupě deskové pro odpadní vodu DN 50</t>
  </si>
  <si>
    <t>-773669253</t>
  </si>
  <si>
    <t>126</t>
  </si>
  <si>
    <t>891262222</t>
  </si>
  <si>
    <t>Montáž kanalizačních šoupátek s ručním kolečkem v šachtách DN 100</t>
  </si>
  <si>
    <t>-515799</t>
  </si>
  <si>
    <t>Montáž kanalizačních armatur na potrubí šoupátek uzavíracích v šachtách s ručním kolečkem DN 100</t>
  </si>
  <si>
    <t>127</t>
  </si>
  <si>
    <t>55113699_R</t>
  </si>
  <si>
    <t>Šoupě deskové pro odpadní vodu DN 100</t>
  </si>
  <si>
    <t>275671947</t>
  </si>
  <si>
    <t>128</t>
  </si>
  <si>
    <t>891217113_R</t>
  </si>
  <si>
    <t>Montáž propl.souprav</t>
  </si>
  <si>
    <t>-361493371</t>
  </si>
  <si>
    <t>129</t>
  </si>
  <si>
    <t>422243974_R</t>
  </si>
  <si>
    <t>propl.souprava pro odp.vodu,DN50,h=1,5m</t>
  </si>
  <si>
    <t>1046152002</t>
  </si>
  <si>
    <t>"výtlak V5"</t>
  </si>
  <si>
    <t>130</t>
  </si>
  <si>
    <t>422243973_R</t>
  </si>
  <si>
    <t>propl.souprava pro odp.vodu,DN80,h=1,5m</t>
  </si>
  <si>
    <t>2051915584</t>
  </si>
  <si>
    <t>131</t>
  </si>
  <si>
    <t>891261264_R</t>
  </si>
  <si>
    <t>Montáž průtokoměru DN 100</t>
  </si>
  <si>
    <t>-1936644289</t>
  </si>
  <si>
    <t>Montáž zpětného ventilu DN 100</t>
  </si>
  <si>
    <t>132</t>
  </si>
  <si>
    <t>42214504_R</t>
  </si>
  <si>
    <t>magneticko-indukční průtokoměr metrologicky ověřený určený pro zásyp DN 100</t>
  </si>
  <si>
    <t>-1072824983</t>
  </si>
  <si>
    <t>133</t>
  </si>
  <si>
    <t>891261262_R</t>
  </si>
  <si>
    <t>Montáž průtokoměru DN 50</t>
  </si>
  <si>
    <t>-473124968</t>
  </si>
  <si>
    <t>Montáž zpětného ventilu DN 50</t>
  </si>
  <si>
    <t>134</t>
  </si>
  <si>
    <t>42214503_R</t>
  </si>
  <si>
    <t>magneticko-indukční průtokoměr metrologicky ověřený určený pro zásyp DN 50</t>
  </si>
  <si>
    <t>-643581959</t>
  </si>
  <si>
    <t>135</t>
  </si>
  <si>
    <t>857242122</t>
  </si>
  <si>
    <t>Montáž litinových tvarovek jednoosých přírubových otevřený výkop DN 80</t>
  </si>
  <si>
    <t>1138346930</t>
  </si>
  <si>
    <t>Montáž litinových tvarovek na potrubí litinovém tlakovém jednoosých na potrubí z trub přírubových v otevřeném výkopu, kanálu nebo v šachtě DN 80</t>
  </si>
  <si>
    <t>136</t>
  </si>
  <si>
    <t>55254024</t>
  </si>
  <si>
    <t>koleno přírubové z tvárné litiny,práškový epoxid tl 250µm Q-kus DN 50-90°</t>
  </si>
  <si>
    <t>-1351147942</t>
  </si>
  <si>
    <t>137</t>
  </si>
  <si>
    <t>55118691_R</t>
  </si>
  <si>
    <t>ventil zpětný s koulí přírubový litina DN 50</t>
  </si>
  <si>
    <t>827679004</t>
  </si>
  <si>
    <t>138</t>
  </si>
  <si>
    <t>55118329_R</t>
  </si>
  <si>
    <t>odvzdušňovací ventil nerez DN 50</t>
  </si>
  <si>
    <t>-1304768688</t>
  </si>
  <si>
    <t>139</t>
  </si>
  <si>
    <t>857262122</t>
  </si>
  <si>
    <t>Montáž litinových tvarovek jednoosých přírubových otevřený výkop DN 100</t>
  </si>
  <si>
    <t>643892264</t>
  </si>
  <si>
    <t>Montáž litinových tvarovek na potrubí litinovém tlakovém jednoosých na potrubí z trub přírubových v otevřeném výkopu, kanálu nebo v šachtě DN 100</t>
  </si>
  <si>
    <t>140</t>
  </si>
  <si>
    <t>55259983</t>
  </si>
  <si>
    <t>koleno přírubové Q tvárná litina DN100-90°</t>
  </si>
  <si>
    <t>-490180432</t>
  </si>
  <si>
    <t>141</t>
  </si>
  <si>
    <t>55118693_R</t>
  </si>
  <si>
    <t>ventil zpětný s koulí přírubový litina DN 100</t>
  </si>
  <si>
    <t>-1761493023</t>
  </si>
  <si>
    <t>142</t>
  </si>
  <si>
    <t>852241122</t>
  </si>
  <si>
    <t>Montáž potrubí z trub litinových tlakových přírubových normálních délek otevřený výkop DN 80</t>
  </si>
  <si>
    <t>867884797</t>
  </si>
  <si>
    <t xml:space="preserve">Montáž potrubí z trub litinových tlakových přírubových  normálních délek v otevřeném výkopu, kanálu nebo v šachtě DN 80</t>
  </si>
  <si>
    <t>143</t>
  </si>
  <si>
    <t>55253225_R</t>
  </si>
  <si>
    <t xml:space="preserve">trouba přírubová litinová vodovodní  PN 10/40 DN 50 dl 1500mm</t>
  </si>
  <si>
    <t>1490139059</t>
  </si>
  <si>
    <t xml:space="preserve">trouba přírubová litinová vodovodní  PN 10/40 DN 50 dl 1100mm</t>
  </si>
  <si>
    <t>144</t>
  </si>
  <si>
    <t>55253224_R</t>
  </si>
  <si>
    <t xml:space="preserve">trouba přírubová litinová vodovodní  PN 10/40 DN 50 dl 1400mm</t>
  </si>
  <si>
    <t>449452920</t>
  </si>
  <si>
    <t>145</t>
  </si>
  <si>
    <t>55253223_R</t>
  </si>
  <si>
    <t xml:space="preserve">trouba přírubová litinová vodovodní  PN 10/40 DN 50 dl 1200mm</t>
  </si>
  <si>
    <t>2100054307</t>
  </si>
  <si>
    <t>146</t>
  </si>
  <si>
    <t>55253222_R</t>
  </si>
  <si>
    <t>656328446</t>
  </si>
  <si>
    <t>147</t>
  </si>
  <si>
    <t>55253221</t>
  </si>
  <si>
    <t xml:space="preserve">trouba přírubová litinová vodovodní  PN 10/40 DN 50 dl 600mm</t>
  </si>
  <si>
    <t>154331498</t>
  </si>
  <si>
    <t>148</t>
  </si>
  <si>
    <t>55253217</t>
  </si>
  <si>
    <t xml:space="preserve">trouba přírubová litinová vodovodní  PN 10/40 DN 50 dl 300mm</t>
  </si>
  <si>
    <t>-1110036468</t>
  </si>
  <si>
    <t>5+2</t>
  </si>
  <si>
    <t>149</t>
  </si>
  <si>
    <t>892241111</t>
  </si>
  <si>
    <t>Tlaková zkouška vodou potrubí do 80</t>
  </si>
  <si>
    <t>-579492417</t>
  </si>
  <si>
    <t>Tlakové zkoušky vodou na potrubí DN do 80</t>
  </si>
  <si>
    <t>672,6</t>
  </si>
  <si>
    <t>150</t>
  </si>
  <si>
    <t>892271111</t>
  </si>
  <si>
    <t>Tlaková zkouška vodou potrubí DN 100 nebo 125</t>
  </si>
  <si>
    <t>-1650351146</t>
  </si>
  <si>
    <t>Tlakové zkoušky vodou na potrubí DN 100 nebo 125</t>
  </si>
  <si>
    <t>151</t>
  </si>
  <si>
    <t>892381111</t>
  </si>
  <si>
    <t>Tlaková zkouška vodou potrubí DN 250, DN 300 nebo 350</t>
  </si>
  <si>
    <t>1223720900</t>
  </si>
  <si>
    <t xml:space="preserve">Tlaková zkouška  potrubí DN 250, DN 300 nebo 350</t>
  </si>
  <si>
    <t>152</t>
  </si>
  <si>
    <t>894118001</t>
  </si>
  <si>
    <t>Příplatek ZKD 0,60 m výšky vstupu na potrubí</t>
  </si>
  <si>
    <t>2067873843</t>
  </si>
  <si>
    <t>153</t>
  </si>
  <si>
    <t>852261112_R</t>
  </si>
  <si>
    <t>Práce autojeřábu vč. dopravy</t>
  </si>
  <si>
    <t>-1345375733</t>
  </si>
  <si>
    <t>Práce autojeřábu vč. dopravy pro ČS1 - 6</t>
  </si>
  <si>
    <t>154</t>
  </si>
  <si>
    <t>894302010_R</t>
  </si>
  <si>
    <t>ČS odp. vod - ČS1, stav část z betonových dílců</t>
  </si>
  <si>
    <t>-779746579</t>
  </si>
  <si>
    <t>prefabrikovaná železobetonová kruhová nádrž
složená z kruhové nádrže, nástavce (skruže) a krycí desky s komínky a poklopy
vyrobeno z betonu C40/50 XC4/XF3/XA2
nádrž vnitřní průměr 2,50m, vnější průměr 2,80mm ,výška 6,5m
tloušťka stěny 0,15m, tloušťka dna 0,15m
nástavec DN2500 výšky 3,00m
krycí deska tl. 0,25m s komínky 0,6x0,9x0,4m + 0,6x0,6x0,4m a poklopy
všechny díly těsněny jazýčkovým těsněním DN2500
napojovací otvory:
2x typová vložka DN250KG, 1x vývrt DN100
nejtěžší díl 11,2t
celková hmotnost 26t</t>
  </si>
  <si>
    <t>155</t>
  </si>
  <si>
    <t>894302011_R</t>
  </si>
  <si>
    <t>ČS odp. vod - ČS2, stav část z betonových dílců</t>
  </si>
  <si>
    <t>-1430028487</t>
  </si>
  <si>
    <t>prefabrikovaná železobetonová kruhová nádrž
složená z kruhové nádrže a krycí desky s komínkem a poklopem
vyrobeno z betonu C40/50 XC4/XF3/XA2
nádrž vnitřní průměr 1,50m, vnější průměr 1,80mm ,výška 3,3 m
tloušťka stěny 0,15m, tloušťka dna 0,15m
krycí deska tl. 0,20m s komínkem 0,6x0,9x0,25m a poklopem
všechny díly těsněny jazýčkovým těsněním DN1500
napojovací otvory:
1x typová vložka DN250KG, 1x typová vložka DN200KG 1x vývrt DN100
nejtěžší díl 6,5t
celková hmotnost 9t</t>
  </si>
  <si>
    <t>156</t>
  </si>
  <si>
    <t>894302012_R</t>
  </si>
  <si>
    <t>ČS odp. vod - ČS3, stav část z betonových dílců</t>
  </si>
  <si>
    <t>1167506017</t>
  </si>
  <si>
    <t>prefabrikovaná železobetonová kruhová nádrž
složená z kruhové nádrže a krycí desky s komínkem a poklopem
vyrobeno z betonu C40/50 XC4/XF3/XA2
nádrž vnitřní průměr 1,50m, vnější průměr 1,80mm ,výška 3,00m
tloušťka stěny 0,15m, tloušťka dna 0,15m
krycí deska tl. 0,20m s komínkem 0,6x0,9x0,25m a poklopem
všechny díly těsněny jazýčkovým těsněním DN1500
napojovací otvory:
1x typová vložka DN250KG, 1x typová vložka DN200KG 1x vývrt DN100
nejtěžší díl 6,5t
celková hmotnost 9t</t>
  </si>
  <si>
    <t>157</t>
  </si>
  <si>
    <t>894302013_R</t>
  </si>
  <si>
    <t>ČS odp. vod - ČS4, stav část z betonových dílců</t>
  </si>
  <si>
    <t>-815537725</t>
  </si>
  <si>
    <t>prefabrikovaná železobetonová kruhová nádrž
složená z kruhové nádrže, nástavce (skruže) a krycí desky s komínkem a poklopem
vyrobeno z betonu C40/50 XC4/XF3/XA2
nádrž vnitřní průměr 1,50m, vnější průměr 1,80mm ,výška 3,55m
tloušťka stěny 0,15m, tloušťka dna 0,15m
krycí deska tl. 0,20m s komínkem 0,6x0,9x0,25m a poklopem
všechny díly těsněny jazýčkovým těsněním DN1500
napojovací otvory:
1x typová vložka DN250KG, 2x typová vložka DN200KG 1x vývrt DN100
nejtěžší díl 5,6t
celková hmotnost 9t</t>
  </si>
  <si>
    <t>158</t>
  </si>
  <si>
    <t>894302014_R</t>
  </si>
  <si>
    <t>ČS odp. vod - ČS5, stav část z betonových dílců</t>
  </si>
  <si>
    <t>-277272039</t>
  </si>
  <si>
    <t>prefabrikovaná železobetonová kruhová nádrž
složená z kruhové nádrže a krycí desky s komínkem a poklopem
vyrobeno z betonu C40/50 XC4/XF3/XA2
nádrž vnitřní průměr 1,50m, vnější průměr 1,80mm ,výška 3,0m
tloušťka stěny 0,15m, tloušťka dna 0,15m
krycí deska tl. 0,20m s komínkem 0,6x0,9x0,25m a poklopem
všechny díly těsněny jazýčkovým těsněním DN1500
napojovací otvory:
1x typová vložka DN250KG, 1x vývrt DN100
nejtěžší díl 6t
celková hmotnost 7,5t</t>
  </si>
  <si>
    <t>159</t>
  </si>
  <si>
    <t>894302015_R</t>
  </si>
  <si>
    <t>ČS odp. vod - ČS6, stav část z betonových dílců</t>
  </si>
  <si>
    <t>688021369</t>
  </si>
  <si>
    <t>prefabrikovaná železobetonová kruhová nádrž 
složená z kruhové nádrže, nástavce (skruže) a krycí desky s komínky a poklopy
vyrobeno z betonu C40/50 XC4/XF3/XA2
základní nádrž vnitřní průměr 2,00m, vnější průměr 2,30mm ,výška 4,10m
tloušťka stěny 0,15m, tloušťka dna 0,15m
nástavec DN2000 výšky 0,8m
krycí deska tl. 0,20m s komínky 0,6x0,9x0,25m + 0,6x0,6x0,25m a poklopy
všechny díly těsněny jazýčkovým těsněním DN2000
napojovací otvory:
2x typová vložka DN250KG, 1x typová vložka DN200KG 1x vývrt DN100
nejtěžší díl 8,8t
celková hmotnost 13,5t</t>
  </si>
  <si>
    <t>160</t>
  </si>
  <si>
    <t>894302148_R</t>
  </si>
  <si>
    <t xml:space="preserve">Dopravné stav. části ČS </t>
  </si>
  <si>
    <t>251598070</t>
  </si>
  <si>
    <t>161</t>
  </si>
  <si>
    <t>894302155_R</t>
  </si>
  <si>
    <t xml:space="preserve">ČS1 odp. vod, ponorné kalové čerpadlo s otevřeným vířivým kolem </t>
  </si>
  <si>
    <t>-1837328269</t>
  </si>
  <si>
    <t xml:space="preserve">ČS1 odp. vod, ponorné kalové čerpadlo s vířivým kolem  s patním kolenem DN90 pro 2 tyč. vedení + řetěz, čerpané množstvé 6,94 l/s, dopravní výška 49,13 m, jmenovitý výkon : 15,5 kW, Jmenovité otáčky : 1900 1/min, vč. vodících tyčí 2x , relé pro čidlo průsaku , dopravy</t>
  </si>
  <si>
    <t>162</t>
  </si>
  <si>
    <t>894302156_R</t>
  </si>
  <si>
    <t>ČS2-6 odp. vod, ponorné kalové čerpadlo s polootevřeným vícekanálovým oběžným kolem s mělnícím zařízením</t>
  </si>
  <si>
    <t>837394719</t>
  </si>
  <si>
    <t xml:space="preserve">ČS2-6 odp. vod, ponorné kalové čerpadlo s polootevřeným vícekanálovým oběžným kolem s mělnícím zařízením  s patním kolenem DN32/40 pro 2 tyč. vedení + řetěz, čerpané množstvé 2,7 - 4,2 l/s, dopravní výška 6,4 - 12,1 m, jmenovitý výkon/proud : 1,5 kW/3,6 A, Jmenovité otáčky : 2850 1/min, vč. vodících tyčí 2x , relé pro čidlo průsaku, externí čidlo průsaku , dopravy</t>
  </si>
  <si>
    <t>163</t>
  </si>
  <si>
    <t>894302163_R</t>
  </si>
  <si>
    <t>Zřízení ČS z bet. dílců</t>
  </si>
  <si>
    <t>-186438890</t>
  </si>
  <si>
    <t>Zřízení ČS z bet. dílců-</t>
  </si>
  <si>
    <t>164</t>
  </si>
  <si>
    <t>894411121</t>
  </si>
  <si>
    <t>Zřízení šachet kanalizačních z betonových dílců na potrubí DN nad 200 do 300 dno beton tř. C 25/30</t>
  </si>
  <si>
    <t>589016662</t>
  </si>
  <si>
    <t>Zřízení šachet kanalizačních z betonových dílců výšky vstupu do 1,50 m s obložením dna betonem tř. C 25/30, na potrubí DN přes 200 do 300</t>
  </si>
  <si>
    <t>165</t>
  </si>
  <si>
    <t>59224184</t>
  </si>
  <si>
    <t>prstenec šachtový vyrovnávací betonový 625x120x40mm</t>
  </si>
  <si>
    <t>709338599</t>
  </si>
  <si>
    <t>2+1+2+2+1</t>
  </si>
  <si>
    <t>166</t>
  </si>
  <si>
    <t>59224185</t>
  </si>
  <si>
    <t>prstenec šachtový vyrovnávací betonový 625x120x60mm</t>
  </si>
  <si>
    <t>2055085995</t>
  </si>
  <si>
    <t>4+2+3+1+4+1+3+2+1+1+4+1+1+1+1+1</t>
  </si>
  <si>
    <t>167</t>
  </si>
  <si>
    <t>59224176</t>
  </si>
  <si>
    <t>prstenec šachtový vyrovnávací betonový 625x120x80mm</t>
  </si>
  <si>
    <t>1053107452</t>
  </si>
  <si>
    <t>13+2+3+2+1+3+1+3+2+1+14+1+1+3+4+4+3</t>
  </si>
  <si>
    <t>168</t>
  </si>
  <si>
    <t>59224187</t>
  </si>
  <si>
    <t>prstenec šachtový vyrovnávací betonový 625x120x100mm</t>
  </si>
  <si>
    <t>-1588977635</t>
  </si>
  <si>
    <t>8+3+1+8+3+2+4+1+8+10+6+1+1+1+8+4+5+3</t>
  </si>
  <si>
    <t>169</t>
  </si>
  <si>
    <t>59224188</t>
  </si>
  <si>
    <t>prstenec šachtový vyrovnávací betonový 625x120x120mm</t>
  </si>
  <si>
    <t>1727731942</t>
  </si>
  <si>
    <t>12+1+3+1+3+2+2+1+3+3+1+6</t>
  </si>
  <si>
    <t>170</t>
  </si>
  <si>
    <t>59224050</t>
  </si>
  <si>
    <t>skruž pro kanalizační šachty se zabudovanými stupadly 100 x 25 x 12 cm</t>
  </si>
  <si>
    <t>732460212</t>
  </si>
  <si>
    <t>14+3+4+4+3+1+5+3+3+4+1+6+1+3+4+2</t>
  </si>
  <si>
    <t>171</t>
  </si>
  <si>
    <t>59224051</t>
  </si>
  <si>
    <t>skruž pro kanalizační šachty se zabudovanými stupadly 100 x 50 x 12 cm</t>
  </si>
  <si>
    <t>1157019389</t>
  </si>
  <si>
    <t>6+1+1+1+4+1+3+2+3+1+1+6+1+3+9+3</t>
  </si>
  <si>
    <t>172</t>
  </si>
  <si>
    <t>59224052</t>
  </si>
  <si>
    <t>skruž pro kanalizační šachty se zabudovanými stupadly 100 x 100 x 12 cm</t>
  </si>
  <si>
    <t>-970918150</t>
  </si>
  <si>
    <t>23+4+7+6+5+10+15+5+10+4+1+8+1+1</t>
  </si>
  <si>
    <t>173</t>
  </si>
  <si>
    <t>59224348</t>
  </si>
  <si>
    <t>těsnění elastomerové pro spojení šachetních dílů DN 1000</t>
  </si>
  <si>
    <t>-958634113</t>
  </si>
  <si>
    <t>66+12+2+19+16+13+7+15+38+15+7+27+2+7+6+2+18+3+8+29+3+10</t>
  </si>
  <si>
    <t>174</t>
  </si>
  <si>
    <t>59224168</t>
  </si>
  <si>
    <t>skruž betonová přechodová 62,5/100x60x12cm, stupadla poplastovaná kapsová</t>
  </si>
  <si>
    <t>-2029201302</t>
  </si>
  <si>
    <t>9+7+1+6</t>
  </si>
  <si>
    <t>175</t>
  </si>
  <si>
    <t>59224315</t>
  </si>
  <si>
    <t>deska betonová zákrytová pro kruhové šachty 100/62,5 x 16,5 cm</t>
  </si>
  <si>
    <t>-22029150</t>
  </si>
  <si>
    <t>14+4+1+7+6+5+4+11+5+4+13+3+3+1+5+1+1+3+4</t>
  </si>
  <si>
    <t>176</t>
  </si>
  <si>
    <t>592241811_R</t>
  </si>
  <si>
    <t>dno betonové šachtové TBZ Q.1 100/60</t>
  </si>
  <si>
    <t>1602524612</t>
  </si>
  <si>
    <t>prefabrikáty pro vstupní šachty a drenážní šachtice (betonové a železobetonové) šachty pro odpadní kanály a potrubí uložená v zemi dno betonové šachtové TBZ Q.1 100/60</t>
  </si>
  <si>
    <t>23+4+1+7+6+5+4+11+13+6+2+3+3+1+9+1+4+10+1+4</t>
  </si>
  <si>
    <t>177</t>
  </si>
  <si>
    <t>899104539_R</t>
  </si>
  <si>
    <t>Osazení plastové vany</t>
  </si>
  <si>
    <t>120349863</t>
  </si>
  <si>
    <t>178</t>
  </si>
  <si>
    <t>592241111_R</t>
  </si>
  <si>
    <t>PE záchytná vana 230 l</t>
  </si>
  <si>
    <t>-11260702</t>
  </si>
  <si>
    <t>179</t>
  </si>
  <si>
    <t>899104112</t>
  </si>
  <si>
    <t>Osazení poklopů litinových nebo ocelových včetně rámů pro třídu zatížení D400, E600</t>
  </si>
  <si>
    <t>934316154</t>
  </si>
  <si>
    <t>Osazení poklopů litinových a ocelových včetně rámů pro třídu zatížení D400, E600</t>
  </si>
  <si>
    <t>180</t>
  </si>
  <si>
    <t>899102211</t>
  </si>
  <si>
    <t>Demontáž poklopů litinových nebo ocelových včetně rámů hmotnosti přes 50 do 100 kg</t>
  </si>
  <si>
    <t>986698364</t>
  </si>
  <si>
    <t>Demontáž poklopů litinových a ocelových včetně rámů, hmotnosti jednotlivě přes 50 do 100 Kg</t>
  </si>
  <si>
    <t>181</t>
  </si>
  <si>
    <t>55241014</t>
  </si>
  <si>
    <t>poklop šachtový třída D400, kruhový rám 785, vstup 600mm, bez ventilace</t>
  </si>
  <si>
    <t>-1326761503</t>
  </si>
  <si>
    <t>182</t>
  </si>
  <si>
    <t>55241030_R</t>
  </si>
  <si>
    <t>poklop šachtový litinový kruhový DN 600 bez ventilace tř D 400 pro intenzivní provoz</t>
  </si>
  <si>
    <t>1574973214</t>
  </si>
  <si>
    <t>Poznámka k položce:_x000d_
samonivelační</t>
  </si>
  <si>
    <t>"komunikace III. třídy"</t>
  </si>
  <si>
    <t>"komunikace II. třídy"</t>
  </si>
  <si>
    <t>183</t>
  </si>
  <si>
    <t>899104489_R</t>
  </si>
  <si>
    <t>Osazení segmentových těsnění</t>
  </si>
  <si>
    <t>341451803</t>
  </si>
  <si>
    <t>184</t>
  </si>
  <si>
    <t>552410245_R</t>
  </si>
  <si>
    <t>Segmentové těsnění pro potrubí DN 250</t>
  </si>
  <si>
    <t>-1177191381</t>
  </si>
  <si>
    <t>185</t>
  </si>
  <si>
    <t>552410250_R</t>
  </si>
  <si>
    <t>Segmentové těsnění pro potrubí DN 110</t>
  </si>
  <si>
    <t>-1663756022</t>
  </si>
  <si>
    <t>"elektřina"</t>
  </si>
  <si>
    <t>186</t>
  </si>
  <si>
    <t>552410255_R</t>
  </si>
  <si>
    <t>Segmentové těsnění pro potrubí DN 63</t>
  </si>
  <si>
    <t>-2052210698</t>
  </si>
  <si>
    <t>Ostatní konstrukce a práce-bourání</t>
  </si>
  <si>
    <t>187</t>
  </si>
  <si>
    <t>916131213</t>
  </si>
  <si>
    <t>Osazení silničního obrubníku, krajníku betonového stojatého s boční opěrou do lože z betonu prostého</t>
  </si>
  <si>
    <t>156922570</t>
  </si>
  <si>
    <t>Osazení silničního obrubníku, krajníku betonového se zřízením lože, s vyplněním a zatřením spár cementovou maltou stojatého s boční opěrou z betonu prostého, do lože z betonu prostého</t>
  </si>
  <si>
    <t>69+42</t>
  </si>
  <si>
    <t>188</t>
  </si>
  <si>
    <t>59217033</t>
  </si>
  <si>
    <t>obrubník betonový silniční 1000x100x300mm</t>
  </si>
  <si>
    <t>1430521190</t>
  </si>
  <si>
    <t>"počítáno 20% nových obrub"</t>
  </si>
  <si>
    <t>69*0,2</t>
  </si>
  <si>
    <t>189</t>
  </si>
  <si>
    <t>59218002</t>
  </si>
  <si>
    <t>krajník betonový silniční 500x250x100mm</t>
  </si>
  <si>
    <t>-920139546</t>
  </si>
  <si>
    <t>"počítáno 20% nových krajníků"</t>
  </si>
  <si>
    <t>42*0,2</t>
  </si>
  <si>
    <t>190</t>
  </si>
  <si>
    <t>919732221</t>
  </si>
  <si>
    <t>Styčná spára napojení nového živičného povrchu na stávající za tepla š 15 mm hl 25 mm bez prořezání</t>
  </si>
  <si>
    <t>1111634285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</si>
  <si>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</si>
  <si>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5050,2+2086</t>
  </si>
  <si>
    <t>191</t>
  </si>
  <si>
    <t>58942100</t>
  </si>
  <si>
    <t>asfalt litý mA 8 pojivo 20/30</t>
  </si>
  <si>
    <t>-925995111</t>
  </si>
  <si>
    <t>7136,2/157</t>
  </si>
  <si>
    <t>192</t>
  </si>
  <si>
    <t>919735111</t>
  </si>
  <si>
    <t>Řezání stávajícího živičného krytu hl do 50 mm</t>
  </si>
  <si>
    <t>701066295</t>
  </si>
  <si>
    <t xml:space="preserve">Řezání stávajícího živičného krytu nebo podkladu  hloubky do 50 mm</t>
  </si>
  <si>
    <t>487,2*2</t>
  </si>
  <si>
    <t>3*2</t>
  </si>
  <si>
    <t>281*2</t>
  </si>
  <si>
    <t>285,4*2</t>
  </si>
  <si>
    <t>2*2</t>
  </si>
  <si>
    <t>320*2</t>
  </si>
  <si>
    <t>23*2</t>
  </si>
  <si>
    <t>84,2*2</t>
  </si>
  <si>
    <t>43,4*2</t>
  </si>
  <si>
    <t>280,2*2</t>
  </si>
  <si>
    <t>62,8*2</t>
  </si>
  <si>
    <t>18,2*2</t>
  </si>
  <si>
    <t>18,9*2</t>
  </si>
  <si>
    <t>40,6*2</t>
  </si>
  <si>
    <t>332,4*2</t>
  </si>
  <si>
    <t>6*2</t>
  </si>
  <si>
    <t>75*2</t>
  </si>
  <si>
    <t>64,4*2</t>
  </si>
  <si>
    <t>88,4*2</t>
  </si>
  <si>
    <t>3*3*2</t>
  </si>
  <si>
    <t>193</t>
  </si>
  <si>
    <t>919735113</t>
  </si>
  <si>
    <t>Řezání stávajícího živičného krytu hl do 150 mm</t>
  </si>
  <si>
    <t>-1691891744</t>
  </si>
  <si>
    <t xml:space="preserve">Řezání stávajícího živičného krytu nebo podkladu  hloubky přes 100 do 150 mm</t>
  </si>
  <si>
    <t>80,5*2</t>
  </si>
  <si>
    <t>139*2</t>
  </si>
  <si>
    <t>10,1*2</t>
  </si>
  <si>
    <t>283,4*2</t>
  </si>
  <si>
    <t>5,2*2</t>
  </si>
  <si>
    <t>5,4*2</t>
  </si>
  <si>
    <t>55,5*2</t>
  </si>
  <si>
    <t>90,9*2</t>
  </si>
  <si>
    <t>81,5*2</t>
  </si>
  <si>
    <t>51,5*2</t>
  </si>
  <si>
    <t>9*2</t>
  </si>
  <si>
    <t>5,7*2</t>
  </si>
  <si>
    <t>171,7*2</t>
  </si>
  <si>
    <t>2,2*2</t>
  </si>
  <si>
    <t>40,3*2</t>
  </si>
  <si>
    <t>11,1*2</t>
  </si>
  <si>
    <t>194</t>
  </si>
  <si>
    <t>933901111</t>
  </si>
  <si>
    <t>Provedení zkoušky vodotěsnosti nádrže do 1000 m3</t>
  </si>
  <si>
    <t>-213805550</t>
  </si>
  <si>
    <t xml:space="preserve">Zkoušky objektů a vymývání  provedení zkoušky vodotěsnosti betonové nádrže jakéhokoliv druhu a tvaru, o obsahu do 1000 m3</t>
  </si>
  <si>
    <t>(PI*1,25*1,25*3,8)*3</t>
  </si>
  <si>
    <t>(PI*1,5*1,5*4,4)*2</t>
  </si>
  <si>
    <t>(PI*1,75*1,75*6,8)</t>
  </si>
  <si>
    <t>195</t>
  </si>
  <si>
    <t>08211321</t>
  </si>
  <si>
    <t>voda pitná pro ostatní odběratele</t>
  </si>
  <si>
    <t>294965973</t>
  </si>
  <si>
    <t>196</t>
  </si>
  <si>
    <t>938901101</t>
  </si>
  <si>
    <t>Očištění dlažby z lomového kamene nebo z betonových desek od porostu</t>
  </si>
  <si>
    <t>-1088254367</t>
  </si>
  <si>
    <t xml:space="preserve">Dokončovací práce na dosavadních konstrukcích  očištění dlažby od travního a divokého porostu, s vytrháním kořenů ze spár, s naložením odstraněného porostu na dopravní prostředek nebo s odklizením na hromady do vzdálenosti 50 m z lomového kamene nebo betonových desek</t>
  </si>
  <si>
    <t>197</t>
  </si>
  <si>
    <t>977151121</t>
  </si>
  <si>
    <t>Jádrové vrty diamantovými korunkami do D 120 mm do stavebních materiálů</t>
  </si>
  <si>
    <t>1638185659</t>
  </si>
  <si>
    <t>198</t>
  </si>
  <si>
    <t>55291304</t>
  </si>
  <si>
    <t>těsnění pryžové s ocelovou vložkou DN 100</t>
  </si>
  <si>
    <t>-155571846</t>
  </si>
  <si>
    <t>Poznámka k položce:_x000d_
vytvoření otvoru do objektu čerpací stanice</t>
  </si>
  <si>
    <t>199</t>
  </si>
  <si>
    <t>977151122</t>
  </si>
  <si>
    <t>Jádrové vrty diamantovými korunkami do D 130 mm do stavebních materiálů</t>
  </si>
  <si>
    <t>-909657025</t>
  </si>
  <si>
    <t>Jádrové vrty diamantovými korunkami do stavebních materiálů (železobetonu, betonu, cihel, obkladů, dlažeb, kamene) průměru přes 120 do 130 mm</t>
  </si>
  <si>
    <t>"prostup výtlaku DN 100"</t>
  </si>
  <si>
    <t>0,6*5</t>
  </si>
  <si>
    <t>"úkapy"</t>
  </si>
  <si>
    <t>0,3*1</t>
  </si>
  <si>
    <t>0,25*18</t>
  </si>
  <si>
    <t>200</t>
  </si>
  <si>
    <t>977151125</t>
  </si>
  <si>
    <t>Jádrové vrty diamantovými korunkami do D 200 mm do stavebních materiálů</t>
  </si>
  <si>
    <t>2009303211</t>
  </si>
  <si>
    <t>Jádrové vrty diamantovými korunkami do stavebních materiálů (železobetonu, betonu, cihel, obkladů, dlažeb, kamene) průměru přes 180 do 200 mm</t>
  </si>
  <si>
    <t>"prostup výtlaku DN 110"</t>
  </si>
  <si>
    <t>0,3</t>
  </si>
  <si>
    <t>201</t>
  </si>
  <si>
    <t>977151129</t>
  </si>
  <si>
    <t>Jádrové vrty diamantovými korunkami do D 350 mm do stavebních materiálů</t>
  </si>
  <si>
    <t>-2040530512</t>
  </si>
  <si>
    <t>Jádrové vrty diamantovými korunkami do stavebních materiálů (železobetonu, betonu, cihel, obkladů, dlažeb, kamene) průměru přes 300 do 350 mm</t>
  </si>
  <si>
    <t>"pro potrubí DN 250"</t>
  </si>
  <si>
    <t>8*0,25</t>
  </si>
  <si>
    <t>202</t>
  </si>
  <si>
    <t>979021113</t>
  </si>
  <si>
    <t>Očištění vybouraných obrubníků a krajníků silničních při překopech inženýrských sítí</t>
  </si>
  <si>
    <t>1753300112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</si>
  <si>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</si>
  <si>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203</t>
  </si>
  <si>
    <t>979094441</t>
  </si>
  <si>
    <t>Očištění vybouraných silničních dílců s původním spárováním z kameniva těženého</t>
  </si>
  <si>
    <t>1555114428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</si>
  <si>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</si>
  <si>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Přesun hmot</t>
  </si>
  <si>
    <t>204</t>
  </si>
  <si>
    <t>998276101</t>
  </si>
  <si>
    <t>Přesun hmot pro trubní vedení z trub z plastických hmot otevřený výkop</t>
  </si>
  <si>
    <t>-1113155863</t>
  </si>
  <si>
    <t>997</t>
  </si>
  <si>
    <t>Přesun sutě</t>
  </si>
  <si>
    <t>205</t>
  </si>
  <si>
    <t>997211511</t>
  </si>
  <si>
    <t>Vodorovná doprava suti po suchu na vzdálenost do 1 km</t>
  </si>
  <si>
    <t>-348985310</t>
  </si>
  <si>
    <t xml:space="preserve">Vodorovná doprava suti nebo vybouraných hmot  suti se složením a hrubým urovnáním, na vzdálenost do 1 km</t>
  </si>
  <si>
    <t>206</t>
  </si>
  <si>
    <t>997211519</t>
  </si>
  <si>
    <t>Příplatek ZKD 1 km u vodorovné dopravy suti</t>
  </si>
  <si>
    <t>-277573744</t>
  </si>
  <si>
    <t xml:space="preserve">Vodorovná doprava suti nebo vybouraných hmot  suti se složením a hrubým urovnáním, na vzdálenost Příplatek k ceně za každý další i započatý 1 km přes 1 km</t>
  </si>
  <si>
    <t>2794,983*16</t>
  </si>
  <si>
    <t>1225,92*2*6</t>
  </si>
  <si>
    <t>207</t>
  </si>
  <si>
    <t>997221615</t>
  </si>
  <si>
    <t>Poplatek za uložení na skládce (skládkovné) stavebního odpadu betonového kód odpadu 17 01 01</t>
  </si>
  <si>
    <t>-1483092397</t>
  </si>
  <si>
    <t>Poplatek za uložení stavebního odpadu na skládce (skládkovné) z prostého betonu zatříděného do Katalogu odpadů pod kódem 17 01 01</t>
  </si>
  <si>
    <t>22,755</t>
  </si>
  <si>
    <t>208</t>
  </si>
  <si>
    <t>997221625</t>
  </si>
  <si>
    <t>Poplatek za uložení na skládce (skládkovné) stavebního odpadu železobetonového kód odpadu 17 01 01</t>
  </si>
  <si>
    <t>1227107167</t>
  </si>
  <si>
    <t>Poplatek za uložení stavebního odpadu na skládce (skládkovné) z armovaného betonu zatříděného do Katalogu odpadů pod kódem 17 01 01</t>
  </si>
  <si>
    <t>106,5+0,014+0,413+0,038+0,768+78,439</t>
  </si>
  <si>
    <t>209</t>
  </si>
  <si>
    <t>997221645</t>
  </si>
  <si>
    <t>Poplatek za uložení na skládce (skládkovné) odpadu asfaltového bez dehtu kód odpadu 17 03 02</t>
  </si>
  <si>
    <t>-286072005</t>
  </si>
  <si>
    <t>Poplatek za uložení stavebního odpadu na skládce (skládkovné) asfaltového bez obsahu dehtu zatříděného do Katalogu odpadů pod kódem 17 03 02</t>
  </si>
  <si>
    <t>282,452+364</t>
  </si>
  <si>
    <t>210</t>
  </si>
  <si>
    <t>997221655</t>
  </si>
  <si>
    <t>Poplatek za uložení na skládce (skládkovné) zeminy a kamení kód odpadu 17 05 04</t>
  </si>
  <si>
    <t>623760430</t>
  </si>
  <si>
    <t>Poplatek za uložení stavebního odpadu na skládce (skládkovné) zeminy a kamení zatříděného do Katalogu odpadů pod kódem 17 05 04</t>
  </si>
  <si>
    <t>vodprem*2</t>
  </si>
  <si>
    <t>0,5+118,842+370,229+2711,198</t>
  </si>
  <si>
    <t>"použití pro zpětný zásyp štěrku"</t>
  </si>
  <si>
    <t>-1225,92*2</t>
  </si>
  <si>
    <t>211</t>
  </si>
  <si>
    <t>997221875</t>
  </si>
  <si>
    <t>Poplatek za uložení stavebního odpadu na recyklační skládce (skládkovné) asfaltového bez obsahu dehtu zatříděného do Katalogu odpadů pod kódem 17 03 02</t>
  </si>
  <si>
    <t>537025104</t>
  </si>
  <si>
    <t>717,968+284,96+53,222+131,034</t>
  </si>
  <si>
    <t>PSV</t>
  </si>
  <si>
    <t>Práce a dodávky PSV</t>
  </si>
  <si>
    <t>721</t>
  </si>
  <si>
    <t>Zdravotechnika - vnitřní kanalizace</t>
  </si>
  <si>
    <t>212</t>
  </si>
  <si>
    <t>721211913</t>
  </si>
  <si>
    <t>Montáž vpustí podlahových DN 110 ostatní typ</t>
  </si>
  <si>
    <t>-152729553</t>
  </si>
  <si>
    <t>213</t>
  </si>
  <si>
    <t>55161772</t>
  </si>
  <si>
    <t>vpusť podlahová nerezová teleskopické nastavení 212-242mm DN 100</t>
  </si>
  <si>
    <t>1007939063</t>
  </si>
  <si>
    <t>722</t>
  </si>
  <si>
    <t>Zdravotechnika - vnitřní vodovod</t>
  </si>
  <si>
    <t>214</t>
  </si>
  <si>
    <t>722231144_R</t>
  </si>
  <si>
    <t>Pojistný tlakový/stabilizační ventil</t>
  </si>
  <si>
    <t>-672396731</t>
  </si>
  <si>
    <t>215</t>
  </si>
  <si>
    <t>48487580_R</t>
  </si>
  <si>
    <t>IBC kontejner s plastovou paletou o objemu 1000l, rozměry 120x100x116 mm</t>
  </si>
  <si>
    <t>1145680938</t>
  </si>
  <si>
    <t>nádrž zásobníková hranatá beztlaká 1000L</t>
  </si>
  <si>
    <t>724</t>
  </si>
  <si>
    <t>Zdravotechnika - strojní vybavení</t>
  </si>
  <si>
    <t>216</t>
  </si>
  <si>
    <t>724139101_R</t>
  </si>
  <si>
    <t>Montáž čerpadla</t>
  </si>
  <si>
    <t>soubor</t>
  </si>
  <si>
    <t>1863122129</t>
  </si>
  <si>
    <t xml:space="preserve">Čerpadla - ruční montáž čerpadel </t>
  </si>
  <si>
    <t>217</t>
  </si>
  <si>
    <t>724246013_R</t>
  </si>
  <si>
    <t>Dávkovací čerpadlo chemikálie včetně příslušenství</t>
  </si>
  <si>
    <t>1934381531</t>
  </si>
  <si>
    <t xml:space="preserve">Dávkovací čerpadlo chemikálie NaOH, Qmax = 2,3 l/hod, 21 W, IP 65, 230 V
včetně navrtávacího pasu se vstřikovačem, sacím potrubím DN 4, Dávkovacím potrubím 4/6mm dle PD
</t>
  </si>
  <si>
    <t>741</t>
  </si>
  <si>
    <t>Elektroinstalace - silnoproud</t>
  </si>
  <si>
    <t>218</t>
  </si>
  <si>
    <t>741122015</t>
  </si>
  <si>
    <t>Montáž kabel Cu bez ukončení uložený pod omítku plný kulatý 3x1,5 mm2 (např. CYKY)</t>
  </si>
  <si>
    <t>764723655</t>
  </si>
  <si>
    <t>219</t>
  </si>
  <si>
    <t>PKB.711018</t>
  </si>
  <si>
    <t>CYKY-J 3x1,5</t>
  </si>
  <si>
    <t>km</t>
  </si>
  <si>
    <t>-1285034119</t>
  </si>
  <si>
    <t>220</t>
  </si>
  <si>
    <t>741122123_R</t>
  </si>
  <si>
    <t>Montáž zemnícího pásu vč. ukotvení</t>
  </si>
  <si>
    <t>-401910286</t>
  </si>
  <si>
    <t>221</t>
  </si>
  <si>
    <t>35442062</t>
  </si>
  <si>
    <t>pás zemnící 30x4mm FeZn</t>
  </si>
  <si>
    <t>-1401055046</t>
  </si>
  <si>
    <t>Poznámka k položce:_x000d_
1,05 m/kg</t>
  </si>
  <si>
    <t>8/1,05</t>
  </si>
  <si>
    <t>742</t>
  </si>
  <si>
    <t>Elektroinstalace - slaboproud</t>
  </si>
  <si>
    <t>222</t>
  </si>
  <si>
    <t>742110021</t>
  </si>
  <si>
    <t>Montáž trubek elektroinstalačních plastových</t>
  </si>
  <si>
    <t>-731706237</t>
  </si>
  <si>
    <t>223</t>
  </si>
  <si>
    <t>742121001</t>
  </si>
  <si>
    <t>Montáž kabelů sdělovacích</t>
  </si>
  <si>
    <t>-1854402412</t>
  </si>
  <si>
    <t>224</t>
  </si>
  <si>
    <t>34571350</t>
  </si>
  <si>
    <t>trubka elektroinstalační ohebná dvouplášťová korugovaná D 32/40 mm, HDPE+LDPE</t>
  </si>
  <si>
    <t>-123575313</t>
  </si>
  <si>
    <t>225</t>
  </si>
  <si>
    <t>34121015</t>
  </si>
  <si>
    <t>kabel sdělovací jádro Cu plné izolace PVC plášť PVC 100V (SYKY) 4x2x0,5mm2</t>
  </si>
  <si>
    <t>-1213169540</t>
  </si>
  <si>
    <t>744</t>
  </si>
  <si>
    <t>Elektromontáže - rozvody vodičů měděných</t>
  </si>
  <si>
    <t>226</t>
  </si>
  <si>
    <t>979082255_R</t>
  </si>
  <si>
    <t>Elektročást ČS 1</t>
  </si>
  <si>
    <t>-2044680610</t>
  </si>
  <si>
    <t>Elektročást ČS 1 včetně vybavení</t>
  </si>
  <si>
    <t>Poznámka k položce:_x000d_
viz příloha E. Elektročást</t>
  </si>
  <si>
    <t>227</t>
  </si>
  <si>
    <t>979082256_R</t>
  </si>
  <si>
    <t>Elektročást ČS 2</t>
  </si>
  <si>
    <t>-280045717</t>
  </si>
  <si>
    <t>Elektročást ČS 2 včetně vybavení</t>
  </si>
  <si>
    <t>228</t>
  </si>
  <si>
    <t>979082257_R</t>
  </si>
  <si>
    <t>Elektročást ČS 3</t>
  </si>
  <si>
    <t>1940919838</t>
  </si>
  <si>
    <t>Elektročást ČS 3 včetně vybavení</t>
  </si>
  <si>
    <t>229</t>
  </si>
  <si>
    <t>979082258_R</t>
  </si>
  <si>
    <t>Elektročást ČS 4</t>
  </si>
  <si>
    <t>752739787</t>
  </si>
  <si>
    <t>Elektročást ČS 4 včetně vybavení</t>
  </si>
  <si>
    <t>230</t>
  </si>
  <si>
    <t>979082259_R</t>
  </si>
  <si>
    <t>Elektročást ČS 5</t>
  </si>
  <si>
    <t>-1377896754</t>
  </si>
  <si>
    <t>Elektročást ČS 5 včetně vybavení</t>
  </si>
  <si>
    <t>231</t>
  </si>
  <si>
    <t>979082260_R</t>
  </si>
  <si>
    <t>Elektročást ČS 6</t>
  </si>
  <si>
    <t>-1901764328</t>
  </si>
  <si>
    <t>Elektročást ČS 6 včetně vybavení</t>
  </si>
  <si>
    <t>766</t>
  </si>
  <si>
    <t>Konstrukce truhlářské</t>
  </si>
  <si>
    <t>232</t>
  </si>
  <si>
    <t>60514103</t>
  </si>
  <si>
    <t>řezivo jehličnaté lať 50 x 20 mm</t>
  </si>
  <si>
    <t>370793447</t>
  </si>
  <si>
    <t>233</t>
  </si>
  <si>
    <t>766416213</t>
  </si>
  <si>
    <t>Montáž obložení stěn plochy přes 5 m2 panely z měkkého dřeva přes 1,50 m2</t>
  </si>
  <si>
    <t>1823015070</t>
  </si>
  <si>
    <t xml:space="preserve">Montáž obložení stěn  plochy přes 5 m2 panely obkladovými z měkkého dřeva, plochy přes 1,50 m2</t>
  </si>
  <si>
    <t>234</t>
  </si>
  <si>
    <t>24612171</t>
  </si>
  <si>
    <t>hmota nátěrová syntetická lazurovací odstín kaštan na dřevo</t>
  </si>
  <si>
    <t>litr</t>
  </si>
  <si>
    <t>-1441255971</t>
  </si>
  <si>
    <t>Poznámka k položce:_x000d_
Spotřeba: 80 -120 g/m²</t>
  </si>
  <si>
    <t>235</t>
  </si>
  <si>
    <t>24626771</t>
  </si>
  <si>
    <t>hmota nátěrová akrylátová penetrační na savé podklady</t>
  </si>
  <si>
    <t>-698459988</t>
  </si>
  <si>
    <t>767</t>
  </si>
  <si>
    <t>Konstrukce zámečnické</t>
  </si>
  <si>
    <t>236</t>
  </si>
  <si>
    <t>767165114_R</t>
  </si>
  <si>
    <t>Montáž nosné konstrukce pro zastřešení</t>
  </si>
  <si>
    <t>-2016683733</t>
  </si>
  <si>
    <t>Montáž nosnékonstrukce pro zastřešení dávkování chemikálie</t>
  </si>
  <si>
    <t>237</t>
  </si>
  <si>
    <t>767391112</t>
  </si>
  <si>
    <t>Montáž krytiny z tvarovaných plechů šroubováním</t>
  </si>
  <si>
    <t>-999132398</t>
  </si>
  <si>
    <t>Montáž krytiny z tvarovaných plechů trapézových nebo vlnitých, uchyceným šroubováním</t>
  </si>
  <si>
    <t>238</t>
  </si>
  <si>
    <t>55350010</t>
  </si>
  <si>
    <t>šroub samovrtný do ocelových profilů tl 3mm 4,8x19mm s těsnící podložkou Pz lakovaný</t>
  </si>
  <si>
    <t>100 kus</t>
  </si>
  <si>
    <t>1060593508</t>
  </si>
  <si>
    <t>239</t>
  </si>
  <si>
    <t>59030705_R</t>
  </si>
  <si>
    <t>kotevní patka</t>
  </si>
  <si>
    <t>1887711521</t>
  </si>
  <si>
    <t>240</t>
  </si>
  <si>
    <t>28318912_R</t>
  </si>
  <si>
    <t>deska trapézová střešní 20/137,5 mm, tmavě šedá</t>
  </si>
  <si>
    <t>756937741</t>
  </si>
  <si>
    <t>241</t>
  </si>
  <si>
    <t>14550268</t>
  </si>
  <si>
    <t>profil ocelový čtvercový svařovaný 100x100x3mm</t>
  </si>
  <si>
    <t>-1503075512</t>
  </si>
  <si>
    <t>Poznámka k položce:_x000d_
Hmotnost: 8,9kg/m</t>
  </si>
  <si>
    <t>242</t>
  </si>
  <si>
    <t>14550160</t>
  </si>
  <si>
    <t>profil ocelový obdélníkový svařovaný 70x50x3mm</t>
  </si>
  <si>
    <t>301736869</t>
  </si>
  <si>
    <t>Poznámka k položce:_x000d_
Hmotnost: 5,2kg/m</t>
  </si>
  <si>
    <t>243</t>
  </si>
  <si>
    <t>767861001_R</t>
  </si>
  <si>
    <t>Montáž ochranného koše</t>
  </si>
  <si>
    <t>1217474543</t>
  </si>
  <si>
    <t>244</t>
  </si>
  <si>
    <t>28661984_R</t>
  </si>
  <si>
    <t>Ochranný koš pro nerezový žebříky</t>
  </si>
  <si>
    <t>-2081494893</t>
  </si>
  <si>
    <t>1,4+1,4+3,8</t>
  </si>
  <si>
    <t>245</t>
  </si>
  <si>
    <t>767861011</t>
  </si>
  <si>
    <t>Montáž vnitřních kovových žebříků přímých délky do 5 m kotvených do betonu</t>
  </si>
  <si>
    <t>555473879</t>
  </si>
  <si>
    <t>246</t>
  </si>
  <si>
    <t>28661983_R</t>
  </si>
  <si>
    <t>žebřík nerezový s protiskluzovou ochranou, dl. 5,7 m</t>
  </si>
  <si>
    <t>-295342147</t>
  </si>
  <si>
    <t>247</t>
  </si>
  <si>
    <t>28661982_R</t>
  </si>
  <si>
    <t>žebřík nerezový s protiskluzovou ochranou, dl. 3,2 m</t>
  </si>
  <si>
    <t>-1510651544</t>
  </si>
  <si>
    <t>777</t>
  </si>
  <si>
    <t>Podlahy lité</t>
  </si>
  <si>
    <t>248</t>
  </si>
  <si>
    <t>777121105</t>
  </si>
  <si>
    <t>Vyrovnání podkladu podlah stěrkou plněnou pískem plochy přes 1,0 m2 tl do 3 mm</t>
  </si>
  <si>
    <t>-476718273</t>
  </si>
  <si>
    <t>249</t>
  </si>
  <si>
    <t>23531213</t>
  </si>
  <si>
    <t>stěrka epoxidová 2-složková mechanicky chemicky odolná lité podlahy</t>
  </si>
  <si>
    <t>-1416456718</t>
  </si>
  <si>
    <t>250</t>
  </si>
  <si>
    <t>777131105</t>
  </si>
  <si>
    <t>Penetrační epoxidový nátěr podlahy na podklad z čerstvého betonu</t>
  </si>
  <si>
    <t>-118722102</t>
  </si>
  <si>
    <t>Penetrační nátěr podlahy epoxidový na podklad z čerstvého betonu</t>
  </si>
  <si>
    <t>251</t>
  </si>
  <si>
    <t>23531153</t>
  </si>
  <si>
    <t>hmota nátěrová epoxidová 2-složková penetrační na podklad z čerstvého betonu lité podlahy</t>
  </si>
  <si>
    <t>-648128997</t>
  </si>
  <si>
    <t>783</t>
  </si>
  <si>
    <t>Dokončovací práce - nátěry</t>
  </si>
  <si>
    <t>252</t>
  </si>
  <si>
    <t>783118101</t>
  </si>
  <si>
    <t>Lazurovací jednonásobný syntetický nátěr truhlářských konstrukcí</t>
  </si>
  <si>
    <t>1369997521</t>
  </si>
  <si>
    <t>Lazurovací nátěr truhlářských konstrukcí jednonásobný syntetický</t>
  </si>
  <si>
    <t>253</t>
  </si>
  <si>
    <t>783823121</t>
  </si>
  <si>
    <t>Penetrační akrylátový nátěr hladkých povrchů z desek na bázi dřeva</t>
  </si>
  <si>
    <t>865395566</t>
  </si>
  <si>
    <t>Penetrační nátěr omítek hladkých povrchů z desek na bázi dřeva (dřevovláknitých, dřevoštěpkových, cementotřískových apod.) akrylátový</t>
  </si>
  <si>
    <t>375,635</t>
  </si>
  <si>
    <t>27,22</t>
  </si>
  <si>
    <t>obsyp1</t>
  </si>
  <si>
    <t>132,692</t>
  </si>
  <si>
    <t>SO02PrelozkySiti - Medlešice - splašková kanalizace</t>
  </si>
  <si>
    <t>992931756</t>
  </si>
  <si>
    <t>44,2*0,95</t>
  </si>
  <si>
    <t>86,6*1</t>
  </si>
  <si>
    <t>(0,8*1,8)*3</t>
  </si>
  <si>
    <t>85*0,75</t>
  </si>
  <si>
    <t>81,3*0,75</t>
  </si>
  <si>
    <t>18,2*0,8</t>
  </si>
  <si>
    <t>-813690718</t>
  </si>
  <si>
    <t>-737587967</t>
  </si>
  <si>
    <t>12*14</t>
  </si>
  <si>
    <t>1469982904</t>
  </si>
  <si>
    <t>24*30</t>
  </si>
  <si>
    <t>1365742137</t>
  </si>
  <si>
    <t>419852214</t>
  </si>
  <si>
    <t>0,7*1</t>
  </si>
  <si>
    <t>"přeložka vodovodu + plyn"</t>
  </si>
  <si>
    <t>1,5*8</t>
  </si>
  <si>
    <t>-1657382601</t>
  </si>
  <si>
    <t>1,5*5</t>
  </si>
  <si>
    <t>1139630400</t>
  </si>
  <si>
    <t>-949036067</t>
  </si>
  <si>
    <t>0,7*4</t>
  </si>
  <si>
    <t>1,5*4</t>
  </si>
  <si>
    <t>120001101.1</t>
  </si>
  <si>
    <t>2069820268</t>
  </si>
  <si>
    <t>1,05*1,55*0,75*4</t>
  </si>
  <si>
    <t>1,05*1,55*1,5*4</t>
  </si>
  <si>
    <t>"vodovod+plyn"</t>
  </si>
  <si>
    <t>1,032*1,532*0,95*3</t>
  </si>
  <si>
    <t>1,032*1,532*0,7*1</t>
  </si>
  <si>
    <t>1,032*1,532*1,5*8</t>
  </si>
  <si>
    <t>1,4*0,95*1*1</t>
  </si>
  <si>
    <t>1,15*1,65*1,5*5</t>
  </si>
  <si>
    <t>132154204</t>
  </si>
  <si>
    <t>Hloubení zapažených rýh š do 2000 mm v hornině třídy těžitelnosti I, skupiny 1 a 2 objem do 500 m3</t>
  </si>
  <si>
    <t>1308548655</t>
  </si>
  <si>
    <t>Hloubení zapažených rýh šířky přes 800 do 2 000 mm strojně s urovnáním dna do předepsaného profilu a spádu v hornině třídy těžitelnosti I skupiny 1 a 2 přes 100 do 500 m3</t>
  </si>
  <si>
    <t>44,2*0,95*1,13-44,2*0,95*0,4</t>
  </si>
  <si>
    <t>86,6*1*2,64-86,6*1*0,4</t>
  </si>
  <si>
    <t>(0,8*1,8*1,86-0,8*1,8*0,4)*3</t>
  </si>
  <si>
    <t>85*0,75*1,2-85*0,75*0,4</t>
  </si>
  <si>
    <t>81,3*0,75*1,65-81,3*0,75*0,4</t>
  </si>
  <si>
    <t>18,2*0,8*1,6-18,2*0,8*0,4</t>
  </si>
  <si>
    <t>132254204</t>
  </si>
  <si>
    <t>Hloubení zapažených rýh š do 2000 mm v hornině třídy těžitelnosti I, skupiny 3 objem do 500 m3</t>
  </si>
  <si>
    <t>1806830421</t>
  </si>
  <si>
    <t>Hloubení zapažených rýh šířky přes 800 do 2 000 mm strojně s urovnáním dna do předepsaného profilu a spádu v hornině třídy těžitelnosti I skupiny 3 přes 100 do 500 m3</t>
  </si>
  <si>
    <t>132354203</t>
  </si>
  <si>
    <t>Hloubení zapažených rýh š do 2000 mm v hornině třídy těžitelnosti II, skupiny 4 objem do 100 m3</t>
  </si>
  <si>
    <t>-408671259</t>
  </si>
  <si>
    <t>Hloubení zapažených rýh šířky přes 800 do 2 000 mm strojně s urovnáním dna do předepsaného profilu a spádu v hornině třídy těžitelnosti II skupiny 4 přes 50 do 100 m3</t>
  </si>
  <si>
    <t>471974347</t>
  </si>
  <si>
    <t>44,2*0,95*2</t>
  </si>
  <si>
    <t>86,6*2,64*2</t>
  </si>
  <si>
    <t>81,3*2*1,65</t>
  </si>
  <si>
    <t>18,2*1,6*2</t>
  </si>
  <si>
    <t>-507694459</t>
  </si>
  <si>
    <t>-308165681</t>
  </si>
  <si>
    <t>1900492347</t>
  </si>
  <si>
    <t>-642978788</t>
  </si>
  <si>
    <t>1023297438</t>
  </si>
  <si>
    <t>Uložení sypaniny na skládky nebo meziskládky</t>
  </si>
  <si>
    <t>2155961</t>
  </si>
  <si>
    <t>Uložení sypaniny na skládky nebo meziskládky bez hutnění s upravením uložené sypaniny do předepsaného tvaru</t>
  </si>
  <si>
    <t>-275587296</t>
  </si>
  <si>
    <t>hlryh-lože-obsyp1</t>
  </si>
  <si>
    <t>692680820</t>
  </si>
  <si>
    <t>215,723*2</t>
  </si>
  <si>
    <t>-330872001</t>
  </si>
  <si>
    <t>44,2*0,95*0,6</t>
  </si>
  <si>
    <t>86,6*1*0,6</t>
  </si>
  <si>
    <t>(0,8*1,8)*3*0,3</t>
  </si>
  <si>
    <t>85*0,75*0,41</t>
  </si>
  <si>
    <t>81,3*0,75*0,363</t>
  </si>
  <si>
    <t>18,2*0,8*0,41</t>
  </si>
  <si>
    <t>445553471</t>
  </si>
  <si>
    <t>obsyp1*2</t>
  </si>
  <si>
    <t>1208559042</t>
  </si>
  <si>
    <t>911384071</t>
  </si>
  <si>
    <t>(PI*131,7*(0,23*0,23-0,15*0,15))</t>
  </si>
  <si>
    <t>(PI*2*(0,625*0,625-0,5*0,5))*4</t>
  </si>
  <si>
    <t>1712229893</t>
  </si>
  <si>
    <t>964813101</t>
  </si>
  <si>
    <t>44,2*0,95*0,1</t>
  </si>
  <si>
    <t>86,6*1*0,1</t>
  </si>
  <si>
    <t>(0,8*1,8)*3*0,1</t>
  </si>
  <si>
    <t>85*0,75*0,1</t>
  </si>
  <si>
    <t>81,3*0,75*0,1</t>
  </si>
  <si>
    <t>18,2*0,8*0,1</t>
  </si>
  <si>
    <t>747572197</t>
  </si>
  <si>
    <t>1436215956</t>
  </si>
  <si>
    <t>565251113_R</t>
  </si>
  <si>
    <t>1546942256</t>
  </si>
  <si>
    <t>1327486099</t>
  </si>
  <si>
    <t>-2063511207</t>
  </si>
  <si>
    <t>185409862_R</t>
  </si>
  <si>
    <t>Kompletní přeložky plynovodu</t>
  </si>
  <si>
    <t>679333762</t>
  </si>
  <si>
    <t>Poznámka k položce:_x000d_
viz příloha D.1.2.1 Přeložky plynovodu</t>
  </si>
  <si>
    <t>1329294153</t>
  </si>
  <si>
    <t>55253239</t>
  </si>
  <si>
    <t xml:space="preserve">trouba přírubová litinová vodovodní  PN 10/16 DN 80 dl 400mm</t>
  </si>
  <si>
    <t>-1637880314</t>
  </si>
  <si>
    <t>857261131</t>
  </si>
  <si>
    <t>Montáž litinových tvarovek jednoosých hrdlových otevřený výkop s integrovaným těsněním DN 100</t>
  </si>
  <si>
    <t>624734833</t>
  </si>
  <si>
    <t>Montáž litinových tvarovek na potrubí litinovém tlakovém jednoosých na potrubí z trub hrdlových v otevřeném výkopu, kanálu nebo v šachtě s integrovaným těsněním DN 100</t>
  </si>
  <si>
    <t>31951259_R</t>
  </si>
  <si>
    <t xml:space="preserve">Potrubní spojka jištěná proti posuvu hrdlo-hrdlo  DN 100</t>
  </si>
  <si>
    <t>715082203</t>
  </si>
  <si>
    <t xml:space="preserve">Potrubní spojka jištěná proti posuvu hrdlo-příruba  DN 100</t>
  </si>
  <si>
    <t>857261151</t>
  </si>
  <si>
    <t>Montáž litinových tvarovek jednoosých hrdlo/příruba otevřený výkop s těsnícím spojem DE 110</t>
  </si>
  <si>
    <t>-233466465</t>
  </si>
  <si>
    <t>Montáž litinových tvarovek na potrubí litinovém tlakovém jednoosých na potrubí z trub hrdlových v otevřeném výkopu, kanálu nebo v šachtě s přírubovým koncem vnějšího průměru DE 110</t>
  </si>
  <si>
    <t>31951004</t>
  </si>
  <si>
    <t>16259791</t>
  </si>
  <si>
    <t>-2102064679</t>
  </si>
  <si>
    <t>55253693</t>
  </si>
  <si>
    <t>příruba zaslepovací litinová vodovodní s vnitřním závitem 1" PN 10/16 XG-kus DN 100</t>
  </si>
  <si>
    <t>1039796813</t>
  </si>
  <si>
    <t>55250642</t>
  </si>
  <si>
    <t>koleno přírubové s patkou PP litinové DN 80</t>
  </si>
  <si>
    <t>1139477939</t>
  </si>
  <si>
    <t>55259815</t>
  </si>
  <si>
    <t>přechod přírubový tvárná litina DN 100/80 L200mm</t>
  </si>
  <si>
    <t>-1549252003</t>
  </si>
  <si>
    <t>-1388996665</t>
  </si>
  <si>
    <t>-780461997</t>
  </si>
  <si>
    <t>55253516</t>
  </si>
  <si>
    <t>tvarovka přírubová litinová vodovodní s přírubovou odbočkou PN 10/16 T-kus DN 100/100</t>
  </si>
  <si>
    <t>-1393508353</t>
  </si>
  <si>
    <t>871161141</t>
  </si>
  <si>
    <t>Montáž potrubí z PE100 SDR 11 otevřený výkop svařovaných na tupo D 32 x 3,0 mm</t>
  </si>
  <si>
    <t>1336406819</t>
  </si>
  <si>
    <t>Montáž vodovodního potrubí z plastů v otevřeném výkopu z polyetylenu PE 100 svařovaných na tupo SDR 11/PN16 D 32 x 3,0 mm</t>
  </si>
  <si>
    <t>28613110</t>
  </si>
  <si>
    <t>potrubí vodovodní PE100 PN 16 SDR11 6m 100m 32x3,0mm</t>
  </si>
  <si>
    <t>1755393806</t>
  </si>
  <si>
    <t>319421402_R</t>
  </si>
  <si>
    <t>Spojka 32 - 1"</t>
  </si>
  <si>
    <t>-1800023622</t>
  </si>
  <si>
    <t>spojka pro spojení potrubí vodovodní přípojky - nový kus vodovodní přípojky (materiál plast) se stávající vodovodní přípojkou (materiál plast)</t>
  </si>
  <si>
    <t>Poznámka k položce:_x000d_
viz. příloha č. D.1.9	SO 01 - Výpis vodovodních odboček</t>
  </si>
  <si>
    <t>319421418_R</t>
  </si>
  <si>
    <t>PP-S T vnější závit 32x1"</t>
  </si>
  <si>
    <t>-1622319301</t>
  </si>
  <si>
    <t>Poznámka k položce:_x000d_
provizorní vodovod</t>
  </si>
  <si>
    <t>319421419_R</t>
  </si>
  <si>
    <t>PP-S spojka vnější závit 30x1"</t>
  </si>
  <si>
    <t>-1646408362</t>
  </si>
  <si>
    <t>319421417_R</t>
  </si>
  <si>
    <t>PP-S koleno vnější závit 30x1"</t>
  </si>
  <si>
    <t>1195945401</t>
  </si>
  <si>
    <t>319421416_R</t>
  </si>
  <si>
    <t>KV s vnějším závitem 1"</t>
  </si>
  <si>
    <t>-697574563</t>
  </si>
  <si>
    <t>871251211</t>
  </si>
  <si>
    <t>Montáž potrubí z PE100 SDR 11 otevřený výkop svařovaných elektrotvarovkou D 110 x 10,0 mm</t>
  </si>
  <si>
    <t>-2106210707</t>
  </si>
  <si>
    <t>Montáž vodovodního potrubí z plastů v otevřeném výkopu z polyetylenu PE 100 svařovaných elektrotvarovkou SDR 11/PN16 D 110 x 10,0 mm</t>
  </si>
  <si>
    <t>81,3+18,2+1,5</t>
  </si>
  <si>
    <t>28613550</t>
  </si>
  <si>
    <t>potrubí dvouvrstvé PE100 RC SDR11 110x10 dl 100m</t>
  </si>
  <si>
    <t>-155291504</t>
  </si>
  <si>
    <t>871313121</t>
  </si>
  <si>
    <t>Montáž kanalizačního potrubí z PVC těsněné gumovým kroužkem otevřený výkop sklon do 20 % DN 160</t>
  </si>
  <si>
    <t>-1946296078</t>
  </si>
  <si>
    <t>Montáž kanalizačního potrubí z plastů z tvrdého PVC těsněných gumovým kroužkem v otevřeném výkopu ve sklonu do 20 % DN 160</t>
  </si>
  <si>
    <t>28611106_R</t>
  </si>
  <si>
    <t>trubka kanalizační PVC-U DN 160x6000mm SN12</t>
  </si>
  <si>
    <t>-1275922830</t>
  </si>
  <si>
    <t>trubka kanalizační PVC-U s plnostěnnou konstrukcí stěny DN 160x6000mm SN12</t>
  </si>
  <si>
    <t>871353121</t>
  </si>
  <si>
    <t>Montáž kanalizačního potrubí z PVC těsněné gumovým kroužkem otevřený výkop sklon do 20 % DN 200</t>
  </si>
  <si>
    <t>1383280341</t>
  </si>
  <si>
    <t>Montáž kanalizačního potrubí z plastů z tvrdého PVC těsněných gumovým kroužkem v otevřeném výkopu ve sklonu do 20 % DN 200</t>
  </si>
  <si>
    <t>28611240_R</t>
  </si>
  <si>
    <t>trubka kanalizační PVC-U DN 200x5000mm SN12</t>
  </si>
  <si>
    <t>1950352327</t>
  </si>
  <si>
    <t>trubka kanalizační PVC-U s plnostěnnou konstrukcí stěny DN 200x5000mm SN12</t>
  </si>
  <si>
    <t>6,8</t>
  </si>
  <si>
    <t>871373121</t>
  </si>
  <si>
    <t>Montáž kanalizačního potrubí z PVC těsněné gumovým kroužkem otevřený výkop sklon do 20 % DN 315</t>
  </si>
  <si>
    <t>-1479932445</t>
  </si>
  <si>
    <t>Montáž kanalizačního potrubí z plastů z tvrdého PVC těsněných gumovým kroužkem v otevřeném výkopu ve sklonu do 20 % DN 315</t>
  </si>
  <si>
    <t>28611109_R</t>
  </si>
  <si>
    <t>trubka kanalizační PVC-U DN 315x6000mm SN12</t>
  </si>
  <si>
    <t>-995387671</t>
  </si>
  <si>
    <t>trubka kanalizační PVC-U s plnostěnnou konstrukcí stěny DN 315x6000mm SN12</t>
  </si>
  <si>
    <t>46,7+85</t>
  </si>
  <si>
    <t>877261101</t>
  </si>
  <si>
    <t>Montáž elektrospojek na vodovodním potrubí z PE trub d 110</t>
  </si>
  <si>
    <t>-546565962</t>
  </si>
  <si>
    <t>Montáž tvarovek na vodovodním plastovém potrubí z polyetylenu PE 100 elektrotvarovek SDR 11/PN16 spojek, oblouků nebo redukcí d 110</t>
  </si>
  <si>
    <t>28615975_R</t>
  </si>
  <si>
    <t>elektrospojka SDR 17 PE 100 PN 10 D 110mm</t>
  </si>
  <si>
    <t>-1534866392</t>
  </si>
  <si>
    <t>elektrospojka SDR 11 PE 100 PN 16 D 110mm</t>
  </si>
  <si>
    <t>-288314871</t>
  </si>
  <si>
    <t>-656210393</t>
  </si>
  <si>
    <t>633320757</t>
  </si>
  <si>
    <t>877265210</t>
  </si>
  <si>
    <t>Montáž elektrokolen 45° na kanalizačním potrubí z PE trub d 110</t>
  </si>
  <si>
    <t>1189962114</t>
  </si>
  <si>
    <t>Montáž tvarovek na kanalizačním plastovém potrubí z polyetylenu PE 100 elektrotvarovek SDR 11/PN16 kolen 45° d 110</t>
  </si>
  <si>
    <t>28614949</t>
  </si>
  <si>
    <t>elektrokoleno 45° PE 100 PN 16 D 110mm</t>
  </si>
  <si>
    <t>-136772710</t>
  </si>
  <si>
    <t>877315211</t>
  </si>
  <si>
    <t>Montáž tvarovek z tvrdého PVC-systém KG nebo z polypropylenu-systém KG 2000 jednoosé DN 160</t>
  </si>
  <si>
    <t>-1056537348</t>
  </si>
  <si>
    <t xml:space="preserve">Montáž tvarovek na kanalizačním potrubí z trub z plastu  z tvrdého PVC nebo z polypropylenu v otevřeném výkopu jednoosých DN 160</t>
  </si>
  <si>
    <t>28611361_R</t>
  </si>
  <si>
    <t>koleno kanalizační PVC-U 160x45°</t>
  </si>
  <si>
    <t>-1170062894</t>
  </si>
  <si>
    <t>koleno kanalizační PVC KG 160x45° SN 12</t>
  </si>
  <si>
    <t>28611546</t>
  </si>
  <si>
    <t>přechod kanalizační PVC na kameninové hrdlo DN 160</t>
  </si>
  <si>
    <t>1078536340</t>
  </si>
  <si>
    <t>877355211</t>
  </si>
  <si>
    <t>Montáž tvarovek z tvrdého PVC-systém KG nebo z polypropylenu-systém KG 2000 jednoosé DN 200</t>
  </si>
  <si>
    <t>1191008846</t>
  </si>
  <si>
    <t xml:space="preserve">Montáž tvarovek na kanalizačním potrubí z trub z plastu  z tvrdého PVC nebo z polypropylenu v otevřeném výkopu jednoosých DN 200</t>
  </si>
  <si>
    <t>28611366_R</t>
  </si>
  <si>
    <t>koleno kanalizační PVC-U 200x45°</t>
  </si>
  <si>
    <t>-2141441300</t>
  </si>
  <si>
    <t xml:space="preserve">koleno kanalizace PVC KG 200x45° SN 12
</t>
  </si>
  <si>
    <t>28611544</t>
  </si>
  <si>
    <t>přechod kanalizační PVC na kameninové hrdlo DN 200</t>
  </si>
  <si>
    <t>529384618</t>
  </si>
  <si>
    <t>877375221</t>
  </si>
  <si>
    <t>Montáž tvarovek z tvrdého PVC-systém KG nebo z polypropylenu-systém KG 2000 dvouosé DN 315</t>
  </si>
  <si>
    <t>-1142425382</t>
  </si>
  <si>
    <t xml:space="preserve">Montáž tvarovek na kanalizačním potrubí z trub z plastu  z tvrdého PVC nebo z polypropylenu v otevřeném výkopu dvouosých DN 315</t>
  </si>
  <si>
    <t>28611405_R</t>
  </si>
  <si>
    <t>odbočka kanalizační plastová s hrdlem PVC-U 315/200/45° SN 12</t>
  </si>
  <si>
    <t>1308272482</t>
  </si>
  <si>
    <t>odbočka kanalizační plastová s hrdlem KG 315/200/45°</t>
  </si>
  <si>
    <t>28611404_R</t>
  </si>
  <si>
    <t>odbočka kanalizační plastová s hrdlem PVC-U 315/150/45° SN 12</t>
  </si>
  <si>
    <t>704826826</t>
  </si>
  <si>
    <t>odbočka kanalizační plastová s hrdlem KG 315/150/45°</t>
  </si>
  <si>
    <t>891213111_R</t>
  </si>
  <si>
    <t>Montáž vodovodního ventilu hlavního pro přípojky</t>
  </si>
  <si>
    <t>-1900350405</t>
  </si>
  <si>
    <t>422249011_R</t>
  </si>
  <si>
    <t xml:space="preserve">šoupátko vodárenské kombin. navrt. 2"-1 1/2"      </t>
  </si>
  <si>
    <t>568478465</t>
  </si>
  <si>
    <t>286000043_R</t>
  </si>
  <si>
    <t xml:space="preserve">napojovací tvarovka 1 1/2" - 1" </t>
  </si>
  <si>
    <t>-1488743041</t>
  </si>
  <si>
    <t>422910498_R</t>
  </si>
  <si>
    <t xml:space="preserve">Zemní souprava  přípojková teleskopická pro dom. šoupátka  hl. 1,2-1,7m            </t>
  </si>
  <si>
    <t>-816065567</t>
  </si>
  <si>
    <t>891241112</t>
  </si>
  <si>
    <t>Montáž vodovodních šoupátek otevřený výkop DN 80</t>
  </si>
  <si>
    <t>-1900955449</t>
  </si>
  <si>
    <t>Montáž vodovodních armatur na potrubí šoupátek nebo klapek uzavíracích v otevřeném výkopu nebo v šachtách s osazením zemní soupravy (bez poklopů) DN 80</t>
  </si>
  <si>
    <t>42221303</t>
  </si>
  <si>
    <t>šoupátko pitná voda litina GGG 50 krátká stavební dl PN 10/16 DN 80x180mm</t>
  </si>
  <si>
    <t>-1384542476</t>
  </si>
  <si>
    <t>42291067</t>
  </si>
  <si>
    <t>souprava zemní pro šoupátka DN 65-80mm Rd 1,25m</t>
  </si>
  <si>
    <t>-1392168104</t>
  </si>
  <si>
    <t>891247111</t>
  </si>
  <si>
    <t>Montáž hydrantů podzemních DN 80</t>
  </si>
  <si>
    <t>-2032877843</t>
  </si>
  <si>
    <t>42273590</t>
  </si>
  <si>
    <t>hydrant podzemní DN 80 PN 16 jednoduchý uzávěr krycí v 1250mm</t>
  </si>
  <si>
    <t>-962388897</t>
  </si>
  <si>
    <t>422735978_R</t>
  </si>
  <si>
    <t>Hydrantová drenáž</t>
  </si>
  <si>
    <t>-635589669</t>
  </si>
  <si>
    <t xml:space="preserve">Hydrantová drenáž </t>
  </si>
  <si>
    <t>891261112</t>
  </si>
  <si>
    <t>Montáž vodovodních šoupátek otevřený výkop DN 100</t>
  </si>
  <si>
    <t>136980936</t>
  </si>
  <si>
    <t>Montáž vodovodních armatur na potrubí šoupátek nebo klapek uzavíracích v otevřeném výkopu nebo v šachtách s osazením zemní soupravy (bez poklopů) DN 100</t>
  </si>
  <si>
    <t>42221304</t>
  </si>
  <si>
    <t>šoupátko pitná voda litina GGG 50 krátká stavební dl PN 10/16 DN 100x190mm</t>
  </si>
  <si>
    <t>-854278336</t>
  </si>
  <si>
    <t>42291068</t>
  </si>
  <si>
    <t>souprava zemní pro šoupátka DN 100-150mm Rd 1,25m</t>
  </si>
  <si>
    <t>-84454021</t>
  </si>
  <si>
    <t>891359111</t>
  </si>
  <si>
    <t>Montáž navrtávacích pasů na potrubí z jakýchkoli trub DN 200</t>
  </si>
  <si>
    <t>-12728402</t>
  </si>
  <si>
    <t>Montáž vodovodních armatur na potrubí navrtávacích pasů s ventilem Jt 1 Mpa, na potrubí z trub osinkocementových, litinových, ocelových nebo plastických hmot DN 200</t>
  </si>
  <si>
    <t>42273570</t>
  </si>
  <si>
    <t>pás navrtávací se závitovým výstupem z tvárné litiny pro vodovodní PE a PVC potrubí 200-2”</t>
  </si>
  <si>
    <t>-548165484</t>
  </si>
  <si>
    <t>-1809574047</t>
  </si>
  <si>
    <t>99,5+1,5</t>
  </si>
  <si>
    <t>892273122</t>
  </si>
  <si>
    <t>Proplach a dezinfekce vodovodního potrubí DN od 80 do 125</t>
  </si>
  <si>
    <t>1446500879</t>
  </si>
  <si>
    <t>-957253568</t>
  </si>
  <si>
    <t>1807125795</t>
  </si>
  <si>
    <t>1162111646</t>
  </si>
  <si>
    <t>1834608262</t>
  </si>
  <si>
    <t>1623846093</t>
  </si>
  <si>
    <t>378209804</t>
  </si>
  <si>
    <t>-729439660</t>
  </si>
  <si>
    <t>1815341128</t>
  </si>
  <si>
    <t>592243480.1</t>
  </si>
  <si>
    <t xml:space="preserve">těsnění elastomerové pro spojení šachetních dílů  DN 1000</t>
  </si>
  <si>
    <t>217074134</t>
  </si>
  <si>
    <t>prefabrikáty pro vstupní šachty a drenážní šachtice (betonové a železobetonové) šachty pro odpadní kanály a potrubí uložená v zemi těsnění elastomerové pro spojení šachetních dílů</t>
  </si>
  <si>
    <t>429403079</t>
  </si>
  <si>
    <t>239051189</t>
  </si>
  <si>
    <t xml:space="preserve">Poznámka k položce:_x000d_
viz. příloha č. D.5.2 Tabulka šachet </t>
  </si>
  <si>
    <t>895941329_R</t>
  </si>
  <si>
    <t>Přesazení uličních vpustí do úrovně upravené komunikace</t>
  </si>
  <si>
    <t>176470066</t>
  </si>
  <si>
    <t>997143862</t>
  </si>
  <si>
    <t>-177123362</t>
  </si>
  <si>
    <t>899401111</t>
  </si>
  <si>
    <t>Osazení poklopů litinových ventilových</t>
  </si>
  <si>
    <t>796940115</t>
  </si>
  <si>
    <t>422914020</t>
  </si>
  <si>
    <t>poklop litinový ventilový</t>
  </si>
  <si>
    <t>-987283532</t>
  </si>
  <si>
    <t>899401112</t>
  </si>
  <si>
    <t>Osazení poklopů litinových šoupátkových</t>
  </si>
  <si>
    <t>-532532077</t>
  </si>
  <si>
    <t>42291352</t>
  </si>
  <si>
    <t>poklop litinový šoupátkový pro zemní soupravy osazení do terénu a do vozovky</t>
  </si>
  <si>
    <t>-1360390055</t>
  </si>
  <si>
    <t>422910722_R</t>
  </si>
  <si>
    <t>Univerzální podkladová deska pro uliční poklopy</t>
  </si>
  <si>
    <t>1994308497</t>
  </si>
  <si>
    <t>899401113</t>
  </si>
  <si>
    <t>Osazení poklopů litinových hydrantových</t>
  </si>
  <si>
    <t>1650576475</t>
  </si>
  <si>
    <t>42291452</t>
  </si>
  <si>
    <t>poklop litinový hydrantový DN 80</t>
  </si>
  <si>
    <t>476658100</t>
  </si>
  <si>
    <t>422910869_R</t>
  </si>
  <si>
    <t>Univerzální podkladová deska pro hydranty</t>
  </si>
  <si>
    <t>88137242</t>
  </si>
  <si>
    <t>363540435</t>
  </si>
  <si>
    <t>18,2</t>
  </si>
  <si>
    <t>1122706787</t>
  </si>
  <si>
    <t>18,2/157</t>
  </si>
  <si>
    <t>-1230534472</t>
  </si>
  <si>
    <t>-1784319329</t>
  </si>
  <si>
    <t>997013601</t>
  </si>
  <si>
    <t>1141766810</t>
  </si>
  <si>
    <t>38,661</t>
  </si>
  <si>
    <t>997013645</t>
  </si>
  <si>
    <t>-889715893</t>
  </si>
  <si>
    <t>26,675</t>
  </si>
  <si>
    <t>997013655</t>
  </si>
  <si>
    <t>-479732653</t>
  </si>
  <si>
    <t>157,873</t>
  </si>
  <si>
    <t>-1904282814</t>
  </si>
  <si>
    <t>-284869506</t>
  </si>
  <si>
    <t>223,217*16</t>
  </si>
  <si>
    <t>744731210_R</t>
  </si>
  <si>
    <t>Montáž kabel Cu sdělovací sk.2 2-7x1,5 mm umístěný volně</t>
  </si>
  <si>
    <t>1703288041</t>
  </si>
  <si>
    <t>"řad V1"</t>
  </si>
  <si>
    <t>105,8</t>
  </si>
  <si>
    <t>"řadV2-1"</t>
  </si>
  <si>
    <t>24,5</t>
  </si>
  <si>
    <t>"řadV2-2"</t>
  </si>
  <si>
    <t>24,6</t>
  </si>
  <si>
    <t>"řadV2"</t>
  </si>
  <si>
    <t>143,2</t>
  </si>
  <si>
    <t>341110600_R</t>
  </si>
  <si>
    <t>kabel silový s Cu jádrem CYKY 4x1,5 mm2</t>
  </si>
  <si>
    <t>-2121880558</t>
  </si>
  <si>
    <t>VONMedlSplKam - Medlešice - splašková kanalizace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</si>
  <si>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</si>
  <si>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</si>
  <si>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</si>
  <si>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</si>
  <si>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</si>
  <si>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</si>
  <si>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</si>
  <si>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</si>
  <si>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</si>
  <si>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</si>
  <si>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</si>
  <si>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</si>
  <si>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-1771927513</t>
  </si>
  <si>
    <t>011434086_R</t>
  </si>
  <si>
    <t>Zajištění povolení čerpání a vypouštění podzemní vody po dobu výstavby</t>
  </si>
  <si>
    <t>-1472584739</t>
  </si>
  <si>
    <t>011434087_R</t>
  </si>
  <si>
    <t>zaměření hladin ve studních. jejich monitorování po dobu výstavby včetně případných náhrad za nutný náhradní odběr</t>
  </si>
  <si>
    <t>118881046</t>
  </si>
  <si>
    <t>011434088_R</t>
  </si>
  <si>
    <t>Ohlášení, příprava staveniště, záchranné prácem zabezpečení archeologických nálezů na místě</t>
  </si>
  <si>
    <t>1485078310</t>
  </si>
  <si>
    <t>011434089_R</t>
  </si>
  <si>
    <t>Havariní čerpání podzemních a povrchových vod</t>
  </si>
  <si>
    <t>201976362</t>
  </si>
  <si>
    <t>Poznámka k položce:_x000d_
při živelných pohromách, intenzivních deštích, či letních bouřkách</t>
  </si>
  <si>
    <t>011434090_R</t>
  </si>
  <si>
    <t>Zajištění provozu dalšího subjektu nutného při přeložkách nebo poškození stávajících podzemních sítí . nutné uzavření úseků, zajištění náhradního zásobení</t>
  </si>
  <si>
    <t>-1461952940</t>
  </si>
  <si>
    <t>Poznámka k položce:_x000d_
při ževelných pohromách, intenzivních deštích, či letních bouřkách</t>
  </si>
  <si>
    <t>011434095_R</t>
  </si>
  <si>
    <t>Oprava, znovuzřízení objektů (oplocení, zídky, potrubí, apod) poškozené, nebo zbořené během výstavby</t>
  </si>
  <si>
    <t>941128637</t>
  </si>
  <si>
    <t>Poznámka k položce:_x000d_
s ohledem na technologii výstavby, Tam, kde není zohledněno v jiných částech výkazů výměr. Např. oprava a znovuzřízení objektů kdy dojde při výstavbě ke změně trasy, technologie pokládky. Dále případné podchycení stávajícího potrubí při křížení, jinde neuvedené (podélné profili, situace) - jedná se o přípojky zjištěné během provádění stavebních prací atd.</t>
  </si>
  <si>
    <t>011503001_R</t>
  </si>
  <si>
    <t>Vypracování kontrolního a zkušebního plánu, provádění předepsaných zkoušek dle kontrolního zkušebního plánu, např. kvality práce, dodávaných materiálů a konstrukcí</t>
  </si>
  <si>
    <t>1556674930</t>
  </si>
  <si>
    <t>01200200_1R</t>
  </si>
  <si>
    <t>Vytýčení prostorové polohy stavebních objektů, vytýčení hranic pozemků, vytýčení obvodu staveniště</t>
  </si>
  <si>
    <t>72842074</t>
  </si>
  <si>
    <t>012103001_R</t>
  </si>
  <si>
    <t>Vytýčení stávajících inženýrských sítí, vč. kopání sond pro jejich zjištění, vč. ručních výkopů. Zajištění aktualizace vyjádření správců sítí k existenci sítí.</t>
  </si>
  <si>
    <t>-665084253</t>
  </si>
  <si>
    <t>012203000</t>
  </si>
  <si>
    <t>Geodetické práce při provádění stavby</t>
  </si>
  <si>
    <t>-1526883484</t>
  </si>
  <si>
    <t>Poznámka k položce:_x000d_
Doměření stavby pro účely výstavby (doměření polohopisu, vytyčování kanalizačních šachet a objektů na stokové síti v případě změny jejich umístění oproti projektu, vč. ČOV a ostatních objektů)</t>
  </si>
  <si>
    <t>012203001_R</t>
  </si>
  <si>
    <t>Činnost geologa při výstavbě - zde součinnost se statikem</t>
  </si>
  <si>
    <t>1109434044</t>
  </si>
  <si>
    <t>Poznámka k položce:_x000d_
sledování vlivů stavby na okolní objekty</t>
  </si>
  <si>
    <t>012203002_R</t>
  </si>
  <si>
    <t>Činnost statika při výstavbě</t>
  </si>
  <si>
    <t>-430075986</t>
  </si>
  <si>
    <t>012203003_R</t>
  </si>
  <si>
    <t>Činnost hydrogeologa a geologa při výkopových pracích</t>
  </si>
  <si>
    <t>2147048565</t>
  </si>
  <si>
    <t>Poznámka k položce:_x000d_
Např. pro rozdělení vytěžené zeminy pro uložení na mezideponii pro zpětné zásypy a pro odvoz na skládku, sledování množství čerpané vody a sledování vlivu jejího řerpání na okolí po celou dobu čerpání.</t>
  </si>
  <si>
    <t>012303000.1</t>
  </si>
  <si>
    <t>Geodetické práce po výstavbě</t>
  </si>
  <si>
    <t>kpl…</t>
  </si>
  <si>
    <t>-1895089359</t>
  </si>
  <si>
    <t>Poznámka k položce:_x000d_
Vyhotovení geodetického zaměření skutečného provedení stavu - ve 3 vyhotoveních v listinné a 1 na CD nosiči v digitálníé formě předepsaného formátu (včetně přeložek, přípojek NN atd.)</t>
  </si>
  <si>
    <t>012303001_R</t>
  </si>
  <si>
    <t>Geometrický plán na zřízení věcného břemene v rozsahu celé stavby (vč. přeložek a přípojek)</t>
  </si>
  <si>
    <t>43686223</t>
  </si>
  <si>
    <t>Vypracování geometrického plánu v rozsahu ustanovení smlouvy o dílo</t>
  </si>
  <si>
    <t>013254000.1</t>
  </si>
  <si>
    <t>Prováděcí dokumentace organizace dopravy v průběhu stavby, dopravní značení, světelná signalizace</t>
  </si>
  <si>
    <t>-40588515</t>
  </si>
  <si>
    <t>Poznámka k položce:_x000d_
Instalace, zajištění a údržba provizorního dopravního značení během celého období platnosti provizorního značení (dle vyhl. 30/2001 SB.) na komunikacích ovlivněných stavbou. Rozsah a vzdálenost dle postupu prací zhotovitele. Zajištění správního rozhodnutí, včetně zpracování a projednání projektu dopravního značení a příslušném Dopravním inspektorátu. Zajištění rozhodnutí o povolení zvláštního užívání silnic a místních komunikací. Vypracování návrhu řešení dopravních opatření a dočasného dopravního značení a jeho projednání.</t>
  </si>
  <si>
    <t>013254001_R</t>
  </si>
  <si>
    <t>Dokumentace skutečného provedení stavby (DSPS)</t>
  </si>
  <si>
    <t>1054325902</t>
  </si>
  <si>
    <t xml:space="preserve">Poznámka k položce:_x000d_
Zhotovitel předá objednateli nejpozději při zahájení předávacího řízení následující doklady, jejichž pořízení je součástí díla:_x000d_
2 ks vyhotovení projektové dokumentace v tištěné formě se zakreslením skutečného provedení stavby do DPS, označené zhotovitelem „Skutečné provedení stavby“ datem a razítkem zhotovitele s podpisem stavbyvedoucího / hlavního stavbyvedoucího na každé jednotlivé složce této PD, které vyhotoví na své náklady zhotovitel stavby_x000d_
</t>
  </si>
  <si>
    <t>013254002_R</t>
  </si>
  <si>
    <t>Náklady spojené s kolaudačním řízením stavby</t>
  </si>
  <si>
    <t>-892178715</t>
  </si>
  <si>
    <t>013274001_R</t>
  </si>
  <si>
    <t>Plán zásad organizace výstavby (ZOV)</t>
  </si>
  <si>
    <t>-237843939</t>
  </si>
  <si>
    <t>Poznámka k položce:_x000d_
vč. dokukmentace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</si>
  <si>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013294001_R</t>
  </si>
  <si>
    <t>Návrhy Provozních, Havarijních, Povodňových, Požárních a jiných řádů a předpisů nutných pro realizaci a předání díla</t>
  </si>
  <si>
    <t>-604551416</t>
  </si>
  <si>
    <t>Poznámka k položce:_x000d_
Návrhy Provozních, Havarijních, Povodňových, Požárních a jiných řádů a předpisů a jejich odsouhlasení s pracovníky správními orgány - pro trvalý provoz (se zapracováním připomínek).</t>
  </si>
  <si>
    <t>013303001_R</t>
  </si>
  <si>
    <t>Náklady spojené s vyřízením požadavků orgánů a organizací nutných před započetím výstavby</t>
  </si>
  <si>
    <t>-65506564</t>
  </si>
  <si>
    <t>Poznámka k položce:_x000d_
obsažených v dokladové části: např. kácení zeleně, dopravní trasy, zvláštní užívání komunikací, správní poplatky, ohlášení stavby</t>
  </si>
  <si>
    <t>03110300_1R</t>
  </si>
  <si>
    <t>Zařízení staveniště - příprava, zřízení, provozování, odstranění staveniště</t>
  </si>
  <si>
    <t>-720293694</t>
  </si>
  <si>
    <t xml:space="preserve">Zařízení staveniště - příprava, zřízení, provozování, odstranění staveniště
</t>
  </si>
  <si>
    <t>03110305_R</t>
  </si>
  <si>
    <t>Vzorek pro zjištění obsahu dehtu v asfaltových komunikacích</t>
  </si>
  <si>
    <t>1934598589</t>
  </si>
  <si>
    <t>Vzorek pro zjištění obsahu dehtu v asfaltových komunikacích, odvrty + vzorkování</t>
  </si>
  <si>
    <t>Poznámka k položce:_x000d_
předpoklad 10 kusů + dodatečně 3ks po vrstvách</t>
  </si>
  <si>
    <t>03110307_R</t>
  </si>
  <si>
    <t>Nájemné za užití silnice III. třídy</t>
  </si>
  <si>
    <t>1804663367</t>
  </si>
  <si>
    <t>Poznámka k položce:_x000d_
předpoklad 55 dní, dle zhotovitelem zvolené technologie</t>
  </si>
  <si>
    <t>03110308_R</t>
  </si>
  <si>
    <t>Nájemné za užití silnice II. třídy</t>
  </si>
  <si>
    <t>-848143196</t>
  </si>
  <si>
    <t>Poznámka k položce:_x000d_
předpoklad 80 dní, dle zhotovitelem zvolené technologie</t>
  </si>
  <si>
    <t>03110309_R</t>
  </si>
  <si>
    <t>Náhrada za zásah do pozemku kumunikace II. a III. třídy</t>
  </si>
  <si>
    <t>-1669440824</t>
  </si>
  <si>
    <t>VRN4</t>
  </si>
  <si>
    <t>Inženýrská činnost</t>
  </si>
  <si>
    <t>043002001_R</t>
  </si>
  <si>
    <t>Komplexní zkoušky včetně inženýrské činnosti, zkoušek a ostatního měření</t>
  </si>
  <si>
    <t>-186095750</t>
  </si>
  <si>
    <t>043002002_R</t>
  </si>
  <si>
    <t>Komplexní a technologické zkoušky dle příslušných ČSN</t>
  </si>
  <si>
    <t>-468793119</t>
  </si>
  <si>
    <t>Poznámka k položce:_x000d_
dle obecných podmínek technických specifikací a zápisů ve stavebních denících (např. výchozí revize, revizní knihy, zkoušky hutnění apod.) neuvedené v jiných částech výkazů výměr.</t>
  </si>
  <si>
    <t>043002003_R</t>
  </si>
  <si>
    <t>Manipulační předpisy, prohlášení o shodě, tlakové zkoušky jinde neuvedené, revize elektro, zkoušky těsnosti nádrží, provozní zkoušky, které budou prováděny za součinnosti obsluhy (zaškolování obsluhy)</t>
  </si>
  <si>
    <t>1790341111</t>
  </si>
  <si>
    <t>VRN6</t>
  </si>
  <si>
    <t>Územní vlivy</t>
  </si>
  <si>
    <t>060001000</t>
  </si>
  <si>
    <t>-1073127840</t>
  </si>
  <si>
    <t>VRN7</t>
  </si>
  <si>
    <t>Provozní vlivy</t>
  </si>
  <si>
    <t>07000100_2R</t>
  </si>
  <si>
    <t>Provozní vlivy po celou dobu stavby</t>
  </si>
  <si>
    <t>861916866</t>
  </si>
  <si>
    <t>07210301_R</t>
  </si>
  <si>
    <t>Provedení dopravního značení po celou dobu výstavby vč. poplatků za zvláštní užívání silnic.</t>
  </si>
  <si>
    <t>1931355730</t>
  </si>
  <si>
    <t>Poznámka k položce:_x000d_
součástí bude osazení a provozování veškerého dopravníhoznačení dlemprováděcí dokumentace organizace dopravy v průběhu stavby. Bude se jednat o osazenídopravního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Dále náklady zajištění uzavírek, údržbu dopravních značek, označení výkopů a případné náhrady veřejným dopravcům za objízdné trasy po dobu trvání objížděk a uzavírek.Dále náklady na oznámení obyvetelům dotčených nemovitostí, kde bude uvažováno s úplnou nebo částečnou uzavírkou komunikace, o zahájení prací vtýdenním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</si>
  <si>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SEZNAM FIGUR</t>
  </si>
  <si>
    <t>Výměra</t>
  </si>
  <si>
    <t xml:space="preserve"> SO01Kanalizace</t>
  </si>
  <si>
    <t>Použití figury:</t>
  </si>
  <si>
    <t xml:space="preserve"> SO02PrelozkySiti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</si>
</sst>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MedleSplasKanal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Medlešice - splašková kanalizace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Medlešice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22. 3. 2021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Chrudim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Vodárenská společnost Chrudim, a.s.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Roman Pešek, DiS.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19</v>
      </c>
    </row>
    <row r="95" s="7" customFormat="1" ht="24.7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'SO01Kanalizace - Medlešic...'!J30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'SO01Kanalizace - Medlešic...'!P137</f>
        <v>0</v>
      </c>
      <c r="AV95" s="129">
        <f>'SO01Kanalizace - Medlešic...'!J33</f>
        <v>0</v>
      </c>
      <c r="AW95" s="129">
        <f>'SO01Kanalizace - Medlešic...'!J34</f>
        <v>0</v>
      </c>
      <c r="AX95" s="129">
        <f>'SO01Kanalizace - Medlešic...'!J35</f>
        <v>0</v>
      </c>
      <c r="AY95" s="129">
        <f>'SO01Kanalizace - Medlešic...'!J36</f>
        <v>0</v>
      </c>
      <c r="AZ95" s="129">
        <f>'SO01Kanalizace - Medlešic...'!F33</f>
        <v>0</v>
      </c>
      <c r="BA95" s="129">
        <f>'SO01Kanalizace - Medlešic...'!F34</f>
        <v>0</v>
      </c>
      <c r="BB95" s="129">
        <f>'SO01Kanalizace - Medlešic...'!F35</f>
        <v>0</v>
      </c>
      <c r="BC95" s="129">
        <f>'SO01Kanalizace - Medlešic...'!F36</f>
        <v>0</v>
      </c>
      <c r="BD95" s="131">
        <f>'SO01Kanalizace - Medlešic...'!F37</f>
        <v>0</v>
      </c>
      <c r="BE95" s="7"/>
      <c r="BT95" s="132" t="s">
        <v>85</v>
      </c>
      <c r="BV95" s="132" t="s">
        <v>80</v>
      </c>
      <c r="BW95" s="132" t="s">
        <v>86</v>
      </c>
      <c r="BX95" s="132" t="s">
        <v>5</v>
      </c>
      <c r="CL95" s="132" t="s">
        <v>19</v>
      </c>
      <c r="CM95" s="132" t="s">
        <v>87</v>
      </c>
    </row>
    <row r="96" s="7" customFormat="1" ht="37.5" customHeight="1">
      <c r="A96" s="120" t="s">
        <v>82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17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'SO02PrelozkySiti - Medleš...'!J30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'SO02PrelozkySiti - Medleš...'!P128</f>
        <v>0</v>
      </c>
      <c r="AV96" s="129">
        <f>'SO02PrelozkySiti - Medleš...'!J33</f>
        <v>0</v>
      </c>
      <c r="AW96" s="129">
        <f>'SO02PrelozkySiti - Medleš...'!J34</f>
        <v>0</v>
      </c>
      <c r="AX96" s="129">
        <f>'SO02PrelozkySiti - Medleš...'!J35</f>
        <v>0</v>
      </c>
      <c r="AY96" s="129">
        <f>'SO02PrelozkySiti - Medleš...'!J36</f>
        <v>0</v>
      </c>
      <c r="AZ96" s="129">
        <f>'SO02PrelozkySiti - Medleš...'!F33</f>
        <v>0</v>
      </c>
      <c r="BA96" s="129">
        <f>'SO02PrelozkySiti - Medleš...'!F34</f>
        <v>0</v>
      </c>
      <c r="BB96" s="129">
        <f>'SO02PrelozkySiti - Medleš...'!F35</f>
        <v>0</v>
      </c>
      <c r="BC96" s="129">
        <f>'SO02PrelozkySiti - Medleš...'!F36</f>
        <v>0</v>
      </c>
      <c r="BD96" s="131">
        <f>'SO02PrelozkySiti - Medleš...'!F37</f>
        <v>0</v>
      </c>
      <c r="BE96" s="7"/>
      <c r="BT96" s="132" t="s">
        <v>85</v>
      </c>
      <c r="BV96" s="132" t="s">
        <v>80</v>
      </c>
      <c r="BW96" s="132" t="s">
        <v>89</v>
      </c>
      <c r="BX96" s="132" t="s">
        <v>5</v>
      </c>
      <c r="CL96" s="132" t="s">
        <v>19</v>
      </c>
      <c r="CM96" s="132" t="s">
        <v>87</v>
      </c>
    </row>
    <row r="97" s="7" customFormat="1" ht="24.75" customHeight="1">
      <c r="A97" s="120" t="s">
        <v>82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17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'VONMedlSplKam - Medlešice...'!J30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91</v>
      </c>
      <c r="AR97" s="127"/>
      <c r="AS97" s="133">
        <v>0</v>
      </c>
      <c r="AT97" s="134">
        <f>ROUND(SUM(AV97:AW97),2)</f>
        <v>0</v>
      </c>
      <c r="AU97" s="135">
        <f>'VONMedlSplKam - Medlešice...'!P121</f>
        <v>0</v>
      </c>
      <c r="AV97" s="134">
        <f>'VONMedlSplKam - Medlešice...'!J33</f>
        <v>0</v>
      </c>
      <c r="AW97" s="134">
        <f>'VONMedlSplKam - Medlešice...'!J34</f>
        <v>0</v>
      </c>
      <c r="AX97" s="134">
        <f>'VONMedlSplKam - Medlešice...'!J35</f>
        <v>0</v>
      </c>
      <c r="AY97" s="134">
        <f>'VONMedlSplKam - Medlešice...'!J36</f>
        <v>0</v>
      </c>
      <c r="AZ97" s="134">
        <f>'VONMedlSplKam - Medlešice...'!F33</f>
        <v>0</v>
      </c>
      <c r="BA97" s="134">
        <f>'VONMedlSplKam - Medlešice...'!F34</f>
        <v>0</v>
      </c>
      <c r="BB97" s="134">
        <f>'VONMedlSplKam - Medlešice...'!F35</f>
        <v>0</v>
      </c>
      <c r="BC97" s="134">
        <f>'VONMedlSplKam - Medlešice...'!F36</f>
        <v>0</v>
      </c>
      <c r="BD97" s="136">
        <f>'VONMedlSplKam - Medlešice...'!F37</f>
        <v>0</v>
      </c>
      <c r="BE97" s="7"/>
      <c r="BT97" s="132" t="s">
        <v>85</v>
      </c>
      <c r="BV97" s="132" t="s">
        <v>80</v>
      </c>
      <c r="BW97" s="132" t="s">
        <v>92</v>
      </c>
      <c r="BX97" s="132" t="s">
        <v>5</v>
      </c>
      <c r="CL97" s="132" t="s">
        <v>19</v>
      </c>
      <c r="CM97" s="132" t="s">
        <v>87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yPCs4hwbEP2paIWOKnBu39Zc4Uu6t1kJInHrMYdmbfXR+l8Ra+uW0T++3Xm4fLaQnDiAxiAZkqS/6gR2onWwug==" hashValue="w7F8Azkzc/2tjbgRUwjTaAfokPrVcJGoEOF2CFxc1mIgwxSAPJtn8P0gUtAE77A4s7JAD+lP25aiK7TeujMYGQ==" algorithmName="SHA-512" password="EBEA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01Kanalizace - Medlešic...'!C2" display="/"/>
    <hyperlink ref="A96" location="'SO02PrelozkySiti - Medleš...'!C2" display="/"/>
    <hyperlink ref="A97" location="'VONMedlSplKam - Medleši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7" t="s">
        <v>93</v>
      </c>
      <c r="BA2" s="137" t="s">
        <v>94</v>
      </c>
      <c r="BB2" s="137" t="s">
        <v>1</v>
      </c>
      <c r="BC2" s="137" t="s">
        <v>95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96</v>
      </c>
      <c r="BA3" s="137" t="s">
        <v>97</v>
      </c>
      <c r="BB3" s="137" t="s">
        <v>1</v>
      </c>
      <c r="BC3" s="137" t="s">
        <v>98</v>
      </c>
      <c r="BD3" s="137" t="s">
        <v>87</v>
      </c>
    </row>
    <row r="4" s="1" customFormat="1" ht="24.96" customHeight="1">
      <c r="B4" s="21"/>
      <c r="D4" s="140" t="s">
        <v>99</v>
      </c>
      <c r="L4" s="21"/>
      <c r="M4" s="141" t="s">
        <v>10</v>
      </c>
      <c r="AT4" s="18" t="s">
        <v>4</v>
      </c>
      <c r="AZ4" s="137" t="s">
        <v>100</v>
      </c>
      <c r="BA4" s="137" t="s">
        <v>101</v>
      </c>
      <c r="BB4" s="137" t="s">
        <v>1</v>
      </c>
      <c r="BC4" s="137" t="s">
        <v>102</v>
      </c>
      <c r="BD4" s="137" t="s">
        <v>87</v>
      </c>
    </row>
    <row r="5" s="1" customFormat="1" ht="6.96" customHeight="1">
      <c r="B5" s="21"/>
      <c r="L5" s="21"/>
      <c r="AZ5" s="137" t="s">
        <v>103</v>
      </c>
      <c r="BA5" s="137" t="s">
        <v>104</v>
      </c>
      <c r="BB5" s="137" t="s">
        <v>1</v>
      </c>
      <c r="BC5" s="137" t="s">
        <v>105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106</v>
      </c>
      <c r="BA6" s="137" t="s">
        <v>107</v>
      </c>
      <c r="BB6" s="137" t="s">
        <v>1</v>
      </c>
      <c r="BC6" s="137" t="s">
        <v>108</v>
      </c>
      <c r="BD6" s="137" t="s">
        <v>87</v>
      </c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  <c r="AZ7" s="137" t="s">
        <v>109</v>
      </c>
      <c r="BA7" s="137" t="s">
        <v>110</v>
      </c>
      <c r="BB7" s="137" t="s">
        <v>1</v>
      </c>
      <c r="BC7" s="137" t="s">
        <v>111</v>
      </c>
      <c r="BD7" s="137" t="s">
        <v>87</v>
      </c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22. 3. 2021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ROUND((SUM(BE137:BE1869)),  2)</f>
        <v>0</v>
      </c>
      <c r="G33" s="39"/>
      <c r="H33" s="39"/>
      <c r="I33" s="157">
        <v>0.20999999999999999</v>
      </c>
      <c r="J33" s="156">
        <f>ROUND(((SUM(BE137:BE1869))*I33),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ROUND((SUM(BF137:BF1869)),  2)</f>
        <v>0</v>
      </c>
      <c r="G34" s="39"/>
      <c r="H34" s="39"/>
      <c r="I34" s="157">
        <v>0.14999999999999999</v>
      </c>
      <c r="J34" s="156">
        <f>ROUND(((SUM(BF137:BF1869))*I34),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ROUND((SUM(BG137:BG1869)),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ROUND((SUM(BH137:BH1869)),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ROUND((SUM(BI137:BI1869)),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SO01Kanalizace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22. 3. 2021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115</v>
      </c>
      <c r="D94" s="178"/>
      <c r="E94" s="178"/>
      <c r="F94" s="178"/>
      <c r="G94" s="178"/>
      <c r="H94" s="178"/>
      <c r="I94" s="178"/>
      <c r="J94" s="179" t="s">
        <v>116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117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1"/>
      <c r="C97" s="182"/>
      <c r="D97" s="183" t="s">
        <v>119</v>
      </c>
      <c r="E97" s="184"/>
      <c r="F97" s="184"/>
      <c r="G97" s="184"/>
      <c r="H97" s="184"/>
      <c r="I97" s="184"/>
      <c r="J97" s="185">
        <f>J138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120</v>
      </c>
      <c r="E98" s="190"/>
      <c r="F98" s="190"/>
      <c r="G98" s="190"/>
      <c r="H98" s="190"/>
      <c r="I98" s="190"/>
      <c r="J98" s="191">
        <f>J139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J1039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122</v>
      </c>
      <c r="E100" s="190"/>
      <c r="F100" s="190"/>
      <c r="G100" s="190"/>
      <c r="H100" s="190"/>
      <c r="I100" s="190"/>
      <c r="J100" s="191">
        <f>J1061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123</v>
      </c>
      <c r="E101" s="190"/>
      <c r="F101" s="190"/>
      <c r="G101" s="190"/>
      <c r="H101" s="190"/>
      <c r="I101" s="190"/>
      <c r="J101" s="191">
        <f>J1074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124</v>
      </c>
      <c r="E102" s="190"/>
      <c r="F102" s="190"/>
      <c r="G102" s="190"/>
      <c r="H102" s="190"/>
      <c r="I102" s="190"/>
      <c r="J102" s="191">
        <f>J1093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125</v>
      </c>
      <c r="E103" s="190"/>
      <c r="F103" s="190"/>
      <c r="G103" s="190"/>
      <c r="H103" s="190"/>
      <c r="I103" s="190"/>
      <c r="J103" s="191">
        <f>J1335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126</v>
      </c>
      <c r="E104" s="190"/>
      <c r="F104" s="190"/>
      <c r="G104" s="190"/>
      <c r="H104" s="190"/>
      <c r="I104" s="190"/>
      <c r="J104" s="191">
        <f>J1589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7"/>
      <c r="C105" s="188"/>
      <c r="D105" s="189" t="s">
        <v>127</v>
      </c>
      <c r="E105" s="190"/>
      <c r="F105" s="190"/>
      <c r="G105" s="190"/>
      <c r="H105" s="190"/>
      <c r="I105" s="190"/>
      <c r="J105" s="191">
        <f>J1732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128</v>
      </c>
      <c r="E106" s="190"/>
      <c r="F106" s="190"/>
      <c r="G106" s="190"/>
      <c r="H106" s="190"/>
      <c r="I106" s="190"/>
      <c r="J106" s="191">
        <f>J1735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129</v>
      </c>
      <c r="E107" s="184"/>
      <c r="F107" s="184"/>
      <c r="G107" s="184"/>
      <c r="H107" s="184"/>
      <c r="I107" s="184"/>
      <c r="J107" s="185">
        <f>J1764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130</v>
      </c>
      <c r="E108" s="190"/>
      <c r="F108" s="190"/>
      <c r="G108" s="190"/>
      <c r="H108" s="190"/>
      <c r="I108" s="190"/>
      <c r="J108" s="191">
        <f>J1765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131</v>
      </c>
      <c r="E109" s="190"/>
      <c r="F109" s="190"/>
      <c r="G109" s="190"/>
      <c r="H109" s="190"/>
      <c r="I109" s="190"/>
      <c r="J109" s="191">
        <f>J1770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132</v>
      </c>
      <c r="E110" s="190"/>
      <c r="F110" s="190"/>
      <c r="G110" s="190"/>
      <c r="H110" s="190"/>
      <c r="I110" s="190"/>
      <c r="J110" s="191">
        <f>J1774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133</v>
      </c>
      <c r="E111" s="190"/>
      <c r="F111" s="190"/>
      <c r="G111" s="190"/>
      <c r="H111" s="190"/>
      <c r="I111" s="190"/>
      <c r="J111" s="191">
        <f>J1779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134</v>
      </c>
      <c r="E112" s="190"/>
      <c r="F112" s="190"/>
      <c r="G112" s="190"/>
      <c r="H112" s="190"/>
      <c r="I112" s="190"/>
      <c r="J112" s="191">
        <f>J1790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135</v>
      </c>
      <c r="E113" s="190"/>
      <c r="F113" s="190"/>
      <c r="G113" s="190"/>
      <c r="H113" s="190"/>
      <c r="I113" s="190"/>
      <c r="J113" s="191">
        <f>J1799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136</v>
      </c>
      <c r="E114" s="190"/>
      <c r="F114" s="190"/>
      <c r="G114" s="190"/>
      <c r="H114" s="190"/>
      <c r="I114" s="190"/>
      <c r="J114" s="191">
        <f>J1818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7"/>
      <c r="C115" s="188"/>
      <c r="D115" s="189" t="s">
        <v>137</v>
      </c>
      <c r="E115" s="190"/>
      <c r="F115" s="190"/>
      <c r="G115" s="190"/>
      <c r="H115" s="190"/>
      <c r="I115" s="190"/>
      <c r="J115" s="191">
        <f>J1828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7"/>
      <c r="C116" s="188"/>
      <c r="D116" s="189" t="s">
        <v>138</v>
      </c>
      <c r="E116" s="190"/>
      <c r="F116" s="190"/>
      <c r="G116" s="190"/>
      <c r="H116" s="190"/>
      <c r="I116" s="190"/>
      <c r="J116" s="191">
        <f>J1856</f>
        <v>0</v>
      </c>
      <c r="K116" s="188"/>
      <c r="L116" s="19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7"/>
      <c r="C117" s="188"/>
      <c r="D117" s="189" t="s">
        <v>139</v>
      </c>
      <c r="E117" s="190"/>
      <c r="F117" s="190"/>
      <c r="G117" s="190"/>
      <c r="H117" s="190"/>
      <c r="I117" s="190"/>
      <c r="J117" s="191">
        <f>J1865</f>
        <v>0</v>
      </c>
      <c r="K117" s="188"/>
      <c r="L117" s="19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140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6" t="str">
        <f>E7</f>
        <v>Medlešice - splašková kanalizace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112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SO01Kanalizace - Medlešice - splašková kanalizace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21</v>
      </c>
      <c r="D131" s="41"/>
      <c r="E131" s="41"/>
      <c r="F131" s="28" t="str">
        <f>F12</f>
        <v>Medlešice</v>
      </c>
      <c r="G131" s="41"/>
      <c r="H131" s="41"/>
      <c r="I131" s="33" t="s">
        <v>23</v>
      </c>
      <c r="J131" s="80" t="str">
        <f>IF(J12="","",J12)</f>
        <v>22. 3. 2021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40.05" customHeight="1">
      <c r="A133" s="39"/>
      <c r="B133" s="40"/>
      <c r="C133" s="33" t="s">
        <v>25</v>
      </c>
      <c r="D133" s="41"/>
      <c r="E133" s="41"/>
      <c r="F133" s="28" t="str">
        <f>E15</f>
        <v>Město Chrudim</v>
      </c>
      <c r="G133" s="41"/>
      <c r="H133" s="41"/>
      <c r="I133" s="33" t="s">
        <v>31</v>
      </c>
      <c r="J133" s="37" t="str">
        <f>E21</f>
        <v>Vodárenská společnost Chrudim, a.s.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29</v>
      </c>
      <c r="D134" s="41"/>
      <c r="E134" s="41"/>
      <c r="F134" s="28" t="str">
        <f>IF(E18="","",E18)</f>
        <v>Vyplň údaj</v>
      </c>
      <c r="G134" s="41"/>
      <c r="H134" s="41"/>
      <c r="I134" s="33" t="s">
        <v>34</v>
      </c>
      <c r="J134" s="37" t="str">
        <f>E24</f>
        <v>Roman Pešek, DiS.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3"/>
      <c r="B136" s="194"/>
      <c r="C136" s="195" t="s">
        <v>141</v>
      </c>
      <c r="D136" s="196" t="s">
        <v>63</v>
      </c>
      <c r="E136" s="196" t="s">
        <v>59</v>
      </c>
      <c r="F136" s="196" t="s">
        <v>60</v>
      </c>
      <c r="G136" s="196" t="s">
        <v>142</v>
      </c>
      <c r="H136" s="196" t="s">
        <v>143</v>
      </c>
      <c r="I136" s="196" t="s">
        <v>144</v>
      </c>
      <c r="J136" s="197" t="s">
        <v>116</v>
      </c>
      <c r="K136" s="198" t="s">
        <v>145</v>
      </c>
      <c r="L136" s="199"/>
      <c r="M136" s="101" t="s">
        <v>1</v>
      </c>
      <c r="N136" s="102" t="s">
        <v>42</v>
      </c>
      <c r="O136" s="102" t="s">
        <v>146</v>
      </c>
      <c r="P136" s="102" t="s">
        <v>147</v>
      </c>
      <c r="Q136" s="102" t="s">
        <v>148</v>
      </c>
      <c r="R136" s="102" t="s">
        <v>149</v>
      </c>
      <c r="S136" s="102" t="s">
        <v>150</v>
      </c>
      <c r="T136" s="103" t="s">
        <v>151</v>
      </c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</row>
    <row r="137" s="2" customFormat="1" ht="22.8" customHeight="1">
      <c r="A137" s="39"/>
      <c r="B137" s="40"/>
      <c r="C137" s="108" t="s">
        <v>152</v>
      </c>
      <c r="D137" s="41"/>
      <c r="E137" s="41"/>
      <c r="F137" s="41"/>
      <c r="G137" s="41"/>
      <c r="H137" s="41"/>
      <c r="I137" s="41"/>
      <c r="J137" s="200">
        <f>BK137</f>
        <v>0</v>
      </c>
      <c r="K137" s="41"/>
      <c r="L137" s="45"/>
      <c r="M137" s="104"/>
      <c r="N137" s="201"/>
      <c r="O137" s="105"/>
      <c r="P137" s="202">
        <f>P138+P1764</f>
        <v>0</v>
      </c>
      <c r="Q137" s="105"/>
      <c r="R137" s="202">
        <f>R138+R1764</f>
        <v>16246.574122519998</v>
      </c>
      <c r="S137" s="105"/>
      <c r="T137" s="203">
        <f>T138+T1764</f>
        <v>5246.8229399999982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77</v>
      </c>
      <c r="AU137" s="18" t="s">
        <v>118</v>
      </c>
      <c r="BK137" s="204">
        <f>BK138+BK1764</f>
        <v>0</v>
      </c>
    </row>
    <row r="138" s="12" customFormat="1" ht="25.92" customHeight="1">
      <c r="A138" s="12"/>
      <c r="B138" s="205"/>
      <c r="C138" s="206"/>
      <c r="D138" s="207" t="s">
        <v>77</v>
      </c>
      <c r="E138" s="208" t="s">
        <v>153</v>
      </c>
      <c r="F138" s="208" t="s">
        <v>154</v>
      </c>
      <c r="G138" s="206"/>
      <c r="H138" s="206"/>
      <c r="I138" s="209"/>
      <c r="J138" s="210">
        <f>BK138</f>
        <v>0</v>
      </c>
      <c r="K138" s="206"/>
      <c r="L138" s="211"/>
      <c r="M138" s="212"/>
      <c r="N138" s="213"/>
      <c r="O138" s="213"/>
      <c r="P138" s="214">
        <f>P139+P1039+P1061+P1074+P1093+P1335+P1589+P1735</f>
        <v>0</v>
      </c>
      <c r="Q138" s="213"/>
      <c r="R138" s="214">
        <f>R139+R1039+R1061+R1074+R1093+R1335+R1589+R1735</f>
        <v>16245.754708519999</v>
      </c>
      <c r="S138" s="213"/>
      <c r="T138" s="215">
        <f>T139+T1039+T1061+T1074+T1093+T1335+T1589+T1735</f>
        <v>5246.8229399999982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85</v>
      </c>
      <c r="AT138" s="217" t="s">
        <v>77</v>
      </c>
      <c r="AU138" s="217" t="s">
        <v>78</v>
      </c>
      <c r="AY138" s="216" t="s">
        <v>155</v>
      </c>
      <c r="BK138" s="218">
        <f>BK139+BK1039+BK1061+BK1074+BK1093+BK1335+BK1589+BK1735</f>
        <v>0</v>
      </c>
    </row>
    <row r="139" s="12" customFormat="1" ht="22.8" customHeight="1">
      <c r="A139" s="12"/>
      <c r="B139" s="205"/>
      <c r="C139" s="206"/>
      <c r="D139" s="207" t="s">
        <v>77</v>
      </c>
      <c r="E139" s="219" t="s">
        <v>85</v>
      </c>
      <c r="F139" s="219" t="s">
        <v>156</v>
      </c>
      <c r="G139" s="206"/>
      <c r="H139" s="206"/>
      <c r="I139" s="209"/>
      <c r="J139" s="220">
        <f>BK139</f>
        <v>0</v>
      </c>
      <c r="K139" s="206"/>
      <c r="L139" s="211"/>
      <c r="M139" s="212"/>
      <c r="N139" s="213"/>
      <c r="O139" s="213"/>
      <c r="P139" s="214">
        <f>SUM(P140:P1038)</f>
        <v>0</v>
      </c>
      <c r="Q139" s="213"/>
      <c r="R139" s="214">
        <f>SUM(R140:R1038)</f>
        <v>14239.650768119998</v>
      </c>
      <c r="S139" s="213"/>
      <c r="T139" s="215">
        <f>SUM(T140:T1038)</f>
        <v>5163.7510399999992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6" t="s">
        <v>85</v>
      </c>
      <c r="AT139" s="217" t="s">
        <v>77</v>
      </c>
      <c r="AU139" s="217" t="s">
        <v>85</v>
      </c>
      <c r="AY139" s="216" t="s">
        <v>155</v>
      </c>
      <c r="BK139" s="218">
        <f>SUM(BK140:BK1038)</f>
        <v>0</v>
      </c>
    </row>
    <row r="140" s="2" customFormat="1" ht="21.75" customHeight="1">
      <c r="A140" s="39"/>
      <c r="B140" s="40"/>
      <c r="C140" s="221" t="s">
        <v>85</v>
      </c>
      <c r="D140" s="221" t="s">
        <v>157</v>
      </c>
      <c r="E140" s="222" t="s">
        <v>158</v>
      </c>
      <c r="F140" s="223" t="s">
        <v>159</v>
      </c>
      <c r="G140" s="224" t="s">
        <v>160</v>
      </c>
      <c r="H140" s="225">
        <v>1.2</v>
      </c>
      <c r="I140" s="226"/>
      <c r="J140" s="227">
        <f>ROUND(I140*H140,2)</f>
        <v>0</v>
      </c>
      <c r="K140" s="228"/>
      <c r="L140" s="45"/>
      <c r="M140" s="229" t="s">
        <v>1</v>
      </c>
      <c r="N140" s="230" t="s">
        <v>43</v>
      </c>
      <c r="O140" s="92"/>
      <c r="P140" s="231">
        <f>O140*H140</f>
        <v>0</v>
      </c>
      <c r="Q140" s="231">
        <v>0</v>
      </c>
      <c r="R140" s="231">
        <f>Q140*H140</f>
        <v>0</v>
      </c>
      <c r="S140" s="231">
        <v>0.41699999999999998</v>
      </c>
      <c r="T140" s="232">
        <f>S140*H140</f>
        <v>0.50039999999999996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161</v>
      </c>
      <c r="AT140" s="233" t="s">
        <v>157</v>
      </c>
      <c r="AU140" s="233" t="s">
        <v>87</v>
      </c>
      <c r="AY140" s="18" t="s">
        <v>155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85</v>
      </c>
      <c r="BK140" s="234">
        <f>ROUND(I140*H140,2)</f>
        <v>0</v>
      </c>
      <c r="BL140" s="18" t="s">
        <v>161</v>
      </c>
      <c r="BM140" s="233" t="s">
        <v>162</v>
      </c>
    </row>
    <row r="141" s="2" customFormat="1">
      <c r="A141" s="39"/>
      <c r="B141" s="40"/>
      <c r="C141" s="41"/>
      <c r="D141" s="235" t="s">
        <v>163</v>
      </c>
      <c r="E141" s="41"/>
      <c r="F141" s="236" t="s">
        <v>164</v>
      </c>
      <c r="G141" s="41"/>
      <c r="H141" s="41"/>
      <c r="I141" s="237"/>
      <c r="J141" s="41"/>
      <c r="K141" s="41"/>
      <c r="L141" s="45"/>
      <c r="M141" s="238"/>
      <c r="N141" s="23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163</v>
      </c>
      <c r="AU141" s="18" t="s">
        <v>87</v>
      </c>
    </row>
    <row r="142" s="13" customFormat="1">
      <c r="A142" s="13"/>
      <c r="B142" s="240"/>
      <c r="C142" s="241"/>
      <c r="D142" s="235" t="s">
        <v>165</v>
      </c>
      <c r="E142" s="242" t="s">
        <v>1</v>
      </c>
      <c r="F142" s="243" t="s">
        <v>166</v>
      </c>
      <c r="G142" s="241"/>
      <c r="H142" s="242" t="s">
        <v>1</v>
      </c>
      <c r="I142" s="244"/>
      <c r="J142" s="241"/>
      <c r="K142" s="241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165</v>
      </c>
      <c r="AU142" s="249" t="s">
        <v>87</v>
      </c>
      <c r="AV142" s="13" t="s">
        <v>85</v>
      </c>
      <c r="AW142" s="13" t="s">
        <v>33</v>
      </c>
      <c r="AX142" s="13" t="s">
        <v>78</v>
      </c>
      <c r="AY142" s="249" t="s">
        <v>155</v>
      </c>
    </row>
    <row r="143" s="14" customFormat="1">
      <c r="A143" s="14"/>
      <c r="B143" s="250"/>
      <c r="C143" s="251"/>
      <c r="D143" s="235" t="s">
        <v>165</v>
      </c>
      <c r="E143" s="252" t="s">
        <v>1</v>
      </c>
      <c r="F143" s="253" t="s">
        <v>167</v>
      </c>
      <c r="G143" s="251"/>
      <c r="H143" s="254">
        <v>1.2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165</v>
      </c>
      <c r="AU143" s="260" t="s">
        <v>87</v>
      </c>
      <c r="AV143" s="14" t="s">
        <v>87</v>
      </c>
      <c r="AW143" s="14" t="s">
        <v>33</v>
      </c>
      <c r="AX143" s="14" t="s">
        <v>78</v>
      </c>
      <c r="AY143" s="260" t="s">
        <v>155</v>
      </c>
    </row>
    <row r="144" s="15" customFormat="1">
      <c r="A144" s="15"/>
      <c r="B144" s="261"/>
      <c r="C144" s="262"/>
      <c r="D144" s="235" t="s">
        <v>165</v>
      </c>
      <c r="E144" s="263" t="s">
        <v>1</v>
      </c>
      <c r="F144" s="264" t="s">
        <v>168</v>
      </c>
      <c r="G144" s="262"/>
      <c r="H144" s="265">
        <v>1.2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1" t="s">
        <v>165</v>
      </c>
      <c r="AU144" s="271" t="s">
        <v>87</v>
      </c>
      <c r="AV144" s="15" t="s">
        <v>161</v>
      </c>
      <c r="AW144" s="15" t="s">
        <v>33</v>
      </c>
      <c r="AX144" s="15" t="s">
        <v>85</v>
      </c>
      <c r="AY144" s="271" t="s">
        <v>155</v>
      </c>
    </row>
    <row r="145" s="2" customFormat="1" ht="21.75" customHeight="1">
      <c r="A145" s="39"/>
      <c r="B145" s="40"/>
      <c r="C145" s="221" t="s">
        <v>87</v>
      </c>
      <c r="D145" s="221" t="s">
        <v>157</v>
      </c>
      <c r="E145" s="222" t="s">
        <v>169</v>
      </c>
      <c r="F145" s="223" t="s">
        <v>170</v>
      </c>
      <c r="G145" s="224" t="s">
        <v>160</v>
      </c>
      <c r="H145" s="225">
        <v>2883.0799999999999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43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0.098000000000000004</v>
      </c>
      <c r="T145" s="232">
        <f>S145*H145</f>
        <v>282.54183999999998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161</v>
      </c>
      <c r="AT145" s="233" t="s">
        <v>157</v>
      </c>
      <c r="AU145" s="233" t="s">
        <v>87</v>
      </c>
      <c r="AY145" s="18" t="s">
        <v>155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161</v>
      </c>
      <c r="BM145" s="233" t="s">
        <v>171</v>
      </c>
    </row>
    <row r="146" s="2" customFormat="1">
      <c r="A146" s="39"/>
      <c r="B146" s="40"/>
      <c r="C146" s="41"/>
      <c r="D146" s="235" t="s">
        <v>163</v>
      </c>
      <c r="E146" s="41"/>
      <c r="F146" s="236" t="s">
        <v>172</v>
      </c>
      <c r="G146" s="41"/>
      <c r="H146" s="41"/>
      <c r="I146" s="237"/>
      <c r="J146" s="41"/>
      <c r="K146" s="41"/>
      <c r="L146" s="45"/>
      <c r="M146" s="238"/>
      <c r="N146" s="23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163</v>
      </c>
      <c r="AU146" s="18" t="s">
        <v>87</v>
      </c>
    </row>
    <row r="147" s="13" customFormat="1">
      <c r="A147" s="13"/>
      <c r="B147" s="240"/>
      <c r="C147" s="241"/>
      <c r="D147" s="235" t="s">
        <v>165</v>
      </c>
      <c r="E147" s="242" t="s">
        <v>1</v>
      </c>
      <c r="F147" s="243" t="s">
        <v>173</v>
      </c>
      <c r="G147" s="241"/>
      <c r="H147" s="242" t="s">
        <v>1</v>
      </c>
      <c r="I147" s="244"/>
      <c r="J147" s="241"/>
      <c r="K147" s="241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165</v>
      </c>
      <c r="AU147" s="249" t="s">
        <v>87</v>
      </c>
      <c r="AV147" s="13" t="s">
        <v>85</v>
      </c>
      <c r="AW147" s="13" t="s">
        <v>33</v>
      </c>
      <c r="AX147" s="13" t="s">
        <v>78</v>
      </c>
      <c r="AY147" s="249" t="s">
        <v>155</v>
      </c>
    </row>
    <row r="148" s="14" customFormat="1">
      <c r="A148" s="14"/>
      <c r="B148" s="250"/>
      <c r="C148" s="251"/>
      <c r="D148" s="235" t="s">
        <v>165</v>
      </c>
      <c r="E148" s="252" t="s">
        <v>1</v>
      </c>
      <c r="F148" s="253" t="s">
        <v>174</v>
      </c>
      <c r="G148" s="251"/>
      <c r="H148" s="254">
        <v>487.19999999999999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165</v>
      </c>
      <c r="AU148" s="260" t="s">
        <v>87</v>
      </c>
      <c r="AV148" s="14" t="s">
        <v>87</v>
      </c>
      <c r="AW148" s="14" t="s">
        <v>33</v>
      </c>
      <c r="AX148" s="14" t="s">
        <v>78</v>
      </c>
      <c r="AY148" s="260" t="s">
        <v>155</v>
      </c>
    </row>
    <row r="149" s="13" customFormat="1">
      <c r="A149" s="13"/>
      <c r="B149" s="240"/>
      <c r="C149" s="241"/>
      <c r="D149" s="235" t="s">
        <v>165</v>
      </c>
      <c r="E149" s="242" t="s">
        <v>1</v>
      </c>
      <c r="F149" s="243" t="s">
        <v>175</v>
      </c>
      <c r="G149" s="241"/>
      <c r="H149" s="242" t="s">
        <v>1</v>
      </c>
      <c r="I149" s="244"/>
      <c r="J149" s="241"/>
      <c r="K149" s="241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165</v>
      </c>
      <c r="AU149" s="249" t="s">
        <v>87</v>
      </c>
      <c r="AV149" s="13" t="s">
        <v>85</v>
      </c>
      <c r="AW149" s="13" t="s">
        <v>33</v>
      </c>
      <c r="AX149" s="13" t="s">
        <v>78</v>
      </c>
      <c r="AY149" s="249" t="s">
        <v>155</v>
      </c>
    </row>
    <row r="150" s="14" customFormat="1">
      <c r="A150" s="14"/>
      <c r="B150" s="250"/>
      <c r="C150" s="251"/>
      <c r="D150" s="235" t="s">
        <v>165</v>
      </c>
      <c r="E150" s="252" t="s">
        <v>1</v>
      </c>
      <c r="F150" s="253" t="s">
        <v>176</v>
      </c>
      <c r="G150" s="251"/>
      <c r="H150" s="254">
        <v>20.16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165</v>
      </c>
      <c r="AU150" s="260" t="s">
        <v>87</v>
      </c>
      <c r="AV150" s="14" t="s">
        <v>87</v>
      </c>
      <c r="AW150" s="14" t="s">
        <v>33</v>
      </c>
      <c r="AX150" s="14" t="s">
        <v>78</v>
      </c>
      <c r="AY150" s="260" t="s">
        <v>155</v>
      </c>
    </row>
    <row r="151" s="13" customFormat="1">
      <c r="A151" s="13"/>
      <c r="B151" s="240"/>
      <c r="C151" s="241"/>
      <c r="D151" s="235" t="s">
        <v>165</v>
      </c>
      <c r="E151" s="242" t="s">
        <v>1</v>
      </c>
      <c r="F151" s="243" t="s">
        <v>177</v>
      </c>
      <c r="G151" s="241"/>
      <c r="H151" s="242" t="s">
        <v>1</v>
      </c>
      <c r="I151" s="244"/>
      <c r="J151" s="241"/>
      <c r="K151" s="241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165</v>
      </c>
      <c r="AU151" s="249" t="s">
        <v>87</v>
      </c>
      <c r="AV151" s="13" t="s">
        <v>85</v>
      </c>
      <c r="AW151" s="13" t="s">
        <v>33</v>
      </c>
      <c r="AX151" s="13" t="s">
        <v>78</v>
      </c>
      <c r="AY151" s="249" t="s">
        <v>155</v>
      </c>
    </row>
    <row r="152" s="14" customFormat="1">
      <c r="A152" s="14"/>
      <c r="B152" s="250"/>
      <c r="C152" s="251"/>
      <c r="D152" s="235" t="s">
        <v>165</v>
      </c>
      <c r="E152" s="252" t="s">
        <v>1</v>
      </c>
      <c r="F152" s="253" t="s">
        <v>178</v>
      </c>
      <c r="G152" s="251"/>
      <c r="H152" s="254">
        <v>3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165</v>
      </c>
      <c r="AU152" s="260" t="s">
        <v>87</v>
      </c>
      <c r="AV152" s="14" t="s">
        <v>87</v>
      </c>
      <c r="AW152" s="14" t="s">
        <v>33</v>
      </c>
      <c r="AX152" s="14" t="s">
        <v>78</v>
      </c>
      <c r="AY152" s="260" t="s">
        <v>155</v>
      </c>
    </row>
    <row r="153" s="13" customFormat="1">
      <c r="A153" s="13"/>
      <c r="B153" s="240"/>
      <c r="C153" s="241"/>
      <c r="D153" s="235" t="s">
        <v>165</v>
      </c>
      <c r="E153" s="242" t="s">
        <v>1</v>
      </c>
      <c r="F153" s="243" t="s">
        <v>179</v>
      </c>
      <c r="G153" s="241"/>
      <c r="H153" s="242" t="s">
        <v>1</v>
      </c>
      <c r="I153" s="244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165</v>
      </c>
      <c r="AU153" s="249" t="s">
        <v>87</v>
      </c>
      <c r="AV153" s="13" t="s">
        <v>85</v>
      </c>
      <c r="AW153" s="13" t="s">
        <v>33</v>
      </c>
      <c r="AX153" s="13" t="s">
        <v>78</v>
      </c>
      <c r="AY153" s="249" t="s">
        <v>155</v>
      </c>
    </row>
    <row r="154" s="14" customFormat="1">
      <c r="A154" s="14"/>
      <c r="B154" s="250"/>
      <c r="C154" s="251"/>
      <c r="D154" s="235" t="s">
        <v>165</v>
      </c>
      <c r="E154" s="252" t="s">
        <v>1</v>
      </c>
      <c r="F154" s="253" t="s">
        <v>180</v>
      </c>
      <c r="G154" s="251"/>
      <c r="H154" s="254">
        <v>281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165</v>
      </c>
      <c r="AU154" s="260" t="s">
        <v>87</v>
      </c>
      <c r="AV154" s="14" t="s">
        <v>87</v>
      </c>
      <c r="AW154" s="14" t="s">
        <v>33</v>
      </c>
      <c r="AX154" s="14" t="s">
        <v>78</v>
      </c>
      <c r="AY154" s="260" t="s">
        <v>155</v>
      </c>
    </row>
    <row r="155" s="14" customFormat="1">
      <c r="A155" s="14"/>
      <c r="B155" s="250"/>
      <c r="C155" s="251"/>
      <c r="D155" s="235" t="s">
        <v>165</v>
      </c>
      <c r="E155" s="252" t="s">
        <v>1</v>
      </c>
      <c r="F155" s="253" t="s">
        <v>181</v>
      </c>
      <c r="G155" s="251"/>
      <c r="H155" s="254">
        <v>10.08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165</v>
      </c>
      <c r="AU155" s="260" t="s">
        <v>87</v>
      </c>
      <c r="AV155" s="14" t="s">
        <v>87</v>
      </c>
      <c r="AW155" s="14" t="s">
        <v>33</v>
      </c>
      <c r="AX155" s="14" t="s">
        <v>78</v>
      </c>
      <c r="AY155" s="260" t="s">
        <v>155</v>
      </c>
    </row>
    <row r="156" s="13" customFormat="1">
      <c r="A156" s="13"/>
      <c r="B156" s="240"/>
      <c r="C156" s="241"/>
      <c r="D156" s="235" t="s">
        <v>165</v>
      </c>
      <c r="E156" s="242" t="s">
        <v>1</v>
      </c>
      <c r="F156" s="243" t="s">
        <v>182</v>
      </c>
      <c r="G156" s="241"/>
      <c r="H156" s="242" t="s">
        <v>1</v>
      </c>
      <c r="I156" s="244"/>
      <c r="J156" s="241"/>
      <c r="K156" s="241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165</v>
      </c>
      <c r="AU156" s="249" t="s">
        <v>87</v>
      </c>
      <c r="AV156" s="13" t="s">
        <v>85</v>
      </c>
      <c r="AW156" s="13" t="s">
        <v>33</v>
      </c>
      <c r="AX156" s="13" t="s">
        <v>78</v>
      </c>
      <c r="AY156" s="249" t="s">
        <v>155</v>
      </c>
    </row>
    <row r="157" s="14" customFormat="1">
      <c r="A157" s="14"/>
      <c r="B157" s="250"/>
      <c r="C157" s="251"/>
      <c r="D157" s="235" t="s">
        <v>165</v>
      </c>
      <c r="E157" s="252" t="s">
        <v>1</v>
      </c>
      <c r="F157" s="253" t="s">
        <v>183</v>
      </c>
      <c r="G157" s="251"/>
      <c r="H157" s="254">
        <v>285.39999999999998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165</v>
      </c>
      <c r="AU157" s="260" t="s">
        <v>87</v>
      </c>
      <c r="AV157" s="14" t="s">
        <v>87</v>
      </c>
      <c r="AW157" s="14" t="s">
        <v>33</v>
      </c>
      <c r="AX157" s="14" t="s">
        <v>78</v>
      </c>
      <c r="AY157" s="260" t="s">
        <v>155</v>
      </c>
    </row>
    <row r="158" s="14" customFormat="1">
      <c r="A158" s="14"/>
      <c r="B158" s="250"/>
      <c r="C158" s="251"/>
      <c r="D158" s="235" t="s">
        <v>165</v>
      </c>
      <c r="E158" s="252" t="s">
        <v>1</v>
      </c>
      <c r="F158" s="253" t="s">
        <v>184</v>
      </c>
      <c r="G158" s="251"/>
      <c r="H158" s="254">
        <v>8.6400000000000006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165</v>
      </c>
      <c r="AU158" s="260" t="s">
        <v>87</v>
      </c>
      <c r="AV158" s="14" t="s">
        <v>87</v>
      </c>
      <c r="AW158" s="14" t="s">
        <v>33</v>
      </c>
      <c r="AX158" s="14" t="s">
        <v>78</v>
      </c>
      <c r="AY158" s="260" t="s">
        <v>155</v>
      </c>
    </row>
    <row r="159" s="13" customFormat="1">
      <c r="A159" s="13"/>
      <c r="B159" s="240"/>
      <c r="C159" s="241"/>
      <c r="D159" s="235" t="s">
        <v>165</v>
      </c>
      <c r="E159" s="242" t="s">
        <v>1</v>
      </c>
      <c r="F159" s="243" t="s">
        <v>185</v>
      </c>
      <c r="G159" s="241"/>
      <c r="H159" s="242" t="s">
        <v>1</v>
      </c>
      <c r="I159" s="244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165</v>
      </c>
      <c r="AU159" s="249" t="s">
        <v>87</v>
      </c>
      <c r="AV159" s="13" t="s">
        <v>85</v>
      </c>
      <c r="AW159" s="13" t="s">
        <v>33</v>
      </c>
      <c r="AX159" s="13" t="s">
        <v>78</v>
      </c>
      <c r="AY159" s="249" t="s">
        <v>155</v>
      </c>
    </row>
    <row r="160" s="14" customFormat="1">
      <c r="A160" s="14"/>
      <c r="B160" s="250"/>
      <c r="C160" s="251"/>
      <c r="D160" s="235" t="s">
        <v>165</v>
      </c>
      <c r="E160" s="252" t="s">
        <v>1</v>
      </c>
      <c r="F160" s="253" t="s">
        <v>186</v>
      </c>
      <c r="G160" s="251"/>
      <c r="H160" s="254">
        <v>2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165</v>
      </c>
      <c r="AU160" s="260" t="s">
        <v>87</v>
      </c>
      <c r="AV160" s="14" t="s">
        <v>87</v>
      </c>
      <c r="AW160" s="14" t="s">
        <v>33</v>
      </c>
      <c r="AX160" s="14" t="s">
        <v>78</v>
      </c>
      <c r="AY160" s="260" t="s">
        <v>155</v>
      </c>
    </row>
    <row r="161" s="13" customFormat="1">
      <c r="A161" s="13"/>
      <c r="B161" s="240"/>
      <c r="C161" s="241"/>
      <c r="D161" s="235" t="s">
        <v>165</v>
      </c>
      <c r="E161" s="242" t="s">
        <v>1</v>
      </c>
      <c r="F161" s="243" t="s">
        <v>187</v>
      </c>
      <c r="G161" s="241"/>
      <c r="H161" s="242" t="s">
        <v>1</v>
      </c>
      <c r="I161" s="244"/>
      <c r="J161" s="241"/>
      <c r="K161" s="241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165</v>
      </c>
      <c r="AU161" s="249" t="s">
        <v>87</v>
      </c>
      <c r="AV161" s="13" t="s">
        <v>85</v>
      </c>
      <c r="AW161" s="13" t="s">
        <v>33</v>
      </c>
      <c r="AX161" s="13" t="s">
        <v>78</v>
      </c>
      <c r="AY161" s="249" t="s">
        <v>155</v>
      </c>
    </row>
    <row r="162" s="14" customFormat="1">
      <c r="A162" s="14"/>
      <c r="B162" s="250"/>
      <c r="C162" s="251"/>
      <c r="D162" s="235" t="s">
        <v>165</v>
      </c>
      <c r="E162" s="252" t="s">
        <v>1</v>
      </c>
      <c r="F162" s="253" t="s">
        <v>188</v>
      </c>
      <c r="G162" s="251"/>
      <c r="H162" s="254">
        <v>320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165</v>
      </c>
      <c r="AU162" s="260" t="s">
        <v>87</v>
      </c>
      <c r="AV162" s="14" t="s">
        <v>87</v>
      </c>
      <c r="AW162" s="14" t="s">
        <v>33</v>
      </c>
      <c r="AX162" s="14" t="s">
        <v>78</v>
      </c>
      <c r="AY162" s="260" t="s">
        <v>155</v>
      </c>
    </row>
    <row r="163" s="14" customFormat="1">
      <c r="A163" s="14"/>
      <c r="B163" s="250"/>
      <c r="C163" s="251"/>
      <c r="D163" s="235" t="s">
        <v>165</v>
      </c>
      <c r="E163" s="252" t="s">
        <v>1</v>
      </c>
      <c r="F163" s="253" t="s">
        <v>189</v>
      </c>
      <c r="G163" s="251"/>
      <c r="H163" s="254">
        <v>11.52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165</v>
      </c>
      <c r="AU163" s="260" t="s">
        <v>87</v>
      </c>
      <c r="AV163" s="14" t="s">
        <v>87</v>
      </c>
      <c r="AW163" s="14" t="s">
        <v>33</v>
      </c>
      <c r="AX163" s="14" t="s">
        <v>78</v>
      </c>
      <c r="AY163" s="260" t="s">
        <v>155</v>
      </c>
    </row>
    <row r="164" s="13" customFormat="1">
      <c r="A164" s="13"/>
      <c r="B164" s="240"/>
      <c r="C164" s="241"/>
      <c r="D164" s="235" t="s">
        <v>165</v>
      </c>
      <c r="E164" s="242" t="s">
        <v>1</v>
      </c>
      <c r="F164" s="243" t="s">
        <v>190</v>
      </c>
      <c r="G164" s="241"/>
      <c r="H164" s="242" t="s">
        <v>1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165</v>
      </c>
      <c r="AU164" s="249" t="s">
        <v>87</v>
      </c>
      <c r="AV164" s="13" t="s">
        <v>85</v>
      </c>
      <c r="AW164" s="13" t="s">
        <v>33</v>
      </c>
      <c r="AX164" s="13" t="s">
        <v>78</v>
      </c>
      <c r="AY164" s="249" t="s">
        <v>155</v>
      </c>
    </row>
    <row r="165" s="14" customFormat="1">
      <c r="A165" s="14"/>
      <c r="B165" s="250"/>
      <c r="C165" s="251"/>
      <c r="D165" s="235" t="s">
        <v>165</v>
      </c>
      <c r="E165" s="252" t="s">
        <v>1</v>
      </c>
      <c r="F165" s="253" t="s">
        <v>191</v>
      </c>
      <c r="G165" s="251"/>
      <c r="H165" s="254">
        <v>23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165</v>
      </c>
      <c r="AU165" s="260" t="s">
        <v>87</v>
      </c>
      <c r="AV165" s="14" t="s">
        <v>87</v>
      </c>
      <c r="AW165" s="14" t="s">
        <v>33</v>
      </c>
      <c r="AX165" s="14" t="s">
        <v>78</v>
      </c>
      <c r="AY165" s="260" t="s">
        <v>155</v>
      </c>
    </row>
    <row r="166" s="14" customFormat="1">
      <c r="A166" s="14"/>
      <c r="B166" s="250"/>
      <c r="C166" s="251"/>
      <c r="D166" s="235" t="s">
        <v>165</v>
      </c>
      <c r="E166" s="252" t="s">
        <v>1</v>
      </c>
      <c r="F166" s="253" t="s">
        <v>192</v>
      </c>
      <c r="G166" s="251"/>
      <c r="H166" s="254">
        <v>1.44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165</v>
      </c>
      <c r="AU166" s="260" t="s">
        <v>87</v>
      </c>
      <c r="AV166" s="14" t="s">
        <v>87</v>
      </c>
      <c r="AW166" s="14" t="s">
        <v>33</v>
      </c>
      <c r="AX166" s="14" t="s">
        <v>78</v>
      </c>
      <c r="AY166" s="260" t="s">
        <v>155</v>
      </c>
    </row>
    <row r="167" s="13" customFormat="1">
      <c r="A167" s="13"/>
      <c r="B167" s="240"/>
      <c r="C167" s="241"/>
      <c r="D167" s="235" t="s">
        <v>165</v>
      </c>
      <c r="E167" s="242" t="s">
        <v>1</v>
      </c>
      <c r="F167" s="243" t="s">
        <v>193</v>
      </c>
      <c r="G167" s="241"/>
      <c r="H167" s="242" t="s">
        <v>1</v>
      </c>
      <c r="I167" s="244"/>
      <c r="J167" s="241"/>
      <c r="K167" s="241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165</v>
      </c>
      <c r="AU167" s="249" t="s">
        <v>87</v>
      </c>
      <c r="AV167" s="13" t="s">
        <v>85</v>
      </c>
      <c r="AW167" s="13" t="s">
        <v>33</v>
      </c>
      <c r="AX167" s="13" t="s">
        <v>78</v>
      </c>
      <c r="AY167" s="249" t="s">
        <v>155</v>
      </c>
    </row>
    <row r="168" s="13" customFormat="1">
      <c r="A168" s="13"/>
      <c r="B168" s="240"/>
      <c r="C168" s="241"/>
      <c r="D168" s="235" t="s">
        <v>165</v>
      </c>
      <c r="E168" s="242" t="s">
        <v>1</v>
      </c>
      <c r="F168" s="243" t="s">
        <v>194</v>
      </c>
      <c r="G168" s="241"/>
      <c r="H168" s="242" t="s">
        <v>1</v>
      </c>
      <c r="I168" s="244"/>
      <c r="J168" s="241"/>
      <c r="K168" s="241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165</v>
      </c>
      <c r="AU168" s="249" t="s">
        <v>87</v>
      </c>
      <c r="AV168" s="13" t="s">
        <v>85</v>
      </c>
      <c r="AW168" s="13" t="s">
        <v>33</v>
      </c>
      <c r="AX168" s="13" t="s">
        <v>78</v>
      </c>
      <c r="AY168" s="249" t="s">
        <v>155</v>
      </c>
    </row>
    <row r="169" s="14" customFormat="1">
      <c r="A169" s="14"/>
      <c r="B169" s="250"/>
      <c r="C169" s="251"/>
      <c r="D169" s="235" t="s">
        <v>165</v>
      </c>
      <c r="E169" s="252" t="s">
        <v>1</v>
      </c>
      <c r="F169" s="253" t="s">
        <v>195</v>
      </c>
      <c r="G169" s="251"/>
      <c r="H169" s="254">
        <v>134.72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165</v>
      </c>
      <c r="AU169" s="260" t="s">
        <v>87</v>
      </c>
      <c r="AV169" s="14" t="s">
        <v>87</v>
      </c>
      <c r="AW169" s="14" t="s">
        <v>33</v>
      </c>
      <c r="AX169" s="14" t="s">
        <v>78</v>
      </c>
      <c r="AY169" s="260" t="s">
        <v>155</v>
      </c>
    </row>
    <row r="170" s="13" customFormat="1">
      <c r="A170" s="13"/>
      <c r="B170" s="240"/>
      <c r="C170" s="241"/>
      <c r="D170" s="235" t="s">
        <v>165</v>
      </c>
      <c r="E170" s="242" t="s">
        <v>1</v>
      </c>
      <c r="F170" s="243" t="s">
        <v>196</v>
      </c>
      <c r="G170" s="241"/>
      <c r="H170" s="242" t="s">
        <v>1</v>
      </c>
      <c r="I170" s="244"/>
      <c r="J170" s="241"/>
      <c r="K170" s="241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165</v>
      </c>
      <c r="AU170" s="249" t="s">
        <v>87</v>
      </c>
      <c r="AV170" s="13" t="s">
        <v>85</v>
      </c>
      <c r="AW170" s="13" t="s">
        <v>33</v>
      </c>
      <c r="AX170" s="13" t="s">
        <v>78</v>
      </c>
      <c r="AY170" s="249" t="s">
        <v>155</v>
      </c>
    </row>
    <row r="171" s="14" customFormat="1">
      <c r="A171" s="14"/>
      <c r="B171" s="250"/>
      <c r="C171" s="251"/>
      <c r="D171" s="235" t="s">
        <v>165</v>
      </c>
      <c r="E171" s="252" t="s">
        <v>1</v>
      </c>
      <c r="F171" s="253" t="s">
        <v>197</v>
      </c>
      <c r="G171" s="251"/>
      <c r="H171" s="254">
        <v>43.399999999999999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165</v>
      </c>
      <c r="AU171" s="260" t="s">
        <v>87</v>
      </c>
      <c r="AV171" s="14" t="s">
        <v>87</v>
      </c>
      <c r="AW171" s="14" t="s">
        <v>33</v>
      </c>
      <c r="AX171" s="14" t="s">
        <v>78</v>
      </c>
      <c r="AY171" s="260" t="s">
        <v>155</v>
      </c>
    </row>
    <row r="172" s="14" customFormat="1">
      <c r="A172" s="14"/>
      <c r="B172" s="250"/>
      <c r="C172" s="251"/>
      <c r="D172" s="235" t="s">
        <v>165</v>
      </c>
      <c r="E172" s="252" t="s">
        <v>1</v>
      </c>
      <c r="F172" s="253" t="s">
        <v>198</v>
      </c>
      <c r="G172" s="251"/>
      <c r="H172" s="254">
        <v>1.44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165</v>
      </c>
      <c r="AU172" s="260" t="s">
        <v>87</v>
      </c>
      <c r="AV172" s="14" t="s">
        <v>87</v>
      </c>
      <c r="AW172" s="14" t="s">
        <v>33</v>
      </c>
      <c r="AX172" s="14" t="s">
        <v>78</v>
      </c>
      <c r="AY172" s="260" t="s">
        <v>155</v>
      </c>
    </row>
    <row r="173" s="13" customFormat="1">
      <c r="A173" s="13"/>
      <c r="B173" s="240"/>
      <c r="C173" s="241"/>
      <c r="D173" s="235" t="s">
        <v>165</v>
      </c>
      <c r="E173" s="242" t="s">
        <v>1</v>
      </c>
      <c r="F173" s="243" t="s">
        <v>199</v>
      </c>
      <c r="G173" s="241"/>
      <c r="H173" s="242" t="s">
        <v>1</v>
      </c>
      <c r="I173" s="244"/>
      <c r="J173" s="241"/>
      <c r="K173" s="241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165</v>
      </c>
      <c r="AU173" s="249" t="s">
        <v>87</v>
      </c>
      <c r="AV173" s="13" t="s">
        <v>85</v>
      </c>
      <c r="AW173" s="13" t="s">
        <v>33</v>
      </c>
      <c r="AX173" s="13" t="s">
        <v>78</v>
      </c>
      <c r="AY173" s="249" t="s">
        <v>155</v>
      </c>
    </row>
    <row r="174" s="14" customFormat="1">
      <c r="A174" s="14"/>
      <c r="B174" s="250"/>
      <c r="C174" s="251"/>
      <c r="D174" s="235" t="s">
        <v>165</v>
      </c>
      <c r="E174" s="252" t="s">
        <v>1</v>
      </c>
      <c r="F174" s="253" t="s">
        <v>200</v>
      </c>
      <c r="G174" s="251"/>
      <c r="H174" s="254">
        <v>280.19999999999999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165</v>
      </c>
      <c r="AU174" s="260" t="s">
        <v>87</v>
      </c>
      <c r="AV174" s="14" t="s">
        <v>87</v>
      </c>
      <c r="AW174" s="14" t="s">
        <v>33</v>
      </c>
      <c r="AX174" s="14" t="s">
        <v>78</v>
      </c>
      <c r="AY174" s="260" t="s">
        <v>155</v>
      </c>
    </row>
    <row r="175" s="14" customFormat="1">
      <c r="A175" s="14"/>
      <c r="B175" s="250"/>
      <c r="C175" s="251"/>
      <c r="D175" s="235" t="s">
        <v>165</v>
      </c>
      <c r="E175" s="252" t="s">
        <v>1</v>
      </c>
      <c r="F175" s="253" t="s">
        <v>201</v>
      </c>
      <c r="G175" s="251"/>
      <c r="H175" s="254">
        <v>14.4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165</v>
      </c>
      <c r="AU175" s="260" t="s">
        <v>87</v>
      </c>
      <c r="AV175" s="14" t="s">
        <v>87</v>
      </c>
      <c r="AW175" s="14" t="s">
        <v>33</v>
      </c>
      <c r="AX175" s="14" t="s">
        <v>78</v>
      </c>
      <c r="AY175" s="260" t="s">
        <v>155</v>
      </c>
    </row>
    <row r="176" s="13" customFormat="1">
      <c r="A176" s="13"/>
      <c r="B176" s="240"/>
      <c r="C176" s="241"/>
      <c r="D176" s="235" t="s">
        <v>165</v>
      </c>
      <c r="E176" s="242" t="s">
        <v>1</v>
      </c>
      <c r="F176" s="243" t="s">
        <v>202</v>
      </c>
      <c r="G176" s="241"/>
      <c r="H176" s="242" t="s">
        <v>1</v>
      </c>
      <c r="I176" s="244"/>
      <c r="J176" s="241"/>
      <c r="K176" s="241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165</v>
      </c>
      <c r="AU176" s="249" t="s">
        <v>87</v>
      </c>
      <c r="AV176" s="13" t="s">
        <v>85</v>
      </c>
      <c r="AW176" s="13" t="s">
        <v>33</v>
      </c>
      <c r="AX176" s="13" t="s">
        <v>78</v>
      </c>
      <c r="AY176" s="249" t="s">
        <v>155</v>
      </c>
    </row>
    <row r="177" s="13" customFormat="1">
      <c r="A177" s="13"/>
      <c r="B177" s="240"/>
      <c r="C177" s="241"/>
      <c r="D177" s="235" t="s">
        <v>165</v>
      </c>
      <c r="E177" s="242" t="s">
        <v>1</v>
      </c>
      <c r="F177" s="243" t="s">
        <v>203</v>
      </c>
      <c r="G177" s="241"/>
      <c r="H177" s="242" t="s">
        <v>1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165</v>
      </c>
      <c r="AU177" s="249" t="s">
        <v>87</v>
      </c>
      <c r="AV177" s="13" t="s">
        <v>85</v>
      </c>
      <c r="AW177" s="13" t="s">
        <v>33</v>
      </c>
      <c r="AX177" s="13" t="s">
        <v>78</v>
      </c>
      <c r="AY177" s="249" t="s">
        <v>155</v>
      </c>
    </row>
    <row r="178" s="14" customFormat="1">
      <c r="A178" s="14"/>
      <c r="B178" s="250"/>
      <c r="C178" s="251"/>
      <c r="D178" s="235" t="s">
        <v>165</v>
      </c>
      <c r="E178" s="252" t="s">
        <v>1</v>
      </c>
      <c r="F178" s="253" t="s">
        <v>204</v>
      </c>
      <c r="G178" s="251"/>
      <c r="H178" s="254">
        <v>100.48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165</v>
      </c>
      <c r="AU178" s="260" t="s">
        <v>87</v>
      </c>
      <c r="AV178" s="14" t="s">
        <v>87</v>
      </c>
      <c r="AW178" s="14" t="s">
        <v>33</v>
      </c>
      <c r="AX178" s="14" t="s">
        <v>78</v>
      </c>
      <c r="AY178" s="260" t="s">
        <v>155</v>
      </c>
    </row>
    <row r="179" s="13" customFormat="1">
      <c r="A179" s="13"/>
      <c r="B179" s="240"/>
      <c r="C179" s="241"/>
      <c r="D179" s="235" t="s">
        <v>165</v>
      </c>
      <c r="E179" s="242" t="s">
        <v>1</v>
      </c>
      <c r="F179" s="243" t="s">
        <v>205</v>
      </c>
      <c r="G179" s="241"/>
      <c r="H179" s="242" t="s">
        <v>1</v>
      </c>
      <c r="I179" s="244"/>
      <c r="J179" s="241"/>
      <c r="K179" s="241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165</v>
      </c>
      <c r="AU179" s="249" t="s">
        <v>87</v>
      </c>
      <c r="AV179" s="13" t="s">
        <v>85</v>
      </c>
      <c r="AW179" s="13" t="s">
        <v>33</v>
      </c>
      <c r="AX179" s="13" t="s">
        <v>78</v>
      </c>
      <c r="AY179" s="249" t="s">
        <v>155</v>
      </c>
    </row>
    <row r="180" s="14" customFormat="1">
      <c r="A180" s="14"/>
      <c r="B180" s="250"/>
      <c r="C180" s="251"/>
      <c r="D180" s="235" t="s">
        <v>165</v>
      </c>
      <c r="E180" s="252" t="s">
        <v>1</v>
      </c>
      <c r="F180" s="253" t="s">
        <v>206</v>
      </c>
      <c r="G180" s="251"/>
      <c r="H180" s="254">
        <v>18.199999999999999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165</v>
      </c>
      <c r="AU180" s="260" t="s">
        <v>87</v>
      </c>
      <c r="AV180" s="14" t="s">
        <v>87</v>
      </c>
      <c r="AW180" s="14" t="s">
        <v>33</v>
      </c>
      <c r="AX180" s="14" t="s">
        <v>78</v>
      </c>
      <c r="AY180" s="260" t="s">
        <v>155</v>
      </c>
    </row>
    <row r="181" s="13" customFormat="1">
      <c r="A181" s="13"/>
      <c r="B181" s="240"/>
      <c r="C181" s="241"/>
      <c r="D181" s="235" t="s">
        <v>165</v>
      </c>
      <c r="E181" s="242" t="s">
        <v>1</v>
      </c>
      <c r="F181" s="243" t="s">
        <v>196</v>
      </c>
      <c r="G181" s="241"/>
      <c r="H181" s="242" t="s">
        <v>1</v>
      </c>
      <c r="I181" s="244"/>
      <c r="J181" s="241"/>
      <c r="K181" s="241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165</v>
      </c>
      <c r="AU181" s="249" t="s">
        <v>87</v>
      </c>
      <c r="AV181" s="13" t="s">
        <v>85</v>
      </c>
      <c r="AW181" s="13" t="s">
        <v>33</v>
      </c>
      <c r="AX181" s="13" t="s">
        <v>78</v>
      </c>
      <c r="AY181" s="249" t="s">
        <v>155</v>
      </c>
    </row>
    <row r="182" s="14" customFormat="1">
      <c r="A182" s="14"/>
      <c r="B182" s="250"/>
      <c r="C182" s="251"/>
      <c r="D182" s="235" t="s">
        <v>165</v>
      </c>
      <c r="E182" s="252" t="s">
        <v>1</v>
      </c>
      <c r="F182" s="253" t="s">
        <v>207</v>
      </c>
      <c r="G182" s="251"/>
      <c r="H182" s="254">
        <v>18.899999999999999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165</v>
      </c>
      <c r="AU182" s="260" t="s">
        <v>87</v>
      </c>
      <c r="AV182" s="14" t="s">
        <v>87</v>
      </c>
      <c r="AW182" s="14" t="s">
        <v>33</v>
      </c>
      <c r="AX182" s="14" t="s">
        <v>78</v>
      </c>
      <c r="AY182" s="260" t="s">
        <v>155</v>
      </c>
    </row>
    <row r="183" s="14" customFormat="1">
      <c r="A183" s="14"/>
      <c r="B183" s="250"/>
      <c r="C183" s="251"/>
      <c r="D183" s="235" t="s">
        <v>165</v>
      </c>
      <c r="E183" s="252" t="s">
        <v>1</v>
      </c>
      <c r="F183" s="253" t="s">
        <v>208</v>
      </c>
      <c r="G183" s="251"/>
      <c r="H183" s="254">
        <v>4.3200000000000003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165</v>
      </c>
      <c r="AU183" s="260" t="s">
        <v>87</v>
      </c>
      <c r="AV183" s="14" t="s">
        <v>87</v>
      </c>
      <c r="AW183" s="14" t="s">
        <v>33</v>
      </c>
      <c r="AX183" s="14" t="s">
        <v>78</v>
      </c>
      <c r="AY183" s="260" t="s">
        <v>155</v>
      </c>
    </row>
    <row r="184" s="13" customFormat="1">
      <c r="A184" s="13"/>
      <c r="B184" s="240"/>
      <c r="C184" s="241"/>
      <c r="D184" s="235" t="s">
        <v>165</v>
      </c>
      <c r="E184" s="242" t="s">
        <v>1</v>
      </c>
      <c r="F184" s="243" t="s">
        <v>209</v>
      </c>
      <c r="G184" s="241"/>
      <c r="H184" s="242" t="s">
        <v>1</v>
      </c>
      <c r="I184" s="244"/>
      <c r="J184" s="241"/>
      <c r="K184" s="241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165</v>
      </c>
      <c r="AU184" s="249" t="s">
        <v>87</v>
      </c>
      <c r="AV184" s="13" t="s">
        <v>85</v>
      </c>
      <c r="AW184" s="13" t="s">
        <v>33</v>
      </c>
      <c r="AX184" s="13" t="s">
        <v>78</v>
      </c>
      <c r="AY184" s="249" t="s">
        <v>155</v>
      </c>
    </row>
    <row r="185" s="14" customFormat="1">
      <c r="A185" s="14"/>
      <c r="B185" s="250"/>
      <c r="C185" s="251"/>
      <c r="D185" s="235" t="s">
        <v>165</v>
      </c>
      <c r="E185" s="252" t="s">
        <v>1</v>
      </c>
      <c r="F185" s="253" t="s">
        <v>210</v>
      </c>
      <c r="G185" s="251"/>
      <c r="H185" s="254">
        <v>40.600000000000001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165</v>
      </c>
      <c r="AU185" s="260" t="s">
        <v>87</v>
      </c>
      <c r="AV185" s="14" t="s">
        <v>87</v>
      </c>
      <c r="AW185" s="14" t="s">
        <v>33</v>
      </c>
      <c r="AX185" s="14" t="s">
        <v>78</v>
      </c>
      <c r="AY185" s="260" t="s">
        <v>155</v>
      </c>
    </row>
    <row r="186" s="14" customFormat="1">
      <c r="A186" s="14"/>
      <c r="B186" s="250"/>
      <c r="C186" s="251"/>
      <c r="D186" s="235" t="s">
        <v>165</v>
      </c>
      <c r="E186" s="252" t="s">
        <v>1</v>
      </c>
      <c r="F186" s="253" t="s">
        <v>192</v>
      </c>
      <c r="G186" s="251"/>
      <c r="H186" s="254">
        <v>1.44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165</v>
      </c>
      <c r="AU186" s="260" t="s">
        <v>87</v>
      </c>
      <c r="AV186" s="14" t="s">
        <v>87</v>
      </c>
      <c r="AW186" s="14" t="s">
        <v>33</v>
      </c>
      <c r="AX186" s="14" t="s">
        <v>78</v>
      </c>
      <c r="AY186" s="260" t="s">
        <v>155</v>
      </c>
    </row>
    <row r="187" s="13" customFormat="1">
      <c r="A187" s="13"/>
      <c r="B187" s="240"/>
      <c r="C187" s="241"/>
      <c r="D187" s="235" t="s">
        <v>165</v>
      </c>
      <c r="E187" s="242" t="s">
        <v>1</v>
      </c>
      <c r="F187" s="243" t="s">
        <v>211</v>
      </c>
      <c r="G187" s="241"/>
      <c r="H187" s="242" t="s">
        <v>1</v>
      </c>
      <c r="I187" s="244"/>
      <c r="J187" s="241"/>
      <c r="K187" s="241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165</v>
      </c>
      <c r="AU187" s="249" t="s">
        <v>87</v>
      </c>
      <c r="AV187" s="13" t="s">
        <v>85</v>
      </c>
      <c r="AW187" s="13" t="s">
        <v>33</v>
      </c>
      <c r="AX187" s="13" t="s">
        <v>78</v>
      </c>
      <c r="AY187" s="249" t="s">
        <v>155</v>
      </c>
    </row>
    <row r="188" s="14" customFormat="1">
      <c r="A188" s="14"/>
      <c r="B188" s="250"/>
      <c r="C188" s="251"/>
      <c r="D188" s="235" t="s">
        <v>165</v>
      </c>
      <c r="E188" s="252" t="s">
        <v>1</v>
      </c>
      <c r="F188" s="253" t="s">
        <v>212</v>
      </c>
      <c r="G188" s="251"/>
      <c r="H188" s="254">
        <v>531.84000000000003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165</v>
      </c>
      <c r="AU188" s="260" t="s">
        <v>87</v>
      </c>
      <c r="AV188" s="14" t="s">
        <v>87</v>
      </c>
      <c r="AW188" s="14" t="s">
        <v>33</v>
      </c>
      <c r="AX188" s="14" t="s">
        <v>78</v>
      </c>
      <c r="AY188" s="260" t="s">
        <v>155</v>
      </c>
    </row>
    <row r="189" s="14" customFormat="1">
      <c r="A189" s="14"/>
      <c r="B189" s="250"/>
      <c r="C189" s="251"/>
      <c r="D189" s="235" t="s">
        <v>165</v>
      </c>
      <c r="E189" s="252" t="s">
        <v>1</v>
      </c>
      <c r="F189" s="253" t="s">
        <v>213</v>
      </c>
      <c r="G189" s="251"/>
      <c r="H189" s="254">
        <v>12.960000000000001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165</v>
      </c>
      <c r="AU189" s="260" t="s">
        <v>87</v>
      </c>
      <c r="AV189" s="14" t="s">
        <v>87</v>
      </c>
      <c r="AW189" s="14" t="s">
        <v>33</v>
      </c>
      <c r="AX189" s="14" t="s">
        <v>78</v>
      </c>
      <c r="AY189" s="260" t="s">
        <v>155</v>
      </c>
    </row>
    <row r="190" s="13" customFormat="1">
      <c r="A190" s="13"/>
      <c r="B190" s="240"/>
      <c r="C190" s="241"/>
      <c r="D190" s="235" t="s">
        <v>165</v>
      </c>
      <c r="E190" s="242" t="s">
        <v>1</v>
      </c>
      <c r="F190" s="243" t="s">
        <v>214</v>
      </c>
      <c r="G190" s="241"/>
      <c r="H190" s="242" t="s">
        <v>1</v>
      </c>
      <c r="I190" s="244"/>
      <c r="J190" s="241"/>
      <c r="K190" s="241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165</v>
      </c>
      <c r="AU190" s="249" t="s">
        <v>87</v>
      </c>
      <c r="AV190" s="13" t="s">
        <v>85</v>
      </c>
      <c r="AW190" s="13" t="s">
        <v>33</v>
      </c>
      <c r="AX190" s="13" t="s">
        <v>78</v>
      </c>
      <c r="AY190" s="249" t="s">
        <v>155</v>
      </c>
    </row>
    <row r="191" s="14" customFormat="1">
      <c r="A191" s="14"/>
      <c r="B191" s="250"/>
      <c r="C191" s="251"/>
      <c r="D191" s="235" t="s">
        <v>165</v>
      </c>
      <c r="E191" s="252" t="s">
        <v>1</v>
      </c>
      <c r="F191" s="253" t="s">
        <v>215</v>
      </c>
      <c r="G191" s="251"/>
      <c r="H191" s="254">
        <v>6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165</v>
      </c>
      <c r="AU191" s="260" t="s">
        <v>87</v>
      </c>
      <c r="AV191" s="14" t="s">
        <v>87</v>
      </c>
      <c r="AW191" s="14" t="s">
        <v>33</v>
      </c>
      <c r="AX191" s="14" t="s">
        <v>78</v>
      </c>
      <c r="AY191" s="260" t="s">
        <v>155</v>
      </c>
    </row>
    <row r="192" s="14" customFormat="1">
      <c r="A192" s="14"/>
      <c r="B192" s="250"/>
      <c r="C192" s="251"/>
      <c r="D192" s="235" t="s">
        <v>165</v>
      </c>
      <c r="E192" s="252" t="s">
        <v>1</v>
      </c>
      <c r="F192" s="253" t="s">
        <v>192</v>
      </c>
      <c r="G192" s="251"/>
      <c r="H192" s="254">
        <v>1.44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165</v>
      </c>
      <c r="AU192" s="260" t="s">
        <v>87</v>
      </c>
      <c r="AV192" s="14" t="s">
        <v>87</v>
      </c>
      <c r="AW192" s="14" t="s">
        <v>33</v>
      </c>
      <c r="AX192" s="14" t="s">
        <v>78</v>
      </c>
      <c r="AY192" s="260" t="s">
        <v>155</v>
      </c>
    </row>
    <row r="193" s="13" customFormat="1">
      <c r="A193" s="13"/>
      <c r="B193" s="240"/>
      <c r="C193" s="241"/>
      <c r="D193" s="235" t="s">
        <v>165</v>
      </c>
      <c r="E193" s="242" t="s">
        <v>1</v>
      </c>
      <c r="F193" s="243" t="s">
        <v>216</v>
      </c>
      <c r="G193" s="241"/>
      <c r="H193" s="242" t="s">
        <v>1</v>
      </c>
      <c r="I193" s="244"/>
      <c r="J193" s="241"/>
      <c r="K193" s="241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165</v>
      </c>
      <c r="AU193" s="249" t="s">
        <v>87</v>
      </c>
      <c r="AV193" s="13" t="s">
        <v>85</v>
      </c>
      <c r="AW193" s="13" t="s">
        <v>33</v>
      </c>
      <c r="AX193" s="13" t="s">
        <v>78</v>
      </c>
      <c r="AY193" s="249" t="s">
        <v>155</v>
      </c>
    </row>
    <row r="194" s="14" customFormat="1">
      <c r="A194" s="14"/>
      <c r="B194" s="250"/>
      <c r="C194" s="251"/>
      <c r="D194" s="235" t="s">
        <v>165</v>
      </c>
      <c r="E194" s="252" t="s">
        <v>1</v>
      </c>
      <c r="F194" s="253" t="s">
        <v>217</v>
      </c>
      <c r="G194" s="251"/>
      <c r="H194" s="254">
        <v>75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165</v>
      </c>
      <c r="AU194" s="260" t="s">
        <v>87</v>
      </c>
      <c r="AV194" s="14" t="s">
        <v>87</v>
      </c>
      <c r="AW194" s="14" t="s">
        <v>33</v>
      </c>
      <c r="AX194" s="14" t="s">
        <v>78</v>
      </c>
      <c r="AY194" s="260" t="s">
        <v>155</v>
      </c>
    </row>
    <row r="195" s="13" customFormat="1">
      <c r="A195" s="13"/>
      <c r="B195" s="240"/>
      <c r="C195" s="241"/>
      <c r="D195" s="235" t="s">
        <v>165</v>
      </c>
      <c r="E195" s="242" t="s">
        <v>1</v>
      </c>
      <c r="F195" s="243" t="s">
        <v>218</v>
      </c>
      <c r="G195" s="241"/>
      <c r="H195" s="242" t="s">
        <v>1</v>
      </c>
      <c r="I195" s="244"/>
      <c r="J195" s="241"/>
      <c r="K195" s="241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165</v>
      </c>
      <c r="AU195" s="249" t="s">
        <v>87</v>
      </c>
      <c r="AV195" s="13" t="s">
        <v>85</v>
      </c>
      <c r="AW195" s="13" t="s">
        <v>33</v>
      </c>
      <c r="AX195" s="13" t="s">
        <v>78</v>
      </c>
      <c r="AY195" s="249" t="s">
        <v>155</v>
      </c>
    </row>
    <row r="196" s="14" customFormat="1">
      <c r="A196" s="14"/>
      <c r="B196" s="250"/>
      <c r="C196" s="251"/>
      <c r="D196" s="235" t="s">
        <v>165</v>
      </c>
      <c r="E196" s="252" t="s">
        <v>1</v>
      </c>
      <c r="F196" s="253" t="s">
        <v>219</v>
      </c>
      <c r="G196" s="251"/>
      <c r="H196" s="254">
        <v>64.400000000000006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165</v>
      </c>
      <c r="AU196" s="260" t="s">
        <v>87</v>
      </c>
      <c r="AV196" s="14" t="s">
        <v>87</v>
      </c>
      <c r="AW196" s="14" t="s">
        <v>33</v>
      </c>
      <c r="AX196" s="14" t="s">
        <v>78</v>
      </c>
      <c r="AY196" s="260" t="s">
        <v>155</v>
      </c>
    </row>
    <row r="197" s="13" customFormat="1">
      <c r="A197" s="13"/>
      <c r="B197" s="240"/>
      <c r="C197" s="241"/>
      <c r="D197" s="235" t="s">
        <v>165</v>
      </c>
      <c r="E197" s="242" t="s">
        <v>1</v>
      </c>
      <c r="F197" s="243" t="s">
        <v>220</v>
      </c>
      <c r="G197" s="241"/>
      <c r="H197" s="242" t="s">
        <v>1</v>
      </c>
      <c r="I197" s="244"/>
      <c r="J197" s="241"/>
      <c r="K197" s="241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165</v>
      </c>
      <c r="AU197" s="249" t="s">
        <v>87</v>
      </c>
      <c r="AV197" s="13" t="s">
        <v>85</v>
      </c>
      <c r="AW197" s="13" t="s">
        <v>33</v>
      </c>
      <c r="AX197" s="13" t="s">
        <v>78</v>
      </c>
      <c r="AY197" s="249" t="s">
        <v>155</v>
      </c>
    </row>
    <row r="198" s="14" customFormat="1">
      <c r="A198" s="14"/>
      <c r="B198" s="250"/>
      <c r="C198" s="251"/>
      <c r="D198" s="235" t="s">
        <v>165</v>
      </c>
      <c r="E198" s="252" t="s">
        <v>1</v>
      </c>
      <c r="F198" s="253" t="s">
        <v>221</v>
      </c>
      <c r="G198" s="251"/>
      <c r="H198" s="254">
        <v>57.399999999999999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165</v>
      </c>
      <c r="AU198" s="260" t="s">
        <v>87</v>
      </c>
      <c r="AV198" s="14" t="s">
        <v>87</v>
      </c>
      <c r="AW198" s="14" t="s">
        <v>33</v>
      </c>
      <c r="AX198" s="14" t="s">
        <v>78</v>
      </c>
      <c r="AY198" s="260" t="s">
        <v>155</v>
      </c>
    </row>
    <row r="199" s="13" customFormat="1">
      <c r="A199" s="13"/>
      <c r="B199" s="240"/>
      <c r="C199" s="241"/>
      <c r="D199" s="235" t="s">
        <v>165</v>
      </c>
      <c r="E199" s="242" t="s">
        <v>1</v>
      </c>
      <c r="F199" s="243" t="s">
        <v>222</v>
      </c>
      <c r="G199" s="241"/>
      <c r="H199" s="242" t="s">
        <v>1</v>
      </c>
      <c r="I199" s="244"/>
      <c r="J199" s="241"/>
      <c r="K199" s="241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165</v>
      </c>
      <c r="AU199" s="249" t="s">
        <v>87</v>
      </c>
      <c r="AV199" s="13" t="s">
        <v>85</v>
      </c>
      <c r="AW199" s="13" t="s">
        <v>33</v>
      </c>
      <c r="AX199" s="13" t="s">
        <v>78</v>
      </c>
      <c r="AY199" s="249" t="s">
        <v>155</v>
      </c>
    </row>
    <row r="200" s="14" customFormat="1">
      <c r="A200" s="14"/>
      <c r="B200" s="250"/>
      <c r="C200" s="251"/>
      <c r="D200" s="235" t="s">
        <v>165</v>
      </c>
      <c r="E200" s="252" t="s">
        <v>1</v>
      </c>
      <c r="F200" s="253" t="s">
        <v>223</v>
      </c>
      <c r="G200" s="251"/>
      <c r="H200" s="254">
        <v>9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165</v>
      </c>
      <c r="AU200" s="260" t="s">
        <v>87</v>
      </c>
      <c r="AV200" s="14" t="s">
        <v>87</v>
      </c>
      <c r="AW200" s="14" t="s">
        <v>33</v>
      </c>
      <c r="AX200" s="14" t="s">
        <v>78</v>
      </c>
      <c r="AY200" s="260" t="s">
        <v>155</v>
      </c>
    </row>
    <row r="201" s="13" customFormat="1">
      <c r="A201" s="13"/>
      <c r="B201" s="240"/>
      <c r="C201" s="241"/>
      <c r="D201" s="235" t="s">
        <v>165</v>
      </c>
      <c r="E201" s="242" t="s">
        <v>1</v>
      </c>
      <c r="F201" s="243" t="s">
        <v>224</v>
      </c>
      <c r="G201" s="241"/>
      <c r="H201" s="242" t="s">
        <v>1</v>
      </c>
      <c r="I201" s="244"/>
      <c r="J201" s="241"/>
      <c r="K201" s="241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165</v>
      </c>
      <c r="AU201" s="249" t="s">
        <v>87</v>
      </c>
      <c r="AV201" s="13" t="s">
        <v>85</v>
      </c>
      <c r="AW201" s="13" t="s">
        <v>33</v>
      </c>
      <c r="AX201" s="13" t="s">
        <v>78</v>
      </c>
      <c r="AY201" s="249" t="s">
        <v>155</v>
      </c>
    </row>
    <row r="202" s="14" customFormat="1">
      <c r="A202" s="14"/>
      <c r="B202" s="250"/>
      <c r="C202" s="251"/>
      <c r="D202" s="235" t="s">
        <v>165</v>
      </c>
      <c r="E202" s="252" t="s">
        <v>1</v>
      </c>
      <c r="F202" s="253" t="s">
        <v>225</v>
      </c>
      <c r="G202" s="251"/>
      <c r="H202" s="254">
        <v>13.5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165</v>
      </c>
      <c r="AU202" s="260" t="s">
        <v>87</v>
      </c>
      <c r="AV202" s="14" t="s">
        <v>87</v>
      </c>
      <c r="AW202" s="14" t="s">
        <v>33</v>
      </c>
      <c r="AX202" s="14" t="s">
        <v>78</v>
      </c>
      <c r="AY202" s="260" t="s">
        <v>155</v>
      </c>
    </row>
    <row r="203" s="15" customFormat="1">
      <c r="A203" s="15"/>
      <c r="B203" s="261"/>
      <c r="C203" s="262"/>
      <c r="D203" s="235" t="s">
        <v>165</v>
      </c>
      <c r="E203" s="263" t="s">
        <v>1</v>
      </c>
      <c r="F203" s="264" t="s">
        <v>168</v>
      </c>
      <c r="G203" s="262"/>
      <c r="H203" s="265">
        <v>2883.0799999999999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165</v>
      </c>
      <c r="AU203" s="271" t="s">
        <v>87</v>
      </c>
      <c r="AV203" s="15" t="s">
        <v>161</v>
      </c>
      <c r="AW203" s="15" t="s">
        <v>33</v>
      </c>
      <c r="AX203" s="15" t="s">
        <v>85</v>
      </c>
      <c r="AY203" s="271" t="s">
        <v>155</v>
      </c>
    </row>
    <row r="204" s="2" customFormat="1" ht="21.75" customHeight="1">
      <c r="A204" s="39"/>
      <c r="B204" s="40"/>
      <c r="C204" s="221" t="s">
        <v>226</v>
      </c>
      <c r="D204" s="221" t="s">
        <v>157</v>
      </c>
      <c r="E204" s="222" t="s">
        <v>227</v>
      </c>
      <c r="F204" s="223" t="s">
        <v>228</v>
      </c>
      <c r="G204" s="224" t="s">
        <v>160</v>
      </c>
      <c r="H204" s="225">
        <v>1151.9000000000001</v>
      </c>
      <c r="I204" s="226"/>
      <c r="J204" s="227">
        <f>ROUND(I204*H204,2)</f>
        <v>0</v>
      </c>
      <c r="K204" s="228"/>
      <c r="L204" s="45"/>
      <c r="M204" s="229" t="s">
        <v>1</v>
      </c>
      <c r="N204" s="230" t="s">
        <v>43</v>
      </c>
      <c r="O204" s="92"/>
      <c r="P204" s="231">
        <f>O204*H204</f>
        <v>0</v>
      </c>
      <c r="Q204" s="231">
        <v>0</v>
      </c>
      <c r="R204" s="231">
        <f>Q204*H204</f>
        <v>0</v>
      </c>
      <c r="S204" s="231">
        <v>0.316</v>
      </c>
      <c r="T204" s="232">
        <f>S204*H204</f>
        <v>364.00040000000001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3" t="s">
        <v>161</v>
      </c>
      <c r="AT204" s="233" t="s">
        <v>157</v>
      </c>
      <c r="AU204" s="233" t="s">
        <v>87</v>
      </c>
      <c r="AY204" s="18" t="s">
        <v>155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85</v>
      </c>
      <c r="BK204" s="234">
        <f>ROUND(I204*H204,2)</f>
        <v>0</v>
      </c>
      <c r="BL204" s="18" t="s">
        <v>161</v>
      </c>
      <c r="BM204" s="233" t="s">
        <v>229</v>
      </c>
    </row>
    <row r="205" s="2" customFormat="1">
      <c r="A205" s="39"/>
      <c r="B205" s="40"/>
      <c r="C205" s="41"/>
      <c r="D205" s="235" t="s">
        <v>163</v>
      </c>
      <c r="E205" s="41"/>
      <c r="F205" s="236" t="s">
        <v>230</v>
      </c>
      <c r="G205" s="41"/>
      <c r="H205" s="41"/>
      <c r="I205" s="237"/>
      <c r="J205" s="41"/>
      <c r="K205" s="41"/>
      <c r="L205" s="45"/>
      <c r="M205" s="238"/>
      <c r="N205" s="239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163</v>
      </c>
      <c r="AU205" s="18" t="s">
        <v>87</v>
      </c>
    </row>
    <row r="206" s="13" customFormat="1">
      <c r="A206" s="13"/>
      <c r="B206" s="240"/>
      <c r="C206" s="241"/>
      <c r="D206" s="235" t="s">
        <v>165</v>
      </c>
      <c r="E206" s="242" t="s">
        <v>1</v>
      </c>
      <c r="F206" s="243" t="s">
        <v>231</v>
      </c>
      <c r="G206" s="241"/>
      <c r="H206" s="242" t="s">
        <v>1</v>
      </c>
      <c r="I206" s="244"/>
      <c r="J206" s="241"/>
      <c r="K206" s="241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165</v>
      </c>
      <c r="AU206" s="249" t="s">
        <v>87</v>
      </c>
      <c r="AV206" s="13" t="s">
        <v>85</v>
      </c>
      <c r="AW206" s="13" t="s">
        <v>33</v>
      </c>
      <c r="AX206" s="13" t="s">
        <v>78</v>
      </c>
      <c r="AY206" s="249" t="s">
        <v>155</v>
      </c>
    </row>
    <row r="207" s="13" customFormat="1">
      <c r="A207" s="13"/>
      <c r="B207" s="240"/>
      <c r="C207" s="241"/>
      <c r="D207" s="235" t="s">
        <v>165</v>
      </c>
      <c r="E207" s="242" t="s">
        <v>1</v>
      </c>
      <c r="F207" s="243" t="s">
        <v>232</v>
      </c>
      <c r="G207" s="241"/>
      <c r="H207" s="242" t="s">
        <v>1</v>
      </c>
      <c r="I207" s="244"/>
      <c r="J207" s="241"/>
      <c r="K207" s="241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165</v>
      </c>
      <c r="AU207" s="249" t="s">
        <v>87</v>
      </c>
      <c r="AV207" s="13" t="s">
        <v>85</v>
      </c>
      <c r="AW207" s="13" t="s">
        <v>33</v>
      </c>
      <c r="AX207" s="13" t="s">
        <v>78</v>
      </c>
      <c r="AY207" s="249" t="s">
        <v>155</v>
      </c>
    </row>
    <row r="208" s="14" customFormat="1">
      <c r="A208" s="14"/>
      <c r="B208" s="250"/>
      <c r="C208" s="251"/>
      <c r="D208" s="235" t="s">
        <v>165</v>
      </c>
      <c r="E208" s="252" t="s">
        <v>1</v>
      </c>
      <c r="F208" s="253" t="s">
        <v>233</v>
      </c>
      <c r="G208" s="251"/>
      <c r="H208" s="254">
        <v>80.5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165</v>
      </c>
      <c r="AU208" s="260" t="s">
        <v>87</v>
      </c>
      <c r="AV208" s="14" t="s">
        <v>87</v>
      </c>
      <c r="AW208" s="14" t="s">
        <v>33</v>
      </c>
      <c r="AX208" s="14" t="s">
        <v>78</v>
      </c>
      <c r="AY208" s="260" t="s">
        <v>155</v>
      </c>
    </row>
    <row r="209" s="14" customFormat="1">
      <c r="A209" s="14"/>
      <c r="B209" s="250"/>
      <c r="C209" s="251"/>
      <c r="D209" s="235" t="s">
        <v>165</v>
      </c>
      <c r="E209" s="252" t="s">
        <v>1</v>
      </c>
      <c r="F209" s="253" t="s">
        <v>234</v>
      </c>
      <c r="G209" s="251"/>
      <c r="H209" s="254">
        <v>222.40000000000001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165</v>
      </c>
      <c r="AU209" s="260" t="s">
        <v>87</v>
      </c>
      <c r="AV209" s="14" t="s">
        <v>87</v>
      </c>
      <c r="AW209" s="14" t="s">
        <v>33</v>
      </c>
      <c r="AX209" s="14" t="s">
        <v>78</v>
      </c>
      <c r="AY209" s="260" t="s">
        <v>155</v>
      </c>
    </row>
    <row r="210" s="13" customFormat="1">
      <c r="A210" s="13"/>
      <c r="B210" s="240"/>
      <c r="C210" s="241"/>
      <c r="D210" s="235" t="s">
        <v>165</v>
      </c>
      <c r="E210" s="242" t="s">
        <v>1</v>
      </c>
      <c r="F210" s="243" t="s">
        <v>235</v>
      </c>
      <c r="G210" s="241"/>
      <c r="H210" s="242" t="s">
        <v>1</v>
      </c>
      <c r="I210" s="244"/>
      <c r="J210" s="241"/>
      <c r="K210" s="241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165</v>
      </c>
      <c r="AU210" s="249" t="s">
        <v>87</v>
      </c>
      <c r="AV210" s="13" t="s">
        <v>85</v>
      </c>
      <c r="AW210" s="13" t="s">
        <v>33</v>
      </c>
      <c r="AX210" s="13" t="s">
        <v>78</v>
      </c>
      <c r="AY210" s="249" t="s">
        <v>155</v>
      </c>
    </row>
    <row r="211" s="14" customFormat="1">
      <c r="A211" s="14"/>
      <c r="B211" s="250"/>
      <c r="C211" s="251"/>
      <c r="D211" s="235" t="s">
        <v>165</v>
      </c>
      <c r="E211" s="252" t="s">
        <v>1</v>
      </c>
      <c r="F211" s="253" t="s">
        <v>236</v>
      </c>
      <c r="G211" s="251"/>
      <c r="H211" s="254">
        <v>10.1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165</v>
      </c>
      <c r="AU211" s="260" t="s">
        <v>87</v>
      </c>
      <c r="AV211" s="14" t="s">
        <v>87</v>
      </c>
      <c r="AW211" s="14" t="s">
        <v>33</v>
      </c>
      <c r="AX211" s="14" t="s">
        <v>78</v>
      </c>
      <c r="AY211" s="260" t="s">
        <v>155</v>
      </c>
    </row>
    <row r="212" s="13" customFormat="1">
      <c r="A212" s="13"/>
      <c r="B212" s="240"/>
      <c r="C212" s="241"/>
      <c r="D212" s="235" t="s">
        <v>165</v>
      </c>
      <c r="E212" s="242" t="s">
        <v>1</v>
      </c>
      <c r="F212" s="243" t="s">
        <v>237</v>
      </c>
      <c r="G212" s="241"/>
      <c r="H212" s="242" t="s">
        <v>1</v>
      </c>
      <c r="I212" s="244"/>
      <c r="J212" s="241"/>
      <c r="K212" s="241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165</v>
      </c>
      <c r="AU212" s="249" t="s">
        <v>87</v>
      </c>
      <c r="AV212" s="13" t="s">
        <v>85</v>
      </c>
      <c r="AW212" s="13" t="s">
        <v>33</v>
      </c>
      <c r="AX212" s="13" t="s">
        <v>78</v>
      </c>
      <c r="AY212" s="249" t="s">
        <v>155</v>
      </c>
    </row>
    <row r="213" s="14" customFormat="1">
      <c r="A213" s="14"/>
      <c r="B213" s="250"/>
      <c r="C213" s="251"/>
      <c r="D213" s="235" t="s">
        <v>165</v>
      </c>
      <c r="E213" s="252" t="s">
        <v>1</v>
      </c>
      <c r="F213" s="253" t="s">
        <v>238</v>
      </c>
      <c r="G213" s="251"/>
      <c r="H213" s="254">
        <v>283.39999999999998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165</v>
      </c>
      <c r="AU213" s="260" t="s">
        <v>87</v>
      </c>
      <c r="AV213" s="14" t="s">
        <v>87</v>
      </c>
      <c r="AW213" s="14" t="s">
        <v>33</v>
      </c>
      <c r="AX213" s="14" t="s">
        <v>78</v>
      </c>
      <c r="AY213" s="260" t="s">
        <v>155</v>
      </c>
    </row>
    <row r="214" s="13" customFormat="1">
      <c r="A214" s="13"/>
      <c r="B214" s="240"/>
      <c r="C214" s="241"/>
      <c r="D214" s="235" t="s">
        <v>165</v>
      </c>
      <c r="E214" s="242" t="s">
        <v>1</v>
      </c>
      <c r="F214" s="243" t="s">
        <v>239</v>
      </c>
      <c r="G214" s="241"/>
      <c r="H214" s="242" t="s">
        <v>1</v>
      </c>
      <c r="I214" s="244"/>
      <c r="J214" s="241"/>
      <c r="K214" s="241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165</v>
      </c>
      <c r="AU214" s="249" t="s">
        <v>87</v>
      </c>
      <c r="AV214" s="13" t="s">
        <v>85</v>
      </c>
      <c r="AW214" s="13" t="s">
        <v>33</v>
      </c>
      <c r="AX214" s="13" t="s">
        <v>78</v>
      </c>
      <c r="AY214" s="249" t="s">
        <v>155</v>
      </c>
    </row>
    <row r="215" s="14" customFormat="1">
      <c r="A215" s="14"/>
      <c r="B215" s="250"/>
      <c r="C215" s="251"/>
      <c r="D215" s="235" t="s">
        <v>165</v>
      </c>
      <c r="E215" s="252" t="s">
        <v>1</v>
      </c>
      <c r="F215" s="253" t="s">
        <v>240</v>
      </c>
      <c r="G215" s="251"/>
      <c r="H215" s="254">
        <v>5.2000000000000002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165</v>
      </c>
      <c r="AU215" s="260" t="s">
        <v>87</v>
      </c>
      <c r="AV215" s="14" t="s">
        <v>87</v>
      </c>
      <c r="AW215" s="14" t="s">
        <v>33</v>
      </c>
      <c r="AX215" s="14" t="s">
        <v>78</v>
      </c>
      <c r="AY215" s="260" t="s">
        <v>155</v>
      </c>
    </row>
    <row r="216" s="13" customFormat="1">
      <c r="A216" s="13"/>
      <c r="B216" s="240"/>
      <c r="C216" s="241"/>
      <c r="D216" s="235" t="s">
        <v>165</v>
      </c>
      <c r="E216" s="242" t="s">
        <v>1</v>
      </c>
      <c r="F216" s="243" t="s">
        <v>241</v>
      </c>
      <c r="G216" s="241"/>
      <c r="H216" s="242" t="s">
        <v>1</v>
      </c>
      <c r="I216" s="244"/>
      <c r="J216" s="241"/>
      <c r="K216" s="241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165</v>
      </c>
      <c r="AU216" s="249" t="s">
        <v>87</v>
      </c>
      <c r="AV216" s="13" t="s">
        <v>85</v>
      </c>
      <c r="AW216" s="13" t="s">
        <v>33</v>
      </c>
      <c r="AX216" s="13" t="s">
        <v>78</v>
      </c>
      <c r="AY216" s="249" t="s">
        <v>155</v>
      </c>
    </row>
    <row r="217" s="14" customFormat="1">
      <c r="A217" s="14"/>
      <c r="B217" s="250"/>
      <c r="C217" s="251"/>
      <c r="D217" s="235" t="s">
        <v>165</v>
      </c>
      <c r="E217" s="252" t="s">
        <v>1</v>
      </c>
      <c r="F217" s="253" t="s">
        <v>242</v>
      </c>
      <c r="G217" s="251"/>
      <c r="H217" s="254">
        <v>5.4000000000000004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165</v>
      </c>
      <c r="AU217" s="260" t="s">
        <v>87</v>
      </c>
      <c r="AV217" s="14" t="s">
        <v>87</v>
      </c>
      <c r="AW217" s="14" t="s">
        <v>33</v>
      </c>
      <c r="AX217" s="14" t="s">
        <v>78</v>
      </c>
      <c r="AY217" s="260" t="s">
        <v>155</v>
      </c>
    </row>
    <row r="218" s="16" customFormat="1">
      <c r="A218" s="16"/>
      <c r="B218" s="272"/>
      <c r="C218" s="273"/>
      <c r="D218" s="235" t="s">
        <v>165</v>
      </c>
      <c r="E218" s="274" t="s">
        <v>1</v>
      </c>
      <c r="F218" s="275" t="s">
        <v>243</v>
      </c>
      <c r="G218" s="273"/>
      <c r="H218" s="276">
        <v>607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2" t="s">
        <v>165</v>
      </c>
      <c r="AU218" s="282" t="s">
        <v>87</v>
      </c>
      <c r="AV218" s="16" t="s">
        <v>226</v>
      </c>
      <c r="AW218" s="16" t="s">
        <v>33</v>
      </c>
      <c r="AX218" s="16" t="s">
        <v>78</v>
      </c>
      <c r="AY218" s="282" t="s">
        <v>155</v>
      </c>
    </row>
    <row r="219" s="13" customFormat="1">
      <c r="A219" s="13"/>
      <c r="B219" s="240"/>
      <c r="C219" s="241"/>
      <c r="D219" s="235" t="s">
        <v>165</v>
      </c>
      <c r="E219" s="242" t="s">
        <v>1</v>
      </c>
      <c r="F219" s="243" t="s">
        <v>244</v>
      </c>
      <c r="G219" s="241"/>
      <c r="H219" s="242" t="s">
        <v>1</v>
      </c>
      <c r="I219" s="244"/>
      <c r="J219" s="241"/>
      <c r="K219" s="241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165</v>
      </c>
      <c r="AU219" s="249" t="s">
        <v>87</v>
      </c>
      <c r="AV219" s="13" t="s">
        <v>85</v>
      </c>
      <c r="AW219" s="13" t="s">
        <v>33</v>
      </c>
      <c r="AX219" s="13" t="s">
        <v>78</v>
      </c>
      <c r="AY219" s="249" t="s">
        <v>155</v>
      </c>
    </row>
    <row r="220" s="13" customFormat="1">
      <c r="A220" s="13"/>
      <c r="B220" s="240"/>
      <c r="C220" s="241"/>
      <c r="D220" s="235" t="s">
        <v>165</v>
      </c>
      <c r="E220" s="242" t="s">
        <v>1</v>
      </c>
      <c r="F220" s="243" t="s">
        <v>237</v>
      </c>
      <c r="G220" s="241"/>
      <c r="H220" s="242" t="s">
        <v>1</v>
      </c>
      <c r="I220" s="244"/>
      <c r="J220" s="241"/>
      <c r="K220" s="241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165</v>
      </c>
      <c r="AU220" s="249" t="s">
        <v>87</v>
      </c>
      <c r="AV220" s="13" t="s">
        <v>85</v>
      </c>
      <c r="AW220" s="13" t="s">
        <v>33</v>
      </c>
      <c r="AX220" s="13" t="s">
        <v>78</v>
      </c>
      <c r="AY220" s="249" t="s">
        <v>155</v>
      </c>
    </row>
    <row r="221" s="14" customFormat="1">
      <c r="A221" s="14"/>
      <c r="B221" s="250"/>
      <c r="C221" s="251"/>
      <c r="D221" s="235" t="s">
        <v>165</v>
      </c>
      <c r="E221" s="252" t="s">
        <v>1</v>
      </c>
      <c r="F221" s="253" t="s">
        <v>245</v>
      </c>
      <c r="G221" s="251"/>
      <c r="H221" s="254">
        <v>55.5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165</v>
      </c>
      <c r="AU221" s="260" t="s">
        <v>87</v>
      </c>
      <c r="AV221" s="14" t="s">
        <v>87</v>
      </c>
      <c r="AW221" s="14" t="s">
        <v>33</v>
      </c>
      <c r="AX221" s="14" t="s">
        <v>78</v>
      </c>
      <c r="AY221" s="260" t="s">
        <v>155</v>
      </c>
    </row>
    <row r="222" s="13" customFormat="1">
      <c r="A222" s="13"/>
      <c r="B222" s="240"/>
      <c r="C222" s="241"/>
      <c r="D222" s="235" t="s">
        <v>165</v>
      </c>
      <c r="E222" s="242" t="s">
        <v>1</v>
      </c>
      <c r="F222" s="243" t="s">
        <v>239</v>
      </c>
      <c r="G222" s="241"/>
      <c r="H222" s="242" t="s">
        <v>1</v>
      </c>
      <c r="I222" s="244"/>
      <c r="J222" s="241"/>
      <c r="K222" s="241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165</v>
      </c>
      <c r="AU222" s="249" t="s">
        <v>87</v>
      </c>
      <c r="AV222" s="13" t="s">
        <v>85</v>
      </c>
      <c r="AW222" s="13" t="s">
        <v>33</v>
      </c>
      <c r="AX222" s="13" t="s">
        <v>78</v>
      </c>
      <c r="AY222" s="249" t="s">
        <v>155</v>
      </c>
    </row>
    <row r="223" s="14" customFormat="1">
      <c r="A223" s="14"/>
      <c r="B223" s="250"/>
      <c r="C223" s="251"/>
      <c r="D223" s="235" t="s">
        <v>165</v>
      </c>
      <c r="E223" s="252" t="s">
        <v>1</v>
      </c>
      <c r="F223" s="253" t="s">
        <v>246</v>
      </c>
      <c r="G223" s="251"/>
      <c r="H223" s="254">
        <v>90.900000000000006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165</v>
      </c>
      <c r="AU223" s="260" t="s">
        <v>87</v>
      </c>
      <c r="AV223" s="14" t="s">
        <v>87</v>
      </c>
      <c r="AW223" s="14" t="s">
        <v>33</v>
      </c>
      <c r="AX223" s="14" t="s">
        <v>78</v>
      </c>
      <c r="AY223" s="260" t="s">
        <v>155</v>
      </c>
    </row>
    <row r="224" s="13" customFormat="1">
      <c r="A224" s="13"/>
      <c r="B224" s="240"/>
      <c r="C224" s="241"/>
      <c r="D224" s="235" t="s">
        <v>165</v>
      </c>
      <c r="E224" s="242" t="s">
        <v>1</v>
      </c>
      <c r="F224" s="243" t="s">
        <v>241</v>
      </c>
      <c r="G224" s="241"/>
      <c r="H224" s="242" t="s">
        <v>1</v>
      </c>
      <c r="I224" s="244"/>
      <c r="J224" s="241"/>
      <c r="K224" s="241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165</v>
      </c>
      <c r="AU224" s="249" t="s">
        <v>87</v>
      </c>
      <c r="AV224" s="13" t="s">
        <v>85</v>
      </c>
      <c r="AW224" s="13" t="s">
        <v>33</v>
      </c>
      <c r="AX224" s="13" t="s">
        <v>78</v>
      </c>
      <c r="AY224" s="249" t="s">
        <v>155</v>
      </c>
    </row>
    <row r="225" s="14" customFormat="1">
      <c r="A225" s="14"/>
      <c r="B225" s="250"/>
      <c r="C225" s="251"/>
      <c r="D225" s="235" t="s">
        <v>165</v>
      </c>
      <c r="E225" s="252" t="s">
        <v>1</v>
      </c>
      <c r="F225" s="253" t="s">
        <v>247</v>
      </c>
      <c r="G225" s="251"/>
      <c r="H225" s="254">
        <v>81.5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165</v>
      </c>
      <c r="AU225" s="260" t="s">
        <v>87</v>
      </c>
      <c r="AV225" s="14" t="s">
        <v>87</v>
      </c>
      <c r="AW225" s="14" t="s">
        <v>33</v>
      </c>
      <c r="AX225" s="14" t="s">
        <v>78</v>
      </c>
      <c r="AY225" s="260" t="s">
        <v>155</v>
      </c>
    </row>
    <row r="226" s="13" customFormat="1">
      <c r="A226" s="13"/>
      <c r="B226" s="240"/>
      <c r="C226" s="241"/>
      <c r="D226" s="235" t="s">
        <v>165</v>
      </c>
      <c r="E226" s="242" t="s">
        <v>1</v>
      </c>
      <c r="F226" s="243" t="s">
        <v>248</v>
      </c>
      <c r="G226" s="241"/>
      <c r="H226" s="242" t="s">
        <v>1</v>
      </c>
      <c r="I226" s="244"/>
      <c r="J226" s="241"/>
      <c r="K226" s="241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165</v>
      </c>
      <c r="AU226" s="249" t="s">
        <v>87</v>
      </c>
      <c r="AV226" s="13" t="s">
        <v>85</v>
      </c>
      <c r="AW226" s="13" t="s">
        <v>33</v>
      </c>
      <c r="AX226" s="13" t="s">
        <v>78</v>
      </c>
      <c r="AY226" s="249" t="s">
        <v>155</v>
      </c>
    </row>
    <row r="227" s="14" customFormat="1">
      <c r="A227" s="14"/>
      <c r="B227" s="250"/>
      <c r="C227" s="251"/>
      <c r="D227" s="235" t="s">
        <v>165</v>
      </c>
      <c r="E227" s="252" t="s">
        <v>1</v>
      </c>
      <c r="F227" s="253" t="s">
        <v>249</v>
      </c>
      <c r="G227" s="251"/>
      <c r="H227" s="254">
        <v>51.5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165</v>
      </c>
      <c r="AU227" s="260" t="s">
        <v>87</v>
      </c>
      <c r="AV227" s="14" t="s">
        <v>87</v>
      </c>
      <c r="AW227" s="14" t="s">
        <v>33</v>
      </c>
      <c r="AX227" s="14" t="s">
        <v>78</v>
      </c>
      <c r="AY227" s="260" t="s">
        <v>155</v>
      </c>
    </row>
    <row r="228" s="13" customFormat="1">
      <c r="A228" s="13"/>
      <c r="B228" s="240"/>
      <c r="C228" s="241"/>
      <c r="D228" s="235" t="s">
        <v>165</v>
      </c>
      <c r="E228" s="242" t="s">
        <v>1</v>
      </c>
      <c r="F228" s="243" t="s">
        <v>250</v>
      </c>
      <c r="G228" s="241"/>
      <c r="H228" s="242" t="s">
        <v>1</v>
      </c>
      <c r="I228" s="244"/>
      <c r="J228" s="241"/>
      <c r="K228" s="241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165</v>
      </c>
      <c r="AU228" s="249" t="s">
        <v>87</v>
      </c>
      <c r="AV228" s="13" t="s">
        <v>85</v>
      </c>
      <c r="AW228" s="13" t="s">
        <v>33</v>
      </c>
      <c r="AX228" s="13" t="s">
        <v>78</v>
      </c>
      <c r="AY228" s="249" t="s">
        <v>155</v>
      </c>
    </row>
    <row r="229" s="14" customFormat="1">
      <c r="A229" s="14"/>
      <c r="B229" s="250"/>
      <c r="C229" s="251"/>
      <c r="D229" s="235" t="s">
        <v>165</v>
      </c>
      <c r="E229" s="252" t="s">
        <v>1</v>
      </c>
      <c r="F229" s="253" t="s">
        <v>251</v>
      </c>
      <c r="G229" s="251"/>
      <c r="H229" s="254">
        <v>9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165</v>
      </c>
      <c r="AU229" s="260" t="s">
        <v>87</v>
      </c>
      <c r="AV229" s="14" t="s">
        <v>87</v>
      </c>
      <c r="AW229" s="14" t="s">
        <v>33</v>
      </c>
      <c r="AX229" s="14" t="s">
        <v>78</v>
      </c>
      <c r="AY229" s="260" t="s">
        <v>155</v>
      </c>
    </row>
    <row r="230" s="13" customFormat="1">
      <c r="A230" s="13"/>
      <c r="B230" s="240"/>
      <c r="C230" s="241"/>
      <c r="D230" s="235" t="s">
        <v>165</v>
      </c>
      <c r="E230" s="242" t="s">
        <v>1</v>
      </c>
      <c r="F230" s="243" t="s">
        <v>252</v>
      </c>
      <c r="G230" s="241"/>
      <c r="H230" s="242" t="s">
        <v>1</v>
      </c>
      <c r="I230" s="244"/>
      <c r="J230" s="241"/>
      <c r="K230" s="241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165</v>
      </c>
      <c r="AU230" s="249" t="s">
        <v>87</v>
      </c>
      <c r="AV230" s="13" t="s">
        <v>85</v>
      </c>
      <c r="AW230" s="13" t="s">
        <v>33</v>
      </c>
      <c r="AX230" s="13" t="s">
        <v>78</v>
      </c>
      <c r="AY230" s="249" t="s">
        <v>155</v>
      </c>
    </row>
    <row r="231" s="14" customFormat="1">
      <c r="A231" s="14"/>
      <c r="B231" s="250"/>
      <c r="C231" s="251"/>
      <c r="D231" s="235" t="s">
        <v>165</v>
      </c>
      <c r="E231" s="252" t="s">
        <v>1</v>
      </c>
      <c r="F231" s="253" t="s">
        <v>253</v>
      </c>
      <c r="G231" s="251"/>
      <c r="H231" s="254">
        <v>5.7000000000000002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165</v>
      </c>
      <c r="AU231" s="260" t="s">
        <v>87</v>
      </c>
      <c r="AV231" s="14" t="s">
        <v>87</v>
      </c>
      <c r="AW231" s="14" t="s">
        <v>33</v>
      </c>
      <c r="AX231" s="14" t="s">
        <v>78</v>
      </c>
      <c r="AY231" s="260" t="s">
        <v>155</v>
      </c>
    </row>
    <row r="232" s="13" customFormat="1">
      <c r="A232" s="13"/>
      <c r="B232" s="240"/>
      <c r="C232" s="241"/>
      <c r="D232" s="235" t="s">
        <v>165</v>
      </c>
      <c r="E232" s="242" t="s">
        <v>1</v>
      </c>
      <c r="F232" s="243" t="s">
        <v>254</v>
      </c>
      <c r="G232" s="241"/>
      <c r="H232" s="242" t="s">
        <v>1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165</v>
      </c>
      <c r="AU232" s="249" t="s">
        <v>87</v>
      </c>
      <c r="AV232" s="13" t="s">
        <v>85</v>
      </c>
      <c r="AW232" s="13" t="s">
        <v>33</v>
      </c>
      <c r="AX232" s="13" t="s">
        <v>78</v>
      </c>
      <c r="AY232" s="249" t="s">
        <v>155</v>
      </c>
    </row>
    <row r="233" s="14" customFormat="1">
      <c r="A233" s="14"/>
      <c r="B233" s="250"/>
      <c r="C233" s="251"/>
      <c r="D233" s="235" t="s">
        <v>165</v>
      </c>
      <c r="E233" s="252" t="s">
        <v>1</v>
      </c>
      <c r="F233" s="253" t="s">
        <v>255</v>
      </c>
      <c r="G233" s="251"/>
      <c r="H233" s="254">
        <v>171.69999999999999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165</v>
      </c>
      <c r="AU233" s="260" t="s">
        <v>87</v>
      </c>
      <c r="AV233" s="14" t="s">
        <v>87</v>
      </c>
      <c r="AW233" s="14" t="s">
        <v>33</v>
      </c>
      <c r="AX233" s="14" t="s">
        <v>78</v>
      </c>
      <c r="AY233" s="260" t="s">
        <v>155</v>
      </c>
    </row>
    <row r="234" s="14" customFormat="1">
      <c r="A234" s="14"/>
      <c r="B234" s="250"/>
      <c r="C234" s="251"/>
      <c r="D234" s="235" t="s">
        <v>165</v>
      </c>
      <c r="E234" s="252" t="s">
        <v>1</v>
      </c>
      <c r="F234" s="253" t="s">
        <v>256</v>
      </c>
      <c r="G234" s="251"/>
      <c r="H234" s="254">
        <v>3.52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165</v>
      </c>
      <c r="AU234" s="260" t="s">
        <v>87</v>
      </c>
      <c r="AV234" s="14" t="s">
        <v>87</v>
      </c>
      <c r="AW234" s="14" t="s">
        <v>33</v>
      </c>
      <c r="AX234" s="14" t="s">
        <v>78</v>
      </c>
      <c r="AY234" s="260" t="s">
        <v>155</v>
      </c>
    </row>
    <row r="235" s="13" customFormat="1">
      <c r="A235" s="13"/>
      <c r="B235" s="240"/>
      <c r="C235" s="241"/>
      <c r="D235" s="235" t="s">
        <v>165</v>
      </c>
      <c r="E235" s="242" t="s">
        <v>1</v>
      </c>
      <c r="F235" s="243" t="s">
        <v>257</v>
      </c>
      <c r="G235" s="241"/>
      <c r="H235" s="242" t="s">
        <v>1</v>
      </c>
      <c r="I235" s="244"/>
      <c r="J235" s="241"/>
      <c r="K235" s="241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165</v>
      </c>
      <c r="AU235" s="249" t="s">
        <v>87</v>
      </c>
      <c r="AV235" s="13" t="s">
        <v>85</v>
      </c>
      <c r="AW235" s="13" t="s">
        <v>33</v>
      </c>
      <c r="AX235" s="13" t="s">
        <v>78</v>
      </c>
      <c r="AY235" s="249" t="s">
        <v>155</v>
      </c>
    </row>
    <row r="236" s="14" customFormat="1">
      <c r="A236" s="14"/>
      <c r="B236" s="250"/>
      <c r="C236" s="251"/>
      <c r="D236" s="235" t="s">
        <v>165</v>
      </c>
      <c r="E236" s="252" t="s">
        <v>1</v>
      </c>
      <c r="F236" s="253" t="s">
        <v>258</v>
      </c>
      <c r="G236" s="251"/>
      <c r="H236" s="254">
        <v>64.480000000000004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165</v>
      </c>
      <c r="AU236" s="260" t="s">
        <v>87</v>
      </c>
      <c r="AV236" s="14" t="s">
        <v>87</v>
      </c>
      <c r="AW236" s="14" t="s">
        <v>33</v>
      </c>
      <c r="AX236" s="14" t="s">
        <v>78</v>
      </c>
      <c r="AY236" s="260" t="s">
        <v>155</v>
      </c>
    </row>
    <row r="237" s="13" customFormat="1">
      <c r="A237" s="13"/>
      <c r="B237" s="240"/>
      <c r="C237" s="241"/>
      <c r="D237" s="235" t="s">
        <v>165</v>
      </c>
      <c r="E237" s="242" t="s">
        <v>1</v>
      </c>
      <c r="F237" s="243" t="s">
        <v>259</v>
      </c>
      <c r="G237" s="241"/>
      <c r="H237" s="242" t="s">
        <v>1</v>
      </c>
      <c r="I237" s="244"/>
      <c r="J237" s="241"/>
      <c r="K237" s="241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165</v>
      </c>
      <c r="AU237" s="249" t="s">
        <v>87</v>
      </c>
      <c r="AV237" s="13" t="s">
        <v>85</v>
      </c>
      <c r="AW237" s="13" t="s">
        <v>33</v>
      </c>
      <c r="AX237" s="13" t="s">
        <v>78</v>
      </c>
      <c r="AY237" s="249" t="s">
        <v>155</v>
      </c>
    </row>
    <row r="238" s="14" customFormat="1">
      <c r="A238" s="14"/>
      <c r="B238" s="250"/>
      <c r="C238" s="251"/>
      <c r="D238" s="235" t="s">
        <v>165</v>
      </c>
      <c r="E238" s="252" t="s">
        <v>1</v>
      </c>
      <c r="F238" s="253" t="s">
        <v>260</v>
      </c>
      <c r="G238" s="251"/>
      <c r="H238" s="254">
        <v>11.1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165</v>
      </c>
      <c r="AU238" s="260" t="s">
        <v>87</v>
      </c>
      <c r="AV238" s="14" t="s">
        <v>87</v>
      </c>
      <c r="AW238" s="14" t="s">
        <v>33</v>
      </c>
      <c r="AX238" s="14" t="s">
        <v>78</v>
      </c>
      <c r="AY238" s="260" t="s">
        <v>155</v>
      </c>
    </row>
    <row r="239" s="16" customFormat="1">
      <c r="A239" s="16"/>
      <c r="B239" s="272"/>
      <c r="C239" s="273"/>
      <c r="D239" s="235" t="s">
        <v>165</v>
      </c>
      <c r="E239" s="274" t="s">
        <v>1</v>
      </c>
      <c r="F239" s="275" t="s">
        <v>243</v>
      </c>
      <c r="G239" s="273"/>
      <c r="H239" s="276">
        <v>544.89999999999998</v>
      </c>
      <c r="I239" s="277"/>
      <c r="J239" s="273"/>
      <c r="K239" s="273"/>
      <c r="L239" s="278"/>
      <c r="M239" s="279"/>
      <c r="N239" s="280"/>
      <c r="O239" s="280"/>
      <c r="P239" s="280"/>
      <c r="Q239" s="280"/>
      <c r="R239" s="280"/>
      <c r="S239" s="280"/>
      <c r="T239" s="281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2" t="s">
        <v>165</v>
      </c>
      <c r="AU239" s="282" t="s">
        <v>87</v>
      </c>
      <c r="AV239" s="16" t="s">
        <v>226</v>
      </c>
      <c r="AW239" s="16" t="s">
        <v>33</v>
      </c>
      <c r="AX239" s="16" t="s">
        <v>78</v>
      </c>
      <c r="AY239" s="282" t="s">
        <v>155</v>
      </c>
    </row>
    <row r="240" s="15" customFormat="1">
      <c r="A240" s="15"/>
      <c r="B240" s="261"/>
      <c r="C240" s="262"/>
      <c r="D240" s="235" t="s">
        <v>165</v>
      </c>
      <c r="E240" s="263" t="s">
        <v>1</v>
      </c>
      <c r="F240" s="264" t="s">
        <v>168</v>
      </c>
      <c r="G240" s="262"/>
      <c r="H240" s="265">
        <v>1151.9000000000001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1" t="s">
        <v>165</v>
      </c>
      <c r="AU240" s="271" t="s">
        <v>87</v>
      </c>
      <c r="AV240" s="15" t="s">
        <v>161</v>
      </c>
      <c r="AW240" s="15" t="s">
        <v>33</v>
      </c>
      <c r="AX240" s="15" t="s">
        <v>85</v>
      </c>
      <c r="AY240" s="271" t="s">
        <v>155</v>
      </c>
    </row>
    <row r="241" s="2" customFormat="1" ht="21.75" customHeight="1">
      <c r="A241" s="39"/>
      <c r="B241" s="40"/>
      <c r="C241" s="221" t="s">
        <v>161</v>
      </c>
      <c r="D241" s="221" t="s">
        <v>157</v>
      </c>
      <c r="E241" s="222" t="s">
        <v>261</v>
      </c>
      <c r="F241" s="223" t="s">
        <v>262</v>
      </c>
      <c r="G241" s="224" t="s">
        <v>160</v>
      </c>
      <c r="H241" s="225">
        <v>409.80000000000001</v>
      </c>
      <c r="I241" s="226"/>
      <c r="J241" s="227">
        <f>ROUND(I241*H241,2)</f>
        <v>0</v>
      </c>
      <c r="K241" s="228"/>
      <c r="L241" s="45"/>
      <c r="M241" s="229" t="s">
        <v>1</v>
      </c>
      <c r="N241" s="230" t="s">
        <v>43</v>
      </c>
      <c r="O241" s="92"/>
      <c r="P241" s="231">
        <f>O241*H241</f>
        <v>0</v>
      </c>
      <c r="Q241" s="231">
        <v>0</v>
      </c>
      <c r="R241" s="231">
        <f>Q241*H241</f>
        <v>0</v>
      </c>
      <c r="S241" s="231">
        <v>0.28999999999999998</v>
      </c>
      <c r="T241" s="232">
        <f>S241*H241</f>
        <v>118.842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161</v>
      </c>
      <c r="AT241" s="233" t="s">
        <v>157</v>
      </c>
      <c r="AU241" s="233" t="s">
        <v>87</v>
      </c>
      <c r="AY241" s="18" t="s">
        <v>155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85</v>
      </c>
      <c r="BK241" s="234">
        <f>ROUND(I241*H241,2)</f>
        <v>0</v>
      </c>
      <c r="BL241" s="18" t="s">
        <v>161</v>
      </c>
      <c r="BM241" s="233" t="s">
        <v>263</v>
      </c>
    </row>
    <row r="242" s="2" customFormat="1">
      <c r="A242" s="39"/>
      <c r="B242" s="40"/>
      <c r="C242" s="41"/>
      <c r="D242" s="235" t="s">
        <v>163</v>
      </c>
      <c r="E242" s="41"/>
      <c r="F242" s="236" t="s">
        <v>264</v>
      </c>
      <c r="G242" s="41"/>
      <c r="H242" s="41"/>
      <c r="I242" s="237"/>
      <c r="J242" s="41"/>
      <c r="K242" s="41"/>
      <c r="L242" s="45"/>
      <c r="M242" s="238"/>
      <c r="N242" s="239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163</v>
      </c>
      <c r="AU242" s="18" t="s">
        <v>87</v>
      </c>
    </row>
    <row r="243" s="13" customFormat="1">
      <c r="A243" s="13"/>
      <c r="B243" s="240"/>
      <c r="C243" s="241"/>
      <c r="D243" s="235" t="s">
        <v>165</v>
      </c>
      <c r="E243" s="242" t="s">
        <v>1</v>
      </c>
      <c r="F243" s="243" t="s">
        <v>265</v>
      </c>
      <c r="G243" s="241"/>
      <c r="H243" s="242" t="s">
        <v>1</v>
      </c>
      <c r="I243" s="244"/>
      <c r="J243" s="241"/>
      <c r="K243" s="241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165</v>
      </c>
      <c r="AU243" s="249" t="s">
        <v>87</v>
      </c>
      <c r="AV243" s="13" t="s">
        <v>85</v>
      </c>
      <c r="AW243" s="13" t="s">
        <v>33</v>
      </c>
      <c r="AX243" s="13" t="s">
        <v>78</v>
      </c>
      <c r="AY243" s="249" t="s">
        <v>155</v>
      </c>
    </row>
    <row r="244" s="14" customFormat="1">
      <c r="A244" s="14"/>
      <c r="B244" s="250"/>
      <c r="C244" s="251"/>
      <c r="D244" s="235" t="s">
        <v>165</v>
      </c>
      <c r="E244" s="252" t="s">
        <v>1</v>
      </c>
      <c r="F244" s="253" t="s">
        <v>266</v>
      </c>
      <c r="G244" s="251"/>
      <c r="H244" s="254">
        <v>408.60000000000002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165</v>
      </c>
      <c r="AU244" s="260" t="s">
        <v>87</v>
      </c>
      <c r="AV244" s="14" t="s">
        <v>87</v>
      </c>
      <c r="AW244" s="14" t="s">
        <v>33</v>
      </c>
      <c r="AX244" s="14" t="s">
        <v>78</v>
      </c>
      <c r="AY244" s="260" t="s">
        <v>155</v>
      </c>
    </row>
    <row r="245" s="13" customFormat="1">
      <c r="A245" s="13"/>
      <c r="B245" s="240"/>
      <c r="C245" s="241"/>
      <c r="D245" s="235" t="s">
        <v>165</v>
      </c>
      <c r="E245" s="242" t="s">
        <v>1</v>
      </c>
      <c r="F245" s="243" t="s">
        <v>267</v>
      </c>
      <c r="G245" s="241"/>
      <c r="H245" s="242" t="s">
        <v>1</v>
      </c>
      <c r="I245" s="244"/>
      <c r="J245" s="241"/>
      <c r="K245" s="241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165</v>
      </c>
      <c r="AU245" s="249" t="s">
        <v>87</v>
      </c>
      <c r="AV245" s="13" t="s">
        <v>85</v>
      </c>
      <c r="AW245" s="13" t="s">
        <v>33</v>
      </c>
      <c r="AX245" s="13" t="s">
        <v>78</v>
      </c>
      <c r="AY245" s="249" t="s">
        <v>155</v>
      </c>
    </row>
    <row r="246" s="13" customFormat="1">
      <c r="A246" s="13"/>
      <c r="B246" s="240"/>
      <c r="C246" s="241"/>
      <c r="D246" s="235" t="s">
        <v>165</v>
      </c>
      <c r="E246" s="242" t="s">
        <v>1</v>
      </c>
      <c r="F246" s="243" t="s">
        <v>250</v>
      </c>
      <c r="G246" s="241"/>
      <c r="H246" s="242" t="s">
        <v>1</v>
      </c>
      <c r="I246" s="244"/>
      <c r="J246" s="241"/>
      <c r="K246" s="241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165</v>
      </c>
      <c r="AU246" s="249" t="s">
        <v>87</v>
      </c>
      <c r="AV246" s="13" t="s">
        <v>85</v>
      </c>
      <c r="AW246" s="13" t="s">
        <v>33</v>
      </c>
      <c r="AX246" s="13" t="s">
        <v>78</v>
      </c>
      <c r="AY246" s="249" t="s">
        <v>155</v>
      </c>
    </row>
    <row r="247" s="14" customFormat="1">
      <c r="A247" s="14"/>
      <c r="B247" s="250"/>
      <c r="C247" s="251"/>
      <c r="D247" s="235" t="s">
        <v>165</v>
      </c>
      <c r="E247" s="252" t="s">
        <v>1</v>
      </c>
      <c r="F247" s="253" t="s">
        <v>167</v>
      </c>
      <c r="G247" s="251"/>
      <c r="H247" s="254">
        <v>1.2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165</v>
      </c>
      <c r="AU247" s="260" t="s">
        <v>87</v>
      </c>
      <c r="AV247" s="14" t="s">
        <v>87</v>
      </c>
      <c r="AW247" s="14" t="s">
        <v>33</v>
      </c>
      <c r="AX247" s="14" t="s">
        <v>78</v>
      </c>
      <c r="AY247" s="260" t="s">
        <v>155</v>
      </c>
    </row>
    <row r="248" s="15" customFormat="1">
      <c r="A248" s="15"/>
      <c r="B248" s="261"/>
      <c r="C248" s="262"/>
      <c r="D248" s="235" t="s">
        <v>165</v>
      </c>
      <c r="E248" s="263" t="s">
        <v>1</v>
      </c>
      <c r="F248" s="264" t="s">
        <v>168</v>
      </c>
      <c r="G248" s="262"/>
      <c r="H248" s="265">
        <v>409.80000000000001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1" t="s">
        <v>165</v>
      </c>
      <c r="AU248" s="271" t="s">
        <v>87</v>
      </c>
      <c r="AV248" s="15" t="s">
        <v>161</v>
      </c>
      <c r="AW248" s="15" t="s">
        <v>33</v>
      </c>
      <c r="AX248" s="15" t="s">
        <v>85</v>
      </c>
      <c r="AY248" s="271" t="s">
        <v>155</v>
      </c>
    </row>
    <row r="249" s="2" customFormat="1" ht="21.75" customHeight="1">
      <c r="A249" s="39"/>
      <c r="B249" s="40"/>
      <c r="C249" s="221" t="s">
        <v>268</v>
      </c>
      <c r="D249" s="221" t="s">
        <v>157</v>
      </c>
      <c r="E249" s="222" t="s">
        <v>269</v>
      </c>
      <c r="F249" s="223" t="s">
        <v>270</v>
      </c>
      <c r="G249" s="224" t="s">
        <v>160</v>
      </c>
      <c r="H249" s="225">
        <v>841.42999999999995</v>
      </c>
      <c r="I249" s="226"/>
      <c r="J249" s="227">
        <f>ROUND(I249*H249,2)</f>
        <v>0</v>
      </c>
      <c r="K249" s="228"/>
      <c r="L249" s="45"/>
      <c r="M249" s="229" t="s">
        <v>1</v>
      </c>
      <c r="N249" s="230" t="s">
        <v>43</v>
      </c>
      <c r="O249" s="92"/>
      <c r="P249" s="231">
        <f>O249*H249</f>
        <v>0</v>
      </c>
      <c r="Q249" s="231">
        <v>0</v>
      </c>
      <c r="R249" s="231">
        <f>Q249*H249</f>
        <v>0</v>
      </c>
      <c r="S249" s="231">
        <v>0.44</v>
      </c>
      <c r="T249" s="232">
        <f>S249*H249</f>
        <v>370.22919999999999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3" t="s">
        <v>161</v>
      </c>
      <c r="AT249" s="233" t="s">
        <v>157</v>
      </c>
      <c r="AU249" s="233" t="s">
        <v>87</v>
      </c>
      <c r="AY249" s="18" t="s">
        <v>155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85</v>
      </c>
      <c r="BK249" s="234">
        <f>ROUND(I249*H249,2)</f>
        <v>0</v>
      </c>
      <c r="BL249" s="18" t="s">
        <v>161</v>
      </c>
      <c r="BM249" s="233" t="s">
        <v>271</v>
      </c>
    </row>
    <row r="250" s="2" customFormat="1">
      <c r="A250" s="39"/>
      <c r="B250" s="40"/>
      <c r="C250" s="41"/>
      <c r="D250" s="235" t="s">
        <v>163</v>
      </c>
      <c r="E250" s="41"/>
      <c r="F250" s="236" t="s">
        <v>272</v>
      </c>
      <c r="G250" s="41"/>
      <c r="H250" s="41"/>
      <c r="I250" s="237"/>
      <c r="J250" s="41"/>
      <c r="K250" s="41"/>
      <c r="L250" s="45"/>
      <c r="M250" s="238"/>
      <c r="N250" s="239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163</v>
      </c>
      <c r="AU250" s="18" t="s">
        <v>87</v>
      </c>
    </row>
    <row r="251" s="13" customFormat="1">
      <c r="A251" s="13"/>
      <c r="B251" s="240"/>
      <c r="C251" s="241"/>
      <c r="D251" s="235" t="s">
        <v>165</v>
      </c>
      <c r="E251" s="242" t="s">
        <v>1</v>
      </c>
      <c r="F251" s="243" t="s">
        <v>232</v>
      </c>
      <c r="G251" s="241"/>
      <c r="H251" s="242" t="s">
        <v>1</v>
      </c>
      <c r="I251" s="244"/>
      <c r="J251" s="241"/>
      <c r="K251" s="241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165</v>
      </c>
      <c r="AU251" s="249" t="s">
        <v>87</v>
      </c>
      <c r="AV251" s="13" t="s">
        <v>85</v>
      </c>
      <c r="AW251" s="13" t="s">
        <v>33</v>
      </c>
      <c r="AX251" s="13" t="s">
        <v>78</v>
      </c>
      <c r="AY251" s="249" t="s">
        <v>155</v>
      </c>
    </row>
    <row r="252" s="14" customFormat="1">
      <c r="A252" s="14"/>
      <c r="B252" s="250"/>
      <c r="C252" s="251"/>
      <c r="D252" s="235" t="s">
        <v>165</v>
      </c>
      <c r="E252" s="252" t="s">
        <v>1</v>
      </c>
      <c r="F252" s="253" t="s">
        <v>273</v>
      </c>
      <c r="G252" s="251"/>
      <c r="H252" s="254">
        <v>1.3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165</v>
      </c>
      <c r="AU252" s="260" t="s">
        <v>87</v>
      </c>
      <c r="AV252" s="14" t="s">
        <v>87</v>
      </c>
      <c r="AW252" s="14" t="s">
        <v>33</v>
      </c>
      <c r="AX252" s="14" t="s">
        <v>78</v>
      </c>
      <c r="AY252" s="260" t="s">
        <v>155</v>
      </c>
    </row>
    <row r="253" s="13" customFormat="1">
      <c r="A253" s="13"/>
      <c r="B253" s="240"/>
      <c r="C253" s="241"/>
      <c r="D253" s="235" t="s">
        <v>165</v>
      </c>
      <c r="E253" s="242" t="s">
        <v>1</v>
      </c>
      <c r="F253" s="243" t="s">
        <v>274</v>
      </c>
      <c r="G253" s="241"/>
      <c r="H253" s="242" t="s">
        <v>1</v>
      </c>
      <c r="I253" s="244"/>
      <c r="J253" s="241"/>
      <c r="K253" s="241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165</v>
      </c>
      <c r="AU253" s="249" t="s">
        <v>87</v>
      </c>
      <c r="AV253" s="13" t="s">
        <v>85</v>
      </c>
      <c r="AW253" s="13" t="s">
        <v>33</v>
      </c>
      <c r="AX253" s="13" t="s">
        <v>78</v>
      </c>
      <c r="AY253" s="249" t="s">
        <v>155</v>
      </c>
    </row>
    <row r="254" s="14" customFormat="1">
      <c r="A254" s="14"/>
      <c r="B254" s="250"/>
      <c r="C254" s="251"/>
      <c r="D254" s="235" t="s">
        <v>165</v>
      </c>
      <c r="E254" s="252" t="s">
        <v>1</v>
      </c>
      <c r="F254" s="253" t="s">
        <v>275</v>
      </c>
      <c r="G254" s="251"/>
      <c r="H254" s="254">
        <v>12.25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165</v>
      </c>
      <c r="AU254" s="260" t="s">
        <v>87</v>
      </c>
      <c r="AV254" s="14" t="s">
        <v>87</v>
      </c>
      <c r="AW254" s="14" t="s">
        <v>33</v>
      </c>
      <c r="AX254" s="14" t="s">
        <v>78</v>
      </c>
      <c r="AY254" s="260" t="s">
        <v>155</v>
      </c>
    </row>
    <row r="255" s="13" customFormat="1">
      <c r="A255" s="13"/>
      <c r="B255" s="240"/>
      <c r="C255" s="241"/>
      <c r="D255" s="235" t="s">
        <v>165</v>
      </c>
      <c r="E255" s="242" t="s">
        <v>1</v>
      </c>
      <c r="F255" s="243" t="s">
        <v>177</v>
      </c>
      <c r="G255" s="241"/>
      <c r="H255" s="242" t="s">
        <v>1</v>
      </c>
      <c r="I255" s="244"/>
      <c r="J255" s="241"/>
      <c r="K255" s="241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165</v>
      </c>
      <c r="AU255" s="249" t="s">
        <v>87</v>
      </c>
      <c r="AV255" s="13" t="s">
        <v>85</v>
      </c>
      <c r="AW255" s="13" t="s">
        <v>33</v>
      </c>
      <c r="AX255" s="13" t="s">
        <v>78</v>
      </c>
      <c r="AY255" s="249" t="s">
        <v>155</v>
      </c>
    </row>
    <row r="256" s="14" customFormat="1">
      <c r="A256" s="14"/>
      <c r="B256" s="250"/>
      <c r="C256" s="251"/>
      <c r="D256" s="235" t="s">
        <v>165</v>
      </c>
      <c r="E256" s="252" t="s">
        <v>1</v>
      </c>
      <c r="F256" s="253" t="s">
        <v>276</v>
      </c>
      <c r="G256" s="251"/>
      <c r="H256" s="254">
        <v>47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165</v>
      </c>
      <c r="AU256" s="260" t="s">
        <v>87</v>
      </c>
      <c r="AV256" s="14" t="s">
        <v>87</v>
      </c>
      <c r="AW256" s="14" t="s">
        <v>33</v>
      </c>
      <c r="AX256" s="14" t="s">
        <v>78</v>
      </c>
      <c r="AY256" s="260" t="s">
        <v>155</v>
      </c>
    </row>
    <row r="257" s="13" customFormat="1">
      <c r="A257" s="13"/>
      <c r="B257" s="240"/>
      <c r="C257" s="241"/>
      <c r="D257" s="235" t="s">
        <v>165</v>
      </c>
      <c r="E257" s="242" t="s">
        <v>1</v>
      </c>
      <c r="F257" s="243" t="s">
        <v>175</v>
      </c>
      <c r="G257" s="241"/>
      <c r="H257" s="242" t="s">
        <v>1</v>
      </c>
      <c r="I257" s="244"/>
      <c r="J257" s="241"/>
      <c r="K257" s="241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165</v>
      </c>
      <c r="AU257" s="249" t="s">
        <v>87</v>
      </c>
      <c r="AV257" s="13" t="s">
        <v>85</v>
      </c>
      <c r="AW257" s="13" t="s">
        <v>33</v>
      </c>
      <c r="AX257" s="13" t="s">
        <v>78</v>
      </c>
      <c r="AY257" s="249" t="s">
        <v>155</v>
      </c>
    </row>
    <row r="258" s="14" customFormat="1">
      <c r="A258" s="14"/>
      <c r="B258" s="250"/>
      <c r="C258" s="251"/>
      <c r="D258" s="235" t="s">
        <v>165</v>
      </c>
      <c r="E258" s="252" t="s">
        <v>1</v>
      </c>
      <c r="F258" s="253" t="s">
        <v>192</v>
      </c>
      <c r="G258" s="251"/>
      <c r="H258" s="254">
        <v>1.44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165</v>
      </c>
      <c r="AU258" s="260" t="s">
        <v>87</v>
      </c>
      <c r="AV258" s="14" t="s">
        <v>87</v>
      </c>
      <c r="AW258" s="14" t="s">
        <v>33</v>
      </c>
      <c r="AX258" s="14" t="s">
        <v>78</v>
      </c>
      <c r="AY258" s="260" t="s">
        <v>155</v>
      </c>
    </row>
    <row r="259" s="13" customFormat="1">
      <c r="A259" s="13"/>
      <c r="B259" s="240"/>
      <c r="C259" s="241"/>
      <c r="D259" s="235" t="s">
        <v>165</v>
      </c>
      <c r="E259" s="242" t="s">
        <v>1</v>
      </c>
      <c r="F259" s="243" t="s">
        <v>185</v>
      </c>
      <c r="G259" s="241"/>
      <c r="H259" s="242" t="s">
        <v>1</v>
      </c>
      <c r="I259" s="244"/>
      <c r="J259" s="241"/>
      <c r="K259" s="241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165</v>
      </c>
      <c r="AU259" s="249" t="s">
        <v>87</v>
      </c>
      <c r="AV259" s="13" t="s">
        <v>85</v>
      </c>
      <c r="AW259" s="13" t="s">
        <v>33</v>
      </c>
      <c r="AX259" s="13" t="s">
        <v>78</v>
      </c>
      <c r="AY259" s="249" t="s">
        <v>155</v>
      </c>
    </row>
    <row r="260" s="14" customFormat="1">
      <c r="A260" s="14"/>
      <c r="B260" s="250"/>
      <c r="C260" s="251"/>
      <c r="D260" s="235" t="s">
        <v>165</v>
      </c>
      <c r="E260" s="252" t="s">
        <v>1</v>
      </c>
      <c r="F260" s="253" t="s">
        <v>277</v>
      </c>
      <c r="G260" s="251"/>
      <c r="H260" s="254">
        <v>170.90000000000001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165</v>
      </c>
      <c r="AU260" s="260" t="s">
        <v>87</v>
      </c>
      <c r="AV260" s="14" t="s">
        <v>87</v>
      </c>
      <c r="AW260" s="14" t="s">
        <v>33</v>
      </c>
      <c r="AX260" s="14" t="s">
        <v>78</v>
      </c>
      <c r="AY260" s="260" t="s">
        <v>155</v>
      </c>
    </row>
    <row r="261" s="14" customFormat="1">
      <c r="A261" s="14"/>
      <c r="B261" s="250"/>
      <c r="C261" s="251"/>
      <c r="D261" s="235" t="s">
        <v>165</v>
      </c>
      <c r="E261" s="252" t="s">
        <v>1</v>
      </c>
      <c r="F261" s="253" t="s">
        <v>208</v>
      </c>
      <c r="G261" s="251"/>
      <c r="H261" s="254">
        <v>4.3200000000000003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165</v>
      </c>
      <c r="AU261" s="260" t="s">
        <v>87</v>
      </c>
      <c r="AV261" s="14" t="s">
        <v>87</v>
      </c>
      <c r="AW261" s="14" t="s">
        <v>33</v>
      </c>
      <c r="AX261" s="14" t="s">
        <v>78</v>
      </c>
      <c r="AY261" s="260" t="s">
        <v>155</v>
      </c>
    </row>
    <row r="262" s="13" customFormat="1">
      <c r="A262" s="13"/>
      <c r="B262" s="240"/>
      <c r="C262" s="241"/>
      <c r="D262" s="235" t="s">
        <v>165</v>
      </c>
      <c r="E262" s="242" t="s">
        <v>1</v>
      </c>
      <c r="F262" s="243" t="s">
        <v>278</v>
      </c>
      <c r="G262" s="241"/>
      <c r="H262" s="242" t="s">
        <v>1</v>
      </c>
      <c r="I262" s="244"/>
      <c r="J262" s="241"/>
      <c r="K262" s="241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165</v>
      </c>
      <c r="AU262" s="249" t="s">
        <v>87</v>
      </c>
      <c r="AV262" s="13" t="s">
        <v>85</v>
      </c>
      <c r="AW262" s="13" t="s">
        <v>33</v>
      </c>
      <c r="AX262" s="13" t="s">
        <v>78</v>
      </c>
      <c r="AY262" s="249" t="s">
        <v>155</v>
      </c>
    </row>
    <row r="263" s="14" customFormat="1">
      <c r="A263" s="14"/>
      <c r="B263" s="250"/>
      <c r="C263" s="251"/>
      <c r="D263" s="235" t="s">
        <v>165</v>
      </c>
      <c r="E263" s="252" t="s">
        <v>1</v>
      </c>
      <c r="F263" s="253" t="s">
        <v>279</v>
      </c>
      <c r="G263" s="251"/>
      <c r="H263" s="254">
        <v>6.25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165</v>
      </c>
      <c r="AU263" s="260" t="s">
        <v>87</v>
      </c>
      <c r="AV263" s="14" t="s">
        <v>87</v>
      </c>
      <c r="AW263" s="14" t="s">
        <v>33</v>
      </c>
      <c r="AX263" s="14" t="s">
        <v>78</v>
      </c>
      <c r="AY263" s="260" t="s">
        <v>155</v>
      </c>
    </row>
    <row r="264" s="13" customFormat="1">
      <c r="A264" s="13"/>
      <c r="B264" s="240"/>
      <c r="C264" s="241"/>
      <c r="D264" s="235" t="s">
        <v>165</v>
      </c>
      <c r="E264" s="242" t="s">
        <v>1</v>
      </c>
      <c r="F264" s="243" t="s">
        <v>187</v>
      </c>
      <c r="G264" s="241"/>
      <c r="H264" s="242" t="s">
        <v>1</v>
      </c>
      <c r="I264" s="244"/>
      <c r="J264" s="241"/>
      <c r="K264" s="241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165</v>
      </c>
      <c r="AU264" s="249" t="s">
        <v>87</v>
      </c>
      <c r="AV264" s="13" t="s">
        <v>85</v>
      </c>
      <c r="AW264" s="13" t="s">
        <v>33</v>
      </c>
      <c r="AX264" s="13" t="s">
        <v>78</v>
      </c>
      <c r="AY264" s="249" t="s">
        <v>155</v>
      </c>
    </row>
    <row r="265" s="14" customFormat="1">
      <c r="A265" s="14"/>
      <c r="B265" s="250"/>
      <c r="C265" s="251"/>
      <c r="D265" s="235" t="s">
        <v>165</v>
      </c>
      <c r="E265" s="252" t="s">
        <v>1</v>
      </c>
      <c r="F265" s="253" t="s">
        <v>280</v>
      </c>
      <c r="G265" s="251"/>
      <c r="H265" s="254">
        <v>21.100000000000001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165</v>
      </c>
      <c r="AU265" s="260" t="s">
        <v>87</v>
      </c>
      <c r="AV265" s="14" t="s">
        <v>87</v>
      </c>
      <c r="AW265" s="14" t="s">
        <v>33</v>
      </c>
      <c r="AX265" s="14" t="s">
        <v>78</v>
      </c>
      <c r="AY265" s="260" t="s">
        <v>155</v>
      </c>
    </row>
    <row r="266" s="14" customFormat="1">
      <c r="A266" s="14"/>
      <c r="B266" s="250"/>
      <c r="C266" s="251"/>
      <c r="D266" s="235" t="s">
        <v>165</v>
      </c>
      <c r="E266" s="252" t="s">
        <v>1</v>
      </c>
      <c r="F266" s="253" t="s">
        <v>192</v>
      </c>
      <c r="G266" s="251"/>
      <c r="H266" s="254">
        <v>1.44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165</v>
      </c>
      <c r="AU266" s="260" t="s">
        <v>87</v>
      </c>
      <c r="AV266" s="14" t="s">
        <v>87</v>
      </c>
      <c r="AW266" s="14" t="s">
        <v>33</v>
      </c>
      <c r="AX266" s="14" t="s">
        <v>78</v>
      </c>
      <c r="AY266" s="260" t="s">
        <v>155</v>
      </c>
    </row>
    <row r="267" s="13" customFormat="1">
      <c r="A267" s="13"/>
      <c r="B267" s="240"/>
      <c r="C267" s="241"/>
      <c r="D267" s="235" t="s">
        <v>165</v>
      </c>
      <c r="E267" s="242" t="s">
        <v>1</v>
      </c>
      <c r="F267" s="243" t="s">
        <v>190</v>
      </c>
      <c r="G267" s="241"/>
      <c r="H267" s="242" t="s">
        <v>1</v>
      </c>
      <c r="I267" s="244"/>
      <c r="J267" s="241"/>
      <c r="K267" s="241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165</v>
      </c>
      <c r="AU267" s="249" t="s">
        <v>87</v>
      </c>
      <c r="AV267" s="13" t="s">
        <v>85</v>
      </c>
      <c r="AW267" s="13" t="s">
        <v>33</v>
      </c>
      <c r="AX267" s="13" t="s">
        <v>78</v>
      </c>
      <c r="AY267" s="249" t="s">
        <v>155</v>
      </c>
    </row>
    <row r="268" s="14" customFormat="1">
      <c r="A268" s="14"/>
      <c r="B268" s="250"/>
      <c r="C268" s="251"/>
      <c r="D268" s="235" t="s">
        <v>165</v>
      </c>
      <c r="E268" s="252" t="s">
        <v>1</v>
      </c>
      <c r="F268" s="253" t="s">
        <v>281</v>
      </c>
      <c r="G268" s="251"/>
      <c r="H268" s="254">
        <v>116.09999999999999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165</v>
      </c>
      <c r="AU268" s="260" t="s">
        <v>87</v>
      </c>
      <c r="AV268" s="14" t="s">
        <v>87</v>
      </c>
      <c r="AW268" s="14" t="s">
        <v>33</v>
      </c>
      <c r="AX268" s="14" t="s">
        <v>78</v>
      </c>
      <c r="AY268" s="260" t="s">
        <v>155</v>
      </c>
    </row>
    <row r="269" s="14" customFormat="1">
      <c r="A269" s="14"/>
      <c r="B269" s="250"/>
      <c r="C269" s="251"/>
      <c r="D269" s="235" t="s">
        <v>165</v>
      </c>
      <c r="E269" s="252" t="s">
        <v>1</v>
      </c>
      <c r="F269" s="253" t="s">
        <v>208</v>
      </c>
      <c r="G269" s="251"/>
      <c r="H269" s="254">
        <v>4.3200000000000003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165</v>
      </c>
      <c r="AU269" s="260" t="s">
        <v>87</v>
      </c>
      <c r="AV269" s="14" t="s">
        <v>87</v>
      </c>
      <c r="AW269" s="14" t="s">
        <v>33</v>
      </c>
      <c r="AX269" s="14" t="s">
        <v>78</v>
      </c>
      <c r="AY269" s="260" t="s">
        <v>155</v>
      </c>
    </row>
    <row r="270" s="13" customFormat="1">
      <c r="A270" s="13"/>
      <c r="B270" s="240"/>
      <c r="C270" s="241"/>
      <c r="D270" s="235" t="s">
        <v>165</v>
      </c>
      <c r="E270" s="242" t="s">
        <v>1</v>
      </c>
      <c r="F270" s="243" t="s">
        <v>166</v>
      </c>
      <c r="G270" s="241"/>
      <c r="H270" s="242" t="s">
        <v>1</v>
      </c>
      <c r="I270" s="244"/>
      <c r="J270" s="241"/>
      <c r="K270" s="241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165</v>
      </c>
      <c r="AU270" s="249" t="s">
        <v>87</v>
      </c>
      <c r="AV270" s="13" t="s">
        <v>85</v>
      </c>
      <c r="AW270" s="13" t="s">
        <v>33</v>
      </c>
      <c r="AX270" s="13" t="s">
        <v>78</v>
      </c>
      <c r="AY270" s="249" t="s">
        <v>155</v>
      </c>
    </row>
    <row r="271" s="14" customFormat="1">
      <c r="A271" s="14"/>
      <c r="B271" s="250"/>
      <c r="C271" s="251"/>
      <c r="D271" s="235" t="s">
        <v>165</v>
      </c>
      <c r="E271" s="252" t="s">
        <v>1</v>
      </c>
      <c r="F271" s="253" t="s">
        <v>282</v>
      </c>
      <c r="G271" s="251"/>
      <c r="H271" s="254">
        <v>29.399999999999999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165</v>
      </c>
      <c r="AU271" s="260" t="s">
        <v>87</v>
      </c>
      <c r="AV271" s="14" t="s">
        <v>87</v>
      </c>
      <c r="AW271" s="14" t="s">
        <v>33</v>
      </c>
      <c r="AX271" s="14" t="s">
        <v>78</v>
      </c>
      <c r="AY271" s="260" t="s">
        <v>155</v>
      </c>
    </row>
    <row r="272" s="14" customFormat="1">
      <c r="A272" s="14"/>
      <c r="B272" s="250"/>
      <c r="C272" s="251"/>
      <c r="D272" s="235" t="s">
        <v>165</v>
      </c>
      <c r="E272" s="252" t="s">
        <v>1</v>
      </c>
      <c r="F272" s="253" t="s">
        <v>192</v>
      </c>
      <c r="G272" s="251"/>
      <c r="H272" s="254">
        <v>1.44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165</v>
      </c>
      <c r="AU272" s="260" t="s">
        <v>87</v>
      </c>
      <c r="AV272" s="14" t="s">
        <v>87</v>
      </c>
      <c r="AW272" s="14" t="s">
        <v>33</v>
      </c>
      <c r="AX272" s="14" t="s">
        <v>78</v>
      </c>
      <c r="AY272" s="260" t="s">
        <v>155</v>
      </c>
    </row>
    <row r="273" s="13" customFormat="1">
      <c r="A273" s="13"/>
      <c r="B273" s="240"/>
      <c r="C273" s="241"/>
      <c r="D273" s="235" t="s">
        <v>165</v>
      </c>
      <c r="E273" s="242" t="s">
        <v>1</v>
      </c>
      <c r="F273" s="243" t="s">
        <v>283</v>
      </c>
      <c r="G273" s="241"/>
      <c r="H273" s="242" t="s">
        <v>1</v>
      </c>
      <c r="I273" s="244"/>
      <c r="J273" s="241"/>
      <c r="K273" s="241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165</v>
      </c>
      <c r="AU273" s="249" t="s">
        <v>87</v>
      </c>
      <c r="AV273" s="13" t="s">
        <v>85</v>
      </c>
      <c r="AW273" s="13" t="s">
        <v>33</v>
      </c>
      <c r="AX273" s="13" t="s">
        <v>78</v>
      </c>
      <c r="AY273" s="249" t="s">
        <v>155</v>
      </c>
    </row>
    <row r="274" s="14" customFormat="1">
      <c r="A274" s="14"/>
      <c r="B274" s="250"/>
      <c r="C274" s="251"/>
      <c r="D274" s="235" t="s">
        <v>165</v>
      </c>
      <c r="E274" s="252" t="s">
        <v>1</v>
      </c>
      <c r="F274" s="253" t="s">
        <v>284</v>
      </c>
      <c r="G274" s="251"/>
      <c r="H274" s="254">
        <v>262.39999999999998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165</v>
      </c>
      <c r="AU274" s="260" t="s">
        <v>87</v>
      </c>
      <c r="AV274" s="14" t="s">
        <v>87</v>
      </c>
      <c r="AW274" s="14" t="s">
        <v>33</v>
      </c>
      <c r="AX274" s="14" t="s">
        <v>78</v>
      </c>
      <c r="AY274" s="260" t="s">
        <v>155</v>
      </c>
    </row>
    <row r="275" s="14" customFormat="1">
      <c r="A275" s="14"/>
      <c r="B275" s="250"/>
      <c r="C275" s="251"/>
      <c r="D275" s="235" t="s">
        <v>165</v>
      </c>
      <c r="E275" s="252" t="s">
        <v>1</v>
      </c>
      <c r="F275" s="253" t="s">
        <v>208</v>
      </c>
      <c r="G275" s="251"/>
      <c r="H275" s="254">
        <v>4.3200000000000003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165</v>
      </c>
      <c r="AU275" s="260" t="s">
        <v>87</v>
      </c>
      <c r="AV275" s="14" t="s">
        <v>87</v>
      </c>
      <c r="AW275" s="14" t="s">
        <v>33</v>
      </c>
      <c r="AX275" s="14" t="s">
        <v>78</v>
      </c>
      <c r="AY275" s="260" t="s">
        <v>155</v>
      </c>
    </row>
    <row r="276" s="13" customFormat="1">
      <c r="A276" s="13"/>
      <c r="B276" s="240"/>
      <c r="C276" s="241"/>
      <c r="D276" s="235" t="s">
        <v>165</v>
      </c>
      <c r="E276" s="242" t="s">
        <v>1</v>
      </c>
      <c r="F276" s="243" t="s">
        <v>285</v>
      </c>
      <c r="G276" s="241"/>
      <c r="H276" s="242" t="s">
        <v>1</v>
      </c>
      <c r="I276" s="244"/>
      <c r="J276" s="241"/>
      <c r="K276" s="241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165</v>
      </c>
      <c r="AU276" s="249" t="s">
        <v>87</v>
      </c>
      <c r="AV276" s="13" t="s">
        <v>85</v>
      </c>
      <c r="AW276" s="13" t="s">
        <v>33</v>
      </c>
      <c r="AX276" s="13" t="s">
        <v>78</v>
      </c>
      <c r="AY276" s="249" t="s">
        <v>155</v>
      </c>
    </row>
    <row r="277" s="14" customFormat="1">
      <c r="A277" s="14"/>
      <c r="B277" s="250"/>
      <c r="C277" s="251"/>
      <c r="D277" s="235" t="s">
        <v>165</v>
      </c>
      <c r="E277" s="252" t="s">
        <v>1</v>
      </c>
      <c r="F277" s="253" t="s">
        <v>279</v>
      </c>
      <c r="G277" s="251"/>
      <c r="H277" s="254">
        <v>6.25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165</v>
      </c>
      <c r="AU277" s="260" t="s">
        <v>87</v>
      </c>
      <c r="AV277" s="14" t="s">
        <v>87</v>
      </c>
      <c r="AW277" s="14" t="s">
        <v>33</v>
      </c>
      <c r="AX277" s="14" t="s">
        <v>78</v>
      </c>
      <c r="AY277" s="260" t="s">
        <v>155</v>
      </c>
    </row>
    <row r="278" s="13" customFormat="1">
      <c r="A278" s="13"/>
      <c r="B278" s="240"/>
      <c r="C278" s="241"/>
      <c r="D278" s="235" t="s">
        <v>165</v>
      </c>
      <c r="E278" s="242" t="s">
        <v>1</v>
      </c>
      <c r="F278" s="243" t="s">
        <v>286</v>
      </c>
      <c r="G278" s="241"/>
      <c r="H278" s="242" t="s">
        <v>1</v>
      </c>
      <c r="I278" s="244"/>
      <c r="J278" s="241"/>
      <c r="K278" s="241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165</v>
      </c>
      <c r="AU278" s="249" t="s">
        <v>87</v>
      </c>
      <c r="AV278" s="13" t="s">
        <v>85</v>
      </c>
      <c r="AW278" s="13" t="s">
        <v>33</v>
      </c>
      <c r="AX278" s="13" t="s">
        <v>78</v>
      </c>
      <c r="AY278" s="249" t="s">
        <v>155</v>
      </c>
    </row>
    <row r="279" s="14" customFormat="1">
      <c r="A279" s="14"/>
      <c r="B279" s="250"/>
      <c r="C279" s="251"/>
      <c r="D279" s="235" t="s">
        <v>165</v>
      </c>
      <c r="E279" s="252" t="s">
        <v>1</v>
      </c>
      <c r="F279" s="253" t="s">
        <v>287</v>
      </c>
      <c r="G279" s="251"/>
      <c r="H279" s="254">
        <v>51.200000000000003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165</v>
      </c>
      <c r="AU279" s="260" t="s">
        <v>87</v>
      </c>
      <c r="AV279" s="14" t="s">
        <v>87</v>
      </c>
      <c r="AW279" s="14" t="s">
        <v>33</v>
      </c>
      <c r="AX279" s="14" t="s">
        <v>78</v>
      </c>
      <c r="AY279" s="260" t="s">
        <v>155</v>
      </c>
    </row>
    <row r="280" s="13" customFormat="1">
      <c r="A280" s="13"/>
      <c r="B280" s="240"/>
      <c r="C280" s="241"/>
      <c r="D280" s="235" t="s">
        <v>165</v>
      </c>
      <c r="E280" s="242" t="s">
        <v>1</v>
      </c>
      <c r="F280" s="243" t="s">
        <v>288</v>
      </c>
      <c r="G280" s="241"/>
      <c r="H280" s="242" t="s">
        <v>1</v>
      </c>
      <c r="I280" s="244"/>
      <c r="J280" s="241"/>
      <c r="K280" s="241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165</v>
      </c>
      <c r="AU280" s="249" t="s">
        <v>87</v>
      </c>
      <c r="AV280" s="13" t="s">
        <v>85</v>
      </c>
      <c r="AW280" s="13" t="s">
        <v>33</v>
      </c>
      <c r="AX280" s="13" t="s">
        <v>78</v>
      </c>
      <c r="AY280" s="249" t="s">
        <v>155</v>
      </c>
    </row>
    <row r="281" s="14" customFormat="1">
      <c r="A281" s="14"/>
      <c r="B281" s="250"/>
      <c r="C281" s="251"/>
      <c r="D281" s="235" t="s">
        <v>165</v>
      </c>
      <c r="E281" s="252" t="s">
        <v>1</v>
      </c>
      <c r="F281" s="253" t="s">
        <v>289</v>
      </c>
      <c r="G281" s="251"/>
      <c r="H281" s="254">
        <v>100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165</v>
      </c>
      <c r="AU281" s="260" t="s">
        <v>87</v>
      </c>
      <c r="AV281" s="14" t="s">
        <v>87</v>
      </c>
      <c r="AW281" s="14" t="s">
        <v>33</v>
      </c>
      <c r="AX281" s="14" t="s">
        <v>78</v>
      </c>
      <c r="AY281" s="260" t="s">
        <v>155</v>
      </c>
    </row>
    <row r="282" s="15" customFormat="1">
      <c r="A282" s="15"/>
      <c r="B282" s="261"/>
      <c r="C282" s="262"/>
      <c r="D282" s="235" t="s">
        <v>165</v>
      </c>
      <c r="E282" s="263" t="s">
        <v>1</v>
      </c>
      <c r="F282" s="264" t="s">
        <v>168</v>
      </c>
      <c r="G282" s="262"/>
      <c r="H282" s="265">
        <v>841.42999999999995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1" t="s">
        <v>165</v>
      </c>
      <c r="AU282" s="271" t="s">
        <v>87</v>
      </c>
      <c r="AV282" s="15" t="s">
        <v>161</v>
      </c>
      <c r="AW282" s="15" t="s">
        <v>33</v>
      </c>
      <c r="AX282" s="15" t="s">
        <v>85</v>
      </c>
      <c r="AY282" s="271" t="s">
        <v>155</v>
      </c>
    </row>
    <row r="283" s="2" customFormat="1" ht="21.75" customHeight="1">
      <c r="A283" s="39"/>
      <c r="B283" s="40"/>
      <c r="C283" s="221" t="s">
        <v>290</v>
      </c>
      <c r="D283" s="221" t="s">
        <v>157</v>
      </c>
      <c r="E283" s="222" t="s">
        <v>291</v>
      </c>
      <c r="F283" s="223" t="s">
        <v>292</v>
      </c>
      <c r="G283" s="224" t="s">
        <v>160</v>
      </c>
      <c r="H283" s="225">
        <v>4674.4799999999996</v>
      </c>
      <c r="I283" s="226"/>
      <c r="J283" s="227">
        <f>ROUND(I283*H283,2)</f>
        <v>0</v>
      </c>
      <c r="K283" s="228"/>
      <c r="L283" s="45"/>
      <c r="M283" s="229" t="s">
        <v>1</v>
      </c>
      <c r="N283" s="230" t="s">
        <v>43</v>
      </c>
      <c r="O283" s="92"/>
      <c r="P283" s="231">
        <f>O283*H283</f>
        <v>0</v>
      </c>
      <c r="Q283" s="231">
        <v>0</v>
      </c>
      <c r="R283" s="231">
        <f>Q283*H283</f>
        <v>0</v>
      </c>
      <c r="S283" s="231">
        <v>0.57999999999999996</v>
      </c>
      <c r="T283" s="232">
        <f>S283*H283</f>
        <v>2711.1983999999998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3" t="s">
        <v>161</v>
      </c>
      <c r="AT283" s="233" t="s">
        <v>157</v>
      </c>
      <c r="AU283" s="233" t="s">
        <v>87</v>
      </c>
      <c r="AY283" s="18" t="s">
        <v>155</v>
      </c>
      <c r="BE283" s="234">
        <f>IF(N283="základní",J283,0)</f>
        <v>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8" t="s">
        <v>85</v>
      </c>
      <c r="BK283" s="234">
        <f>ROUND(I283*H283,2)</f>
        <v>0</v>
      </c>
      <c r="BL283" s="18" t="s">
        <v>161</v>
      </c>
      <c r="BM283" s="233" t="s">
        <v>293</v>
      </c>
    </row>
    <row r="284" s="2" customFormat="1">
      <c r="A284" s="39"/>
      <c r="B284" s="40"/>
      <c r="C284" s="41"/>
      <c r="D284" s="235" t="s">
        <v>163</v>
      </c>
      <c r="E284" s="41"/>
      <c r="F284" s="236" t="s">
        <v>294</v>
      </c>
      <c r="G284" s="41"/>
      <c r="H284" s="41"/>
      <c r="I284" s="237"/>
      <c r="J284" s="41"/>
      <c r="K284" s="41"/>
      <c r="L284" s="45"/>
      <c r="M284" s="238"/>
      <c r="N284" s="23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163</v>
      </c>
      <c r="AU284" s="18" t="s">
        <v>87</v>
      </c>
    </row>
    <row r="285" s="13" customFormat="1">
      <c r="A285" s="13"/>
      <c r="B285" s="240"/>
      <c r="C285" s="241"/>
      <c r="D285" s="235" t="s">
        <v>165</v>
      </c>
      <c r="E285" s="242" t="s">
        <v>1</v>
      </c>
      <c r="F285" s="243" t="s">
        <v>231</v>
      </c>
      <c r="G285" s="241"/>
      <c r="H285" s="242" t="s">
        <v>1</v>
      </c>
      <c r="I285" s="244"/>
      <c r="J285" s="241"/>
      <c r="K285" s="241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165</v>
      </c>
      <c r="AU285" s="249" t="s">
        <v>87</v>
      </c>
      <c r="AV285" s="13" t="s">
        <v>85</v>
      </c>
      <c r="AW285" s="13" t="s">
        <v>33</v>
      </c>
      <c r="AX285" s="13" t="s">
        <v>78</v>
      </c>
      <c r="AY285" s="249" t="s">
        <v>155</v>
      </c>
    </row>
    <row r="286" s="14" customFormat="1">
      <c r="A286" s="14"/>
      <c r="B286" s="250"/>
      <c r="C286" s="251"/>
      <c r="D286" s="235" t="s">
        <v>165</v>
      </c>
      <c r="E286" s="252" t="s">
        <v>1</v>
      </c>
      <c r="F286" s="253" t="s">
        <v>295</v>
      </c>
      <c r="G286" s="251"/>
      <c r="H286" s="254">
        <v>933.89999999999998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165</v>
      </c>
      <c r="AU286" s="260" t="s">
        <v>87</v>
      </c>
      <c r="AV286" s="14" t="s">
        <v>87</v>
      </c>
      <c r="AW286" s="14" t="s">
        <v>33</v>
      </c>
      <c r="AX286" s="14" t="s">
        <v>78</v>
      </c>
      <c r="AY286" s="260" t="s">
        <v>155</v>
      </c>
    </row>
    <row r="287" s="13" customFormat="1">
      <c r="A287" s="13"/>
      <c r="B287" s="240"/>
      <c r="C287" s="241"/>
      <c r="D287" s="235" t="s">
        <v>165</v>
      </c>
      <c r="E287" s="242" t="s">
        <v>1</v>
      </c>
      <c r="F287" s="243" t="s">
        <v>244</v>
      </c>
      <c r="G287" s="241"/>
      <c r="H287" s="242" t="s">
        <v>1</v>
      </c>
      <c r="I287" s="244"/>
      <c r="J287" s="241"/>
      <c r="K287" s="241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165</v>
      </c>
      <c r="AU287" s="249" t="s">
        <v>87</v>
      </c>
      <c r="AV287" s="13" t="s">
        <v>85</v>
      </c>
      <c r="AW287" s="13" t="s">
        <v>33</v>
      </c>
      <c r="AX287" s="13" t="s">
        <v>78</v>
      </c>
      <c r="AY287" s="249" t="s">
        <v>155</v>
      </c>
    </row>
    <row r="288" s="14" customFormat="1">
      <c r="A288" s="14"/>
      <c r="B288" s="250"/>
      <c r="C288" s="251"/>
      <c r="D288" s="235" t="s">
        <v>165</v>
      </c>
      <c r="E288" s="252" t="s">
        <v>1</v>
      </c>
      <c r="F288" s="253" t="s">
        <v>296</v>
      </c>
      <c r="G288" s="251"/>
      <c r="H288" s="254">
        <v>857.5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165</v>
      </c>
      <c r="AU288" s="260" t="s">
        <v>87</v>
      </c>
      <c r="AV288" s="14" t="s">
        <v>87</v>
      </c>
      <c r="AW288" s="14" t="s">
        <v>33</v>
      </c>
      <c r="AX288" s="14" t="s">
        <v>78</v>
      </c>
      <c r="AY288" s="260" t="s">
        <v>155</v>
      </c>
    </row>
    <row r="289" s="13" customFormat="1">
      <c r="A289" s="13"/>
      <c r="B289" s="240"/>
      <c r="C289" s="241"/>
      <c r="D289" s="235" t="s">
        <v>165</v>
      </c>
      <c r="E289" s="242" t="s">
        <v>1</v>
      </c>
      <c r="F289" s="243" t="s">
        <v>297</v>
      </c>
      <c r="G289" s="241"/>
      <c r="H289" s="242" t="s">
        <v>1</v>
      </c>
      <c r="I289" s="244"/>
      <c r="J289" s="241"/>
      <c r="K289" s="241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165</v>
      </c>
      <c r="AU289" s="249" t="s">
        <v>87</v>
      </c>
      <c r="AV289" s="13" t="s">
        <v>85</v>
      </c>
      <c r="AW289" s="13" t="s">
        <v>33</v>
      </c>
      <c r="AX289" s="13" t="s">
        <v>78</v>
      </c>
      <c r="AY289" s="249" t="s">
        <v>155</v>
      </c>
    </row>
    <row r="290" s="13" customFormat="1">
      <c r="A290" s="13"/>
      <c r="B290" s="240"/>
      <c r="C290" s="241"/>
      <c r="D290" s="235" t="s">
        <v>165</v>
      </c>
      <c r="E290" s="242" t="s">
        <v>1</v>
      </c>
      <c r="F290" s="243" t="s">
        <v>173</v>
      </c>
      <c r="G290" s="241"/>
      <c r="H290" s="242" t="s">
        <v>1</v>
      </c>
      <c r="I290" s="244"/>
      <c r="J290" s="241"/>
      <c r="K290" s="241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165</v>
      </c>
      <c r="AU290" s="249" t="s">
        <v>87</v>
      </c>
      <c r="AV290" s="13" t="s">
        <v>85</v>
      </c>
      <c r="AW290" s="13" t="s">
        <v>33</v>
      </c>
      <c r="AX290" s="13" t="s">
        <v>78</v>
      </c>
      <c r="AY290" s="249" t="s">
        <v>155</v>
      </c>
    </row>
    <row r="291" s="14" customFormat="1">
      <c r="A291" s="14"/>
      <c r="B291" s="250"/>
      <c r="C291" s="251"/>
      <c r="D291" s="235" t="s">
        <v>165</v>
      </c>
      <c r="E291" s="252" t="s">
        <v>1</v>
      </c>
      <c r="F291" s="253" t="s">
        <v>174</v>
      </c>
      <c r="G291" s="251"/>
      <c r="H291" s="254">
        <v>487.19999999999999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165</v>
      </c>
      <c r="AU291" s="260" t="s">
        <v>87</v>
      </c>
      <c r="AV291" s="14" t="s">
        <v>87</v>
      </c>
      <c r="AW291" s="14" t="s">
        <v>33</v>
      </c>
      <c r="AX291" s="14" t="s">
        <v>78</v>
      </c>
      <c r="AY291" s="260" t="s">
        <v>155</v>
      </c>
    </row>
    <row r="292" s="13" customFormat="1">
      <c r="A292" s="13"/>
      <c r="B292" s="240"/>
      <c r="C292" s="241"/>
      <c r="D292" s="235" t="s">
        <v>165</v>
      </c>
      <c r="E292" s="242" t="s">
        <v>1</v>
      </c>
      <c r="F292" s="243" t="s">
        <v>175</v>
      </c>
      <c r="G292" s="241"/>
      <c r="H292" s="242" t="s">
        <v>1</v>
      </c>
      <c r="I292" s="244"/>
      <c r="J292" s="241"/>
      <c r="K292" s="241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165</v>
      </c>
      <c r="AU292" s="249" t="s">
        <v>87</v>
      </c>
      <c r="AV292" s="13" t="s">
        <v>85</v>
      </c>
      <c r="AW292" s="13" t="s">
        <v>33</v>
      </c>
      <c r="AX292" s="13" t="s">
        <v>78</v>
      </c>
      <c r="AY292" s="249" t="s">
        <v>155</v>
      </c>
    </row>
    <row r="293" s="14" customFormat="1">
      <c r="A293" s="14"/>
      <c r="B293" s="250"/>
      <c r="C293" s="251"/>
      <c r="D293" s="235" t="s">
        <v>165</v>
      </c>
      <c r="E293" s="252" t="s">
        <v>1</v>
      </c>
      <c r="F293" s="253" t="s">
        <v>176</v>
      </c>
      <c r="G293" s="251"/>
      <c r="H293" s="254">
        <v>20.16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0" t="s">
        <v>165</v>
      </c>
      <c r="AU293" s="260" t="s">
        <v>87</v>
      </c>
      <c r="AV293" s="14" t="s">
        <v>87</v>
      </c>
      <c r="AW293" s="14" t="s">
        <v>33</v>
      </c>
      <c r="AX293" s="14" t="s">
        <v>78</v>
      </c>
      <c r="AY293" s="260" t="s">
        <v>155</v>
      </c>
    </row>
    <row r="294" s="13" customFormat="1">
      <c r="A294" s="13"/>
      <c r="B294" s="240"/>
      <c r="C294" s="241"/>
      <c r="D294" s="235" t="s">
        <v>165</v>
      </c>
      <c r="E294" s="242" t="s">
        <v>1</v>
      </c>
      <c r="F294" s="243" t="s">
        <v>177</v>
      </c>
      <c r="G294" s="241"/>
      <c r="H294" s="242" t="s">
        <v>1</v>
      </c>
      <c r="I294" s="244"/>
      <c r="J294" s="241"/>
      <c r="K294" s="241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165</v>
      </c>
      <c r="AU294" s="249" t="s">
        <v>87</v>
      </c>
      <c r="AV294" s="13" t="s">
        <v>85</v>
      </c>
      <c r="AW294" s="13" t="s">
        <v>33</v>
      </c>
      <c r="AX294" s="13" t="s">
        <v>78</v>
      </c>
      <c r="AY294" s="249" t="s">
        <v>155</v>
      </c>
    </row>
    <row r="295" s="14" customFormat="1">
      <c r="A295" s="14"/>
      <c r="B295" s="250"/>
      <c r="C295" s="251"/>
      <c r="D295" s="235" t="s">
        <v>165</v>
      </c>
      <c r="E295" s="252" t="s">
        <v>1</v>
      </c>
      <c r="F295" s="253" t="s">
        <v>178</v>
      </c>
      <c r="G295" s="251"/>
      <c r="H295" s="254">
        <v>3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165</v>
      </c>
      <c r="AU295" s="260" t="s">
        <v>87</v>
      </c>
      <c r="AV295" s="14" t="s">
        <v>87</v>
      </c>
      <c r="AW295" s="14" t="s">
        <v>33</v>
      </c>
      <c r="AX295" s="14" t="s">
        <v>78</v>
      </c>
      <c r="AY295" s="260" t="s">
        <v>155</v>
      </c>
    </row>
    <row r="296" s="13" customFormat="1">
      <c r="A296" s="13"/>
      <c r="B296" s="240"/>
      <c r="C296" s="241"/>
      <c r="D296" s="235" t="s">
        <v>165</v>
      </c>
      <c r="E296" s="242" t="s">
        <v>1</v>
      </c>
      <c r="F296" s="243" t="s">
        <v>179</v>
      </c>
      <c r="G296" s="241"/>
      <c r="H296" s="242" t="s">
        <v>1</v>
      </c>
      <c r="I296" s="244"/>
      <c r="J296" s="241"/>
      <c r="K296" s="241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165</v>
      </c>
      <c r="AU296" s="249" t="s">
        <v>87</v>
      </c>
      <c r="AV296" s="13" t="s">
        <v>85</v>
      </c>
      <c r="AW296" s="13" t="s">
        <v>33</v>
      </c>
      <c r="AX296" s="13" t="s">
        <v>78</v>
      </c>
      <c r="AY296" s="249" t="s">
        <v>155</v>
      </c>
    </row>
    <row r="297" s="14" customFormat="1">
      <c r="A297" s="14"/>
      <c r="B297" s="250"/>
      <c r="C297" s="251"/>
      <c r="D297" s="235" t="s">
        <v>165</v>
      </c>
      <c r="E297" s="252" t="s">
        <v>1</v>
      </c>
      <c r="F297" s="253" t="s">
        <v>180</v>
      </c>
      <c r="G297" s="251"/>
      <c r="H297" s="254">
        <v>281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165</v>
      </c>
      <c r="AU297" s="260" t="s">
        <v>87</v>
      </c>
      <c r="AV297" s="14" t="s">
        <v>87</v>
      </c>
      <c r="AW297" s="14" t="s">
        <v>33</v>
      </c>
      <c r="AX297" s="14" t="s">
        <v>78</v>
      </c>
      <c r="AY297" s="260" t="s">
        <v>155</v>
      </c>
    </row>
    <row r="298" s="14" customFormat="1">
      <c r="A298" s="14"/>
      <c r="B298" s="250"/>
      <c r="C298" s="251"/>
      <c r="D298" s="235" t="s">
        <v>165</v>
      </c>
      <c r="E298" s="252" t="s">
        <v>1</v>
      </c>
      <c r="F298" s="253" t="s">
        <v>181</v>
      </c>
      <c r="G298" s="251"/>
      <c r="H298" s="254">
        <v>10.08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165</v>
      </c>
      <c r="AU298" s="260" t="s">
        <v>87</v>
      </c>
      <c r="AV298" s="14" t="s">
        <v>87</v>
      </c>
      <c r="AW298" s="14" t="s">
        <v>33</v>
      </c>
      <c r="AX298" s="14" t="s">
        <v>78</v>
      </c>
      <c r="AY298" s="260" t="s">
        <v>155</v>
      </c>
    </row>
    <row r="299" s="13" customFormat="1">
      <c r="A299" s="13"/>
      <c r="B299" s="240"/>
      <c r="C299" s="241"/>
      <c r="D299" s="235" t="s">
        <v>165</v>
      </c>
      <c r="E299" s="242" t="s">
        <v>1</v>
      </c>
      <c r="F299" s="243" t="s">
        <v>182</v>
      </c>
      <c r="G299" s="241"/>
      <c r="H299" s="242" t="s">
        <v>1</v>
      </c>
      <c r="I299" s="244"/>
      <c r="J299" s="241"/>
      <c r="K299" s="241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165</v>
      </c>
      <c r="AU299" s="249" t="s">
        <v>87</v>
      </c>
      <c r="AV299" s="13" t="s">
        <v>85</v>
      </c>
      <c r="AW299" s="13" t="s">
        <v>33</v>
      </c>
      <c r="AX299" s="13" t="s">
        <v>78</v>
      </c>
      <c r="AY299" s="249" t="s">
        <v>155</v>
      </c>
    </row>
    <row r="300" s="14" customFormat="1">
      <c r="A300" s="14"/>
      <c r="B300" s="250"/>
      <c r="C300" s="251"/>
      <c r="D300" s="235" t="s">
        <v>165</v>
      </c>
      <c r="E300" s="252" t="s">
        <v>1</v>
      </c>
      <c r="F300" s="253" t="s">
        <v>183</v>
      </c>
      <c r="G300" s="251"/>
      <c r="H300" s="254">
        <v>285.39999999999998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165</v>
      </c>
      <c r="AU300" s="260" t="s">
        <v>87</v>
      </c>
      <c r="AV300" s="14" t="s">
        <v>87</v>
      </c>
      <c r="AW300" s="14" t="s">
        <v>33</v>
      </c>
      <c r="AX300" s="14" t="s">
        <v>78</v>
      </c>
      <c r="AY300" s="260" t="s">
        <v>155</v>
      </c>
    </row>
    <row r="301" s="14" customFormat="1">
      <c r="A301" s="14"/>
      <c r="B301" s="250"/>
      <c r="C301" s="251"/>
      <c r="D301" s="235" t="s">
        <v>165</v>
      </c>
      <c r="E301" s="252" t="s">
        <v>1</v>
      </c>
      <c r="F301" s="253" t="s">
        <v>184</v>
      </c>
      <c r="G301" s="251"/>
      <c r="H301" s="254">
        <v>8.6400000000000006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165</v>
      </c>
      <c r="AU301" s="260" t="s">
        <v>87</v>
      </c>
      <c r="AV301" s="14" t="s">
        <v>87</v>
      </c>
      <c r="AW301" s="14" t="s">
        <v>33</v>
      </c>
      <c r="AX301" s="14" t="s">
        <v>78</v>
      </c>
      <c r="AY301" s="260" t="s">
        <v>155</v>
      </c>
    </row>
    <row r="302" s="13" customFormat="1">
      <c r="A302" s="13"/>
      <c r="B302" s="240"/>
      <c r="C302" s="241"/>
      <c r="D302" s="235" t="s">
        <v>165</v>
      </c>
      <c r="E302" s="242" t="s">
        <v>1</v>
      </c>
      <c r="F302" s="243" t="s">
        <v>185</v>
      </c>
      <c r="G302" s="241"/>
      <c r="H302" s="242" t="s">
        <v>1</v>
      </c>
      <c r="I302" s="244"/>
      <c r="J302" s="241"/>
      <c r="K302" s="241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165</v>
      </c>
      <c r="AU302" s="249" t="s">
        <v>87</v>
      </c>
      <c r="AV302" s="13" t="s">
        <v>85</v>
      </c>
      <c r="AW302" s="13" t="s">
        <v>33</v>
      </c>
      <c r="AX302" s="13" t="s">
        <v>78</v>
      </c>
      <c r="AY302" s="249" t="s">
        <v>155</v>
      </c>
    </row>
    <row r="303" s="14" customFormat="1">
      <c r="A303" s="14"/>
      <c r="B303" s="250"/>
      <c r="C303" s="251"/>
      <c r="D303" s="235" t="s">
        <v>165</v>
      </c>
      <c r="E303" s="252" t="s">
        <v>1</v>
      </c>
      <c r="F303" s="253" t="s">
        <v>186</v>
      </c>
      <c r="G303" s="251"/>
      <c r="H303" s="254">
        <v>2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165</v>
      </c>
      <c r="AU303" s="260" t="s">
        <v>87</v>
      </c>
      <c r="AV303" s="14" t="s">
        <v>87</v>
      </c>
      <c r="AW303" s="14" t="s">
        <v>33</v>
      </c>
      <c r="AX303" s="14" t="s">
        <v>78</v>
      </c>
      <c r="AY303" s="260" t="s">
        <v>155</v>
      </c>
    </row>
    <row r="304" s="13" customFormat="1">
      <c r="A304" s="13"/>
      <c r="B304" s="240"/>
      <c r="C304" s="241"/>
      <c r="D304" s="235" t="s">
        <v>165</v>
      </c>
      <c r="E304" s="242" t="s">
        <v>1</v>
      </c>
      <c r="F304" s="243" t="s">
        <v>187</v>
      </c>
      <c r="G304" s="241"/>
      <c r="H304" s="242" t="s">
        <v>1</v>
      </c>
      <c r="I304" s="244"/>
      <c r="J304" s="241"/>
      <c r="K304" s="241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165</v>
      </c>
      <c r="AU304" s="249" t="s">
        <v>87</v>
      </c>
      <c r="AV304" s="13" t="s">
        <v>85</v>
      </c>
      <c r="AW304" s="13" t="s">
        <v>33</v>
      </c>
      <c r="AX304" s="13" t="s">
        <v>78</v>
      </c>
      <c r="AY304" s="249" t="s">
        <v>155</v>
      </c>
    </row>
    <row r="305" s="14" customFormat="1">
      <c r="A305" s="14"/>
      <c r="B305" s="250"/>
      <c r="C305" s="251"/>
      <c r="D305" s="235" t="s">
        <v>165</v>
      </c>
      <c r="E305" s="252" t="s">
        <v>1</v>
      </c>
      <c r="F305" s="253" t="s">
        <v>188</v>
      </c>
      <c r="G305" s="251"/>
      <c r="H305" s="254">
        <v>320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165</v>
      </c>
      <c r="AU305" s="260" t="s">
        <v>87</v>
      </c>
      <c r="AV305" s="14" t="s">
        <v>87</v>
      </c>
      <c r="AW305" s="14" t="s">
        <v>33</v>
      </c>
      <c r="AX305" s="14" t="s">
        <v>78</v>
      </c>
      <c r="AY305" s="260" t="s">
        <v>155</v>
      </c>
    </row>
    <row r="306" s="14" customFormat="1">
      <c r="A306" s="14"/>
      <c r="B306" s="250"/>
      <c r="C306" s="251"/>
      <c r="D306" s="235" t="s">
        <v>165</v>
      </c>
      <c r="E306" s="252" t="s">
        <v>1</v>
      </c>
      <c r="F306" s="253" t="s">
        <v>189</v>
      </c>
      <c r="G306" s="251"/>
      <c r="H306" s="254">
        <v>11.52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165</v>
      </c>
      <c r="AU306" s="260" t="s">
        <v>87</v>
      </c>
      <c r="AV306" s="14" t="s">
        <v>87</v>
      </c>
      <c r="AW306" s="14" t="s">
        <v>33</v>
      </c>
      <c r="AX306" s="14" t="s">
        <v>78</v>
      </c>
      <c r="AY306" s="260" t="s">
        <v>155</v>
      </c>
    </row>
    <row r="307" s="13" customFormat="1">
      <c r="A307" s="13"/>
      <c r="B307" s="240"/>
      <c r="C307" s="241"/>
      <c r="D307" s="235" t="s">
        <v>165</v>
      </c>
      <c r="E307" s="242" t="s">
        <v>1</v>
      </c>
      <c r="F307" s="243" t="s">
        <v>190</v>
      </c>
      <c r="G307" s="241"/>
      <c r="H307" s="242" t="s">
        <v>1</v>
      </c>
      <c r="I307" s="244"/>
      <c r="J307" s="241"/>
      <c r="K307" s="241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165</v>
      </c>
      <c r="AU307" s="249" t="s">
        <v>87</v>
      </c>
      <c r="AV307" s="13" t="s">
        <v>85</v>
      </c>
      <c r="AW307" s="13" t="s">
        <v>33</v>
      </c>
      <c r="AX307" s="13" t="s">
        <v>78</v>
      </c>
      <c r="AY307" s="249" t="s">
        <v>155</v>
      </c>
    </row>
    <row r="308" s="14" customFormat="1">
      <c r="A308" s="14"/>
      <c r="B308" s="250"/>
      <c r="C308" s="251"/>
      <c r="D308" s="235" t="s">
        <v>165</v>
      </c>
      <c r="E308" s="252" t="s">
        <v>1</v>
      </c>
      <c r="F308" s="253" t="s">
        <v>191</v>
      </c>
      <c r="G308" s="251"/>
      <c r="H308" s="254">
        <v>23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165</v>
      </c>
      <c r="AU308" s="260" t="s">
        <v>87</v>
      </c>
      <c r="AV308" s="14" t="s">
        <v>87</v>
      </c>
      <c r="AW308" s="14" t="s">
        <v>33</v>
      </c>
      <c r="AX308" s="14" t="s">
        <v>78</v>
      </c>
      <c r="AY308" s="260" t="s">
        <v>155</v>
      </c>
    </row>
    <row r="309" s="14" customFormat="1">
      <c r="A309" s="14"/>
      <c r="B309" s="250"/>
      <c r="C309" s="251"/>
      <c r="D309" s="235" t="s">
        <v>165</v>
      </c>
      <c r="E309" s="252" t="s">
        <v>1</v>
      </c>
      <c r="F309" s="253" t="s">
        <v>192</v>
      </c>
      <c r="G309" s="251"/>
      <c r="H309" s="254">
        <v>1.44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165</v>
      </c>
      <c r="AU309" s="260" t="s">
        <v>87</v>
      </c>
      <c r="AV309" s="14" t="s">
        <v>87</v>
      </c>
      <c r="AW309" s="14" t="s">
        <v>33</v>
      </c>
      <c r="AX309" s="14" t="s">
        <v>78</v>
      </c>
      <c r="AY309" s="260" t="s">
        <v>155</v>
      </c>
    </row>
    <row r="310" s="13" customFormat="1">
      <c r="A310" s="13"/>
      <c r="B310" s="240"/>
      <c r="C310" s="241"/>
      <c r="D310" s="235" t="s">
        <v>165</v>
      </c>
      <c r="E310" s="242" t="s">
        <v>1</v>
      </c>
      <c r="F310" s="243" t="s">
        <v>193</v>
      </c>
      <c r="G310" s="241"/>
      <c r="H310" s="242" t="s">
        <v>1</v>
      </c>
      <c r="I310" s="244"/>
      <c r="J310" s="241"/>
      <c r="K310" s="241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165</v>
      </c>
      <c r="AU310" s="249" t="s">
        <v>87</v>
      </c>
      <c r="AV310" s="13" t="s">
        <v>85</v>
      </c>
      <c r="AW310" s="13" t="s">
        <v>33</v>
      </c>
      <c r="AX310" s="13" t="s">
        <v>78</v>
      </c>
      <c r="AY310" s="249" t="s">
        <v>155</v>
      </c>
    </row>
    <row r="311" s="13" customFormat="1">
      <c r="A311" s="13"/>
      <c r="B311" s="240"/>
      <c r="C311" s="241"/>
      <c r="D311" s="235" t="s">
        <v>165</v>
      </c>
      <c r="E311" s="242" t="s">
        <v>1</v>
      </c>
      <c r="F311" s="243" t="s">
        <v>194</v>
      </c>
      <c r="G311" s="241"/>
      <c r="H311" s="242" t="s">
        <v>1</v>
      </c>
      <c r="I311" s="244"/>
      <c r="J311" s="241"/>
      <c r="K311" s="241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165</v>
      </c>
      <c r="AU311" s="249" t="s">
        <v>87</v>
      </c>
      <c r="AV311" s="13" t="s">
        <v>85</v>
      </c>
      <c r="AW311" s="13" t="s">
        <v>33</v>
      </c>
      <c r="AX311" s="13" t="s">
        <v>78</v>
      </c>
      <c r="AY311" s="249" t="s">
        <v>155</v>
      </c>
    </row>
    <row r="312" s="14" customFormat="1">
      <c r="A312" s="14"/>
      <c r="B312" s="250"/>
      <c r="C312" s="251"/>
      <c r="D312" s="235" t="s">
        <v>165</v>
      </c>
      <c r="E312" s="252" t="s">
        <v>1</v>
      </c>
      <c r="F312" s="253" t="s">
        <v>195</v>
      </c>
      <c r="G312" s="251"/>
      <c r="H312" s="254">
        <v>134.72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165</v>
      </c>
      <c r="AU312" s="260" t="s">
        <v>87</v>
      </c>
      <c r="AV312" s="14" t="s">
        <v>87</v>
      </c>
      <c r="AW312" s="14" t="s">
        <v>33</v>
      </c>
      <c r="AX312" s="14" t="s">
        <v>78</v>
      </c>
      <c r="AY312" s="260" t="s">
        <v>155</v>
      </c>
    </row>
    <row r="313" s="13" customFormat="1">
      <c r="A313" s="13"/>
      <c r="B313" s="240"/>
      <c r="C313" s="241"/>
      <c r="D313" s="235" t="s">
        <v>165</v>
      </c>
      <c r="E313" s="242" t="s">
        <v>1</v>
      </c>
      <c r="F313" s="243" t="s">
        <v>196</v>
      </c>
      <c r="G313" s="241"/>
      <c r="H313" s="242" t="s">
        <v>1</v>
      </c>
      <c r="I313" s="244"/>
      <c r="J313" s="241"/>
      <c r="K313" s="241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165</v>
      </c>
      <c r="AU313" s="249" t="s">
        <v>87</v>
      </c>
      <c r="AV313" s="13" t="s">
        <v>85</v>
      </c>
      <c r="AW313" s="13" t="s">
        <v>33</v>
      </c>
      <c r="AX313" s="13" t="s">
        <v>78</v>
      </c>
      <c r="AY313" s="249" t="s">
        <v>155</v>
      </c>
    </row>
    <row r="314" s="14" customFormat="1">
      <c r="A314" s="14"/>
      <c r="B314" s="250"/>
      <c r="C314" s="251"/>
      <c r="D314" s="235" t="s">
        <v>165</v>
      </c>
      <c r="E314" s="252" t="s">
        <v>1</v>
      </c>
      <c r="F314" s="253" t="s">
        <v>197</v>
      </c>
      <c r="G314" s="251"/>
      <c r="H314" s="254">
        <v>43.399999999999999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165</v>
      </c>
      <c r="AU314" s="260" t="s">
        <v>87</v>
      </c>
      <c r="AV314" s="14" t="s">
        <v>87</v>
      </c>
      <c r="AW314" s="14" t="s">
        <v>33</v>
      </c>
      <c r="AX314" s="14" t="s">
        <v>78</v>
      </c>
      <c r="AY314" s="260" t="s">
        <v>155</v>
      </c>
    </row>
    <row r="315" s="14" customFormat="1">
      <c r="A315" s="14"/>
      <c r="B315" s="250"/>
      <c r="C315" s="251"/>
      <c r="D315" s="235" t="s">
        <v>165</v>
      </c>
      <c r="E315" s="252" t="s">
        <v>1</v>
      </c>
      <c r="F315" s="253" t="s">
        <v>198</v>
      </c>
      <c r="G315" s="251"/>
      <c r="H315" s="254">
        <v>1.44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165</v>
      </c>
      <c r="AU315" s="260" t="s">
        <v>87</v>
      </c>
      <c r="AV315" s="14" t="s">
        <v>87</v>
      </c>
      <c r="AW315" s="14" t="s">
        <v>33</v>
      </c>
      <c r="AX315" s="14" t="s">
        <v>78</v>
      </c>
      <c r="AY315" s="260" t="s">
        <v>155</v>
      </c>
    </row>
    <row r="316" s="13" customFormat="1">
      <c r="A316" s="13"/>
      <c r="B316" s="240"/>
      <c r="C316" s="241"/>
      <c r="D316" s="235" t="s">
        <v>165</v>
      </c>
      <c r="E316" s="242" t="s">
        <v>1</v>
      </c>
      <c r="F316" s="243" t="s">
        <v>199</v>
      </c>
      <c r="G316" s="241"/>
      <c r="H316" s="242" t="s">
        <v>1</v>
      </c>
      <c r="I316" s="244"/>
      <c r="J316" s="241"/>
      <c r="K316" s="241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165</v>
      </c>
      <c r="AU316" s="249" t="s">
        <v>87</v>
      </c>
      <c r="AV316" s="13" t="s">
        <v>85</v>
      </c>
      <c r="AW316" s="13" t="s">
        <v>33</v>
      </c>
      <c r="AX316" s="13" t="s">
        <v>78</v>
      </c>
      <c r="AY316" s="249" t="s">
        <v>155</v>
      </c>
    </row>
    <row r="317" s="14" customFormat="1">
      <c r="A317" s="14"/>
      <c r="B317" s="250"/>
      <c r="C317" s="251"/>
      <c r="D317" s="235" t="s">
        <v>165</v>
      </c>
      <c r="E317" s="252" t="s">
        <v>1</v>
      </c>
      <c r="F317" s="253" t="s">
        <v>200</v>
      </c>
      <c r="G317" s="251"/>
      <c r="H317" s="254">
        <v>280.19999999999999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165</v>
      </c>
      <c r="AU317" s="260" t="s">
        <v>87</v>
      </c>
      <c r="AV317" s="14" t="s">
        <v>87</v>
      </c>
      <c r="AW317" s="14" t="s">
        <v>33</v>
      </c>
      <c r="AX317" s="14" t="s">
        <v>78</v>
      </c>
      <c r="AY317" s="260" t="s">
        <v>155</v>
      </c>
    </row>
    <row r="318" s="14" customFormat="1">
      <c r="A318" s="14"/>
      <c r="B318" s="250"/>
      <c r="C318" s="251"/>
      <c r="D318" s="235" t="s">
        <v>165</v>
      </c>
      <c r="E318" s="252" t="s">
        <v>1</v>
      </c>
      <c r="F318" s="253" t="s">
        <v>201</v>
      </c>
      <c r="G318" s="251"/>
      <c r="H318" s="254">
        <v>14.4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165</v>
      </c>
      <c r="AU318" s="260" t="s">
        <v>87</v>
      </c>
      <c r="AV318" s="14" t="s">
        <v>87</v>
      </c>
      <c r="AW318" s="14" t="s">
        <v>33</v>
      </c>
      <c r="AX318" s="14" t="s">
        <v>78</v>
      </c>
      <c r="AY318" s="260" t="s">
        <v>155</v>
      </c>
    </row>
    <row r="319" s="13" customFormat="1">
      <c r="A319" s="13"/>
      <c r="B319" s="240"/>
      <c r="C319" s="241"/>
      <c r="D319" s="235" t="s">
        <v>165</v>
      </c>
      <c r="E319" s="242" t="s">
        <v>1</v>
      </c>
      <c r="F319" s="243" t="s">
        <v>202</v>
      </c>
      <c r="G319" s="241"/>
      <c r="H319" s="242" t="s">
        <v>1</v>
      </c>
      <c r="I319" s="244"/>
      <c r="J319" s="241"/>
      <c r="K319" s="241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165</v>
      </c>
      <c r="AU319" s="249" t="s">
        <v>87</v>
      </c>
      <c r="AV319" s="13" t="s">
        <v>85</v>
      </c>
      <c r="AW319" s="13" t="s">
        <v>33</v>
      </c>
      <c r="AX319" s="13" t="s">
        <v>78</v>
      </c>
      <c r="AY319" s="249" t="s">
        <v>155</v>
      </c>
    </row>
    <row r="320" s="13" customFormat="1">
      <c r="A320" s="13"/>
      <c r="B320" s="240"/>
      <c r="C320" s="241"/>
      <c r="D320" s="235" t="s">
        <v>165</v>
      </c>
      <c r="E320" s="242" t="s">
        <v>1</v>
      </c>
      <c r="F320" s="243" t="s">
        <v>203</v>
      </c>
      <c r="G320" s="241"/>
      <c r="H320" s="242" t="s">
        <v>1</v>
      </c>
      <c r="I320" s="244"/>
      <c r="J320" s="241"/>
      <c r="K320" s="241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165</v>
      </c>
      <c r="AU320" s="249" t="s">
        <v>87</v>
      </c>
      <c r="AV320" s="13" t="s">
        <v>85</v>
      </c>
      <c r="AW320" s="13" t="s">
        <v>33</v>
      </c>
      <c r="AX320" s="13" t="s">
        <v>78</v>
      </c>
      <c r="AY320" s="249" t="s">
        <v>155</v>
      </c>
    </row>
    <row r="321" s="14" customFormat="1">
      <c r="A321" s="14"/>
      <c r="B321" s="250"/>
      <c r="C321" s="251"/>
      <c r="D321" s="235" t="s">
        <v>165</v>
      </c>
      <c r="E321" s="252" t="s">
        <v>1</v>
      </c>
      <c r="F321" s="253" t="s">
        <v>204</v>
      </c>
      <c r="G321" s="251"/>
      <c r="H321" s="254">
        <v>100.48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165</v>
      </c>
      <c r="AU321" s="260" t="s">
        <v>87</v>
      </c>
      <c r="AV321" s="14" t="s">
        <v>87</v>
      </c>
      <c r="AW321" s="14" t="s">
        <v>33</v>
      </c>
      <c r="AX321" s="14" t="s">
        <v>78</v>
      </c>
      <c r="AY321" s="260" t="s">
        <v>155</v>
      </c>
    </row>
    <row r="322" s="13" customFormat="1">
      <c r="A322" s="13"/>
      <c r="B322" s="240"/>
      <c r="C322" s="241"/>
      <c r="D322" s="235" t="s">
        <v>165</v>
      </c>
      <c r="E322" s="242" t="s">
        <v>1</v>
      </c>
      <c r="F322" s="243" t="s">
        <v>205</v>
      </c>
      <c r="G322" s="241"/>
      <c r="H322" s="242" t="s">
        <v>1</v>
      </c>
      <c r="I322" s="244"/>
      <c r="J322" s="241"/>
      <c r="K322" s="241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165</v>
      </c>
      <c r="AU322" s="249" t="s">
        <v>87</v>
      </c>
      <c r="AV322" s="13" t="s">
        <v>85</v>
      </c>
      <c r="AW322" s="13" t="s">
        <v>33</v>
      </c>
      <c r="AX322" s="13" t="s">
        <v>78</v>
      </c>
      <c r="AY322" s="249" t="s">
        <v>155</v>
      </c>
    </row>
    <row r="323" s="14" customFormat="1">
      <c r="A323" s="14"/>
      <c r="B323" s="250"/>
      <c r="C323" s="251"/>
      <c r="D323" s="235" t="s">
        <v>165</v>
      </c>
      <c r="E323" s="252" t="s">
        <v>1</v>
      </c>
      <c r="F323" s="253" t="s">
        <v>206</v>
      </c>
      <c r="G323" s="251"/>
      <c r="H323" s="254">
        <v>18.199999999999999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165</v>
      </c>
      <c r="AU323" s="260" t="s">
        <v>87</v>
      </c>
      <c r="AV323" s="14" t="s">
        <v>87</v>
      </c>
      <c r="AW323" s="14" t="s">
        <v>33</v>
      </c>
      <c r="AX323" s="14" t="s">
        <v>78</v>
      </c>
      <c r="AY323" s="260" t="s">
        <v>155</v>
      </c>
    </row>
    <row r="324" s="13" customFormat="1">
      <c r="A324" s="13"/>
      <c r="B324" s="240"/>
      <c r="C324" s="241"/>
      <c r="D324" s="235" t="s">
        <v>165</v>
      </c>
      <c r="E324" s="242" t="s">
        <v>1</v>
      </c>
      <c r="F324" s="243" t="s">
        <v>196</v>
      </c>
      <c r="G324" s="241"/>
      <c r="H324" s="242" t="s">
        <v>1</v>
      </c>
      <c r="I324" s="244"/>
      <c r="J324" s="241"/>
      <c r="K324" s="241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165</v>
      </c>
      <c r="AU324" s="249" t="s">
        <v>87</v>
      </c>
      <c r="AV324" s="13" t="s">
        <v>85</v>
      </c>
      <c r="AW324" s="13" t="s">
        <v>33</v>
      </c>
      <c r="AX324" s="13" t="s">
        <v>78</v>
      </c>
      <c r="AY324" s="249" t="s">
        <v>155</v>
      </c>
    </row>
    <row r="325" s="14" customFormat="1">
      <c r="A325" s="14"/>
      <c r="B325" s="250"/>
      <c r="C325" s="251"/>
      <c r="D325" s="235" t="s">
        <v>165</v>
      </c>
      <c r="E325" s="252" t="s">
        <v>1</v>
      </c>
      <c r="F325" s="253" t="s">
        <v>207</v>
      </c>
      <c r="G325" s="251"/>
      <c r="H325" s="254">
        <v>18.899999999999999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165</v>
      </c>
      <c r="AU325" s="260" t="s">
        <v>87</v>
      </c>
      <c r="AV325" s="14" t="s">
        <v>87</v>
      </c>
      <c r="AW325" s="14" t="s">
        <v>33</v>
      </c>
      <c r="AX325" s="14" t="s">
        <v>78</v>
      </c>
      <c r="AY325" s="260" t="s">
        <v>155</v>
      </c>
    </row>
    <row r="326" s="14" customFormat="1">
      <c r="A326" s="14"/>
      <c r="B326" s="250"/>
      <c r="C326" s="251"/>
      <c r="D326" s="235" t="s">
        <v>165</v>
      </c>
      <c r="E326" s="252" t="s">
        <v>1</v>
      </c>
      <c r="F326" s="253" t="s">
        <v>208</v>
      </c>
      <c r="G326" s="251"/>
      <c r="H326" s="254">
        <v>4.3200000000000003</v>
      </c>
      <c r="I326" s="255"/>
      <c r="J326" s="251"/>
      <c r="K326" s="251"/>
      <c r="L326" s="256"/>
      <c r="M326" s="257"/>
      <c r="N326" s="258"/>
      <c r="O326" s="258"/>
      <c r="P326" s="258"/>
      <c r="Q326" s="258"/>
      <c r="R326" s="258"/>
      <c r="S326" s="258"/>
      <c r="T326" s="25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0" t="s">
        <v>165</v>
      </c>
      <c r="AU326" s="260" t="s">
        <v>87</v>
      </c>
      <c r="AV326" s="14" t="s">
        <v>87</v>
      </c>
      <c r="AW326" s="14" t="s">
        <v>33</v>
      </c>
      <c r="AX326" s="14" t="s">
        <v>78</v>
      </c>
      <c r="AY326" s="260" t="s">
        <v>155</v>
      </c>
    </row>
    <row r="327" s="13" customFormat="1">
      <c r="A327" s="13"/>
      <c r="B327" s="240"/>
      <c r="C327" s="241"/>
      <c r="D327" s="235" t="s">
        <v>165</v>
      </c>
      <c r="E327" s="242" t="s">
        <v>1</v>
      </c>
      <c r="F327" s="243" t="s">
        <v>209</v>
      </c>
      <c r="G327" s="241"/>
      <c r="H327" s="242" t="s">
        <v>1</v>
      </c>
      <c r="I327" s="244"/>
      <c r="J327" s="241"/>
      <c r="K327" s="241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165</v>
      </c>
      <c r="AU327" s="249" t="s">
        <v>87</v>
      </c>
      <c r="AV327" s="13" t="s">
        <v>85</v>
      </c>
      <c r="AW327" s="13" t="s">
        <v>33</v>
      </c>
      <c r="AX327" s="13" t="s">
        <v>78</v>
      </c>
      <c r="AY327" s="249" t="s">
        <v>155</v>
      </c>
    </row>
    <row r="328" s="14" customFormat="1">
      <c r="A328" s="14"/>
      <c r="B328" s="250"/>
      <c r="C328" s="251"/>
      <c r="D328" s="235" t="s">
        <v>165</v>
      </c>
      <c r="E328" s="252" t="s">
        <v>1</v>
      </c>
      <c r="F328" s="253" t="s">
        <v>210</v>
      </c>
      <c r="G328" s="251"/>
      <c r="H328" s="254">
        <v>40.600000000000001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165</v>
      </c>
      <c r="AU328" s="260" t="s">
        <v>87</v>
      </c>
      <c r="AV328" s="14" t="s">
        <v>87</v>
      </c>
      <c r="AW328" s="14" t="s">
        <v>33</v>
      </c>
      <c r="AX328" s="14" t="s">
        <v>78</v>
      </c>
      <c r="AY328" s="260" t="s">
        <v>155</v>
      </c>
    </row>
    <row r="329" s="14" customFormat="1">
      <c r="A329" s="14"/>
      <c r="B329" s="250"/>
      <c r="C329" s="251"/>
      <c r="D329" s="235" t="s">
        <v>165</v>
      </c>
      <c r="E329" s="252" t="s">
        <v>1</v>
      </c>
      <c r="F329" s="253" t="s">
        <v>192</v>
      </c>
      <c r="G329" s="251"/>
      <c r="H329" s="254">
        <v>1.44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165</v>
      </c>
      <c r="AU329" s="260" t="s">
        <v>87</v>
      </c>
      <c r="AV329" s="14" t="s">
        <v>87</v>
      </c>
      <c r="AW329" s="14" t="s">
        <v>33</v>
      </c>
      <c r="AX329" s="14" t="s">
        <v>78</v>
      </c>
      <c r="AY329" s="260" t="s">
        <v>155</v>
      </c>
    </row>
    <row r="330" s="13" customFormat="1">
      <c r="A330" s="13"/>
      <c r="B330" s="240"/>
      <c r="C330" s="241"/>
      <c r="D330" s="235" t="s">
        <v>165</v>
      </c>
      <c r="E330" s="242" t="s">
        <v>1</v>
      </c>
      <c r="F330" s="243" t="s">
        <v>211</v>
      </c>
      <c r="G330" s="241"/>
      <c r="H330" s="242" t="s">
        <v>1</v>
      </c>
      <c r="I330" s="244"/>
      <c r="J330" s="241"/>
      <c r="K330" s="241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165</v>
      </c>
      <c r="AU330" s="249" t="s">
        <v>87</v>
      </c>
      <c r="AV330" s="13" t="s">
        <v>85</v>
      </c>
      <c r="AW330" s="13" t="s">
        <v>33</v>
      </c>
      <c r="AX330" s="13" t="s">
        <v>78</v>
      </c>
      <c r="AY330" s="249" t="s">
        <v>155</v>
      </c>
    </row>
    <row r="331" s="14" customFormat="1">
      <c r="A331" s="14"/>
      <c r="B331" s="250"/>
      <c r="C331" s="251"/>
      <c r="D331" s="235" t="s">
        <v>165</v>
      </c>
      <c r="E331" s="252" t="s">
        <v>1</v>
      </c>
      <c r="F331" s="253" t="s">
        <v>212</v>
      </c>
      <c r="G331" s="251"/>
      <c r="H331" s="254">
        <v>531.84000000000003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165</v>
      </c>
      <c r="AU331" s="260" t="s">
        <v>87</v>
      </c>
      <c r="AV331" s="14" t="s">
        <v>87</v>
      </c>
      <c r="AW331" s="14" t="s">
        <v>33</v>
      </c>
      <c r="AX331" s="14" t="s">
        <v>78</v>
      </c>
      <c r="AY331" s="260" t="s">
        <v>155</v>
      </c>
    </row>
    <row r="332" s="14" customFormat="1">
      <c r="A332" s="14"/>
      <c r="B332" s="250"/>
      <c r="C332" s="251"/>
      <c r="D332" s="235" t="s">
        <v>165</v>
      </c>
      <c r="E332" s="252" t="s">
        <v>1</v>
      </c>
      <c r="F332" s="253" t="s">
        <v>213</v>
      </c>
      <c r="G332" s="251"/>
      <c r="H332" s="254">
        <v>12.960000000000001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165</v>
      </c>
      <c r="AU332" s="260" t="s">
        <v>87</v>
      </c>
      <c r="AV332" s="14" t="s">
        <v>87</v>
      </c>
      <c r="AW332" s="14" t="s">
        <v>33</v>
      </c>
      <c r="AX332" s="14" t="s">
        <v>78</v>
      </c>
      <c r="AY332" s="260" t="s">
        <v>155</v>
      </c>
    </row>
    <row r="333" s="13" customFormat="1">
      <c r="A333" s="13"/>
      <c r="B333" s="240"/>
      <c r="C333" s="241"/>
      <c r="D333" s="235" t="s">
        <v>165</v>
      </c>
      <c r="E333" s="242" t="s">
        <v>1</v>
      </c>
      <c r="F333" s="243" t="s">
        <v>214</v>
      </c>
      <c r="G333" s="241"/>
      <c r="H333" s="242" t="s">
        <v>1</v>
      </c>
      <c r="I333" s="244"/>
      <c r="J333" s="241"/>
      <c r="K333" s="241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165</v>
      </c>
      <c r="AU333" s="249" t="s">
        <v>87</v>
      </c>
      <c r="AV333" s="13" t="s">
        <v>85</v>
      </c>
      <c r="AW333" s="13" t="s">
        <v>33</v>
      </c>
      <c r="AX333" s="13" t="s">
        <v>78</v>
      </c>
      <c r="AY333" s="249" t="s">
        <v>155</v>
      </c>
    </row>
    <row r="334" s="14" customFormat="1">
      <c r="A334" s="14"/>
      <c r="B334" s="250"/>
      <c r="C334" s="251"/>
      <c r="D334" s="235" t="s">
        <v>165</v>
      </c>
      <c r="E334" s="252" t="s">
        <v>1</v>
      </c>
      <c r="F334" s="253" t="s">
        <v>215</v>
      </c>
      <c r="G334" s="251"/>
      <c r="H334" s="254">
        <v>6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165</v>
      </c>
      <c r="AU334" s="260" t="s">
        <v>87</v>
      </c>
      <c r="AV334" s="14" t="s">
        <v>87</v>
      </c>
      <c r="AW334" s="14" t="s">
        <v>33</v>
      </c>
      <c r="AX334" s="14" t="s">
        <v>78</v>
      </c>
      <c r="AY334" s="260" t="s">
        <v>155</v>
      </c>
    </row>
    <row r="335" s="14" customFormat="1">
      <c r="A335" s="14"/>
      <c r="B335" s="250"/>
      <c r="C335" s="251"/>
      <c r="D335" s="235" t="s">
        <v>165</v>
      </c>
      <c r="E335" s="252" t="s">
        <v>1</v>
      </c>
      <c r="F335" s="253" t="s">
        <v>192</v>
      </c>
      <c r="G335" s="251"/>
      <c r="H335" s="254">
        <v>1.44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165</v>
      </c>
      <c r="AU335" s="260" t="s">
        <v>87</v>
      </c>
      <c r="AV335" s="14" t="s">
        <v>87</v>
      </c>
      <c r="AW335" s="14" t="s">
        <v>33</v>
      </c>
      <c r="AX335" s="14" t="s">
        <v>78</v>
      </c>
      <c r="AY335" s="260" t="s">
        <v>155</v>
      </c>
    </row>
    <row r="336" s="13" customFormat="1">
      <c r="A336" s="13"/>
      <c r="B336" s="240"/>
      <c r="C336" s="241"/>
      <c r="D336" s="235" t="s">
        <v>165</v>
      </c>
      <c r="E336" s="242" t="s">
        <v>1</v>
      </c>
      <c r="F336" s="243" t="s">
        <v>216</v>
      </c>
      <c r="G336" s="241"/>
      <c r="H336" s="242" t="s">
        <v>1</v>
      </c>
      <c r="I336" s="244"/>
      <c r="J336" s="241"/>
      <c r="K336" s="241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165</v>
      </c>
      <c r="AU336" s="249" t="s">
        <v>87</v>
      </c>
      <c r="AV336" s="13" t="s">
        <v>85</v>
      </c>
      <c r="AW336" s="13" t="s">
        <v>33</v>
      </c>
      <c r="AX336" s="13" t="s">
        <v>78</v>
      </c>
      <c r="AY336" s="249" t="s">
        <v>155</v>
      </c>
    </row>
    <row r="337" s="14" customFormat="1">
      <c r="A337" s="14"/>
      <c r="B337" s="250"/>
      <c r="C337" s="251"/>
      <c r="D337" s="235" t="s">
        <v>165</v>
      </c>
      <c r="E337" s="252" t="s">
        <v>1</v>
      </c>
      <c r="F337" s="253" t="s">
        <v>217</v>
      </c>
      <c r="G337" s="251"/>
      <c r="H337" s="254">
        <v>75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165</v>
      </c>
      <c r="AU337" s="260" t="s">
        <v>87</v>
      </c>
      <c r="AV337" s="14" t="s">
        <v>87</v>
      </c>
      <c r="AW337" s="14" t="s">
        <v>33</v>
      </c>
      <c r="AX337" s="14" t="s">
        <v>78</v>
      </c>
      <c r="AY337" s="260" t="s">
        <v>155</v>
      </c>
    </row>
    <row r="338" s="13" customFormat="1">
      <c r="A338" s="13"/>
      <c r="B338" s="240"/>
      <c r="C338" s="241"/>
      <c r="D338" s="235" t="s">
        <v>165</v>
      </c>
      <c r="E338" s="242" t="s">
        <v>1</v>
      </c>
      <c r="F338" s="243" t="s">
        <v>218</v>
      </c>
      <c r="G338" s="241"/>
      <c r="H338" s="242" t="s">
        <v>1</v>
      </c>
      <c r="I338" s="244"/>
      <c r="J338" s="241"/>
      <c r="K338" s="241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165</v>
      </c>
      <c r="AU338" s="249" t="s">
        <v>87</v>
      </c>
      <c r="AV338" s="13" t="s">
        <v>85</v>
      </c>
      <c r="AW338" s="13" t="s">
        <v>33</v>
      </c>
      <c r="AX338" s="13" t="s">
        <v>78</v>
      </c>
      <c r="AY338" s="249" t="s">
        <v>155</v>
      </c>
    </row>
    <row r="339" s="14" customFormat="1">
      <c r="A339" s="14"/>
      <c r="B339" s="250"/>
      <c r="C339" s="251"/>
      <c r="D339" s="235" t="s">
        <v>165</v>
      </c>
      <c r="E339" s="252" t="s">
        <v>1</v>
      </c>
      <c r="F339" s="253" t="s">
        <v>219</v>
      </c>
      <c r="G339" s="251"/>
      <c r="H339" s="254">
        <v>64.400000000000006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0" t="s">
        <v>165</v>
      </c>
      <c r="AU339" s="260" t="s">
        <v>87</v>
      </c>
      <c r="AV339" s="14" t="s">
        <v>87</v>
      </c>
      <c r="AW339" s="14" t="s">
        <v>33</v>
      </c>
      <c r="AX339" s="14" t="s">
        <v>78</v>
      </c>
      <c r="AY339" s="260" t="s">
        <v>155</v>
      </c>
    </row>
    <row r="340" s="13" customFormat="1">
      <c r="A340" s="13"/>
      <c r="B340" s="240"/>
      <c r="C340" s="241"/>
      <c r="D340" s="235" t="s">
        <v>165</v>
      </c>
      <c r="E340" s="242" t="s">
        <v>1</v>
      </c>
      <c r="F340" s="243" t="s">
        <v>220</v>
      </c>
      <c r="G340" s="241"/>
      <c r="H340" s="242" t="s">
        <v>1</v>
      </c>
      <c r="I340" s="244"/>
      <c r="J340" s="241"/>
      <c r="K340" s="241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165</v>
      </c>
      <c r="AU340" s="249" t="s">
        <v>87</v>
      </c>
      <c r="AV340" s="13" t="s">
        <v>85</v>
      </c>
      <c r="AW340" s="13" t="s">
        <v>33</v>
      </c>
      <c r="AX340" s="13" t="s">
        <v>78</v>
      </c>
      <c r="AY340" s="249" t="s">
        <v>155</v>
      </c>
    </row>
    <row r="341" s="14" customFormat="1">
      <c r="A341" s="14"/>
      <c r="B341" s="250"/>
      <c r="C341" s="251"/>
      <c r="D341" s="235" t="s">
        <v>165</v>
      </c>
      <c r="E341" s="252" t="s">
        <v>1</v>
      </c>
      <c r="F341" s="253" t="s">
        <v>221</v>
      </c>
      <c r="G341" s="251"/>
      <c r="H341" s="254">
        <v>57.399999999999999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165</v>
      </c>
      <c r="AU341" s="260" t="s">
        <v>87</v>
      </c>
      <c r="AV341" s="14" t="s">
        <v>87</v>
      </c>
      <c r="AW341" s="14" t="s">
        <v>33</v>
      </c>
      <c r="AX341" s="14" t="s">
        <v>78</v>
      </c>
      <c r="AY341" s="260" t="s">
        <v>155</v>
      </c>
    </row>
    <row r="342" s="13" customFormat="1">
      <c r="A342" s="13"/>
      <c r="B342" s="240"/>
      <c r="C342" s="241"/>
      <c r="D342" s="235" t="s">
        <v>165</v>
      </c>
      <c r="E342" s="242" t="s">
        <v>1</v>
      </c>
      <c r="F342" s="243" t="s">
        <v>222</v>
      </c>
      <c r="G342" s="241"/>
      <c r="H342" s="242" t="s">
        <v>1</v>
      </c>
      <c r="I342" s="244"/>
      <c r="J342" s="241"/>
      <c r="K342" s="241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165</v>
      </c>
      <c r="AU342" s="249" t="s">
        <v>87</v>
      </c>
      <c r="AV342" s="13" t="s">
        <v>85</v>
      </c>
      <c r="AW342" s="13" t="s">
        <v>33</v>
      </c>
      <c r="AX342" s="13" t="s">
        <v>78</v>
      </c>
      <c r="AY342" s="249" t="s">
        <v>155</v>
      </c>
    </row>
    <row r="343" s="14" customFormat="1">
      <c r="A343" s="14"/>
      <c r="B343" s="250"/>
      <c r="C343" s="251"/>
      <c r="D343" s="235" t="s">
        <v>165</v>
      </c>
      <c r="E343" s="252" t="s">
        <v>1</v>
      </c>
      <c r="F343" s="253" t="s">
        <v>223</v>
      </c>
      <c r="G343" s="251"/>
      <c r="H343" s="254">
        <v>9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165</v>
      </c>
      <c r="AU343" s="260" t="s">
        <v>87</v>
      </c>
      <c r="AV343" s="14" t="s">
        <v>87</v>
      </c>
      <c r="AW343" s="14" t="s">
        <v>33</v>
      </c>
      <c r="AX343" s="14" t="s">
        <v>78</v>
      </c>
      <c r="AY343" s="260" t="s">
        <v>155</v>
      </c>
    </row>
    <row r="344" s="13" customFormat="1">
      <c r="A344" s="13"/>
      <c r="B344" s="240"/>
      <c r="C344" s="241"/>
      <c r="D344" s="235" t="s">
        <v>165</v>
      </c>
      <c r="E344" s="242" t="s">
        <v>1</v>
      </c>
      <c r="F344" s="243" t="s">
        <v>224</v>
      </c>
      <c r="G344" s="241"/>
      <c r="H344" s="242" t="s">
        <v>1</v>
      </c>
      <c r="I344" s="244"/>
      <c r="J344" s="241"/>
      <c r="K344" s="241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165</v>
      </c>
      <c r="AU344" s="249" t="s">
        <v>87</v>
      </c>
      <c r="AV344" s="13" t="s">
        <v>85</v>
      </c>
      <c r="AW344" s="13" t="s">
        <v>33</v>
      </c>
      <c r="AX344" s="13" t="s">
        <v>78</v>
      </c>
      <c r="AY344" s="249" t="s">
        <v>155</v>
      </c>
    </row>
    <row r="345" s="14" customFormat="1">
      <c r="A345" s="14"/>
      <c r="B345" s="250"/>
      <c r="C345" s="251"/>
      <c r="D345" s="235" t="s">
        <v>165</v>
      </c>
      <c r="E345" s="252" t="s">
        <v>1</v>
      </c>
      <c r="F345" s="253" t="s">
        <v>225</v>
      </c>
      <c r="G345" s="251"/>
      <c r="H345" s="254">
        <v>13.5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165</v>
      </c>
      <c r="AU345" s="260" t="s">
        <v>87</v>
      </c>
      <c r="AV345" s="14" t="s">
        <v>87</v>
      </c>
      <c r="AW345" s="14" t="s">
        <v>33</v>
      </c>
      <c r="AX345" s="14" t="s">
        <v>78</v>
      </c>
      <c r="AY345" s="260" t="s">
        <v>155</v>
      </c>
    </row>
    <row r="346" s="15" customFormat="1">
      <c r="A346" s="15"/>
      <c r="B346" s="261"/>
      <c r="C346" s="262"/>
      <c r="D346" s="235" t="s">
        <v>165</v>
      </c>
      <c r="E346" s="263" t="s">
        <v>1</v>
      </c>
      <c r="F346" s="264" t="s">
        <v>168</v>
      </c>
      <c r="G346" s="262"/>
      <c r="H346" s="265">
        <v>4674.4799999999996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1" t="s">
        <v>165</v>
      </c>
      <c r="AU346" s="271" t="s">
        <v>87</v>
      </c>
      <c r="AV346" s="15" t="s">
        <v>161</v>
      </c>
      <c r="AW346" s="15" t="s">
        <v>33</v>
      </c>
      <c r="AX346" s="15" t="s">
        <v>85</v>
      </c>
      <c r="AY346" s="271" t="s">
        <v>155</v>
      </c>
    </row>
    <row r="347" s="2" customFormat="1" ht="16.5" customHeight="1">
      <c r="A347" s="39"/>
      <c r="B347" s="40"/>
      <c r="C347" s="221" t="s">
        <v>298</v>
      </c>
      <c r="D347" s="221" t="s">
        <v>157</v>
      </c>
      <c r="E347" s="222" t="s">
        <v>299</v>
      </c>
      <c r="F347" s="223" t="s">
        <v>300</v>
      </c>
      <c r="G347" s="224" t="s">
        <v>160</v>
      </c>
      <c r="H347" s="225">
        <v>300</v>
      </c>
      <c r="I347" s="226"/>
      <c r="J347" s="227">
        <f>ROUND(I347*H347,2)</f>
        <v>0</v>
      </c>
      <c r="K347" s="228"/>
      <c r="L347" s="45"/>
      <c r="M347" s="229" t="s">
        <v>1</v>
      </c>
      <c r="N347" s="230" t="s">
        <v>43</v>
      </c>
      <c r="O347" s="92"/>
      <c r="P347" s="231">
        <f>O347*H347</f>
        <v>0</v>
      </c>
      <c r="Q347" s="231">
        <v>0</v>
      </c>
      <c r="R347" s="231">
        <f>Q347*H347</f>
        <v>0</v>
      </c>
      <c r="S347" s="231">
        <v>0.35499999999999998</v>
      </c>
      <c r="T347" s="232">
        <f>S347*H347</f>
        <v>106.5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3" t="s">
        <v>161</v>
      </c>
      <c r="AT347" s="233" t="s">
        <v>157</v>
      </c>
      <c r="AU347" s="233" t="s">
        <v>87</v>
      </c>
      <c r="AY347" s="18" t="s">
        <v>155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8" t="s">
        <v>85</v>
      </c>
      <c r="BK347" s="234">
        <f>ROUND(I347*H347,2)</f>
        <v>0</v>
      </c>
      <c r="BL347" s="18" t="s">
        <v>161</v>
      </c>
      <c r="BM347" s="233" t="s">
        <v>301</v>
      </c>
    </row>
    <row r="348" s="2" customFormat="1">
      <c r="A348" s="39"/>
      <c r="B348" s="40"/>
      <c r="C348" s="41"/>
      <c r="D348" s="235" t="s">
        <v>163</v>
      </c>
      <c r="E348" s="41"/>
      <c r="F348" s="236" t="s">
        <v>302</v>
      </c>
      <c r="G348" s="41"/>
      <c r="H348" s="41"/>
      <c r="I348" s="237"/>
      <c r="J348" s="41"/>
      <c r="K348" s="41"/>
      <c r="L348" s="45"/>
      <c r="M348" s="238"/>
      <c r="N348" s="239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163</v>
      </c>
      <c r="AU348" s="18" t="s">
        <v>87</v>
      </c>
    </row>
    <row r="349" s="13" customFormat="1">
      <c r="A349" s="13"/>
      <c r="B349" s="240"/>
      <c r="C349" s="241"/>
      <c r="D349" s="235" t="s">
        <v>165</v>
      </c>
      <c r="E349" s="242" t="s">
        <v>1</v>
      </c>
      <c r="F349" s="243" t="s">
        <v>303</v>
      </c>
      <c r="G349" s="241"/>
      <c r="H349" s="242" t="s">
        <v>1</v>
      </c>
      <c r="I349" s="244"/>
      <c r="J349" s="241"/>
      <c r="K349" s="241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165</v>
      </c>
      <c r="AU349" s="249" t="s">
        <v>87</v>
      </c>
      <c r="AV349" s="13" t="s">
        <v>85</v>
      </c>
      <c r="AW349" s="13" t="s">
        <v>33</v>
      </c>
      <c r="AX349" s="13" t="s">
        <v>78</v>
      </c>
      <c r="AY349" s="249" t="s">
        <v>155</v>
      </c>
    </row>
    <row r="350" s="14" customFormat="1">
      <c r="A350" s="14"/>
      <c r="B350" s="250"/>
      <c r="C350" s="251"/>
      <c r="D350" s="235" t="s">
        <v>165</v>
      </c>
      <c r="E350" s="252" t="s">
        <v>1</v>
      </c>
      <c r="F350" s="253" t="s">
        <v>304</v>
      </c>
      <c r="G350" s="251"/>
      <c r="H350" s="254">
        <v>300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165</v>
      </c>
      <c r="AU350" s="260" t="s">
        <v>87</v>
      </c>
      <c r="AV350" s="14" t="s">
        <v>87</v>
      </c>
      <c r="AW350" s="14" t="s">
        <v>33</v>
      </c>
      <c r="AX350" s="14" t="s">
        <v>78</v>
      </c>
      <c r="AY350" s="260" t="s">
        <v>155</v>
      </c>
    </row>
    <row r="351" s="15" customFormat="1">
      <c r="A351" s="15"/>
      <c r="B351" s="261"/>
      <c r="C351" s="262"/>
      <c r="D351" s="235" t="s">
        <v>165</v>
      </c>
      <c r="E351" s="263" t="s">
        <v>1</v>
      </c>
      <c r="F351" s="264" t="s">
        <v>168</v>
      </c>
      <c r="G351" s="262"/>
      <c r="H351" s="265">
        <v>300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1" t="s">
        <v>165</v>
      </c>
      <c r="AU351" s="271" t="s">
        <v>87</v>
      </c>
      <c r="AV351" s="15" t="s">
        <v>161</v>
      </c>
      <c r="AW351" s="15" t="s">
        <v>33</v>
      </c>
      <c r="AX351" s="15" t="s">
        <v>85</v>
      </c>
      <c r="AY351" s="271" t="s">
        <v>155</v>
      </c>
    </row>
    <row r="352" s="2" customFormat="1" ht="21.75" customHeight="1">
      <c r="A352" s="39"/>
      <c r="B352" s="40"/>
      <c r="C352" s="221" t="s">
        <v>305</v>
      </c>
      <c r="D352" s="221" t="s">
        <v>157</v>
      </c>
      <c r="E352" s="222" t="s">
        <v>306</v>
      </c>
      <c r="F352" s="223" t="s">
        <v>307</v>
      </c>
      <c r="G352" s="224" t="s">
        <v>160</v>
      </c>
      <c r="H352" s="225">
        <v>1560.8</v>
      </c>
      <c r="I352" s="226"/>
      <c r="J352" s="227">
        <f>ROUND(I352*H352,2)</f>
        <v>0</v>
      </c>
      <c r="K352" s="228"/>
      <c r="L352" s="45"/>
      <c r="M352" s="229" t="s">
        <v>1</v>
      </c>
      <c r="N352" s="230" t="s">
        <v>43</v>
      </c>
      <c r="O352" s="92"/>
      <c r="P352" s="231">
        <f>O352*H352</f>
        <v>0</v>
      </c>
      <c r="Q352" s="231">
        <v>0.00017000000000000001</v>
      </c>
      <c r="R352" s="231">
        <f>Q352*H352</f>
        <v>0.26533600000000002</v>
      </c>
      <c r="S352" s="231">
        <v>0.46000000000000002</v>
      </c>
      <c r="T352" s="232">
        <f>S352*H352</f>
        <v>717.96799999999996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3" t="s">
        <v>161</v>
      </c>
      <c r="AT352" s="233" t="s">
        <v>157</v>
      </c>
      <c r="AU352" s="233" t="s">
        <v>87</v>
      </c>
      <c r="AY352" s="18" t="s">
        <v>155</v>
      </c>
      <c r="BE352" s="234">
        <f>IF(N352="základní",J352,0)</f>
        <v>0</v>
      </c>
      <c r="BF352" s="234">
        <f>IF(N352="snížená",J352,0)</f>
        <v>0</v>
      </c>
      <c r="BG352" s="234">
        <f>IF(N352="zákl. přenesená",J352,0)</f>
        <v>0</v>
      </c>
      <c r="BH352" s="234">
        <f>IF(N352="sníž. přenesená",J352,0)</f>
        <v>0</v>
      </c>
      <c r="BI352" s="234">
        <f>IF(N352="nulová",J352,0)</f>
        <v>0</v>
      </c>
      <c r="BJ352" s="18" t="s">
        <v>85</v>
      </c>
      <c r="BK352" s="234">
        <f>ROUND(I352*H352,2)</f>
        <v>0</v>
      </c>
      <c r="BL352" s="18" t="s">
        <v>161</v>
      </c>
      <c r="BM352" s="233" t="s">
        <v>308</v>
      </c>
    </row>
    <row r="353" s="2" customFormat="1">
      <c r="A353" s="39"/>
      <c r="B353" s="40"/>
      <c r="C353" s="41"/>
      <c r="D353" s="235" t="s">
        <v>163</v>
      </c>
      <c r="E353" s="41"/>
      <c r="F353" s="236" t="s">
        <v>309</v>
      </c>
      <c r="G353" s="41"/>
      <c r="H353" s="41"/>
      <c r="I353" s="237"/>
      <c r="J353" s="41"/>
      <c r="K353" s="41"/>
      <c r="L353" s="45"/>
      <c r="M353" s="238"/>
      <c r="N353" s="239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163</v>
      </c>
      <c r="AU353" s="18" t="s">
        <v>87</v>
      </c>
    </row>
    <row r="354" s="13" customFormat="1">
      <c r="A354" s="13"/>
      <c r="B354" s="240"/>
      <c r="C354" s="241"/>
      <c r="D354" s="235" t="s">
        <v>165</v>
      </c>
      <c r="E354" s="242" t="s">
        <v>1</v>
      </c>
      <c r="F354" s="243" t="s">
        <v>310</v>
      </c>
      <c r="G354" s="241"/>
      <c r="H354" s="242" t="s">
        <v>1</v>
      </c>
      <c r="I354" s="244"/>
      <c r="J354" s="241"/>
      <c r="K354" s="241"/>
      <c r="L354" s="245"/>
      <c r="M354" s="246"/>
      <c r="N354" s="247"/>
      <c r="O354" s="247"/>
      <c r="P354" s="247"/>
      <c r="Q354" s="247"/>
      <c r="R354" s="247"/>
      <c r="S354" s="247"/>
      <c r="T354" s="24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9" t="s">
        <v>165</v>
      </c>
      <c r="AU354" s="249" t="s">
        <v>87</v>
      </c>
      <c r="AV354" s="13" t="s">
        <v>85</v>
      </c>
      <c r="AW354" s="13" t="s">
        <v>33</v>
      </c>
      <c r="AX354" s="13" t="s">
        <v>78</v>
      </c>
      <c r="AY354" s="249" t="s">
        <v>155</v>
      </c>
    </row>
    <row r="355" s="14" customFormat="1">
      <c r="A355" s="14"/>
      <c r="B355" s="250"/>
      <c r="C355" s="251"/>
      <c r="D355" s="235" t="s">
        <v>165</v>
      </c>
      <c r="E355" s="252" t="s">
        <v>1</v>
      </c>
      <c r="F355" s="253" t="s">
        <v>311</v>
      </c>
      <c r="G355" s="251"/>
      <c r="H355" s="254">
        <v>1273.8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0" t="s">
        <v>165</v>
      </c>
      <c r="AU355" s="260" t="s">
        <v>87</v>
      </c>
      <c r="AV355" s="14" t="s">
        <v>87</v>
      </c>
      <c r="AW355" s="14" t="s">
        <v>33</v>
      </c>
      <c r="AX355" s="14" t="s">
        <v>78</v>
      </c>
      <c r="AY355" s="260" t="s">
        <v>155</v>
      </c>
    </row>
    <row r="356" s="13" customFormat="1">
      <c r="A356" s="13"/>
      <c r="B356" s="240"/>
      <c r="C356" s="241"/>
      <c r="D356" s="235" t="s">
        <v>165</v>
      </c>
      <c r="E356" s="242" t="s">
        <v>1</v>
      </c>
      <c r="F356" s="243" t="s">
        <v>312</v>
      </c>
      <c r="G356" s="241"/>
      <c r="H356" s="242" t="s">
        <v>1</v>
      </c>
      <c r="I356" s="244"/>
      <c r="J356" s="241"/>
      <c r="K356" s="241"/>
      <c r="L356" s="245"/>
      <c r="M356" s="246"/>
      <c r="N356" s="247"/>
      <c r="O356" s="247"/>
      <c r="P356" s="247"/>
      <c r="Q356" s="247"/>
      <c r="R356" s="247"/>
      <c r="S356" s="247"/>
      <c r="T356" s="24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9" t="s">
        <v>165</v>
      </c>
      <c r="AU356" s="249" t="s">
        <v>87</v>
      </c>
      <c r="AV356" s="13" t="s">
        <v>85</v>
      </c>
      <c r="AW356" s="13" t="s">
        <v>33</v>
      </c>
      <c r="AX356" s="13" t="s">
        <v>78</v>
      </c>
      <c r="AY356" s="249" t="s">
        <v>155</v>
      </c>
    </row>
    <row r="357" s="14" customFormat="1">
      <c r="A357" s="14"/>
      <c r="B357" s="250"/>
      <c r="C357" s="251"/>
      <c r="D357" s="235" t="s">
        <v>165</v>
      </c>
      <c r="E357" s="252" t="s">
        <v>1</v>
      </c>
      <c r="F357" s="253" t="s">
        <v>313</v>
      </c>
      <c r="G357" s="251"/>
      <c r="H357" s="254">
        <v>-726.70000000000005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165</v>
      </c>
      <c r="AU357" s="260" t="s">
        <v>87</v>
      </c>
      <c r="AV357" s="14" t="s">
        <v>87</v>
      </c>
      <c r="AW357" s="14" t="s">
        <v>33</v>
      </c>
      <c r="AX357" s="14" t="s">
        <v>78</v>
      </c>
      <c r="AY357" s="260" t="s">
        <v>155</v>
      </c>
    </row>
    <row r="358" s="13" customFormat="1">
      <c r="A358" s="13"/>
      <c r="B358" s="240"/>
      <c r="C358" s="241"/>
      <c r="D358" s="235" t="s">
        <v>165</v>
      </c>
      <c r="E358" s="242" t="s">
        <v>1</v>
      </c>
      <c r="F358" s="243" t="s">
        <v>314</v>
      </c>
      <c r="G358" s="241"/>
      <c r="H358" s="242" t="s">
        <v>1</v>
      </c>
      <c r="I358" s="244"/>
      <c r="J358" s="241"/>
      <c r="K358" s="241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165</v>
      </c>
      <c r="AU358" s="249" t="s">
        <v>87</v>
      </c>
      <c r="AV358" s="13" t="s">
        <v>85</v>
      </c>
      <c r="AW358" s="13" t="s">
        <v>33</v>
      </c>
      <c r="AX358" s="13" t="s">
        <v>78</v>
      </c>
      <c r="AY358" s="249" t="s">
        <v>155</v>
      </c>
    </row>
    <row r="359" s="14" customFormat="1">
      <c r="A359" s="14"/>
      <c r="B359" s="250"/>
      <c r="C359" s="251"/>
      <c r="D359" s="235" t="s">
        <v>165</v>
      </c>
      <c r="E359" s="252" t="s">
        <v>1</v>
      </c>
      <c r="F359" s="253" t="s">
        <v>315</v>
      </c>
      <c r="G359" s="251"/>
      <c r="H359" s="254">
        <v>1432.5999999999999</v>
      </c>
      <c r="I359" s="255"/>
      <c r="J359" s="251"/>
      <c r="K359" s="251"/>
      <c r="L359" s="256"/>
      <c r="M359" s="257"/>
      <c r="N359" s="258"/>
      <c r="O359" s="258"/>
      <c r="P359" s="258"/>
      <c r="Q359" s="258"/>
      <c r="R359" s="258"/>
      <c r="S359" s="258"/>
      <c r="T359" s="25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0" t="s">
        <v>165</v>
      </c>
      <c r="AU359" s="260" t="s">
        <v>87</v>
      </c>
      <c r="AV359" s="14" t="s">
        <v>87</v>
      </c>
      <c r="AW359" s="14" t="s">
        <v>33</v>
      </c>
      <c r="AX359" s="14" t="s">
        <v>78</v>
      </c>
      <c r="AY359" s="260" t="s">
        <v>155</v>
      </c>
    </row>
    <row r="360" s="13" customFormat="1">
      <c r="A360" s="13"/>
      <c r="B360" s="240"/>
      <c r="C360" s="241"/>
      <c r="D360" s="235" t="s">
        <v>165</v>
      </c>
      <c r="E360" s="242" t="s">
        <v>1</v>
      </c>
      <c r="F360" s="243" t="s">
        <v>312</v>
      </c>
      <c r="G360" s="241"/>
      <c r="H360" s="242" t="s">
        <v>1</v>
      </c>
      <c r="I360" s="244"/>
      <c r="J360" s="241"/>
      <c r="K360" s="241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165</v>
      </c>
      <c r="AU360" s="249" t="s">
        <v>87</v>
      </c>
      <c r="AV360" s="13" t="s">
        <v>85</v>
      </c>
      <c r="AW360" s="13" t="s">
        <v>33</v>
      </c>
      <c r="AX360" s="13" t="s">
        <v>78</v>
      </c>
      <c r="AY360" s="249" t="s">
        <v>155</v>
      </c>
    </row>
    <row r="361" s="14" customFormat="1">
      <c r="A361" s="14"/>
      <c r="B361" s="250"/>
      <c r="C361" s="251"/>
      <c r="D361" s="235" t="s">
        <v>165</v>
      </c>
      <c r="E361" s="252" t="s">
        <v>1</v>
      </c>
      <c r="F361" s="253" t="s">
        <v>316</v>
      </c>
      <c r="G361" s="251"/>
      <c r="H361" s="254">
        <v>-418.89999999999998</v>
      </c>
      <c r="I361" s="255"/>
      <c r="J361" s="251"/>
      <c r="K361" s="251"/>
      <c r="L361" s="256"/>
      <c r="M361" s="257"/>
      <c r="N361" s="258"/>
      <c r="O361" s="258"/>
      <c r="P361" s="258"/>
      <c r="Q361" s="258"/>
      <c r="R361" s="258"/>
      <c r="S361" s="258"/>
      <c r="T361" s="25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0" t="s">
        <v>165</v>
      </c>
      <c r="AU361" s="260" t="s">
        <v>87</v>
      </c>
      <c r="AV361" s="14" t="s">
        <v>87</v>
      </c>
      <c r="AW361" s="14" t="s">
        <v>33</v>
      </c>
      <c r="AX361" s="14" t="s">
        <v>78</v>
      </c>
      <c r="AY361" s="260" t="s">
        <v>155</v>
      </c>
    </row>
    <row r="362" s="15" customFormat="1">
      <c r="A362" s="15"/>
      <c r="B362" s="261"/>
      <c r="C362" s="262"/>
      <c r="D362" s="235" t="s">
        <v>165</v>
      </c>
      <c r="E362" s="263" t="s">
        <v>1</v>
      </c>
      <c r="F362" s="264" t="s">
        <v>168</v>
      </c>
      <c r="G362" s="262"/>
      <c r="H362" s="265">
        <v>1560.8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1" t="s">
        <v>165</v>
      </c>
      <c r="AU362" s="271" t="s">
        <v>87</v>
      </c>
      <c r="AV362" s="15" t="s">
        <v>161</v>
      </c>
      <c r="AW362" s="15" t="s">
        <v>33</v>
      </c>
      <c r="AX362" s="15" t="s">
        <v>85</v>
      </c>
      <c r="AY362" s="271" t="s">
        <v>155</v>
      </c>
    </row>
    <row r="363" s="2" customFormat="1" ht="21.75" customHeight="1">
      <c r="A363" s="39"/>
      <c r="B363" s="40"/>
      <c r="C363" s="221" t="s">
        <v>317</v>
      </c>
      <c r="D363" s="221" t="s">
        <v>157</v>
      </c>
      <c r="E363" s="222" t="s">
        <v>318</v>
      </c>
      <c r="F363" s="223" t="s">
        <v>319</v>
      </c>
      <c r="G363" s="224" t="s">
        <v>160</v>
      </c>
      <c r="H363" s="225">
        <v>2766.5999999999999</v>
      </c>
      <c r="I363" s="226"/>
      <c r="J363" s="227">
        <f>ROUND(I363*H363,2)</f>
        <v>0</v>
      </c>
      <c r="K363" s="228"/>
      <c r="L363" s="45"/>
      <c r="M363" s="229" t="s">
        <v>1</v>
      </c>
      <c r="N363" s="230" t="s">
        <v>43</v>
      </c>
      <c r="O363" s="92"/>
      <c r="P363" s="231">
        <f>O363*H363</f>
        <v>0</v>
      </c>
      <c r="Q363" s="231">
        <v>6.0000000000000002E-05</v>
      </c>
      <c r="R363" s="231">
        <f>Q363*H363</f>
        <v>0.16599600000000001</v>
      </c>
      <c r="S363" s="231">
        <v>0.10299999999999999</v>
      </c>
      <c r="T363" s="232">
        <f>S363*H363</f>
        <v>284.95979999999997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3" t="s">
        <v>161</v>
      </c>
      <c r="AT363" s="233" t="s">
        <v>157</v>
      </c>
      <c r="AU363" s="233" t="s">
        <v>87</v>
      </c>
      <c r="AY363" s="18" t="s">
        <v>155</v>
      </c>
      <c r="BE363" s="234">
        <f>IF(N363="základní",J363,0)</f>
        <v>0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8" t="s">
        <v>85</v>
      </c>
      <c r="BK363" s="234">
        <f>ROUND(I363*H363,2)</f>
        <v>0</v>
      </c>
      <c r="BL363" s="18" t="s">
        <v>161</v>
      </c>
      <c r="BM363" s="233" t="s">
        <v>320</v>
      </c>
    </row>
    <row r="364" s="2" customFormat="1">
      <c r="A364" s="39"/>
      <c r="B364" s="40"/>
      <c r="C364" s="41"/>
      <c r="D364" s="235" t="s">
        <v>163</v>
      </c>
      <c r="E364" s="41"/>
      <c r="F364" s="236" t="s">
        <v>321</v>
      </c>
      <c r="G364" s="41"/>
      <c r="H364" s="41"/>
      <c r="I364" s="237"/>
      <c r="J364" s="41"/>
      <c r="K364" s="41"/>
      <c r="L364" s="45"/>
      <c r="M364" s="238"/>
      <c r="N364" s="239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163</v>
      </c>
      <c r="AU364" s="18" t="s">
        <v>87</v>
      </c>
    </row>
    <row r="365" s="13" customFormat="1">
      <c r="A365" s="13"/>
      <c r="B365" s="240"/>
      <c r="C365" s="241"/>
      <c r="D365" s="235" t="s">
        <v>165</v>
      </c>
      <c r="E365" s="242" t="s">
        <v>1</v>
      </c>
      <c r="F365" s="243" t="s">
        <v>322</v>
      </c>
      <c r="G365" s="241"/>
      <c r="H365" s="242" t="s">
        <v>1</v>
      </c>
      <c r="I365" s="244"/>
      <c r="J365" s="241"/>
      <c r="K365" s="241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165</v>
      </c>
      <c r="AU365" s="249" t="s">
        <v>87</v>
      </c>
      <c r="AV365" s="13" t="s">
        <v>85</v>
      </c>
      <c r="AW365" s="13" t="s">
        <v>33</v>
      </c>
      <c r="AX365" s="13" t="s">
        <v>78</v>
      </c>
      <c r="AY365" s="249" t="s">
        <v>155</v>
      </c>
    </row>
    <row r="366" s="13" customFormat="1">
      <c r="A366" s="13"/>
      <c r="B366" s="240"/>
      <c r="C366" s="241"/>
      <c r="D366" s="235" t="s">
        <v>165</v>
      </c>
      <c r="E366" s="242" t="s">
        <v>1</v>
      </c>
      <c r="F366" s="243" t="s">
        <v>323</v>
      </c>
      <c r="G366" s="241"/>
      <c r="H366" s="242" t="s">
        <v>1</v>
      </c>
      <c r="I366" s="244"/>
      <c r="J366" s="241"/>
      <c r="K366" s="241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165</v>
      </c>
      <c r="AU366" s="249" t="s">
        <v>87</v>
      </c>
      <c r="AV366" s="13" t="s">
        <v>85</v>
      </c>
      <c r="AW366" s="13" t="s">
        <v>33</v>
      </c>
      <c r="AX366" s="13" t="s">
        <v>78</v>
      </c>
      <c r="AY366" s="249" t="s">
        <v>155</v>
      </c>
    </row>
    <row r="367" s="14" customFormat="1">
      <c r="A367" s="14"/>
      <c r="B367" s="250"/>
      <c r="C367" s="251"/>
      <c r="D367" s="235" t="s">
        <v>165</v>
      </c>
      <c r="E367" s="252" t="s">
        <v>1</v>
      </c>
      <c r="F367" s="253" t="s">
        <v>324</v>
      </c>
      <c r="G367" s="251"/>
      <c r="H367" s="254">
        <v>971.79999999999995</v>
      </c>
      <c r="I367" s="255"/>
      <c r="J367" s="251"/>
      <c r="K367" s="251"/>
      <c r="L367" s="256"/>
      <c r="M367" s="257"/>
      <c r="N367" s="258"/>
      <c r="O367" s="258"/>
      <c r="P367" s="258"/>
      <c r="Q367" s="258"/>
      <c r="R367" s="258"/>
      <c r="S367" s="258"/>
      <c r="T367" s="25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0" t="s">
        <v>165</v>
      </c>
      <c r="AU367" s="260" t="s">
        <v>87</v>
      </c>
      <c r="AV367" s="14" t="s">
        <v>87</v>
      </c>
      <c r="AW367" s="14" t="s">
        <v>33</v>
      </c>
      <c r="AX367" s="14" t="s">
        <v>78</v>
      </c>
      <c r="AY367" s="260" t="s">
        <v>155</v>
      </c>
    </row>
    <row r="368" s="13" customFormat="1">
      <c r="A368" s="13"/>
      <c r="B368" s="240"/>
      <c r="C368" s="241"/>
      <c r="D368" s="235" t="s">
        <v>165</v>
      </c>
      <c r="E368" s="242" t="s">
        <v>1</v>
      </c>
      <c r="F368" s="243" t="s">
        <v>325</v>
      </c>
      <c r="G368" s="241"/>
      <c r="H368" s="242" t="s">
        <v>1</v>
      </c>
      <c r="I368" s="244"/>
      <c r="J368" s="241"/>
      <c r="K368" s="241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165</v>
      </c>
      <c r="AU368" s="249" t="s">
        <v>87</v>
      </c>
      <c r="AV368" s="13" t="s">
        <v>85</v>
      </c>
      <c r="AW368" s="13" t="s">
        <v>33</v>
      </c>
      <c r="AX368" s="13" t="s">
        <v>78</v>
      </c>
      <c r="AY368" s="249" t="s">
        <v>155</v>
      </c>
    </row>
    <row r="369" s="14" customFormat="1">
      <c r="A369" s="14"/>
      <c r="B369" s="250"/>
      <c r="C369" s="251"/>
      <c r="D369" s="235" t="s">
        <v>165</v>
      </c>
      <c r="E369" s="252" t="s">
        <v>1</v>
      </c>
      <c r="F369" s="253" t="s">
        <v>326</v>
      </c>
      <c r="G369" s="251"/>
      <c r="H369" s="254">
        <v>1794.8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165</v>
      </c>
      <c r="AU369" s="260" t="s">
        <v>87</v>
      </c>
      <c r="AV369" s="14" t="s">
        <v>87</v>
      </c>
      <c r="AW369" s="14" t="s">
        <v>33</v>
      </c>
      <c r="AX369" s="14" t="s">
        <v>78</v>
      </c>
      <c r="AY369" s="260" t="s">
        <v>155</v>
      </c>
    </row>
    <row r="370" s="15" customFormat="1">
      <c r="A370" s="15"/>
      <c r="B370" s="261"/>
      <c r="C370" s="262"/>
      <c r="D370" s="235" t="s">
        <v>165</v>
      </c>
      <c r="E370" s="263" t="s">
        <v>1</v>
      </c>
      <c r="F370" s="264" t="s">
        <v>168</v>
      </c>
      <c r="G370" s="262"/>
      <c r="H370" s="265">
        <v>2766.5999999999999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1" t="s">
        <v>165</v>
      </c>
      <c r="AU370" s="271" t="s">
        <v>87</v>
      </c>
      <c r="AV370" s="15" t="s">
        <v>161</v>
      </c>
      <c r="AW370" s="15" t="s">
        <v>33</v>
      </c>
      <c r="AX370" s="15" t="s">
        <v>85</v>
      </c>
      <c r="AY370" s="271" t="s">
        <v>155</v>
      </c>
    </row>
    <row r="371" s="2" customFormat="1" ht="21.75" customHeight="1">
      <c r="A371" s="39"/>
      <c r="B371" s="40"/>
      <c r="C371" s="221" t="s">
        <v>327</v>
      </c>
      <c r="D371" s="221" t="s">
        <v>157</v>
      </c>
      <c r="E371" s="222" t="s">
        <v>328</v>
      </c>
      <c r="F371" s="223" t="s">
        <v>329</v>
      </c>
      <c r="G371" s="224" t="s">
        <v>160</v>
      </c>
      <c r="H371" s="225">
        <v>207.90000000000001</v>
      </c>
      <c r="I371" s="226"/>
      <c r="J371" s="227">
        <f>ROUND(I371*H371,2)</f>
        <v>0</v>
      </c>
      <c r="K371" s="228"/>
      <c r="L371" s="45"/>
      <c r="M371" s="229" t="s">
        <v>1</v>
      </c>
      <c r="N371" s="230" t="s">
        <v>43</v>
      </c>
      <c r="O371" s="92"/>
      <c r="P371" s="231">
        <f>O371*H371</f>
        <v>0</v>
      </c>
      <c r="Q371" s="231">
        <v>9.0000000000000006E-05</v>
      </c>
      <c r="R371" s="231">
        <f>Q371*H371</f>
        <v>0.018711000000000002</v>
      </c>
      <c r="S371" s="231">
        <v>0.25600000000000001</v>
      </c>
      <c r="T371" s="232">
        <f>S371*H371</f>
        <v>53.2224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3" t="s">
        <v>161</v>
      </c>
      <c r="AT371" s="233" t="s">
        <v>157</v>
      </c>
      <c r="AU371" s="233" t="s">
        <v>87</v>
      </c>
      <c r="AY371" s="18" t="s">
        <v>155</v>
      </c>
      <c r="BE371" s="234">
        <f>IF(N371="základní",J371,0)</f>
        <v>0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8" t="s">
        <v>85</v>
      </c>
      <c r="BK371" s="234">
        <f>ROUND(I371*H371,2)</f>
        <v>0</v>
      </c>
      <c r="BL371" s="18" t="s">
        <v>161</v>
      </c>
      <c r="BM371" s="233" t="s">
        <v>330</v>
      </c>
    </row>
    <row r="372" s="2" customFormat="1">
      <c r="A372" s="39"/>
      <c r="B372" s="40"/>
      <c r="C372" s="41"/>
      <c r="D372" s="235" t="s">
        <v>163</v>
      </c>
      <c r="E372" s="41"/>
      <c r="F372" s="236" t="s">
        <v>331</v>
      </c>
      <c r="G372" s="41"/>
      <c r="H372" s="41"/>
      <c r="I372" s="237"/>
      <c r="J372" s="41"/>
      <c r="K372" s="41"/>
      <c r="L372" s="45"/>
      <c r="M372" s="238"/>
      <c r="N372" s="239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163</v>
      </c>
      <c r="AU372" s="18" t="s">
        <v>87</v>
      </c>
    </row>
    <row r="373" s="13" customFormat="1">
      <c r="A373" s="13"/>
      <c r="B373" s="240"/>
      <c r="C373" s="241"/>
      <c r="D373" s="235" t="s">
        <v>165</v>
      </c>
      <c r="E373" s="242" t="s">
        <v>1</v>
      </c>
      <c r="F373" s="243" t="s">
        <v>332</v>
      </c>
      <c r="G373" s="241"/>
      <c r="H373" s="242" t="s">
        <v>1</v>
      </c>
      <c r="I373" s="244"/>
      <c r="J373" s="241"/>
      <c r="K373" s="241"/>
      <c r="L373" s="245"/>
      <c r="M373" s="246"/>
      <c r="N373" s="247"/>
      <c r="O373" s="247"/>
      <c r="P373" s="247"/>
      <c r="Q373" s="247"/>
      <c r="R373" s="247"/>
      <c r="S373" s="247"/>
      <c r="T373" s="24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9" t="s">
        <v>165</v>
      </c>
      <c r="AU373" s="249" t="s">
        <v>87</v>
      </c>
      <c r="AV373" s="13" t="s">
        <v>85</v>
      </c>
      <c r="AW373" s="13" t="s">
        <v>33</v>
      </c>
      <c r="AX373" s="13" t="s">
        <v>78</v>
      </c>
      <c r="AY373" s="249" t="s">
        <v>155</v>
      </c>
    </row>
    <row r="374" s="13" customFormat="1">
      <c r="A374" s="13"/>
      <c r="B374" s="240"/>
      <c r="C374" s="241"/>
      <c r="D374" s="235" t="s">
        <v>165</v>
      </c>
      <c r="E374" s="242" t="s">
        <v>1</v>
      </c>
      <c r="F374" s="243" t="s">
        <v>323</v>
      </c>
      <c r="G374" s="241"/>
      <c r="H374" s="242" t="s">
        <v>1</v>
      </c>
      <c r="I374" s="244"/>
      <c r="J374" s="241"/>
      <c r="K374" s="241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165</v>
      </c>
      <c r="AU374" s="249" t="s">
        <v>87</v>
      </c>
      <c r="AV374" s="13" t="s">
        <v>85</v>
      </c>
      <c r="AW374" s="13" t="s">
        <v>33</v>
      </c>
      <c r="AX374" s="13" t="s">
        <v>78</v>
      </c>
      <c r="AY374" s="249" t="s">
        <v>155</v>
      </c>
    </row>
    <row r="375" s="14" customFormat="1">
      <c r="A375" s="14"/>
      <c r="B375" s="250"/>
      <c r="C375" s="251"/>
      <c r="D375" s="235" t="s">
        <v>165</v>
      </c>
      <c r="E375" s="252" t="s">
        <v>1</v>
      </c>
      <c r="F375" s="253" t="s">
        <v>333</v>
      </c>
      <c r="G375" s="251"/>
      <c r="H375" s="254">
        <v>207.90000000000001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165</v>
      </c>
      <c r="AU375" s="260" t="s">
        <v>87</v>
      </c>
      <c r="AV375" s="14" t="s">
        <v>87</v>
      </c>
      <c r="AW375" s="14" t="s">
        <v>33</v>
      </c>
      <c r="AX375" s="14" t="s">
        <v>78</v>
      </c>
      <c r="AY375" s="260" t="s">
        <v>155</v>
      </c>
    </row>
    <row r="376" s="15" customFormat="1">
      <c r="A376" s="15"/>
      <c r="B376" s="261"/>
      <c r="C376" s="262"/>
      <c r="D376" s="235" t="s">
        <v>165</v>
      </c>
      <c r="E376" s="263" t="s">
        <v>1</v>
      </c>
      <c r="F376" s="264" t="s">
        <v>168</v>
      </c>
      <c r="G376" s="262"/>
      <c r="H376" s="265">
        <v>207.90000000000001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1" t="s">
        <v>165</v>
      </c>
      <c r="AU376" s="271" t="s">
        <v>87</v>
      </c>
      <c r="AV376" s="15" t="s">
        <v>161</v>
      </c>
      <c r="AW376" s="15" t="s">
        <v>33</v>
      </c>
      <c r="AX376" s="15" t="s">
        <v>85</v>
      </c>
      <c r="AY376" s="271" t="s">
        <v>155</v>
      </c>
    </row>
    <row r="377" s="2" customFormat="1" ht="21.75" customHeight="1">
      <c r="A377" s="39"/>
      <c r="B377" s="40"/>
      <c r="C377" s="221" t="s">
        <v>334</v>
      </c>
      <c r="D377" s="221" t="s">
        <v>157</v>
      </c>
      <c r="E377" s="222" t="s">
        <v>335</v>
      </c>
      <c r="F377" s="223" t="s">
        <v>336</v>
      </c>
      <c r="G377" s="224" t="s">
        <v>160</v>
      </c>
      <c r="H377" s="225">
        <v>1023.7000000000001</v>
      </c>
      <c r="I377" s="226"/>
      <c r="J377" s="227">
        <f>ROUND(I377*H377,2)</f>
        <v>0</v>
      </c>
      <c r="K377" s="228"/>
      <c r="L377" s="45"/>
      <c r="M377" s="229" t="s">
        <v>1</v>
      </c>
      <c r="N377" s="230" t="s">
        <v>43</v>
      </c>
      <c r="O377" s="92"/>
      <c r="P377" s="231">
        <f>O377*H377</f>
        <v>0</v>
      </c>
      <c r="Q377" s="231">
        <v>6.0000000000000002E-05</v>
      </c>
      <c r="R377" s="231">
        <f>Q377*H377</f>
        <v>0.061422000000000004</v>
      </c>
      <c r="S377" s="231">
        <v>0.128</v>
      </c>
      <c r="T377" s="232">
        <f>S377*H377</f>
        <v>131.03360000000001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3" t="s">
        <v>161</v>
      </c>
      <c r="AT377" s="233" t="s">
        <v>157</v>
      </c>
      <c r="AU377" s="233" t="s">
        <v>87</v>
      </c>
      <c r="AY377" s="18" t="s">
        <v>155</v>
      </c>
      <c r="BE377" s="234">
        <f>IF(N377="základní",J377,0)</f>
        <v>0</v>
      </c>
      <c r="BF377" s="234">
        <f>IF(N377="snížená",J377,0)</f>
        <v>0</v>
      </c>
      <c r="BG377" s="234">
        <f>IF(N377="zákl. přenesená",J377,0)</f>
        <v>0</v>
      </c>
      <c r="BH377" s="234">
        <f>IF(N377="sníž. přenesená",J377,0)</f>
        <v>0</v>
      </c>
      <c r="BI377" s="234">
        <f>IF(N377="nulová",J377,0)</f>
        <v>0</v>
      </c>
      <c r="BJ377" s="18" t="s">
        <v>85</v>
      </c>
      <c r="BK377" s="234">
        <f>ROUND(I377*H377,2)</f>
        <v>0</v>
      </c>
      <c r="BL377" s="18" t="s">
        <v>161</v>
      </c>
      <c r="BM377" s="233" t="s">
        <v>337</v>
      </c>
    </row>
    <row r="378" s="2" customFormat="1">
      <c r="A378" s="39"/>
      <c r="B378" s="40"/>
      <c r="C378" s="41"/>
      <c r="D378" s="235" t="s">
        <v>163</v>
      </c>
      <c r="E378" s="41"/>
      <c r="F378" s="236" t="s">
        <v>338</v>
      </c>
      <c r="G378" s="41"/>
      <c r="H378" s="41"/>
      <c r="I378" s="237"/>
      <c r="J378" s="41"/>
      <c r="K378" s="41"/>
      <c r="L378" s="45"/>
      <c r="M378" s="238"/>
      <c r="N378" s="239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163</v>
      </c>
      <c r="AU378" s="18" t="s">
        <v>87</v>
      </c>
    </row>
    <row r="379" s="13" customFormat="1">
      <c r="A379" s="13"/>
      <c r="B379" s="240"/>
      <c r="C379" s="241"/>
      <c r="D379" s="235" t="s">
        <v>165</v>
      </c>
      <c r="E379" s="242" t="s">
        <v>1</v>
      </c>
      <c r="F379" s="243" t="s">
        <v>339</v>
      </c>
      <c r="G379" s="241"/>
      <c r="H379" s="242" t="s">
        <v>1</v>
      </c>
      <c r="I379" s="244"/>
      <c r="J379" s="241"/>
      <c r="K379" s="241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165</v>
      </c>
      <c r="AU379" s="249" t="s">
        <v>87</v>
      </c>
      <c r="AV379" s="13" t="s">
        <v>85</v>
      </c>
      <c r="AW379" s="13" t="s">
        <v>33</v>
      </c>
      <c r="AX379" s="13" t="s">
        <v>78</v>
      </c>
      <c r="AY379" s="249" t="s">
        <v>155</v>
      </c>
    </row>
    <row r="380" s="13" customFormat="1">
      <c r="A380" s="13"/>
      <c r="B380" s="240"/>
      <c r="C380" s="241"/>
      <c r="D380" s="235" t="s">
        <v>165</v>
      </c>
      <c r="E380" s="242" t="s">
        <v>1</v>
      </c>
      <c r="F380" s="243" t="s">
        <v>173</v>
      </c>
      <c r="G380" s="241"/>
      <c r="H380" s="242" t="s">
        <v>1</v>
      </c>
      <c r="I380" s="244"/>
      <c r="J380" s="241"/>
      <c r="K380" s="241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165</v>
      </c>
      <c r="AU380" s="249" t="s">
        <v>87</v>
      </c>
      <c r="AV380" s="13" t="s">
        <v>85</v>
      </c>
      <c r="AW380" s="13" t="s">
        <v>33</v>
      </c>
      <c r="AX380" s="13" t="s">
        <v>78</v>
      </c>
      <c r="AY380" s="249" t="s">
        <v>155</v>
      </c>
    </row>
    <row r="381" s="14" customFormat="1">
      <c r="A381" s="14"/>
      <c r="B381" s="250"/>
      <c r="C381" s="251"/>
      <c r="D381" s="235" t="s">
        <v>165</v>
      </c>
      <c r="E381" s="252" t="s">
        <v>1</v>
      </c>
      <c r="F381" s="253" t="s">
        <v>340</v>
      </c>
      <c r="G381" s="251"/>
      <c r="H381" s="254">
        <v>243.59999999999999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165</v>
      </c>
      <c r="AU381" s="260" t="s">
        <v>87</v>
      </c>
      <c r="AV381" s="14" t="s">
        <v>87</v>
      </c>
      <c r="AW381" s="14" t="s">
        <v>33</v>
      </c>
      <c r="AX381" s="14" t="s">
        <v>78</v>
      </c>
      <c r="AY381" s="260" t="s">
        <v>155</v>
      </c>
    </row>
    <row r="382" s="13" customFormat="1">
      <c r="A382" s="13"/>
      <c r="B382" s="240"/>
      <c r="C382" s="241"/>
      <c r="D382" s="235" t="s">
        <v>165</v>
      </c>
      <c r="E382" s="242" t="s">
        <v>1</v>
      </c>
      <c r="F382" s="243" t="s">
        <v>175</v>
      </c>
      <c r="G382" s="241"/>
      <c r="H382" s="242" t="s">
        <v>1</v>
      </c>
      <c r="I382" s="244"/>
      <c r="J382" s="241"/>
      <c r="K382" s="241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165</v>
      </c>
      <c r="AU382" s="249" t="s">
        <v>87</v>
      </c>
      <c r="AV382" s="13" t="s">
        <v>85</v>
      </c>
      <c r="AW382" s="13" t="s">
        <v>33</v>
      </c>
      <c r="AX382" s="13" t="s">
        <v>78</v>
      </c>
      <c r="AY382" s="249" t="s">
        <v>155</v>
      </c>
    </row>
    <row r="383" s="14" customFormat="1">
      <c r="A383" s="14"/>
      <c r="B383" s="250"/>
      <c r="C383" s="251"/>
      <c r="D383" s="235" t="s">
        <v>165</v>
      </c>
      <c r="E383" s="252" t="s">
        <v>1</v>
      </c>
      <c r="F383" s="253" t="s">
        <v>341</v>
      </c>
      <c r="G383" s="251"/>
      <c r="H383" s="254">
        <v>5.5999999999999996</v>
      </c>
      <c r="I383" s="255"/>
      <c r="J383" s="251"/>
      <c r="K383" s="251"/>
      <c r="L383" s="256"/>
      <c r="M383" s="257"/>
      <c r="N383" s="258"/>
      <c r="O383" s="258"/>
      <c r="P383" s="258"/>
      <c r="Q383" s="258"/>
      <c r="R383" s="258"/>
      <c r="S383" s="258"/>
      <c r="T383" s="25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0" t="s">
        <v>165</v>
      </c>
      <c r="AU383" s="260" t="s">
        <v>87</v>
      </c>
      <c r="AV383" s="14" t="s">
        <v>87</v>
      </c>
      <c r="AW383" s="14" t="s">
        <v>33</v>
      </c>
      <c r="AX383" s="14" t="s">
        <v>78</v>
      </c>
      <c r="AY383" s="260" t="s">
        <v>155</v>
      </c>
    </row>
    <row r="384" s="13" customFormat="1">
      <c r="A384" s="13"/>
      <c r="B384" s="240"/>
      <c r="C384" s="241"/>
      <c r="D384" s="235" t="s">
        <v>165</v>
      </c>
      <c r="E384" s="242" t="s">
        <v>1</v>
      </c>
      <c r="F384" s="243" t="s">
        <v>177</v>
      </c>
      <c r="G384" s="241"/>
      <c r="H384" s="242" t="s">
        <v>1</v>
      </c>
      <c r="I384" s="244"/>
      <c r="J384" s="241"/>
      <c r="K384" s="241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165</v>
      </c>
      <c r="AU384" s="249" t="s">
        <v>87</v>
      </c>
      <c r="AV384" s="13" t="s">
        <v>85</v>
      </c>
      <c r="AW384" s="13" t="s">
        <v>33</v>
      </c>
      <c r="AX384" s="13" t="s">
        <v>78</v>
      </c>
      <c r="AY384" s="249" t="s">
        <v>155</v>
      </c>
    </row>
    <row r="385" s="14" customFormat="1">
      <c r="A385" s="14"/>
      <c r="B385" s="250"/>
      <c r="C385" s="251"/>
      <c r="D385" s="235" t="s">
        <v>165</v>
      </c>
      <c r="E385" s="252" t="s">
        <v>1</v>
      </c>
      <c r="F385" s="253" t="s">
        <v>342</v>
      </c>
      <c r="G385" s="251"/>
      <c r="H385" s="254">
        <v>1.5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165</v>
      </c>
      <c r="AU385" s="260" t="s">
        <v>87</v>
      </c>
      <c r="AV385" s="14" t="s">
        <v>87</v>
      </c>
      <c r="AW385" s="14" t="s">
        <v>33</v>
      </c>
      <c r="AX385" s="14" t="s">
        <v>78</v>
      </c>
      <c r="AY385" s="260" t="s">
        <v>155</v>
      </c>
    </row>
    <row r="386" s="13" customFormat="1">
      <c r="A386" s="13"/>
      <c r="B386" s="240"/>
      <c r="C386" s="241"/>
      <c r="D386" s="235" t="s">
        <v>165</v>
      </c>
      <c r="E386" s="242" t="s">
        <v>1</v>
      </c>
      <c r="F386" s="243" t="s">
        <v>179</v>
      </c>
      <c r="G386" s="241"/>
      <c r="H386" s="242" t="s">
        <v>1</v>
      </c>
      <c r="I386" s="244"/>
      <c r="J386" s="241"/>
      <c r="K386" s="241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165</v>
      </c>
      <c r="AU386" s="249" t="s">
        <v>87</v>
      </c>
      <c r="AV386" s="13" t="s">
        <v>85</v>
      </c>
      <c r="AW386" s="13" t="s">
        <v>33</v>
      </c>
      <c r="AX386" s="13" t="s">
        <v>78</v>
      </c>
      <c r="AY386" s="249" t="s">
        <v>155</v>
      </c>
    </row>
    <row r="387" s="14" customFormat="1">
      <c r="A387" s="14"/>
      <c r="B387" s="250"/>
      <c r="C387" s="251"/>
      <c r="D387" s="235" t="s">
        <v>165</v>
      </c>
      <c r="E387" s="252" t="s">
        <v>1</v>
      </c>
      <c r="F387" s="253" t="s">
        <v>343</v>
      </c>
      <c r="G387" s="251"/>
      <c r="H387" s="254">
        <v>140.5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165</v>
      </c>
      <c r="AU387" s="260" t="s">
        <v>87</v>
      </c>
      <c r="AV387" s="14" t="s">
        <v>87</v>
      </c>
      <c r="AW387" s="14" t="s">
        <v>33</v>
      </c>
      <c r="AX387" s="14" t="s">
        <v>78</v>
      </c>
      <c r="AY387" s="260" t="s">
        <v>155</v>
      </c>
    </row>
    <row r="388" s="14" customFormat="1">
      <c r="A388" s="14"/>
      <c r="B388" s="250"/>
      <c r="C388" s="251"/>
      <c r="D388" s="235" t="s">
        <v>165</v>
      </c>
      <c r="E388" s="252" t="s">
        <v>1</v>
      </c>
      <c r="F388" s="253" t="s">
        <v>344</v>
      </c>
      <c r="G388" s="251"/>
      <c r="H388" s="254">
        <v>2.7999999999999998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165</v>
      </c>
      <c r="AU388" s="260" t="s">
        <v>87</v>
      </c>
      <c r="AV388" s="14" t="s">
        <v>87</v>
      </c>
      <c r="AW388" s="14" t="s">
        <v>33</v>
      </c>
      <c r="AX388" s="14" t="s">
        <v>78</v>
      </c>
      <c r="AY388" s="260" t="s">
        <v>155</v>
      </c>
    </row>
    <row r="389" s="13" customFormat="1">
      <c r="A389" s="13"/>
      <c r="B389" s="240"/>
      <c r="C389" s="241"/>
      <c r="D389" s="235" t="s">
        <v>165</v>
      </c>
      <c r="E389" s="242" t="s">
        <v>1</v>
      </c>
      <c r="F389" s="243" t="s">
        <v>182</v>
      </c>
      <c r="G389" s="241"/>
      <c r="H389" s="242" t="s">
        <v>1</v>
      </c>
      <c r="I389" s="244"/>
      <c r="J389" s="241"/>
      <c r="K389" s="241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165</v>
      </c>
      <c r="AU389" s="249" t="s">
        <v>87</v>
      </c>
      <c r="AV389" s="13" t="s">
        <v>85</v>
      </c>
      <c r="AW389" s="13" t="s">
        <v>33</v>
      </c>
      <c r="AX389" s="13" t="s">
        <v>78</v>
      </c>
      <c r="AY389" s="249" t="s">
        <v>155</v>
      </c>
    </row>
    <row r="390" s="14" customFormat="1">
      <c r="A390" s="14"/>
      <c r="B390" s="250"/>
      <c r="C390" s="251"/>
      <c r="D390" s="235" t="s">
        <v>165</v>
      </c>
      <c r="E390" s="252" t="s">
        <v>1</v>
      </c>
      <c r="F390" s="253" t="s">
        <v>345</v>
      </c>
      <c r="G390" s="251"/>
      <c r="H390" s="254">
        <v>142.69999999999999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165</v>
      </c>
      <c r="AU390" s="260" t="s">
        <v>87</v>
      </c>
      <c r="AV390" s="14" t="s">
        <v>87</v>
      </c>
      <c r="AW390" s="14" t="s">
        <v>33</v>
      </c>
      <c r="AX390" s="14" t="s">
        <v>78</v>
      </c>
      <c r="AY390" s="260" t="s">
        <v>155</v>
      </c>
    </row>
    <row r="391" s="14" customFormat="1">
      <c r="A391" s="14"/>
      <c r="B391" s="250"/>
      <c r="C391" s="251"/>
      <c r="D391" s="235" t="s">
        <v>165</v>
      </c>
      <c r="E391" s="252" t="s">
        <v>1</v>
      </c>
      <c r="F391" s="253" t="s">
        <v>346</v>
      </c>
      <c r="G391" s="251"/>
      <c r="H391" s="254">
        <v>2.3999999999999999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0" t="s">
        <v>165</v>
      </c>
      <c r="AU391" s="260" t="s">
        <v>87</v>
      </c>
      <c r="AV391" s="14" t="s">
        <v>87</v>
      </c>
      <c r="AW391" s="14" t="s">
        <v>33</v>
      </c>
      <c r="AX391" s="14" t="s">
        <v>78</v>
      </c>
      <c r="AY391" s="260" t="s">
        <v>155</v>
      </c>
    </row>
    <row r="392" s="13" customFormat="1">
      <c r="A392" s="13"/>
      <c r="B392" s="240"/>
      <c r="C392" s="241"/>
      <c r="D392" s="235" t="s">
        <v>165</v>
      </c>
      <c r="E392" s="242" t="s">
        <v>1</v>
      </c>
      <c r="F392" s="243" t="s">
        <v>185</v>
      </c>
      <c r="G392" s="241"/>
      <c r="H392" s="242" t="s">
        <v>1</v>
      </c>
      <c r="I392" s="244"/>
      <c r="J392" s="241"/>
      <c r="K392" s="241"/>
      <c r="L392" s="245"/>
      <c r="M392" s="246"/>
      <c r="N392" s="247"/>
      <c r="O392" s="247"/>
      <c r="P392" s="247"/>
      <c r="Q392" s="247"/>
      <c r="R392" s="247"/>
      <c r="S392" s="247"/>
      <c r="T392" s="24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9" t="s">
        <v>165</v>
      </c>
      <c r="AU392" s="249" t="s">
        <v>87</v>
      </c>
      <c r="AV392" s="13" t="s">
        <v>85</v>
      </c>
      <c r="AW392" s="13" t="s">
        <v>33</v>
      </c>
      <c r="AX392" s="13" t="s">
        <v>78</v>
      </c>
      <c r="AY392" s="249" t="s">
        <v>155</v>
      </c>
    </row>
    <row r="393" s="14" customFormat="1">
      <c r="A393" s="14"/>
      <c r="B393" s="250"/>
      <c r="C393" s="251"/>
      <c r="D393" s="235" t="s">
        <v>165</v>
      </c>
      <c r="E393" s="252" t="s">
        <v>1</v>
      </c>
      <c r="F393" s="253" t="s">
        <v>347</v>
      </c>
      <c r="G393" s="251"/>
      <c r="H393" s="254">
        <v>1</v>
      </c>
      <c r="I393" s="255"/>
      <c r="J393" s="251"/>
      <c r="K393" s="251"/>
      <c r="L393" s="256"/>
      <c r="M393" s="257"/>
      <c r="N393" s="258"/>
      <c r="O393" s="258"/>
      <c r="P393" s="258"/>
      <c r="Q393" s="258"/>
      <c r="R393" s="258"/>
      <c r="S393" s="258"/>
      <c r="T393" s="25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0" t="s">
        <v>165</v>
      </c>
      <c r="AU393" s="260" t="s">
        <v>87</v>
      </c>
      <c r="AV393" s="14" t="s">
        <v>87</v>
      </c>
      <c r="AW393" s="14" t="s">
        <v>33</v>
      </c>
      <c r="AX393" s="14" t="s">
        <v>78</v>
      </c>
      <c r="AY393" s="260" t="s">
        <v>155</v>
      </c>
    </row>
    <row r="394" s="13" customFormat="1">
      <c r="A394" s="13"/>
      <c r="B394" s="240"/>
      <c r="C394" s="241"/>
      <c r="D394" s="235" t="s">
        <v>165</v>
      </c>
      <c r="E394" s="242" t="s">
        <v>1</v>
      </c>
      <c r="F394" s="243" t="s">
        <v>187</v>
      </c>
      <c r="G394" s="241"/>
      <c r="H394" s="242" t="s">
        <v>1</v>
      </c>
      <c r="I394" s="244"/>
      <c r="J394" s="241"/>
      <c r="K394" s="241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165</v>
      </c>
      <c r="AU394" s="249" t="s">
        <v>87</v>
      </c>
      <c r="AV394" s="13" t="s">
        <v>85</v>
      </c>
      <c r="AW394" s="13" t="s">
        <v>33</v>
      </c>
      <c r="AX394" s="13" t="s">
        <v>78</v>
      </c>
      <c r="AY394" s="249" t="s">
        <v>155</v>
      </c>
    </row>
    <row r="395" s="14" customFormat="1">
      <c r="A395" s="14"/>
      <c r="B395" s="250"/>
      <c r="C395" s="251"/>
      <c r="D395" s="235" t="s">
        <v>165</v>
      </c>
      <c r="E395" s="252" t="s">
        <v>1</v>
      </c>
      <c r="F395" s="253" t="s">
        <v>348</v>
      </c>
      <c r="G395" s="251"/>
      <c r="H395" s="254">
        <v>160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0" t="s">
        <v>165</v>
      </c>
      <c r="AU395" s="260" t="s">
        <v>87</v>
      </c>
      <c r="AV395" s="14" t="s">
        <v>87</v>
      </c>
      <c r="AW395" s="14" t="s">
        <v>33</v>
      </c>
      <c r="AX395" s="14" t="s">
        <v>78</v>
      </c>
      <c r="AY395" s="260" t="s">
        <v>155</v>
      </c>
    </row>
    <row r="396" s="14" customFormat="1">
      <c r="A396" s="14"/>
      <c r="B396" s="250"/>
      <c r="C396" s="251"/>
      <c r="D396" s="235" t="s">
        <v>165</v>
      </c>
      <c r="E396" s="252" t="s">
        <v>1</v>
      </c>
      <c r="F396" s="253" t="s">
        <v>349</v>
      </c>
      <c r="G396" s="251"/>
      <c r="H396" s="254">
        <v>3.2000000000000002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0" t="s">
        <v>165</v>
      </c>
      <c r="AU396" s="260" t="s">
        <v>87</v>
      </c>
      <c r="AV396" s="14" t="s">
        <v>87</v>
      </c>
      <c r="AW396" s="14" t="s">
        <v>33</v>
      </c>
      <c r="AX396" s="14" t="s">
        <v>78</v>
      </c>
      <c r="AY396" s="260" t="s">
        <v>155</v>
      </c>
    </row>
    <row r="397" s="13" customFormat="1">
      <c r="A397" s="13"/>
      <c r="B397" s="240"/>
      <c r="C397" s="241"/>
      <c r="D397" s="235" t="s">
        <v>165</v>
      </c>
      <c r="E397" s="242" t="s">
        <v>1</v>
      </c>
      <c r="F397" s="243" t="s">
        <v>199</v>
      </c>
      <c r="G397" s="241"/>
      <c r="H397" s="242" t="s">
        <v>1</v>
      </c>
      <c r="I397" s="244"/>
      <c r="J397" s="241"/>
      <c r="K397" s="241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165</v>
      </c>
      <c r="AU397" s="249" t="s">
        <v>87</v>
      </c>
      <c r="AV397" s="13" t="s">
        <v>85</v>
      </c>
      <c r="AW397" s="13" t="s">
        <v>33</v>
      </c>
      <c r="AX397" s="13" t="s">
        <v>78</v>
      </c>
      <c r="AY397" s="249" t="s">
        <v>155</v>
      </c>
    </row>
    <row r="398" s="14" customFormat="1">
      <c r="A398" s="14"/>
      <c r="B398" s="250"/>
      <c r="C398" s="251"/>
      <c r="D398" s="235" t="s">
        <v>165</v>
      </c>
      <c r="E398" s="252" t="s">
        <v>1</v>
      </c>
      <c r="F398" s="253" t="s">
        <v>350</v>
      </c>
      <c r="G398" s="251"/>
      <c r="H398" s="254">
        <v>47.850000000000001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0" t="s">
        <v>165</v>
      </c>
      <c r="AU398" s="260" t="s">
        <v>87</v>
      </c>
      <c r="AV398" s="14" t="s">
        <v>87</v>
      </c>
      <c r="AW398" s="14" t="s">
        <v>33</v>
      </c>
      <c r="AX398" s="14" t="s">
        <v>78</v>
      </c>
      <c r="AY398" s="260" t="s">
        <v>155</v>
      </c>
    </row>
    <row r="399" s="14" customFormat="1">
      <c r="A399" s="14"/>
      <c r="B399" s="250"/>
      <c r="C399" s="251"/>
      <c r="D399" s="235" t="s">
        <v>165</v>
      </c>
      <c r="E399" s="252" t="s">
        <v>1</v>
      </c>
      <c r="F399" s="253" t="s">
        <v>351</v>
      </c>
      <c r="G399" s="251"/>
      <c r="H399" s="254">
        <v>2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0" t="s">
        <v>165</v>
      </c>
      <c r="AU399" s="260" t="s">
        <v>87</v>
      </c>
      <c r="AV399" s="14" t="s">
        <v>87</v>
      </c>
      <c r="AW399" s="14" t="s">
        <v>33</v>
      </c>
      <c r="AX399" s="14" t="s">
        <v>78</v>
      </c>
      <c r="AY399" s="260" t="s">
        <v>155</v>
      </c>
    </row>
    <row r="400" s="13" customFormat="1">
      <c r="A400" s="13"/>
      <c r="B400" s="240"/>
      <c r="C400" s="241"/>
      <c r="D400" s="235" t="s">
        <v>165</v>
      </c>
      <c r="E400" s="242" t="s">
        <v>1</v>
      </c>
      <c r="F400" s="243" t="s">
        <v>209</v>
      </c>
      <c r="G400" s="241"/>
      <c r="H400" s="242" t="s">
        <v>1</v>
      </c>
      <c r="I400" s="244"/>
      <c r="J400" s="241"/>
      <c r="K400" s="241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165</v>
      </c>
      <c r="AU400" s="249" t="s">
        <v>87</v>
      </c>
      <c r="AV400" s="13" t="s">
        <v>85</v>
      </c>
      <c r="AW400" s="13" t="s">
        <v>33</v>
      </c>
      <c r="AX400" s="13" t="s">
        <v>78</v>
      </c>
      <c r="AY400" s="249" t="s">
        <v>155</v>
      </c>
    </row>
    <row r="401" s="13" customFormat="1">
      <c r="A401" s="13"/>
      <c r="B401" s="240"/>
      <c r="C401" s="241"/>
      <c r="D401" s="235" t="s">
        <v>165</v>
      </c>
      <c r="E401" s="242" t="s">
        <v>1</v>
      </c>
      <c r="F401" s="243" t="s">
        <v>352</v>
      </c>
      <c r="G401" s="241"/>
      <c r="H401" s="242" t="s">
        <v>1</v>
      </c>
      <c r="I401" s="244"/>
      <c r="J401" s="241"/>
      <c r="K401" s="241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165</v>
      </c>
      <c r="AU401" s="249" t="s">
        <v>87</v>
      </c>
      <c r="AV401" s="13" t="s">
        <v>85</v>
      </c>
      <c r="AW401" s="13" t="s">
        <v>33</v>
      </c>
      <c r="AX401" s="13" t="s">
        <v>78</v>
      </c>
      <c r="AY401" s="249" t="s">
        <v>155</v>
      </c>
    </row>
    <row r="402" s="14" customFormat="1">
      <c r="A402" s="14"/>
      <c r="B402" s="250"/>
      <c r="C402" s="251"/>
      <c r="D402" s="235" t="s">
        <v>165</v>
      </c>
      <c r="E402" s="252" t="s">
        <v>1</v>
      </c>
      <c r="F402" s="253" t="s">
        <v>353</v>
      </c>
      <c r="G402" s="251"/>
      <c r="H402" s="254">
        <v>101.5</v>
      </c>
      <c r="I402" s="255"/>
      <c r="J402" s="251"/>
      <c r="K402" s="251"/>
      <c r="L402" s="256"/>
      <c r="M402" s="257"/>
      <c r="N402" s="258"/>
      <c r="O402" s="258"/>
      <c r="P402" s="258"/>
      <c r="Q402" s="258"/>
      <c r="R402" s="258"/>
      <c r="S402" s="258"/>
      <c r="T402" s="25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0" t="s">
        <v>165</v>
      </c>
      <c r="AU402" s="260" t="s">
        <v>87</v>
      </c>
      <c r="AV402" s="14" t="s">
        <v>87</v>
      </c>
      <c r="AW402" s="14" t="s">
        <v>33</v>
      </c>
      <c r="AX402" s="14" t="s">
        <v>78</v>
      </c>
      <c r="AY402" s="260" t="s">
        <v>155</v>
      </c>
    </row>
    <row r="403" s="14" customFormat="1">
      <c r="A403" s="14"/>
      <c r="B403" s="250"/>
      <c r="C403" s="251"/>
      <c r="D403" s="235" t="s">
        <v>165</v>
      </c>
      <c r="E403" s="252" t="s">
        <v>1</v>
      </c>
      <c r="F403" s="253" t="s">
        <v>354</v>
      </c>
      <c r="G403" s="251"/>
      <c r="H403" s="254">
        <v>0.40000000000000002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165</v>
      </c>
      <c r="AU403" s="260" t="s">
        <v>87</v>
      </c>
      <c r="AV403" s="14" t="s">
        <v>87</v>
      </c>
      <c r="AW403" s="14" t="s">
        <v>33</v>
      </c>
      <c r="AX403" s="14" t="s">
        <v>78</v>
      </c>
      <c r="AY403" s="260" t="s">
        <v>155</v>
      </c>
    </row>
    <row r="404" s="13" customFormat="1">
      <c r="A404" s="13"/>
      <c r="B404" s="240"/>
      <c r="C404" s="241"/>
      <c r="D404" s="235" t="s">
        <v>165</v>
      </c>
      <c r="E404" s="242" t="s">
        <v>1</v>
      </c>
      <c r="F404" s="243" t="s">
        <v>211</v>
      </c>
      <c r="G404" s="241"/>
      <c r="H404" s="242" t="s">
        <v>1</v>
      </c>
      <c r="I404" s="244"/>
      <c r="J404" s="241"/>
      <c r="K404" s="241"/>
      <c r="L404" s="245"/>
      <c r="M404" s="246"/>
      <c r="N404" s="247"/>
      <c r="O404" s="247"/>
      <c r="P404" s="247"/>
      <c r="Q404" s="247"/>
      <c r="R404" s="247"/>
      <c r="S404" s="247"/>
      <c r="T404" s="24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9" t="s">
        <v>165</v>
      </c>
      <c r="AU404" s="249" t="s">
        <v>87</v>
      </c>
      <c r="AV404" s="13" t="s">
        <v>85</v>
      </c>
      <c r="AW404" s="13" t="s">
        <v>33</v>
      </c>
      <c r="AX404" s="13" t="s">
        <v>78</v>
      </c>
      <c r="AY404" s="249" t="s">
        <v>155</v>
      </c>
    </row>
    <row r="405" s="14" customFormat="1">
      <c r="A405" s="14"/>
      <c r="B405" s="250"/>
      <c r="C405" s="251"/>
      <c r="D405" s="235" t="s">
        <v>165</v>
      </c>
      <c r="E405" s="252" t="s">
        <v>1</v>
      </c>
      <c r="F405" s="253" t="s">
        <v>355</v>
      </c>
      <c r="G405" s="251"/>
      <c r="H405" s="254">
        <v>118.45</v>
      </c>
      <c r="I405" s="255"/>
      <c r="J405" s="251"/>
      <c r="K405" s="251"/>
      <c r="L405" s="256"/>
      <c r="M405" s="257"/>
      <c r="N405" s="258"/>
      <c r="O405" s="258"/>
      <c r="P405" s="258"/>
      <c r="Q405" s="258"/>
      <c r="R405" s="258"/>
      <c r="S405" s="258"/>
      <c r="T405" s="25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0" t="s">
        <v>165</v>
      </c>
      <c r="AU405" s="260" t="s">
        <v>87</v>
      </c>
      <c r="AV405" s="14" t="s">
        <v>87</v>
      </c>
      <c r="AW405" s="14" t="s">
        <v>33</v>
      </c>
      <c r="AX405" s="14" t="s">
        <v>78</v>
      </c>
      <c r="AY405" s="260" t="s">
        <v>155</v>
      </c>
    </row>
    <row r="406" s="14" customFormat="1">
      <c r="A406" s="14"/>
      <c r="B406" s="250"/>
      <c r="C406" s="251"/>
      <c r="D406" s="235" t="s">
        <v>165</v>
      </c>
      <c r="E406" s="252" t="s">
        <v>1</v>
      </c>
      <c r="F406" s="253" t="s">
        <v>344</v>
      </c>
      <c r="G406" s="251"/>
      <c r="H406" s="254">
        <v>2.7999999999999998</v>
      </c>
      <c r="I406" s="255"/>
      <c r="J406" s="251"/>
      <c r="K406" s="251"/>
      <c r="L406" s="256"/>
      <c r="M406" s="257"/>
      <c r="N406" s="258"/>
      <c r="O406" s="258"/>
      <c r="P406" s="258"/>
      <c r="Q406" s="258"/>
      <c r="R406" s="258"/>
      <c r="S406" s="258"/>
      <c r="T406" s="25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0" t="s">
        <v>165</v>
      </c>
      <c r="AU406" s="260" t="s">
        <v>87</v>
      </c>
      <c r="AV406" s="14" t="s">
        <v>87</v>
      </c>
      <c r="AW406" s="14" t="s">
        <v>33</v>
      </c>
      <c r="AX406" s="14" t="s">
        <v>78</v>
      </c>
      <c r="AY406" s="260" t="s">
        <v>155</v>
      </c>
    </row>
    <row r="407" s="13" customFormat="1">
      <c r="A407" s="13"/>
      <c r="B407" s="240"/>
      <c r="C407" s="241"/>
      <c r="D407" s="235" t="s">
        <v>165</v>
      </c>
      <c r="E407" s="242" t="s">
        <v>1</v>
      </c>
      <c r="F407" s="243" t="s">
        <v>214</v>
      </c>
      <c r="G407" s="241"/>
      <c r="H407" s="242" t="s">
        <v>1</v>
      </c>
      <c r="I407" s="244"/>
      <c r="J407" s="241"/>
      <c r="K407" s="241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165</v>
      </c>
      <c r="AU407" s="249" t="s">
        <v>87</v>
      </c>
      <c r="AV407" s="13" t="s">
        <v>85</v>
      </c>
      <c r="AW407" s="13" t="s">
        <v>33</v>
      </c>
      <c r="AX407" s="13" t="s">
        <v>78</v>
      </c>
      <c r="AY407" s="249" t="s">
        <v>155</v>
      </c>
    </row>
    <row r="408" s="14" customFormat="1">
      <c r="A408" s="14"/>
      <c r="B408" s="250"/>
      <c r="C408" s="251"/>
      <c r="D408" s="235" t="s">
        <v>165</v>
      </c>
      <c r="E408" s="252" t="s">
        <v>1</v>
      </c>
      <c r="F408" s="253" t="s">
        <v>356</v>
      </c>
      <c r="G408" s="251"/>
      <c r="H408" s="254">
        <v>3</v>
      </c>
      <c r="I408" s="255"/>
      <c r="J408" s="251"/>
      <c r="K408" s="251"/>
      <c r="L408" s="256"/>
      <c r="M408" s="257"/>
      <c r="N408" s="258"/>
      <c r="O408" s="258"/>
      <c r="P408" s="258"/>
      <c r="Q408" s="258"/>
      <c r="R408" s="258"/>
      <c r="S408" s="258"/>
      <c r="T408" s="25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0" t="s">
        <v>165</v>
      </c>
      <c r="AU408" s="260" t="s">
        <v>87</v>
      </c>
      <c r="AV408" s="14" t="s">
        <v>87</v>
      </c>
      <c r="AW408" s="14" t="s">
        <v>33</v>
      </c>
      <c r="AX408" s="14" t="s">
        <v>78</v>
      </c>
      <c r="AY408" s="260" t="s">
        <v>155</v>
      </c>
    </row>
    <row r="409" s="14" customFormat="1">
      <c r="A409" s="14"/>
      <c r="B409" s="250"/>
      <c r="C409" s="251"/>
      <c r="D409" s="235" t="s">
        <v>165</v>
      </c>
      <c r="E409" s="252" t="s">
        <v>1</v>
      </c>
      <c r="F409" s="253" t="s">
        <v>354</v>
      </c>
      <c r="G409" s="251"/>
      <c r="H409" s="254">
        <v>0.40000000000000002</v>
      </c>
      <c r="I409" s="255"/>
      <c r="J409" s="251"/>
      <c r="K409" s="251"/>
      <c r="L409" s="256"/>
      <c r="M409" s="257"/>
      <c r="N409" s="258"/>
      <c r="O409" s="258"/>
      <c r="P409" s="258"/>
      <c r="Q409" s="258"/>
      <c r="R409" s="258"/>
      <c r="S409" s="258"/>
      <c r="T409" s="25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0" t="s">
        <v>165</v>
      </c>
      <c r="AU409" s="260" t="s">
        <v>87</v>
      </c>
      <c r="AV409" s="14" t="s">
        <v>87</v>
      </c>
      <c r="AW409" s="14" t="s">
        <v>33</v>
      </c>
      <c r="AX409" s="14" t="s">
        <v>78</v>
      </c>
      <c r="AY409" s="260" t="s">
        <v>155</v>
      </c>
    </row>
    <row r="410" s="13" customFormat="1">
      <c r="A410" s="13"/>
      <c r="B410" s="240"/>
      <c r="C410" s="241"/>
      <c r="D410" s="235" t="s">
        <v>165</v>
      </c>
      <c r="E410" s="242" t="s">
        <v>1</v>
      </c>
      <c r="F410" s="243" t="s">
        <v>218</v>
      </c>
      <c r="G410" s="241"/>
      <c r="H410" s="242" t="s">
        <v>1</v>
      </c>
      <c r="I410" s="244"/>
      <c r="J410" s="241"/>
      <c r="K410" s="241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165</v>
      </c>
      <c r="AU410" s="249" t="s">
        <v>87</v>
      </c>
      <c r="AV410" s="13" t="s">
        <v>85</v>
      </c>
      <c r="AW410" s="13" t="s">
        <v>33</v>
      </c>
      <c r="AX410" s="13" t="s">
        <v>78</v>
      </c>
      <c r="AY410" s="249" t="s">
        <v>155</v>
      </c>
    </row>
    <row r="411" s="14" customFormat="1">
      <c r="A411" s="14"/>
      <c r="B411" s="250"/>
      <c r="C411" s="251"/>
      <c r="D411" s="235" t="s">
        <v>165</v>
      </c>
      <c r="E411" s="252" t="s">
        <v>1</v>
      </c>
      <c r="F411" s="253" t="s">
        <v>357</v>
      </c>
      <c r="G411" s="251"/>
      <c r="H411" s="254">
        <v>12.050000000000001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0" t="s">
        <v>165</v>
      </c>
      <c r="AU411" s="260" t="s">
        <v>87</v>
      </c>
      <c r="AV411" s="14" t="s">
        <v>87</v>
      </c>
      <c r="AW411" s="14" t="s">
        <v>33</v>
      </c>
      <c r="AX411" s="14" t="s">
        <v>78</v>
      </c>
      <c r="AY411" s="260" t="s">
        <v>155</v>
      </c>
    </row>
    <row r="412" s="13" customFormat="1">
      <c r="A412" s="13"/>
      <c r="B412" s="240"/>
      <c r="C412" s="241"/>
      <c r="D412" s="235" t="s">
        <v>165</v>
      </c>
      <c r="E412" s="242" t="s">
        <v>1</v>
      </c>
      <c r="F412" s="243" t="s">
        <v>220</v>
      </c>
      <c r="G412" s="241"/>
      <c r="H412" s="242" t="s">
        <v>1</v>
      </c>
      <c r="I412" s="244"/>
      <c r="J412" s="241"/>
      <c r="K412" s="241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165</v>
      </c>
      <c r="AU412" s="249" t="s">
        <v>87</v>
      </c>
      <c r="AV412" s="13" t="s">
        <v>85</v>
      </c>
      <c r="AW412" s="13" t="s">
        <v>33</v>
      </c>
      <c r="AX412" s="13" t="s">
        <v>78</v>
      </c>
      <c r="AY412" s="249" t="s">
        <v>155</v>
      </c>
    </row>
    <row r="413" s="14" customFormat="1">
      <c r="A413" s="14"/>
      <c r="B413" s="250"/>
      <c r="C413" s="251"/>
      <c r="D413" s="235" t="s">
        <v>165</v>
      </c>
      <c r="E413" s="252" t="s">
        <v>1</v>
      </c>
      <c r="F413" s="253" t="s">
        <v>358</v>
      </c>
      <c r="G413" s="251"/>
      <c r="H413" s="254">
        <v>28.699999999999999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165</v>
      </c>
      <c r="AU413" s="260" t="s">
        <v>87</v>
      </c>
      <c r="AV413" s="14" t="s">
        <v>87</v>
      </c>
      <c r="AW413" s="14" t="s">
        <v>33</v>
      </c>
      <c r="AX413" s="14" t="s">
        <v>78</v>
      </c>
      <c r="AY413" s="260" t="s">
        <v>155</v>
      </c>
    </row>
    <row r="414" s="13" customFormat="1">
      <c r="A414" s="13"/>
      <c r="B414" s="240"/>
      <c r="C414" s="241"/>
      <c r="D414" s="235" t="s">
        <v>165</v>
      </c>
      <c r="E414" s="242" t="s">
        <v>1</v>
      </c>
      <c r="F414" s="243" t="s">
        <v>222</v>
      </c>
      <c r="G414" s="241"/>
      <c r="H414" s="242" t="s">
        <v>1</v>
      </c>
      <c r="I414" s="244"/>
      <c r="J414" s="241"/>
      <c r="K414" s="241"/>
      <c r="L414" s="245"/>
      <c r="M414" s="246"/>
      <c r="N414" s="247"/>
      <c r="O414" s="247"/>
      <c r="P414" s="247"/>
      <c r="Q414" s="247"/>
      <c r="R414" s="247"/>
      <c r="S414" s="247"/>
      <c r="T414" s="24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9" t="s">
        <v>165</v>
      </c>
      <c r="AU414" s="249" t="s">
        <v>87</v>
      </c>
      <c r="AV414" s="13" t="s">
        <v>85</v>
      </c>
      <c r="AW414" s="13" t="s">
        <v>33</v>
      </c>
      <c r="AX414" s="13" t="s">
        <v>78</v>
      </c>
      <c r="AY414" s="249" t="s">
        <v>155</v>
      </c>
    </row>
    <row r="415" s="14" customFormat="1">
      <c r="A415" s="14"/>
      <c r="B415" s="250"/>
      <c r="C415" s="251"/>
      <c r="D415" s="235" t="s">
        <v>165</v>
      </c>
      <c r="E415" s="252" t="s">
        <v>1</v>
      </c>
      <c r="F415" s="253" t="s">
        <v>359</v>
      </c>
      <c r="G415" s="251"/>
      <c r="H415" s="254">
        <v>3.25</v>
      </c>
      <c r="I415" s="255"/>
      <c r="J415" s="251"/>
      <c r="K415" s="251"/>
      <c r="L415" s="256"/>
      <c r="M415" s="257"/>
      <c r="N415" s="258"/>
      <c r="O415" s="258"/>
      <c r="P415" s="258"/>
      <c r="Q415" s="258"/>
      <c r="R415" s="258"/>
      <c r="S415" s="258"/>
      <c r="T415" s="25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0" t="s">
        <v>165</v>
      </c>
      <c r="AU415" s="260" t="s">
        <v>87</v>
      </c>
      <c r="AV415" s="14" t="s">
        <v>87</v>
      </c>
      <c r="AW415" s="14" t="s">
        <v>33</v>
      </c>
      <c r="AX415" s="14" t="s">
        <v>78</v>
      </c>
      <c r="AY415" s="260" t="s">
        <v>155</v>
      </c>
    </row>
    <row r="416" s="15" customFormat="1">
      <c r="A416" s="15"/>
      <c r="B416" s="261"/>
      <c r="C416" s="262"/>
      <c r="D416" s="235" t="s">
        <v>165</v>
      </c>
      <c r="E416" s="263" t="s">
        <v>1</v>
      </c>
      <c r="F416" s="264" t="s">
        <v>168</v>
      </c>
      <c r="G416" s="262"/>
      <c r="H416" s="265">
        <v>1023.7000000000001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1" t="s">
        <v>165</v>
      </c>
      <c r="AU416" s="271" t="s">
        <v>87</v>
      </c>
      <c r="AV416" s="15" t="s">
        <v>161</v>
      </c>
      <c r="AW416" s="15" t="s">
        <v>33</v>
      </c>
      <c r="AX416" s="15" t="s">
        <v>85</v>
      </c>
      <c r="AY416" s="271" t="s">
        <v>155</v>
      </c>
    </row>
    <row r="417" s="2" customFormat="1" ht="16.5" customHeight="1">
      <c r="A417" s="39"/>
      <c r="B417" s="40"/>
      <c r="C417" s="221" t="s">
        <v>360</v>
      </c>
      <c r="D417" s="221" t="s">
        <v>157</v>
      </c>
      <c r="E417" s="222" t="s">
        <v>361</v>
      </c>
      <c r="F417" s="223" t="s">
        <v>362</v>
      </c>
      <c r="G417" s="224" t="s">
        <v>363</v>
      </c>
      <c r="H417" s="225">
        <v>111</v>
      </c>
      <c r="I417" s="226"/>
      <c r="J417" s="227">
        <f>ROUND(I417*H417,2)</f>
        <v>0</v>
      </c>
      <c r="K417" s="228"/>
      <c r="L417" s="45"/>
      <c r="M417" s="229" t="s">
        <v>1</v>
      </c>
      <c r="N417" s="230" t="s">
        <v>43</v>
      </c>
      <c r="O417" s="92"/>
      <c r="P417" s="231">
        <f>O417*H417</f>
        <v>0</v>
      </c>
      <c r="Q417" s="231">
        <v>0</v>
      </c>
      <c r="R417" s="231">
        <f>Q417*H417</f>
        <v>0</v>
      </c>
      <c r="S417" s="231">
        <v>0.20499999999999999</v>
      </c>
      <c r="T417" s="232">
        <f>S417*H417</f>
        <v>22.754999999999999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3" t="s">
        <v>161</v>
      </c>
      <c r="AT417" s="233" t="s">
        <v>157</v>
      </c>
      <c r="AU417" s="233" t="s">
        <v>87</v>
      </c>
      <c r="AY417" s="18" t="s">
        <v>155</v>
      </c>
      <c r="BE417" s="234">
        <f>IF(N417="základní",J417,0)</f>
        <v>0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8" t="s">
        <v>85</v>
      </c>
      <c r="BK417" s="234">
        <f>ROUND(I417*H417,2)</f>
        <v>0</v>
      </c>
      <c r="BL417" s="18" t="s">
        <v>161</v>
      </c>
      <c r="BM417" s="233" t="s">
        <v>364</v>
      </c>
    </row>
    <row r="418" s="2" customFormat="1">
      <c r="A418" s="39"/>
      <c r="B418" s="40"/>
      <c r="C418" s="41"/>
      <c r="D418" s="235" t="s">
        <v>163</v>
      </c>
      <c r="E418" s="41"/>
      <c r="F418" s="236" t="s">
        <v>365</v>
      </c>
      <c r="G418" s="41"/>
      <c r="H418" s="41"/>
      <c r="I418" s="237"/>
      <c r="J418" s="41"/>
      <c r="K418" s="41"/>
      <c r="L418" s="45"/>
      <c r="M418" s="238"/>
      <c r="N418" s="239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163</v>
      </c>
      <c r="AU418" s="18" t="s">
        <v>87</v>
      </c>
    </row>
    <row r="419" s="13" customFormat="1">
      <c r="A419" s="13"/>
      <c r="B419" s="240"/>
      <c r="C419" s="241"/>
      <c r="D419" s="235" t="s">
        <v>165</v>
      </c>
      <c r="E419" s="242" t="s">
        <v>1</v>
      </c>
      <c r="F419" s="243" t="s">
        <v>366</v>
      </c>
      <c r="G419" s="241"/>
      <c r="H419" s="242" t="s">
        <v>1</v>
      </c>
      <c r="I419" s="244"/>
      <c r="J419" s="241"/>
      <c r="K419" s="241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165</v>
      </c>
      <c r="AU419" s="249" t="s">
        <v>87</v>
      </c>
      <c r="AV419" s="13" t="s">
        <v>85</v>
      </c>
      <c r="AW419" s="13" t="s">
        <v>33</v>
      </c>
      <c r="AX419" s="13" t="s">
        <v>78</v>
      </c>
      <c r="AY419" s="249" t="s">
        <v>155</v>
      </c>
    </row>
    <row r="420" s="13" customFormat="1">
      <c r="A420" s="13"/>
      <c r="B420" s="240"/>
      <c r="C420" s="241"/>
      <c r="D420" s="235" t="s">
        <v>165</v>
      </c>
      <c r="E420" s="242" t="s">
        <v>1</v>
      </c>
      <c r="F420" s="243" t="s">
        <v>303</v>
      </c>
      <c r="G420" s="241"/>
      <c r="H420" s="242" t="s">
        <v>1</v>
      </c>
      <c r="I420" s="244"/>
      <c r="J420" s="241"/>
      <c r="K420" s="241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165</v>
      </c>
      <c r="AU420" s="249" t="s">
        <v>87</v>
      </c>
      <c r="AV420" s="13" t="s">
        <v>85</v>
      </c>
      <c r="AW420" s="13" t="s">
        <v>33</v>
      </c>
      <c r="AX420" s="13" t="s">
        <v>78</v>
      </c>
      <c r="AY420" s="249" t="s">
        <v>155</v>
      </c>
    </row>
    <row r="421" s="14" customFormat="1">
      <c r="A421" s="14"/>
      <c r="B421" s="250"/>
      <c r="C421" s="251"/>
      <c r="D421" s="235" t="s">
        <v>165</v>
      </c>
      <c r="E421" s="252" t="s">
        <v>1</v>
      </c>
      <c r="F421" s="253" t="s">
        <v>87</v>
      </c>
      <c r="G421" s="251"/>
      <c r="H421" s="254">
        <v>2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0" t="s">
        <v>165</v>
      </c>
      <c r="AU421" s="260" t="s">
        <v>87</v>
      </c>
      <c r="AV421" s="14" t="s">
        <v>87</v>
      </c>
      <c r="AW421" s="14" t="s">
        <v>33</v>
      </c>
      <c r="AX421" s="14" t="s">
        <v>78</v>
      </c>
      <c r="AY421" s="260" t="s">
        <v>155</v>
      </c>
    </row>
    <row r="422" s="13" customFormat="1">
      <c r="A422" s="13"/>
      <c r="B422" s="240"/>
      <c r="C422" s="241"/>
      <c r="D422" s="235" t="s">
        <v>165</v>
      </c>
      <c r="E422" s="242" t="s">
        <v>1</v>
      </c>
      <c r="F422" s="243" t="s">
        <v>232</v>
      </c>
      <c r="G422" s="241"/>
      <c r="H422" s="242" t="s">
        <v>1</v>
      </c>
      <c r="I422" s="244"/>
      <c r="J422" s="241"/>
      <c r="K422" s="241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165</v>
      </c>
      <c r="AU422" s="249" t="s">
        <v>87</v>
      </c>
      <c r="AV422" s="13" t="s">
        <v>85</v>
      </c>
      <c r="AW422" s="13" t="s">
        <v>33</v>
      </c>
      <c r="AX422" s="13" t="s">
        <v>78</v>
      </c>
      <c r="AY422" s="249" t="s">
        <v>155</v>
      </c>
    </row>
    <row r="423" s="14" customFormat="1">
      <c r="A423" s="14"/>
      <c r="B423" s="250"/>
      <c r="C423" s="251"/>
      <c r="D423" s="235" t="s">
        <v>165</v>
      </c>
      <c r="E423" s="252" t="s">
        <v>1</v>
      </c>
      <c r="F423" s="253" t="s">
        <v>226</v>
      </c>
      <c r="G423" s="251"/>
      <c r="H423" s="254">
        <v>3</v>
      </c>
      <c r="I423" s="255"/>
      <c r="J423" s="251"/>
      <c r="K423" s="251"/>
      <c r="L423" s="256"/>
      <c r="M423" s="257"/>
      <c r="N423" s="258"/>
      <c r="O423" s="258"/>
      <c r="P423" s="258"/>
      <c r="Q423" s="258"/>
      <c r="R423" s="258"/>
      <c r="S423" s="258"/>
      <c r="T423" s="25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0" t="s">
        <v>165</v>
      </c>
      <c r="AU423" s="260" t="s">
        <v>87</v>
      </c>
      <c r="AV423" s="14" t="s">
        <v>87</v>
      </c>
      <c r="AW423" s="14" t="s">
        <v>33</v>
      </c>
      <c r="AX423" s="14" t="s">
        <v>78</v>
      </c>
      <c r="AY423" s="260" t="s">
        <v>155</v>
      </c>
    </row>
    <row r="424" s="13" customFormat="1">
      <c r="A424" s="13"/>
      <c r="B424" s="240"/>
      <c r="C424" s="241"/>
      <c r="D424" s="235" t="s">
        <v>165</v>
      </c>
      <c r="E424" s="242" t="s">
        <v>1</v>
      </c>
      <c r="F424" s="243" t="s">
        <v>367</v>
      </c>
      <c r="G424" s="241"/>
      <c r="H424" s="242" t="s">
        <v>1</v>
      </c>
      <c r="I424" s="244"/>
      <c r="J424" s="241"/>
      <c r="K424" s="241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165</v>
      </c>
      <c r="AU424" s="249" t="s">
        <v>87</v>
      </c>
      <c r="AV424" s="13" t="s">
        <v>85</v>
      </c>
      <c r="AW424" s="13" t="s">
        <v>33</v>
      </c>
      <c r="AX424" s="13" t="s">
        <v>78</v>
      </c>
      <c r="AY424" s="249" t="s">
        <v>155</v>
      </c>
    </row>
    <row r="425" s="14" customFormat="1">
      <c r="A425" s="14"/>
      <c r="B425" s="250"/>
      <c r="C425" s="251"/>
      <c r="D425" s="235" t="s">
        <v>165</v>
      </c>
      <c r="E425" s="252" t="s">
        <v>1</v>
      </c>
      <c r="F425" s="253" t="s">
        <v>368</v>
      </c>
      <c r="G425" s="251"/>
      <c r="H425" s="254">
        <v>32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0" t="s">
        <v>165</v>
      </c>
      <c r="AU425" s="260" t="s">
        <v>87</v>
      </c>
      <c r="AV425" s="14" t="s">
        <v>87</v>
      </c>
      <c r="AW425" s="14" t="s">
        <v>33</v>
      </c>
      <c r="AX425" s="14" t="s">
        <v>78</v>
      </c>
      <c r="AY425" s="260" t="s">
        <v>155</v>
      </c>
    </row>
    <row r="426" s="13" customFormat="1">
      <c r="A426" s="13"/>
      <c r="B426" s="240"/>
      <c r="C426" s="241"/>
      <c r="D426" s="235" t="s">
        <v>165</v>
      </c>
      <c r="E426" s="242" t="s">
        <v>1</v>
      </c>
      <c r="F426" s="243" t="s">
        <v>369</v>
      </c>
      <c r="G426" s="241"/>
      <c r="H426" s="242" t="s">
        <v>1</v>
      </c>
      <c r="I426" s="244"/>
      <c r="J426" s="241"/>
      <c r="K426" s="241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165</v>
      </c>
      <c r="AU426" s="249" t="s">
        <v>87</v>
      </c>
      <c r="AV426" s="13" t="s">
        <v>85</v>
      </c>
      <c r="AW426" s="13" t="s">
        <v>33</v>
      </c>
      <c r="AX426" s="13" t="s">
        <v>78</v>
      </c>
      <c r="AY426" s="249" t="s">
        <v>155</v>
      </c>
    </row>
    <row r="427" s="14" customFormat="1">
      <c r="A427" s="14"/>
      <c r="B427" s="250"/>
      <c r="C427" s="251"/>
      <c r="D427" s="235" t="s">
        <v>165</v>
      </c>
      <c r="E427" s="252" t="s">
        <v>1</v>
      </c>
      <c r="F427" s="253" t="s">
        <v>368</v>
      </c>
      <c r="G427" s="251"/>
      <c r="H427" s="254">
        <v>32</v>
      </c>
      <c r="I427" s="255"/>
      <c r="J427" s="251"/>
      <c r="K427" s="251"/>
      <c r="L427" s="256"/>
      <c r="M427" s="257"/>
      <c r="N427" s="258"/>
      <c r="O427" s="258"/>
      <c r="P427" s="258"/>
      <c r="Q427" s="258"/>
      <c r="R427" s="258"/>
      <c r="S427" s="258"/>
      <c r="T427" s="25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0" t="s">
        <v>165</v>
      </c>
      <c r="AU427" s="260" t="s">
        <v>87</v>
      </c>
      <c r="AV427" s="14" t="s">
        <v>87</v>
      </c>
      <c r="AW427" s="14" t="s">
        <v>33</v>
      </c>
      <c r="AX427" s="14" t="s">
        <v>78</v>
      </c>
      <c r="AY427" s="260" t="s">
        <v>155</v>
      </c>
    </row>
    <row r="428" s="13" customFormat="1">
      <c r="A428" s="13"/>
      <c r="B428" s="240"/>
      <c r="C428" s="241"/>
      <c r="D428" s="235" t="s">
        <v>165</v>
      </c>
      <c r="E428" s="242" t="s">
        <v>1</v>
      </c>
      <c r="F428" s="243" t="s">
        <v>370</v>
      </c>
      <c r="G428" s="241"/>
      <c r="H428" s="242" t="s">
        <v>1</v>
      </c>
      <c r="I428" s="244"/>
      <c r="J428" s="241"/>
      <c r="K428" s="241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165</v>
      </c>
      <c r="AU428" s="249" t="s">
        <v>87</v>
      </c>
      <c r="AV428" s="13" t="s">
        <v>85</v>
      </c>
      <c r="AW428" s="13" t="s">
        <v>33</v>
      </c>
      <c r="AX428" s="13" t="s">
        <v>78</v>
      </c>
      <c r="AY428" s="249" t="s">
        <v>155</v>
      </c>
    </row>
    <row r="429" s="13" customFormat="1">
      <c r="A429" s="13"/>
      <c r="B429" s="240"/>
      <c r="C429" s="241"/>
      <c r="D429" s="235" t="s">
        <v>165</v>
      </c>
      <c r="E429" s="242" t="s">
        <v>1</v>
      </c>
      <c r="F429" s="243" t="s">
        <v>232</v>
      </c>
      <c r="G429" s="241"/>
      <c r="H429" s="242" t="s">
        <v>1</v>
      </c>
      <c r="I429" s="244"/>
      <c r="J429" s="241"/>
      <c r="K429" s="241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165</v>
      </c>
      <c r="AU429" s="249" t="s">
        <v>87</v>
      </c>
      <c r="AV429" s="13" t="s">
        <v>85</v>
      </c>
      <c r="AW429" s="13" t="s">
        <v>33</v>
      </c>
      <c r="AX429" s="13" t="s">
        <v>78</v>
      </c>
      <c r="AY429" s="249" t="s">
        <v>155</v>
      </c>
    </row>
    <row r="430" s="14" customFormat="1">
      <c r="A430" s="14"/>
      <c r="B430" s="250"/>
      <c r="C430" s="251"/>
      <c r="D430" s="235" t="s">
        <v>165</v>
      </c>
      <c r="E430" s="252" t="s">
        <v>1</v>
      </c>
      <c r="F430" s="253" t="s">
        <v>226</v>
      </c>
      <c r="G430" s="251"/>
      <c r="H430" s="254">
        <v>3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0" t="s">
        <v>165</v>
      </c>
      <c r="AU430" s="260" t="s">
        <v>87</v>
      </c>
      <c r="AV430" s="14" t="s">
        <v>87</v>
      </c>
      <c r="AW430" s="14" t="s">
        <v>33</v>
      </c>
      <c r="AX430" s="14" t="s">
        <v>78</v>
      </c>
      <c r="AY430" s="260" t="s">
        <v>155</v>
      </c>
    </row>
    <row r="431" s="13" customFormat="1">
      <c r="A431" s="13"/>
      <c r="B431" s="240"/>
      <c r="C431" s="241"/>
      <c r="D431" s="235" t="s">
        <v>165</v>
      </c>
      <c r="E431" s="242" t="s">
        <v>1</v>
      </c>
      <c r="F431" s="243" t="s">
        <v>367</v>
      </c>
      <c r="G431" s="241"/>
      <c r="H431" s="242" t="s">
        <v>1</v>
      </c>
      <c r="I431" s="244"/>
      <c r="J431" s="241"/>
      <c r="K431" s="241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165</v>
      </c>
      <c r="AU431" s="249" t="s">
        <v>87</v>
      </c>
      <c r="AV431" s="13" t="s">
        <v>85</v>
      </c>
      <c r="AW431" s="13" t="s">
        <v>33</v>
      </c>
      <c r="AX431" s="13" t="s">
        <v>78</v>
      </c>
      <c r="AY431" s="249" t="s">
        <v>155</v>
      </c>
    </row>
    <row r="432" s="14" customFormat="1">
      <c r="A432" s="14"/>
      <c r="B432" s="250"/>
      <c r="C432" s="251"/>
      <c r="D432" s="235" t="s">
        <v>165</v>
      </c>
      <c r="E432" s="252" t="s">
        <v>1</v>
      </c>
      <c r="F432" s="253" t="s">
        <v>371</v>
      </c>
      <c r="G432" s="251"/>
      <c r="H432" s="254">
        <v>39</v>
      </c>
      <c r="I432" s="255"/>
      <c r="J432" s="251"/>
      <c r="K432" s="251"/>
      <c r="L432" s="256"/>
      <c r="M432" s="257"/>
      <c r="N432" s="258"/>
      <c r="O432" s="258"/>
      <c r="P432" s="258"/>
      <c r="Q432" s="258"/>
      <c r="R432" s="258"/>
      <c r="S432" s="258"/>
      <c r="T432" s="25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0" t="s">
        <v>165</v>
      </c>
      <c r="AU432" s="260" t="s">
        <v>87</v>
      </c>
      <c r="AV432" s="14" t="s">
        <v>87</v>
      </c>
      <c r="AW432" s="14" t="s">
        <v>33</v>
      </c>
      <c r="AX432" s="14" t="s">
        <v>78</v>
      </c>
      <c r="AY432" s="260" t="s">
        <v>155</v>
      </c>
    </row>
    <row r="433" s="15" customFormat="1">
      <c r="A433" s="15"/>
      <c r="B433" s="261"/>
      <c r="C433" s="262"/>
      <c r="D433" s="235" t="s">
        <v>165</v>
      </c>
      <c r="E433" s="263" t="s">
        <v>1</v>
      </c>
      <c r="F433" s="264" t="s">
        <v>168</v>
      </c>
      <c r="G433" s="262"/>
      <c r="H433" s="265">
        <v>111</v>
      </c>
      <c r="I433" s="266"/>
      <c r="J433" s="262"/>
      <c r="K433" s="262"/>
      <c r="L433" s="267"/>
      <c r="M433" s="268"/>
      <c r="N433" s="269"/>
      <c r="O433" s="269"/>
      <c r="P433" s="269"/>
      <c r="Q433" s="269"/>
      <c r="R433" s="269"/>
      <c r="S433" s="269"/>
      <c r="T433" s="27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1" t="s">
        <v>165</v>
      </c>
      <c r="AU433" s="271" t="s">
        <v>87</v>
      </c>
      <c r="AV433" s="15" t="s">
        <v>161</v>
      </c>
      <c r="AW433" s="15" t="s">
        <v>33</v>
      </c>
      <c r="AX433" s="15" t="s">
        <v>85</v>
      </c>
      <c r="AY433" s="271" t="s">
        <v>155</v>
      </c>
    </row>
    <row r="434" s="2" customFormat="1" ht="21.75" customHeight="1">
      <c r="A434" s="39"/>
      <c r="B434" s="40"/>
      <c r="C434" s="221" t="s">
        <v>372</v>
      </c>
      <c r="D434" s="221" t="s">
        <v>157</v>
      </c>
      <c r="E434" s="222" t="s">
        <v>373</v>
      </c>
      <c r="F434" s="223" t="s">
        <v>374</v>
      </c>
      <c r="G434" s="224" t="s">
        <v>375</v>
      </c>
      <c r="H434" s="225">
        <v>6480</v>
      </c>
      <c r="I434" s="226"/>
      <c r="J434" s="227">
        <f>ROUND(I434*H434,2)</f>
        <v>0</v>
      </c>
      <c r="K434" s="228"/>
      <c r="L434" s="45"/>
      <c r="M434" s="229" t="s">
        <v>1</v>
      </c>
      <c r="N434" s="230" t="s">
        <v>43</v>
      </c>
      <c r="O434" s="92"/>
      <c r="P434" s="231">
        <f>O434*H434</f>
        <v>0</v>
      </c>
      <c r="Q434" s="231">
        <v>0</v>
      </c>
      <c r="R434" s="231">
        <f>Q434*H434</f>
        <v>0</v>
      </c>
      <c r="S434" s="231">
        <v>0</v>
      </c>
      <c r="T434" s="232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3" t="s">
        <v>161</v>
      </c>
      <c r="AT434" s="233" t="s">
        <v>157</v>
      </c>
      <c r="AU434" s="233" t="s">
        <v>87</v>
      </c>
      <c r="AY434" s="18" t="s">
        <v>155</v>
      </c>
      <c r="BE434" s="234">
        <f>IF(N434="základní",J434,0)</f>
        <v>0</v>
      </c>
      <c r="BF434" s="234">
        <f>IF(N434="snížená",J434,0)</f>
        <v>0</v>
      </c>
      <c r="BG434" s="234">
        <f>IF(N434="zákl. přenesená",J434,0)</f>
        <v>0</v>
      </c>
      <c r="BH434" s="234">
        <f>IF(N434="sníž. přenesená",J434,0)</f>
        <v>0</v>
      </c>
      <c r="BI434" s="234">
        <f>IF(N434="nulová",J434,0)</f>
        <v>0</v>
      </c>
      <c r="BJ434" s="18" t="s">
        <v>85</v>
      </c>
      <c r="BK434" s="234">
        <f>ROUND(I434*H434,2)</f>
        <v>0</v>
      </c>
      <c r="BL434" s="18" t="s">
        <v>161</v>
      </c>
      <c r="BM434" s="233" t="s">
        <v>376</v>
      </c>
    </row>
    <row r="435" s="2" customFormat="1">
      <c r="A435" s="39"/>
      <c r="B435" s="40"/>
      <c r="C435" s="41"/>
      <c r="D435" s="235" t="s">
        <v>163</v>
      </c>
      <c r="E435" s="41"/>
      <c r="F435" s="236" t="s">
        <v>374</v>
      </c>
      <c r="G435" s="41"/>
      <c r="H435" s="41"/>
      <c r="I435" s="237"/>
      <c r="J435" s="41"/>
      <c r="K435" s="41"/>
      <c r="L435" s="45"/>
      <c r="M435" s="238"/>
      <c r="N435" s="23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163</v>
      </c>
      <c r="AU435" s="18" t="s">
        <v>87</v>
      </c>
    </row>
    <row r="436" s="14" customFormat="1">
      <c r="A436" s="14"/>
      <c r="B436" s="250"/>
      <c r="C436" s="251"/>
      <c r="D436" s="235" t="s">
        <v>165</v>
      </c>
      <c r="E436" s="252" t="s">
        <v>1</v>
      </c>
      <c r="F436" s="253" t="s">
        <v>377</v>
      </c>
      <c r="G436" s="251"/>
      <c r="H436" s="254">
        <v>6480</v>
      </c>
      <c r="I436" s="255"/>
      <c r="J436" s="251"/>
      <c r="K436" s="251"/>
      <c r="L436" s="256"/>
      <c r="M436" s="257"/>
      <c r="N436" s="258"/>
      <c r="O436" s="258"/>
      <c r="P436" s="258"/>
      <c r="Q436" s="258"/>
      <c r="R436" s="258"/>
      <c r="S436" s="258"/>
      <c r="T436" s="25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0" t="s">
        <v>165</v>
      </c>
      <c r="AU436" s="260" t="s">
        <v>87</v>
      </c>
      <c r="AV436" s="14" t="s">
        <v>87</v>
      </c>
      <c r="AW436" s="14" t="s">
        <v>33</v>
      </c>
      <c r="AX436" s="14" t="s">
        <v>85</v>
      </c>
      <c r="AY436" s="260" t="s">
        <v>155</v>
      </c>
    </row>
    <row r="437" s="2" customFormat="1" ht="16.5" customHeight="1">
      <c r="A437" s="39"/>
      <c r="B437" s="40"/>
      <c r="C437" s="221" t="s">
        <v>378</v>
      </c>
      <c r="D437" s="221" t="s">
        <v>157</v>
      </c>
      <c r="E437" s="222" t="s">
        <v>379</v>
      </c>
      <c r="F437" s="223" t="s">
        <v>380</v>
      </c>
      <c r="G437" s="224" t="s">
        <v>375</v>
      </c>
      <c r="H437" s="225">
        <v>480</v>
      </c>
      <c r="I437" s="226"/>
      <c r="J437" s="227">
        <f>ROUND(I437*H437,2)</f>
        <v>0</v>
      </c>
      <c r="K437" s="228"/>
      <c r="L437" s="45"/>
      <c r="M437" s="229" t="s">
        <v>1</v>
      </c>
      <c r="N437" s="230" t="s">
        <v>43</v>
      </c>
      <c r="O437" s="92"/>
      <c r="P437" s="231">
        <f>O437*H437</f>
        <v>0</v>
      </c>
      <c r="Q437" s="231">
        <v>0</v>
      </c>
      <c r="R437" s="231">
        <f>Q437*H437</f>
        <v>0</v>
      </c>
      <c r="S437" s="231">
        <v>0</v>
      </c>
      <c r="T437" s="232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3" t="s">
        <v>161</v>
      </c>
      <c r="AT437" s="233" t="s">
        <v>157</v>
      </c>
      <c r="AU437" s="233" t="s">
        <v>87</v>
      </c>
      <c r="AY437" s="18" t="s">
        <v>155</v>
      </c>
      <c r="BE437" s="234">
        <f>IF(N437="základní",J437,0)</f>
        <v>0</v>
      </c>
      <c r="BF437" s="234">
        <f>IF(N437="snížená",J437,0)</f>
        <v>0</v>
      </c>
      <c r="BG437" s="234">
        <f>IF(N437="zákl. přenesená",J437,0)</f>
        <v>0</v>
      </c>
      <c r="BH437" s="234">
        <f>IF(N437="sníž. přenesená",J437,0)</f>
        <v>0</v>
      </c>
      <c r="BI437" s="234">
        <f>IF(N437="nulová",J437,0)</f>
        <v>0</v>
      </c>
      <c r="BJ437" s="18" t="s">
        <v>85</v>
      </c>
      <c r="BK437" s="234">
        <f>ROUND(I437*H437,2)</f>
        <v>0</v>
      </c>
      <c r="BL437" s="18" t="s">
        <v>161</v>
      </c>
      <c r="BM437" s="233" t="s">
        <v>381</v>
      </c>
    </row>
    <row r="438" s="2" customFormat="1">
      <c r="A438" s="39"/>
      <c r="B438" s="40"/>
      <c r="C438" s="41"/>
      <c r="D438" s="235" t="s">
        <v>163</v>
      </c>
      <c r="E438" s="41"/>
      <c r="F438" s="236" t="s">
        <v>382</v>
      </c>
      <c r="G438" s="41"/>
      <c r="H438" s="41"/>
      <c r="I438" s="237"/>
      <c r="J438" s="41"/>
      <c r="K438" s="41"/>
      <c r="L438" s="45"/>
      <c r="M438" s="238"/>
      <c r="N438" s="239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163</v>
      </c>
      <c r="AU438" s="18" t="s">
        <v>87</v>
      </c>
    </row>
    <row r="439" s="14" customFormat="1">
      <c r="A439" s="14"/>
      <c r="B439" s="250"/>
      <c r="C439" s="251"/>
      <c r="D439" s="235" t="s">
        <v>165</v>
      </c>
      <c r="E439" s="252" t="s">
        <v>1</v>
      </c>
      <c r="F439" s="253" t="s">
        <v>383</v>
      </c>
      <c r="G439" s="251"/>
      <c r="H439" s="254">
        <v>480</v>
      </c>
      <c r="I439" s="255"/>
      <c r="J439" s="251"/>
      <c r="K439" s="251"/>
      <c r="L439" s="256"/>
      <c r="M439" s="257"/>
      <c r="N439" s="258"/>
      <c r="O439" s="258"/>
      <c r="P439" s="258"/>
      <c r="Q439" s="258"/>
      <c r="R439" s="258"/>
      <c r="S439" s="258"/>
      <c r="T439" s="25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0" t="s">
        <v>165</v>
      </c>
      <c r="AU439" s="260" t="s">
        <v>87</v>
      </c>
      <c r="AV439" s="14" t="s">
        <v>87</v>
      </c>
      <c r="AW439" s="14" t="s">
        <v>33</v>
      </c>
      <c r="AX439" s="14" t="s">
        <v>85</v>
      </c>
      <c r="AY439" s="260" t="s">
        <v>155</v>
      </c>
    </row>
    <row r="440" s="2" customFormat="1" ht="21.75" customHeight="1">
      <c r="A440" s="39"/>
      <c r="B440" s="40"/>
      <c r="C440" s="221" t="s">
        <v>8</v>
      </c>
      <c r="D440" s="221" t="s">
        <v>157</v>
      </c>
      <c r="E440" s="222" t="s">
        <v>384</v>
      </c>
      <c r="F440" s="223" t="s">
        <v>385</v>
      </c>
      <c r="G440" s="224" t="s">
        <v>386</v>
      </c>
      <c r="H440" s="225">
        <v>540</v>
      </c>
      <c r="I440" s="226"/>
      <c r="J440" s="227">
        <f>ROUND(I440*H440,2)</f>
        <v>0</v>
      </c>
      <c r="K440" s="228"/>
      <c r="L440" s="45"/>
      <c r="M440" s="229" t="s">
        <v>1</v>
      </c>
      <c r="N440" s="230" t="s">
        <v>43</v>
      </c>
      <c r="O440" s="92"/>
      <c r="P440" s="231">
        <f>O440*H440</f>
        <v>0</v>
      </c>
      <c r="Q440" s="231">
        <v>0</v>
      </c>
      <c r="R440" s="231">
        <f>Q440*H440</f>
        <v>0</v>
      </c>
      <c r="S440" s="231">
        <v>0</v>
      </c>
      <c r="T440" s="232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3" t="s">
        <v>161</v>
      </c>
      <c r="AT440" s="233" t="s">
        <v>157</v>
      </c>
      <c r="AU440" s="233" t="s">
        <v>87</v>
      </c>
      <c r="AY440" s="18" t="s">
        <v>155</v>
      </c>
      <c r="BE440" s="234">
        <f>IF(N440="základní",J440,0)</f>
        <v>0</v>
      </c>
      <c r="BF440" s="234">
        <f>IF(N440="snížená",J440,0)</f>
        <v>0</v>
      </c>
      <c r="BG440" s="234">
        <f>IF(N440="zákl. přenesená",J440,0)</f>
        <v>0</v>
      </c>
      <c r="BH440" s="234">
        <f>IF(N440="sníž. přenesená",J440,0)</f>
        <v>0</v>
      </c>
      <c r="BI440" s="234">
        <f>IF(N440="nulová",J440,0)</f>
        <v>0</v>
      </c>
      <c r="BJ440" s="18" t="s">
        <v>85</v>
      </c>
      <c r="BK440" s="234">
        <f>ROUND(I440*H440,2)</f>
        <v>0</v>
      </c>
      <c r="BL440" s="18" t="s">
        <v>161</v>
      </c>
      <c r="BM440" s="233" t="s">
        <v>387</v>
      </c>
    </row>
    <row r="441" s="2" customFormat="1">
      <c r="A441" s="39"/>
      <c r="B441" s="40"/>
      <c r="C441" s="41"/>
      <c r="D441" s="235" t="s">
        <v>163</v>
      </c>
      <c r="E441" s="41"/>
      <c r="F441" s="236" t="s">
        <v>385</v>
      </c>
      <c r="G441" s="41"/>
      <c r="H441" s="41"/>
      <c r="I441" s="237"/>
      <c r="J441" s="41"/>
      <c r="K441" s="41"/>
      <c r="L441" s="45"/>
      <c r="M441" s="238"/>
      <c r="N441" s="239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163</v>
      </c>
      <c r="AU441" s="18" t="s">
        <v>87</v>
      </c>
    </row>
    <row r="442" s="14" customFormat="1">
      <c r="A442" s="14"/>
      <c r="B442" s="250"/>
      <c r="C442" s="251"/>
      <c r="D442" s="235" t="s">
        <v>165</v>
      </c>
      <c r="E442" s="252" t="s">
        <v>1</v>
      </c>
      <c r="F442" s="253" t="s">
        <v>388</v>
      </c>
      <c r="G442" s="251"/>
      <c r="H442" s="254">
        <v>540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0" t="s">
        <v>165</v>
      </c>
      <c r="AU442" s="260" t="s">
        <v>87</v>
      </c>
      <c r="AV442" s="14" t="s">
        <v>87</v>
      </c>
      <c r="AW442" s="14" t="s">
        <v>33</v>
      </c>
      <c r="AX442" s="14" t="s">
        <v>85</v>
      </c>
      <c r="AY442" s="260" t="s">
        <v>155</v>
      </c>
    </row>
    <row r="443" s="2" customFormat="1" ht="16.5" customHeight="1">
      <c r="A443" s="39"/>
      <c r="B443" s="40"/>
      <c r="C443" s="221" t="s">
        <v>389</v>
      </c>
      <c r="D443" s="221" t="s">
        <v>157</v>
      </c>
      <c r="E443" s="222" t="s">
        <v>390</v>
      </c>
      <c r="F443" s="223" t="s">
        <v>391</v>
      </c>
      <c r="G443" s="224" t="s">
        <v>363</v>
      </c>
      <c r="H443" s="225">
        <v>208.55000000000001</v>
      </c>
      <c r="I443" s="226"/>
      <c r="J443" s="227">
        <f>ROUND(I443*H443,2)</f>
        <v>0</v>
      </c>
      <c r="K443" s="228"/>
      <c r="L443" s="45"/>
      <c r="M443" s="229" t="s">
        <v>1</v>
      </c>
      <c r="N443" s="230" t="s">
        <v>43</v>
      </c>
      <c r="O443" s="92"/>
      <c r="P443" s="231">
        <f>O443*H443</f>
        <v>0</v>
      </c>
      <c r="Q443" s="231">
        <v>0.036900000000000002</v>
      </c>
      <c r="R443" s="231">
        <f>Q443*H443</f>
        <v>7.6954950000000011</v>
      </c>
      <c r="S443" s="231">
        <v>0</v>
      </c>
      <c r="T443" s="232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3" t="s">
        <v>161</v>
      </c>
      <c r="AT443" s="233" t="s">
        <v>157</v>
      </c>
      <c r="AU443" s="233" t="s">
        <v>87</v>
      </c>
      <c r="AY443" s="18" t="s">
        <v>155</v>
      </c>
      <c r="BE443" s="234">
        <f>IF(N443="základní",J443,0)</f>
        <v>0</v>
      </c>
      <c r="BF443" s="234">
        <f>IF(N443="snížená",J443,0)</f>
        <v>0</v>
      </c>
      <c r="BG443" s="234">
        <f>IF(N443="zákl. přenesená",J443,0)</f>
        <v>0</v>
      </c>
      <c r="BH443" s="234">
        <f>IF(N443="sníž. přenesená",J443,0)</f>
        <v>0</v>
      </c>
      <c r="BI443" s="234">
        <f>IF(N443="nulová",J443,0)</f>
        <v>0</v>
      </c>
      <c r="BJ443" s="18" t="s">
        <v>85</v>
      </c>
      <c r="BK443" s="234">
        <f>ROUND(I443*H443,2)</f>
        <v>0</v>
      </c>
      <c r="BL443" s="18" t="s">
        <v>161</v>
      </c>
      <c r="BM443" s="233" t="s">
        <v>392</v>
      </c>
    </row>
    <row r="444" s="2" customFormat="1">
      <c r="A444" s="39"/>
      <c r="B444" s="40"/>
      <c r="C444" s="41"/>
      <c r="D444" s="235" t="s">
        <v>163</v>
      </c>
      <c r="E444" s="41"/>
      <c r="F444" s="236" t="s">
        <v>393</v>
      </c>
      <c r="G444" s="41"/>
      <c r="H444" s="41"/>
      <c r="I444" s="237"/>
      <c r="J444" s="41"/>
      <c r="K444" s="41"/>
      <c r="L444" s="45"/>
      <c r="M444" s="238"/>
      <c r="N444" s="239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163</v>
      </c>
      <c r="AU444" s="18" t="s">
        <v>87</v>
      </c>
    </row>
    <row r="445" s="13" customFormat="1">
      <c r="A445" s="13"/>
      <c r="B445" s="240"/>
      <c r="C445" s="241"/>
      <c r="D445" s="235" t="s">
        <v>165</v>
      </c>
      <c r="E445" s="242" t="s">
        <v>1</v>
      </c>
      <c r="F445" s="243" t="s">
        <v>394</v>
      </c>
      <c r="G445" s="241"/>
      <c r="H445" s="242" t="s">
        <v>1</v>
      </c>
      <c r="I445" s="244"/>
      <c r="J445" s="241"/>
      <c r="K445" s="241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165</v>
      </c>
      <c r="AU445" s="249" t="s">
        <v>87</v>
      </c>
      <c r="AV445" s="13" t="s">
        <v>85</v>
      </c>
      <c r="AW445" s="13" t="s">
        <v>33</v>
      </c>
      <c r="AX445" s="13" t="s">
        <v>78</v>
      </c>
      <c r="AY445" s="249" t="s">
        <v>155</v>
      </c>
    </row>
    <row r="446" s="14" customFormat="1">
      <c r="A446" s="14"/>
      <c r="B446" s="250"/>
      <c r="C446" s="251"/>
      <c r="D446" s="235" t="s">
        <v>165</v>
      </c>
      <c r="E446" s="252" t="s">
        <v>1</v>
      </c>
      <c r="F446" s="253" t="s">
        <v>395</v>
      </c>
      <c r="G446" s="251"/>
      <c r="H446" s="254">
        <v>8</v>
      </c>
      <c r="I446" s="255"/>
      <c r="J446" s="251"/>
      <c r="K446" s="251"/>
      <c r="L446" s="256"/>
      <c r="M446" s="257"/>
      <c r="N446" s="258"/>
      <c r="O446" s="258"/>
      <c r="P446" s="258"/>
      <c r="Q446" s="258"/>
      <c r="R446" s="258"/>
      <c r="S446" s="258"/>
      <c r="T446" s="25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0" t="s">
        <v>165</v>
      </c>
      <c r="AU446" s="260" t="s">
        <v>87</v>
      </c>
      <c r="AV446" s="14" t="s">
        <v>87</v>
      </c>
      <c r="AW446" s="14" t="s">
        <v>33</v>
      </c>
      <c r="AX446" s="14" t="s">
        <v>78</v>
      </c>
      <c r="AY446" s="260" t="s">
        <v>155</v>
      </c>
    </row>
    <row r="447" s="14" customFormat="1">
      <c r="A447" s="14"/>
      <c r="B447" s="250"/>
      <c r="C447" s="251"/>
      <c r="D447" s="235" t="s">
        <v>165</v>
      </c>
      <c r="E447" s="252" t="s">
        <v>1</v>
      </c>
      <c r="F447" s="253" t="s">
        <v>396</v>
      </c>
      <c r="G447" s="251"/>
      <c r="H447" s="254">
        <v>13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0" t="s">
        <v>165</v>
      </c>
      <c r="AU447" s="260" t="s">
        <v>87</v>
      </c>
      <c r="AV447" s="14" t="s">
        <v>87</v>
      </c>
      <c r="AW447" s="14" t="s">
        <v>33</v>
      </c>
      <c r="AX447" s="14" t="s">
        <v>78</v>
      </c>
      <c r="AY447" s="260" t="s">
        <v>155</v>
      </c>
    </row>
    <row r="448" s="13" customFormat="1">
      <c r="A448" s="13"/>
      <c r="B448" s="240"/>
      <c r="C448" s="241"/>
      <c r="D448" s="235" t="s">
        <v>165</v>
      </c>
      <c r="E448" s="242" t="s">
        <v>1</v>
      </c>
      <c r="F448" s="243" t="s">
        <v>397</v>
      </c>
      <c r="G448" s="241"/>
      <c r="H448" s="242" t="s">
        <v>1</v>
      </c>
      <c r="I448" s="244"/>
      <c r="J448" s="241"/>
      <c r="K448" s="241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165</v>
      </c>
      <c r="AU448" s="249" t="s">
        <v>87</v>
      </c>
      <c r="AV448" s="13" t="s">
        <v>85</v>
      </c>
      <c r="AW448" s="13" t="s">
        <v>33</v>
      </c>
      <c r="AX448" s="13" t="s">
        <v>78</v>
      </c>
      <c r="AY448" s="249" t="s">
        <v>155</v>
      </c>
    </row>
    <row r="449" s="14" customFormat="1">
      <c r="A449" s="14"/>
      <c r="B449" s="250"/>
      <c r="C449" s="251"/>
      <c r="D449" s="235" t="s">
        <v>165</v>
      </c>
      <c r="E449" s="252" t="s">
        <v>1</v>
      </c>
      <c r="F449" s="253" t="s">
        <v>398</v>
      </c>
      <c r="G449" s="251"/>
      <c r="H449" s="254">
        <v>1</v>
      </c>
      <c r="I449" s="255"/>
      <c r="J449" s="251"/>
      <c r="K449" s="251"/>
      <c r="L449" s="256"/>
      <c r="M449" s="257"/>
      <c r="N449" s="258"/>
      <c r="O449" s="258"/>
      <c r="P449" s="258"/>
      <c r="Q449" s="258"/>
      <c r="R449" s="258"/>
      <c r="S449" s="258"/>
      <c r="T449" s="25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0" t="s">
        <v>165</v>
      </c>
      <c r="AU449" s="260" t="s">
        <v>87</v>
      </c>
      <c r="AV449" s="14" t="s">
        <v>87</v>
      </c>
      <c r="AW449" s="14" t="s">
        <v>33</v>
      </c>
      <c r="AX449" s="14" t="s">
        <v>78</v>
      </c>
      <c r="AY449" s="260" t="s">
        <v>155</v>
      </c>
    </row>
    <row r="450" s="13" customFormat="1">
      <c r="A450" s="13"/>
      <c r="B450" s="240"/>
      <c r="C450" s="241"/>
      <c r="D450" s="235" t="s">
        <v>165</v>
      </c>
      <c r="E450" s="242" t="s">
        <v>1</v>
      </c>
      <c r="F450" s="243" t="s">
        <v>177</v>
      </c>
      <c r="G450" s="241"/>
      <c r="H450" s="242" t="s">
        <v>1</v>
      </c>
      <c r="I450" s="244"/>
      <c r="J450" s="241"/>
      <c r="K450" s="241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165</v>
      </c>
      <c r="AU450" s="249" t="s">
        <v>87</v>
      </c>
      <c r="AV450" s="13" t="s">
        <v>85</v>
      </c>
      <c r="AW450" s="13" t="s">
        <v>33</v>
      </c>
      <c r="AX450" s="13" t="s">
        <v>78</v>
      </c>
      <c r="AY450" s="249" t="s">
        <v>155</v>
      </c>
    </row>
    <row r="451" s="14" customFormat="1">
      <c r="A451" s="14"/>
      <c r="B451" s="250"/>
      <c r="C451" s="251"/>
      <c r="D451" s="235" t="s">
        <v>165</v>
      </c>
      <c r="E451" s="252" t="s">
        <v>1</v>
      </c>
      <c r="F451" s="253" t="s">
        <v>399</v>
      </c>
      <c r="G451" s="251"/>
      <c r="H451" s="254">
        <v>2</v>
      </c>
      <c r="I451" s="255"/>
      <c r="J451" s="251"/>
      <c r="K451" s="251"/>
      <c r="L451" s="256"/>
      <c r="M451" s="257"/>
      <c r="N451" s="258"/>
      <c r="O451" s="258"/>
      <c r="P451" s="258"/>
      <c r="Q451" s="258"/>
      <c r="R451" s="258"/>
      <c r="S451" s="258"/>
      <c r="T451" s="25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0" t="s">
        <v>165</v>
      </c>
      <c r="AU451" s="260" t="s">
        <v>87</v>
      </c>
      <c r="AV451" s="14" t="s">
        <v>87</v>
      </c>
      <c r="AW451" s="14" t="s">
        <v>33</v>
      </c>
      <c r="AX451" s="14" t="s">
        <v>78</v>
      </c>
      <c r="AY451" s="260" t="s">
        <v>155</v>
      </c>
    </row>
    <row r="452" s="13" customFormat="1">
      <c r="A452" s="13"/>
      <c r="B452" s="240"/>
      <c r="C452" s="241"/>
      <c r="D452" s="235" t="s">
        <v>165</v>
      </c>
      <c r="E452" s="242" t="s">
        <v>1</v>
      </c>
      <c r="F452" s="243" t="s">
        <v>179</v>
      </c>
      <c r="G452" s="241"/>
      <c r="H452" s="242" t="s">
        <v>1</v>
      </c>
      <c r="I452" s="244"/>
      <c r="J452" s="241"/>
      <c r="K452" s="241"/>
      <c r="L452" s="245"/>
      <c r="M452" s="246"/>
      <c r="N452" s="247"/>
      <c r="O452" s="247"/>
      <c r="P452" s="247"/>
      <c r="Q452" s="247"/>
      <c r="R452" s="247"/>
      <c r="S452" s="247"/>
      <c r="T452" s="24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165</v>
      </c>
      <c r="AU452" s="249" t="s">
        <v>87</v>
      </c>
      <c r="AV452" s="13" t="s">
        <v>85</v>
      </c>
      <c r="AW452" s="13" t="s">
        <v>33</v>
      </c>
      <c r="AX452" s="13" t="s">
        <v>78</v>
      </c>
      <c r="AY452" s="249" t="s">
        <v>155</v>
      </c>
    </row>
    <row r="453" s="14" customFormat="1">
      <c r="A453" s="14"/>
      <c r="B453" s="250"/>
      <c r="C453" s="251"/>
      <c r="D453" s="235" t="s">
        <v>165</v>
      </c>
      <c r="E453" s="252" t="s">
        <v>1</v>
      </c>
      <c r="F453" s="253" t="s">
        <v>400</v>
      </c>
      <c r="G453" s="251"/>
      <c r="H453" s="254">
        <v>22</v>
      </c>
      <c r="I453" s="255"/>
      <c r="J453" s="251"/>
      <c r="K453" s="251"/>
      <c r="L453" s="256"/>
      <c r="M453" s="257"/>
      <c r="N453" s="258"/>
      <c r="O453" s="258"/>
      <c r="P453" s="258"/>
      <c r="Q453" s="258"/>
      <c r="R453" s="258"/>
      <c r="S453" s="258"/>
      <c r="T453" s="25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0" t="s">
        <v>165</v>
      </c>
      <c r="AU453" s="260" t="s">
        <v>87</v>
      </c>
      <c r="AV453" s="14" t="s">
        <v>87</v>
      </c>
      <c r="AW453" s="14" t="s">
        <v>33</v>
      </c>
      <c r="AX453" s="14" t="s">
        <v>78</v>
      </c>
      <c r="AY453" s="260" t="s">
        <v>155</v>
      </c>
    </row>
    <row r="454" s="13" customFormat="1">
      <c r="A454" s="13"/>
      <c r="B454" s="240"/>
      <c r="C454" s="241"/>
      <c r="D454" s="235" t="s">
        <v>165</v>
      </c>
      <c r="E454" s="242" t="s">
        <v>1</v>
      </c>
      <c r="F454" s="243" t="s">
        <v>401</v>
      </c>
      <c r="G454" s="241"/>
      <c r="H454" s="242" t="s">
        <v>1</v>
      </c>
      <c r="I454" s="244"/>
      <c r="J454" s="241"/>
      <c r="K454" s="241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165</v>
      </c>
      <c r="AU454" s="249" t="s">
        <v>87</v>
      </c>
      <c r="AV454" s="13" t="s">
        <v>85</v>
      </c>
      <c r="AW454" s="13" t="s">
        <v>33</v>
      </c>
      <c r="AX454" s="13" t="s">
        <v>78</v>
      </c>
      <c r="AY454" s="249" t="s">
        <v>155</v>
      </c>
    </row>
    <row r="455" s="14" customFormat="1">
      <c r="A455" s="14"/>
      <c r="B455" s="250"/>
      <c r="C455" s="251"/>
      <c r="D455" s="235" t="s">
        <v>165</v>
      </c>
      <c r="E455" s="252" t="s">
        <v>1</v>
      </c>
      <c r="F455" s="253" t="s">
        <v>402</v>
      </c>
      <c r="G455" s="251"/>
      <c r="H455" s="254">
        <v>2.8500000000000001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0" t="s">
        <v>165</v>
      </c>
      <c r="AU455" s="260" t="s">
        <v>87</v>
      </c>
      <c r="AV455" s="14" t="s">
        <v>87</v>
      </c>
      <c r="AW455" s="14" t="s">
        <v>33</v>
      </c>
      <c r="AX455" s="14" t="s">
        <v>78</v>
      </c>
      <c r="AY455" s="260" t="s">
        <v>155</v>
      </c>
    </row>
    <row r="456" s="14" customFormat="1">
      <c r="A456" s="14"/>
      <c r="B456" s="250"/>
      <c r="C456" s="251"/>
      <c r="D456" s="235" t="s">
        <v>165</v>
      </c>
      <c r="E456" s="252" t="s">
        <v>1</v>
      </c>
      <c r="F456" s="253" t="s">
        <v>403</v>
      </c>
      <c r="G456" s="251"/>
      <c r="H456" s="254">
        <v>9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0" t="s">
        <v>165</v>
      </c>
      <c r="AU456" s="260" t="s">
        <v>87</v>
      </c>
      <c r="AV456" s="14" t="s">
        <v>87</v>
      </c>
      <c r="AW456" s="14" t="s">
        <v>33</v>
      </c>
      <c r="AX456" s="14" t="s">
        <v>78</v>
      </c>
      <c r="AY456" s="260" t="s">
        <v>155</v>
      </c>
    </row>
    <row r="457" s="13" customFormat="1">
      <c r="A457" s="13"/>
      <c r="B457" s="240"/>
      <c r="C457" s="241"/>
      <c r="D457" s="235" t="s">
        <v>165</v>
      </c>
      <c r="E457" s="242" t="s">
        <v>1</v>
      </c>
      <c r="F457" s="243" t="s">
        <v>185</v>
      </c>
      <c r="G457" s="241"/>
      <c r="H457" s="242" t="s">
        <v>1</v>
      </c>
      <c r="I457" s="244"/>
      <c r="J457" s="241"/>
      <c r="K457" s="241"/>
      <c r="L457" s="245"/>
      <c r="M457" s="246"/>
      <c r="N457" s="247"/>
      <c r="O457" s="247"/>
      <c r="P457" s="247"/>
      <c r="Q457" s="247"/>
      <c r="R457" s="247"/>
      <c r="S457" s="247"/>
      <c r="T457" s="24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9" t="s">
        <v>165</v>
      </c>
      <c r="AU457" s="249" t="s">
        <v>87</v>
      </c>
      <c r="AV457" s="13" t="s">
        <v>85</v>
      </c>
      <c r="AW457" s="13" t="s">
        <v>33</v>
      </c>
      <c r="AX457" s="13" t="s">
        <v>78</v>
      </c>
      <c r="AY457" s="249" t="s">
        <v>155</v>
      </c>
    </row>
    <row r="458" s="14" customFormat="1">
      <c r="A458" s="14"/>
      <c r="B458" s="250"/>
      <c r="C458" s="251"/>
      <c r="D458" s="235" t="s">
        <v>165</v>
      </c>
      <c r="E458" s="252" t="s">
        <v>1</v>
      </c>
      <c r="F458" s="253" t="s">
        <v>404</v>
      </c>
      <c r="G458" s="251"/>
      <c r="H458" s="254">
        <v>6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0" t="s">
        <v>165</v>
      </c>
      <c r="AU458" s="260" t="s">
        <v>87</v>
      </c>
      <c r="AV458" s="14" t="s">
        <v>87</v>
      </c>
      <c r="AW458" s="14" t="s">
        <v>33</v>
      </c>
      <c r="AX458" s="14" t="s">
        <v>78</v>
      </c>
      <c r="AY458" s="260" t="s">
        <v>155</v>
      </c>
    </row>
    <row r="459" s="13" customFormat="1">
      <c r="A459" s="13"/>
      <c r="B459" s="240"/>
      <c r="C459" s="241"/>
      <c r="D459" s="235" t="s">
        <v>165</v>
      </c>
      <c r="E459" s="242" t="s">
        <v>1</v>
      </c>
      <c r="F459" s="243" t="s">
        <v>405</v>
      </c>
      <c r="G459" s="241"/>
      <c r="H459" s="242" t="s">
        <v>1</v>
      </c>
      <c r="I459" s="244"/>
      <c r="J459" s="241"/>
      <c r="K459" s="241"/>
      <c r="L459" s="245"/>
      <c r="M459" s="246"/>
      <c r="N459" s="247"/>
      <c r="O459" s="247"/>
      <c r="P459" s="247"/>
      <c r="Q459" s="247"/>
      <c r="R459" s="247"/>
      <c r="S459" s="247"/>
      <c r="T459" s="24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9" t="s">
        <v>165</v>
      </c>
      <c r="AU459" s="249" t="s">
        <v>87</v>
      </c>
      <c r="AV459" s="13" t="s">
        <v>85</v>
      </c>
      <c r="AW459" s="13" t="s">
        <v>33</v>
      </c>
      <c r="AX459" s="13" t="s">
        <v>78</v>
      </c>
      <c r="AY459" s="249" t="s">
        <v>155</v>
      </c>
    </row>
    <row r="460" s="14" customFormat="1">
      <c r="A460" s="14"/>
      <c r="B460" s="250"/>
      <c r="C460" s="251"/>
      <c r="D460" s="235" t="s">
        <v>165</v>
      </c>
      <c r="E460" s="252" t="s">
        <v>1</v>
      </c>
      <c r="F460" s="253" t="s">
        <v>396</v>
      </c>
      <c r="G460" s="251"/>
      <c r="H460" s="254">
        <v>13</v>
      </c>
      <c r="I460" s="255"/>
      <c r="J460" s="251"/>
      <c r="K460" s="251"/>
      <c r="L460" s="256"/>
      <c r="M460" s="257"/>
      <c r="N460" s="258"/>
      <c r="O460" s="258"/>
      <c r="P460" s="258"/>
      <c r="Q460" s="258"/>
      <c r="R460" s="258"/>
      <c r="S460" s="258"/>
      <c r="T460" s="25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0" t="s">
        <v>165</v>
      </c>
      <c r="AU460" s="260" t="s">
        <v>87</v>
      </c>
      <c r="AV460" s="14" t="s">
        <v>87</v>
      </c>
      <c r="AW460" s="14" t="s">
        <v>33</v>
      </c>
      <c r="AX460" s="14" t="s">
        <v>78</v>
      </c>
      <c r="AY460" s="260" t="s">
        <v>155</v>
      </c>
    </row>
    <row r="461" s="13" customFormat="1">
      <c r="A461" s="13"/>
      <c r="B461" s="240"/>
      <c r="C461" s="241"/>
      <c r="D461" s="235" t="s">
        <v>165</v>
      </c>
      <c r="E461" s="242" t="s">
        <v>1</v>
      </c>
      <c r="F461" s="243" t="s">
        <v>187</v>
      </c>
      <c r="G461" s="241"/>
      <c r="H461" s="242" t="s">
        <v>1</v>
      </c>
      <c r="I461" s="244"/>
      <c r="J461" s="241"/>
      <c r="K461" s="241"/>
      <c r="L461" s="245"/>
      <c r="M461" s="246"/>
      <c r="N461" s="247"/>
      <c r="O461" s="247"/>
      <c r="P461" s="247"/>
      <c r="Q461" s="247"/>
      <c r="R461" s="247"/>
      <c r="S461" s="247"/>
      <c r="T461" s="24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9" t="s">
        <v>165</v>
      </c>
      <c r="AU461" s="249" t="s">
        <v>87</v>
      </c>
      <c r="AV461" s="13" t="s">
        <v>85</v>
      </c>
      <c r="AW461" s="13" t="s">
        <v>33</v>
      </c>
      <c r="AX461" s="13" t="s">
        <v>78</v>
      </c>
      <c r="AY461" s="249" t="s">
        <v>155</v>
      </c>
    </row>
    <row r="462" s="14" customFormat="1">
      <c r="A462" s="14"/>
      <c r="B462" s="250"/>
      <c r="C462" s="251"/>
      <c r="D462" s="235" t="s">
        <v>165</v>
      </c>
      <c r="E462" s="252" t="s">
        <v>1</v>
      </c>
      <c r="F462" s="253" t="s">
        <v>406</v>
      </c>
      <c r="G462" s="251"/>
      <c r="H462" s="254">
        <v>28</v>
      </c>
      <c r="I462" s="255"/>
      <c r="J462" s="251"/>
      <c r="K462" s="251"/>
      <c r="L462" s="256"/>
      <c r="M462" s="257"/>
      <c r="N462" s="258"/>
      <c r="O462" s="258"/>
      <c r="P462" s="258"/>
      <c r="Q462" s="258"/>
      <c r="R462" s="258"/>
      <c r="S462" s="258"/>
      <c r="T462" s="25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0" t="s">
        <v>165</v>
      </c>
      <c r="AU462" s="260" t="s">
        <v>87</v>
      </c>
      <c r="AV462" s="14" t="s">
        <v>87</v>
      </c>
      <c r="AW462" s="14" t="s">
        <v>33</v>
      </c>
      <c r="AX462" s="14" t="s">
        <v>78</v>
      </c>
      <c r="AY462" s="260" t="s">
        <v>155</v>
      </c>
    </row>
    <row r="463" s="13" customFormat="1">
      <c r="A463" s="13"/>
      <c r="B463" s="240"/>
      <c r="C463" s="241"/>
      <c r="D463" s="235" t="s">
        <v>165</v>
      </c>
      <c r="E463" s="242" t="s">
        <v>1</v>
      </c>
      <c r="F463" s="243" t="s">
        <v>190</v>
      </c>
      <c r="G463" s="241"/>
      <c r="H463" s="242" t="s">
        <v>1</v>
      </c>
      <c r="I463" s="244"/>
      <c r="J463" s="241"/>
      <c r="K463" s="241"/>
      <c r="L463" s="245"/>
      <c r="M463" s="246"/>
      <c r="N463" s="247"/>
      <c r="O463" s="247"/>
      <c r="P463" s="247"/>
      <c r="Q463" s="247"/>
      <c r="R463" s="247"/>
      <c r="S463" s="247"/>
      <c r="T463" s="24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9" t="s">
        <v>165</v>
      </c>
      <c r="AU463" s="249" t="s">
        <v>87</v>
      </c>
      <c r="AV463" s="13" t="s">
        <v>85</v>
      </c>
      <c r="AW463" s="13" t="s">
        <v>33</v>
      </c>
      <c r="AX463" s="13" t="s">
        <v>78</v>
      </c>
      <c r="AY463" s="249" t="s">
        <v>155</v>
      </c>
    </row>
    <row r="464" s="14" customFormat="1">
      <c r="A464" s="14"/>
      <c r="B464" s="250"/>
      <c r="C464" s="251"/>
      <c r="D464" s="235" t="s">
        <v>165</v>
      </c>
      <c r="E464" s="252" t="s">
        <v>1</v>
      </c>
      <c r="F464" s="253" t="s">
        <v>398</v>
      </c>
      <c r="G464" s="251"/>
      <c r="H464" s="254">
        <v>1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0" t="s">
        <v>165</v>
      </c>
      <c r="AU464" s="260" t="s">
        <v>87</v>
      </c>
      <c r="AV464" s="14" t="s">
        <v>87</v>
      </c>
      <c r="AW464" s="14" t="s">
        <v>33</v>
      </c>
      <c r="AX464" s="14" t="s">
        <v>78</v>
      </c>
      <c r="AY464" s="260" t="s">
        <v>155</v>
      </c>
    </row>
    <row r="465" s="13" customFormat="1">
      <c r="A465" s="13"/>
      <c r="B465" s="240"/>
      <c r="C465" s="241"/>
      <c r="D465" s="235" t="s">
        <v>165</v>
      </c>
      <c r="E465" s="242" t="s">
        <v>1</v>
      </c>
      <c r="F465" s="243" t="s">
        <v>407</v>
      </c>
      <c r="G465" s="241"/>
      <c r="H465" s="242" t="s">
        <v>1</v>
      </c>
      <c r="I465" s="244"/>
      <c r="J465" s="241"/>
      <c r="K465" s="241"/>
      <c r="L465" s="245"/>
      <c r="M465" s="246"/>
      <c r="N465" s="247"/>
      <c r="O465" s="247"/>
      <c r="P465" s="247"/>
      <c r="Q465" s="247"/>
      <c r="R465" s="247"/>
      <c r="S465" s="247"/>
      <c r="T465" s="24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9" t="s">
        <v>165</v>
      </c>
      <c r="AU465" s="249" t="s">
        <v>87</v>
      </c>
      <c r="AV465" s="13" t="s">
        <v>85</v>
      </c>
      <c r="AW465" s="13" t="s">
        <v>33</v>
      </c>
      <c r="AX465" s="13" t="s">
        <v>78</v>
      </c>
      <c r="AY465" s="249" t="s">
        <v>155</v>
      </c>
    </row>
    <row r="466" s="14" customFormat="1">
      <c r="A466" s="14"/>
      <c r="B466" s="250"/>
      <c r="C466" s="251"/>
      <c r="D466" s="235" t="s">
        <v>165</v>
      </c>
      <c r="E466" s="252" t="s">
        <v>1</v>
      </c>
      <c r="F466" s="253" t="s">
        <v>408</v>
      </c>
      <c r="G466" s="251"/>
      <c r="H466" s="254">
        <v>3.5</v>
      </c>
      <c r="I466" s="255"/>
      <c r="J466" s="251"/>
      <c r="K466" s="251"/>
      <c r="L466" s="256"/>
      <c r="M466" s="257"/>
      <c r="N466" s="258"/>
      <c r="O466" s="258"/>
      <c r="P466" s="258"/>
      <c r="Q466" s="258"/>
      <c r="R466" s="258"/>
      <c r="S466" s="258"/>
      <c r="T466" s="25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0" t="s">
        <v>165</v>
      </c>
      <c r="AU466" s="260" t="s">
        <v>87</v>
      </c>
      <c r="AV466" s="14" t="s">
        <v>87</v>
      </c>
      <c r="AW466" s="14" t="s">
        <v>33</v>
      </c>
      <c r="AX466" s="14" t="s">
        <v>78</v>
      </c>
      <c r="AY466" s="260" t="s">
        <v>155</v>
      </c>
    </row>
    <row r="467" s="13" customFormat="1">
      <c r="A467" s="13"/>
      <c r="B467" s="240"/>
      <c r="C467" s="241"/>
      <c r="D467" s="235" t="s">
        <v>165</v>
      </c>
      <c r="E467" s="242" t="s">
        <v>1</v>
      </c>
      <c r="F467" s="243" t="s">
        <v>199</v>
      </c>
      <c r="G467" s="241"/>
      <c r="H467" s="242" t="s">
        <v>1</v>
      </c>
      <c r="I467" s="244"/>
      <c r="J467" s="241"/>
      <c r="K467" s="241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165</v>
      </c>
      <c r="AU467" s="249" t="s">
        <v>87</v>
      </c>
      <c r="AV467" s="13" t="s">
        <v>85</v>
      </c>
      <c r="AW467" s="13" t="s">
        <v>33</v>
      </c>
      <c r="AX467" s="13" t="s">
        <v>78</v>
      </c>
      <c r="AY467" s="249" t="s">
        <v>155</v>
      </c>
    </row>
    <row r="468" s="14" customFormat="1">
      <c r="A468" s="14"/>
      <c r="B468" s="250"/>
      <c r="C468" s="251"/>
      <c r="D468" s="235" t="s">
        <v>165</v>
      </c>
      <c r="E468" s="252" t="s">
        <v>1</v>
      </c>
      <c r="F468" s="253" t="s">
        <v>409</v>
      </c>
      <c r="G468" s="251"/>
      <c r="H468" s="254">
        <v>18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0" t="s">
        <v>165</v>
      </c>
      <c r="AU468" s="260" t="s">
        <v>87</v>
      </c>
      <c r="AV468" s="14" t="s">
        <v>87</v>
      </c>
      <c r="AW468" s="14" t="s">
        <v>33</v>
      </c>
      <c r="AX468" s="14" t="s">
        <v>78</v>
      </c>
      <c r="AY468" s="260" t="s">
        <v>155</v>
      </c>
    </row>
    <row r="469" s="13" customFormat="1">
      <c r="A469" s="13"/>
      <c r="B469" s="240"/>
      <c r="C469" s="241"/>
      <c r="D469" s="235" t="s">
        <v>165</v>
      </c>
      <c r="E469" s="242" t="s">
        <v>1</v>
      </c>
      <c r="F469" s="243" t="s">
        <v>166</v>
      </c>
      <c r="G469" s="241"/>
      <c r="H469" s="242" t="s">
        <v>1</v>
      </c>
      <c r="I469" s="244"/>
      <c r="J469" s="241"/>
      <c r="K469" s="241"/>
      <c r="L469" s="245"/>
      <c r="M469" s="246"/>
      <c r="N469" s="247"/>
      <c r="O469" s="247"/>
      <c r="P469" s="247"/>
      <c r="Q469" s="247"/>
      <c r="R469" s="247"/>
      <c r="S469" s="247"/>
      <c r="T469" s="24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9" t="s">
        <v>165</v>
      </c>
      <c r="AU469" s="249" t="s">
        <v>87</v>
      </c>
      <c r="AV469" s="13" t="s">
        <v>85</v>
      </c>
      <c r="AW469" s="13" t="s">
        <v>33</v>
      </c>
      <c r="AX469" s="13" t="s">
        <v>78</v>
      </c>
      <c r="AY469" s="249" t="s">
        <v>155</v>
      </c>
    </row>
    <row r="470" s="14" customFormat="1">
      <c r="A470" s="14"/>
      <c r="B470" s="250"/>
      <c r="C470" s="251"/>
      <c r="D470" s="235" t="s">
        <v>165</v>
      </c>
      <c r="E470" s="252" t="s">
        <v>1</v>
      </c>
      <c r="F470" s="253" t="s">
        <v>398</v>
      </c>
      <c r="G470" s="251"/>
      <c r="H470" s="254">
        <v>1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0" t="s">
        <v>165</v>
      </c>
      <c r="AU470" s="260" t="s">
        <v>87</v>
      </c>
      <c r="AV470" s="14" t="s">
        <v>87</v>
      </c>
      <c r="AW470" s="14" t="s">
        <v>33</v>
      </c>
      <c r="AX470" s="14" t="s">
        <v>78</v>
      </c>
      <c r="AY470" s="260" t="s">
        <v>155</v>
      </c>
    </row>
    <row r="471" s="13" customFormat="1">
      <c r="A471" s="13"/>
      <c r="B471" s="240"/>
      <c r="C471" s="241"/>
      <c r="D471" s="235" t="s">
        <v>165</v>
      </c>
      <c r="E471" s="242" t="s">
        <v>1</v>
      </c>
      <c r="F471" s="243" t="s">
        <v>410</v>
      </c>
      <c r="G471" s="241"/>
      <c r="H471" s="242" t="s">
        <v>1</v>
      </c>
      <c r="I471" s="244"/>
      <c r="J471" s="241"/>
      <c r="K471" s="241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165</v>
      </c>
      <c r="AU471" s="249" t="s">
        <v>87</v>
      </c>
      <c r="AV471" s="13" t="s">
        <v>85</v>
      </c>
      <c r="AW471" s="13" t="s">
        <v>33</v>
      </c>
      <c r="AX471" s="13" t="s">
        <v>78</v>
      </c>
      <c r="AY471" s="249" t="s">
        <v>155</v>
      </c>
    </row>
    <row r="472" s="14" customFormat="1">
      <c r="A472" s="14"/>
      <c r="B472" s="250"/>
      <c r="C472" s="251"/>
      <c r="D472" s="235" t="s">
        <v>165</v>
      </c>
      <c r="E472" s="252" t="s">
        <v>1</v>
      </c>
      <c r="F472" s="253" t="s">
        <v>411</v>
      </c>
      <c r="G472" s="251"/>
      <c r="H472" s="254">
        <v>14.4</v>
      </c>
      <c r="I472" s="255"/>
      <c r="J472" s="251"/>
      <c r="K472" s="251"/>
      <c r="L472" s="256"/>
      <c r="M472" s="257"/>
      <c r="N472" s="258"/>
      <c r="O472" s="258"/>
      <c r="P472" s="258"/>
      <c r="Q472" s="258"/>
      <c r="R472" s="258"/>
      <c r="S472" s="258"/>
      <c r="T472" s="25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0" t="s">
        <v>165</v>
      </c>
      <c r="AU472" s="260" t="s">
        <v>87</v>
      </c>
      <c r="AV472" s="14" t="s">
        <v>87</v>
      </c>
      <c r="AW472" s="14" t="s">
        <v>33</v>
      </c>
      <c r="AX472" s="14" t="s">
        <v>78</v>
      </c>
      <c r="AY472" s="260" t="s">
        <v>155</v>
      </c>
    </row>
    <row r="473" s="14" customFormat="1">
      <c r="A473" s="14"/>
      <c r="B473" s="250"/>
      <c r="C473" s="251"/>
      <c r="D473" s="235" t="s">
        <v>165</v>
      </c>
      <c r="E473" s="252" t="s">
        <v>1</v>
      </c>
      <c r="F473" s="253" t="s">
        <v>398</v>
      </c>
      <c r="G473" s="251"/>
      <c r="H473" s="254">
        <v>1</v>
      </c>
      <c r="I473" s="255"/>
      <c r="J473" s="251"/>
      <c r="K473" s="251"/>
      <c r="L473" s="256"/>
      <c r="M473" s="257"/>
      <c r="N473" s="258"/>
      <c r="O473" s="258"/>
      <c r="P473" s="258"/>
      <c r="Q473" s="258"/>
      <c r="R473" s="258"/>
      <c r="S473" s="258"/>
      <c r="T473" s="25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0" t="s">
        <v>165</v>
      </c>
      <c r="AU473" s="260" t="s">
        <v>87</v>
      </c>
      <c r="AV473" s="14" t="s">
        <v>87</v>
      </c>
      <c r="AW473" s="14" t="s">
        <v>33</v>
      </c>
      <c r="AX473" s="14" t="s">
        <v>78</v>
      </c>
      <c r="AY473" s="260" t="s">
        <v>155</v>
      </c>
    </row>
    <row r="474" s="13" customFormat="1">
      <c r="A474" s="13"/>
      <c r="B474" s="240"/>
      <c r="C474" s="241"/>
      <c r="D474" s="235" t="s">
        <v>165</v>
      </c>
      <c r="E474" s="242" t="s">
        <v>1</v>
      </c>
      <c r="F474" s="243" t="s">
        <v>209</v>
      </c>
      <c r="G474" s="241"/>
      <c r="H474" s="242" t="s">
        <v>1</v>
      </c>
      <c r="I474" s="244"/>
      <c r="J474" s="241"/>
      <c r="K474" s="241"/>
      <c r="L474" s="245"/>
      <c r="M474" s="246"/>
      <c r="N474" s="247"/>
      <c r="O474" s="247"/>
      <c r="P474" s="247"/>
      <c r="Q474" s="247"/>
      <c r="R474" s="247"/>
      <c r="S474" s="247"/>
      <c r="T474" s="24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9" t="s">
        <v>165</v>
      </c>
      <c r="AU474" s="249" t="s">
        <v>87</v>
      </c>
      <c r="AV474" s="13" t="s">
        <v>85</v>
      </c>
      <c r="AW474" s="13" t="s">
        <v>33</v>
      </c>
      <c r="AX474" s="13" t="s">
        <v>78</v>
      </c>
      <c r="AY474" s="249" t="s">
        <v>155</v>
      </c>
    </row>
    <row r="475" s="14" customFormat="1">
      <c r="A475" s="14"/>
      <c r="B475" s="250"/>
      <c r="C475" s="251"/>
      <c r="D475" s="235" t="s">
        <v>165</v>
      </c>
      <c r="E475" s="252" t="s">
        <v>1</v>
      </c>
      <c r="F475" s="253" t="s">
        <v>412</v>
      </c>
      <c r="G475" s="251"/>
      <c r="H475" s="254">
        <v>3</v>
      </c>
      <c r="I475" s="255"/>
      <c r="J475" s="251"/>
      <c r="K475" s="251"/>
      <c r="L475" s="256"/>
      <c r="M475" s="257"/>
      <c r="N475" s="258"/>
      <c r="O475" s="258"/>
      <c r="P475" s="258"/>
      <c r="Q475" s="258"/>
      <c r="R475" s="258"/>
      <c r="S475" s="258"/>
      <c r="T475" s="25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0" t="s">
        <v>165</v>
      </c>
      <c r="AU475" s="260" t="s">
        <v>87</v>
      </c>
      <c r="AV475" s="14" t="s">
        <v>87</v>
      </c>
      <c r="AW475" s="14" t="s">
        <v>33</v>
      </c>
      <c r="AX475" s="14" t="s">
        <v>78</v>
      </c>
      <c r="AY475" s="260" t="s">
        <v>155</v>
      </c>
    </row>
    <row r="476" s="13" customFormat="1">
      <c r="A476" s="13"/>
      <c r="B476" s="240"/>
      <c r="C476" s="241"/>
      <c r="D476" s="235" t="s">
        <v>165</v>
      </c>
      <c r="E476" s="242" t="s">
        <v>1</v>
      </c>
      <c r="F476" s="243" t="s">
        <v>211</v>
      </c>
      <c r="G476" s="241"/>
      <c r="H476" s="242" t="s">
        <v>1</v>
      </c>
      <c r="I476" s="244"/>
      <c r="J476" s="241"/>
      <c r="K476" s="241"/>
      <c r="L476" s="245"/>
      <c r="M476" s="246"/>
      <c r="N476" s="247"/>
      <c r="O476" s="247"/>
      <c r="P476" s="247"/>
      <c r="Q476" s="247"/>
      <c r="R476" s="247"/>
      <c r="S476" s="247"/>
      <c r="T476" s="24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9" t="s">
        <v>165</v>
      </c>
      <c r="AU476" s="249" t="s">
        <v>87</v>
      </c>
      <c r="AV476" s="13" t="s">
        <v>85</v>
      </c>
      <c r="AW476" s="13" t="s">
        <v>33</v>
      </c>
      <c r="AX476" s="13" t="s">
        <v>78</v>
      </c>
      <c r="AY476" s="249" t="s">
        <v>155</v>
      </c>
    </row>
    <row r="477" s="14" customFormat="1">
      <c r="A477" s="14"/>
      <c r="B477" s="250"/>
      <c r="C477" s="251"/>
      <c r="D477" s="235" t="s">
        <v>165</v>
      </c>
      <c r="E477" s="252" t="s">
        <v>1</v>
      </c>
      <c r="F477" s="253" t="s">
        <v>413</v>
      </c>
      <c r="G477" s="251"/>
      <c r="H477" s="254">
        <v>22</v>
      </c>
      <c r="I477" s="255"/>
      <c r="J477" s="251"/>
      <c r="K477" s="251"/>
      <c r="L477" s="256"/>
      <c r="M477" s="257"/>
      <c r="N477" s="258"/>
      <c r="O477" s="258"/>
      <c r="P477" s="258"/>
      <c r="Q477" s="258"/>
      <c r="R477" s="258"/>
      <c r="S477" s="258"/>
      <c r="T477" s="25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0" t="s">
        <v>165</v>
      </c>
      <c r="AU477" s="260" t="s">
        <v>87</v>
      </c>
      <c r="AV477" s="14" t="s">
        <v>87</v>
      </c>
      <c r="AW477" s="14" t="s">
        <v>33</v>
      </c>
      <c r="AX477" s="14" t="s">
        <v>78</v>
      </c>
      <c r="AY477" s="260" t="s">
        <v>155</v>
      </c>
    </row>
    <row r="478" s="13" customFormat="1">
      <c r="A478" s="13"/>
      <c r="B478" s="240"/>
      <c r="C478" s="241"/>
      <c r="D478" s="235" t="s">
        <v>165</v>
      </c>
      <c r="E478" s="242" t="s">
        <v>1</v>
      </c>
      <c r="F478" s="243" t="s">
        <v>414</v>
      </c>
      <c r="G478" s="241"/>
      <c r="H478" s="242" t="s">
        <v>1</v>
      </c>
      <c r="I478" s="244"/>
      <c r="J478" s="241"/>
      <c r="K478" s="241"/>
      <c r="L478" s="245"/>
      <c r="M478" s="246"/>
      <c r="N478" s="247"/>
      <c r="O478" s="247"/>
      <c r="P478" s="247"/>
      <c r="Q478" s="247"/>
      <c r="R478" s="247"/>
      <c r="S478" s="247"/>
      <c r="T478" s="24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165</v>
      </c>
      <c r="AU478" s="249" t="s">
        <v>87</v>
      </c>
      <c r="AV478" s="13" t="s">
        <v>85</v>
      </c>
      <c r="AW478" s="13" t="s">
        <v>33</v>
      </c>
      <c r="AX478" s="13" t="s">
        <v>78</v>
      </c>
      <c r="AY478" s="249" t="s">
        <v>155</v>
      </c>
    </row>
    <row r="479" s="14" customFormat="1">
      <c r="A479" s="14"/>
      <c r="B479" s="250"/>
      <c r="C479" s="251"/>
      <c r="D479" s="235" t="s">
        <v>165</v>
      </c>
      <c r="E479" s="252" t="s">
        <v>1</v>
      </c>
      <c r="F479" s="253" t="s">
        <v>415</v>
      </c>
      <c r="G479" s="251"/>
      <c r="H479" s="254">
        <v>4.7999999999999998</v>
      </c>
      <c r="I479" s="255"/>
      <c r="J479" s="251"/>
      <c r="K479" s="251"/>
      <c r="L479" s="256"/>
      <c r="M479" s="257"/>
      <c r="N479" s="258"/>
      <c r="O479" s="258"/>
      <c r="P479" s="258"/>
      <c r="Q479" s="258"/>
      <c r="R479" s="258"/>
      <c r="S479" s="258"/>
      <c r="T479" s="25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0" t="s">
        <v>165</v>
      </c>
      <c r="AU479" s="260" t="s">
        <v>87</v>
      </c>
      <c r="AV479" s="14" t="s">
        <v>87</v>
      </c>
      <c r="AW479" s="14" t="s">
        <v>33</v>
      </c>
      <c r="AX479" s="14" t="s">
        <v>78</v>
      </c>
      <c r="AY479" s="260" t="s">
        <v>155</v>
      </c>
    </row>
    <row r="480" s="13" customFormat="1">
      <c r="A480" s="13"/>
      <c r="B480" s="240"/>
      <c r="C480" s="241"/>
      <c r="D480" s="235" t="s">
        <v>165</v>
      </c>
      <c r="E480" s="242" t="s">
        <v>1</v>
      </c>
      <c r="F480" s="243" t="s">
        <v>416</v>
      </c>
      <c r="G480" s="241"/>
      <c r="H480" s="242" t="s">
        <v>1</v>
      </c>
      <c r="I480" s="244"/>
      <c r="J480" s="241"/>
      <c r="K480" s="241"/>
      <c r="L480" s="245"/>
      <c r="M480" s="246"/>
      <c r="N480" s="247"/>
      <c r="O480" s="247"/>
      <c r="P480" s="247"/>
      <c r="Q480" s="247"/>
      <c r="R480" s="247"/>
      <c r="S480" s="247"/>
      <c r="T480" s="24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9" t="s">
        <v>165</v>
      </c>
      <c r="AU480" s="249" t="s">
        <v>87</v>
      </c>
      <c r="AV480" s="13" t="s">
        <v>85</v>
      </c>
      <c r="AW480" s="13" t="s">
        <v>33</v>
      </c>
      <c r="AX480" s="13" t="s">
        <v>78</v>
      </c>
      <c r="AY480" s="249" t="s">
        <v>155</v>
      </c>
    </row>
    <row r="481" s="14" customFormat="1">
      <c r="A481" s="14"/>
      <c r="B481" s="250"/>
      <c r="C481" s="251"/>
      <c r="D481" s="235" t="s">
        <v>165</v>
      </c>
      <c r="E481" s="252" t="s">
        <v>1</v>
      </c>
      <c r="F481" s="253" t="s">
        <v>417</v>
      </c>
      <c r="G481" s="251"/>
      <c r="H481" s="254">
        <v>16</v>
      </c>
      <c r="I481" s="255"/>
      <c r="J481" s="251"/>
      <c r="K481" s="251"/>
      <c r="L481" s="256"/>
      <c r="M481" s="257"/>
      <c r="N481" s="258"/>
      <c r="O481" s="258"/>
      <c r="P481" s="258"/>
      <c r="Q481" s="258"/>
      <c r="R481" s="258"/>
      <c r="S481" s="258"/>
      <c r="T481" s="25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0" t="s">
        <v>165</v>
      </c>
      <c r="AU481" s="260" t="s">
        <v>87</v>
      </c>
      <c r="AV481" s="14" t="s">
        <v>87</v>
      </c>
      <c r="AW481" s="14" t="s">
        <v>33</v>
      </c>
      <c r="AX481" s="14" t="s">
        <v>78</v>
      </c>
      <c r="AY481" s="260" t="s">
        <v>155</v>
      </c>
    </row>
    <row r="482" s="13" customFormat="1">
      <c r="A482" s="13"/>
      <c r="B482" s="240"/>
      <c r="C482" s="241"/>
      <c r="D482" s="235" t="s">
        <v>165</v>
      </c>
      <c r="E482" s="242" t="s">
        <v>1</v>
      </c>
      <c r="F482" s="243" t="s">
        <v>418</v>
      </c>
      <c r="G482" s="241"/>
      <c r="H482" s="242" t="s">
        <v>1</v>
      </c>
      <c r="I482" s="244"/>
      <c r="J482" s="241"/>
      <c r="K482" s="241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165</v>
      </c>
      <c r="AU482" s="249" t="s">
        <v>87</v>
      </c>
      <c r="AV482" s="13" t="s">
        <v>85</v>
      </c>
      <c r="AW482" s="13" t="s">
        <v>33</v>
      </c>
      <c r="AX482" s="13" t="s">
        <v>78</v>
      </c>
      <c r="AY482" s="249" t="s">
        <v>155</v>
      </c>
    </row>
    <row r="483" s="14" customFormat="1">
      <c r="A483" s="14"/>
      <c r="B483" s="250"/>
      <c r="C483" s="251"/>
      <c r="D483" s="235" t="s">
        <v>165</v>
      </c>
      <c r="E483" s="252" t="s">
        <v>1</v>
      </c>
      <c r="F483" s="253" t="s">
        <v>419</v>
      </c>
      <c r="G483" s="251"/>
      <c r="H483" s="254">
        <v>8</v>
      </c>
      <c r="I483" s="255"/>
      <c r="J483" s="251"/>
      <c r="K483" s="251"/>
      <c r="L483" s="256"/>
      <c r="M483" s="257"/>
      <c r="N483" s="258"/>
      <c r="O483" s="258"/>
      <c r="P483" s="258"/>
      <c r="Q483" s="258"/>
      <c r="R483" s="258"/>
      <c r="S483" s="258"/>
      <c r="T483" s="25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0" t="s">
        <v>165</v>
      </c>
      <c r="AU483" s="260" t="s">
        <v>87</v>
      </c>
      <c r="AV483" s="14" t="s">
        <v>87</v>
      </c>
      <c r="AW483" s="14" t="s">
        <v>33</v>
      </c>
      <c r="AX483" s="14" t="s">
        <v>78</v>
      </c>
      <c r="AY483" s="260" t="s">
        <v>155</v>
      </c>
    </row>
    <row r="484" s="13" customFormat="1">
      <c r="A484" s="13"/>
      <c r="B484" s="240"/>
      <c r="C484" s="241"/>
      <c r="D484" s="235" t="s">
        <v>165</v>
      </c>
      <c r="E484" s="242" t="s">
        <v>1</v>
      </c>
      <c r="F484" s="243" t="s">
        <v>420</v>
      </c>
      <c r="G484" s="241"/>
      <c r="H484" s="242" t="s">
        <v>1</v>
      </c>
      <c r="I484" s="244"/>
      <c r="J484" s="241"/>
      <c r="K484" s="241"/>
      <c r="L484" s="245"/>
      <c r="M484" s="246"/>
      <c r="N484" s="247"/>
      <c r="O484" s="247"/>
      <c r="P484" s="247"/>
      <c r="Q484" s="247"/>
      <c r="R484" s="247"/>
      <c r="S484" s="247"/>
      <c r="T484" s="24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9" t="s">
        <v>165</v>
      </c>
      <c r="AU484" s="249" t="s">
        <v>87</v>
      </c>
      <c r="AV484" s="13" t="s">
        <v>85</v>
      </c>
      <c r="AW484" s="13" t="s">
        <v>33</v>
      </c>
      <c r="AX484" s="13" t="s">
        <v>78</v>
      </c>
      <c r="AY484" s="249" t="s">
        <v>155</v>
      </c>
    </row>
    <row r="485" s="14" customFormat="1">
      <c r="A485" s="14"/>
      <c r="B485" s="250"/>
      <c r="C485" s="251"/>
      <c r="D485" s="235" t="s">
        <v>165</v>
      </c>
      <c r="E485" s="252" t="s">
        <v>1</v>
      </c>
      <c r="F485" s="253" t="s">
        <v>399</v>
      </c>
      <c r="G485" s="251"/>
      <c r="H485" s="254">
        <v>2</v>
      </c>
      <c r="I485" s="255"/>
      <c r="J485" s="251"/>
      <c r="K485" s="251"/>
      <c r="L485" s="256"/>
      <c r="M485" s="257"/>
      <c r="N485" s="258"/>
      <c r="O485" s="258"/>
      <c r="P485" s="258"/>
      <c r="Q485" s="258"/>
      <c r="R485" s="258"/>
      <c r="S485" s="258"/>
      <c r="T485" s="25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0" t="s">
        <v>165</v>
      </c>
      <c r="AU485" s="260" t="s">
        <v>87</v>
      </c>
      <c r="AV485" s="14" t="s">
        <v>87</v>
      </c>
      <c r="AW485" s="14" t="s">
        <v>33</v>
      </c>
      <c r="AX485" s="14" t="s">
        <v>78</v>
      </c>
      <c r="AY485" s="260" t="s">
        <v>155</v>
      </c>
    </row>
    <row r="486" s="13" customFormat="1">
      <c r="A486" s="13"/>
      <c r="B486" s="240"/>
      <c r="C486" s="241"/>
      <c r="D486" s="235" t="s">
        <v>165</v>
      </c>
      <c r="E486" s="242" t="s">
        <v>1</v>
      </c>
      <c r="F486" s="243" t="s">
        <v>216</v>
      </c>
      <c r="G486" s="241"/>
      <c r="H486" s="242" t="s">
        <v>1</v>
      </c>
      <c r="I486" s="244"/>
      <c r="J486" s="241"/>
      <c r="K486" s="241"/>
      <c r="L486" s="245"/>
      <c r="M486" s="246"/>
      <c r="N486" s="247"/>
      <c r="O486" s="247"/>
      <c r="P486" s="247"/>
      <c r="Q486" s="247"/>
      <c r="R486" s="247"/>
      <c r="S486" s="247"/>
      <c r="T486" s="24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9" t="s">
        <v>165</v>
      </c>
      <c r="AU486" s="249" t="s">
        <v>87</v>
      </c>
      <c r="AV486" s="13" t="s">
        <v>85</v>
      </c>
      <c r="AW486" s="13" t="s">
        <v>33</v>
      </c>
      <c r="AX486" s="13" t="s">
        <v>78</v>
      </c>
      <c r="AY486" s="249" t="s">
        <v>155</v>
      </c>
    </row>
    <row r="487" s="14" customFormat="1">
      <c r="A487" s="14"/>
      <c r="B487" s="250"/>
      <c r="C487" s="251"/>
      <c r="D487" s="235" t="s">
        <v>165</v>
      </c>
      <c r="E487" s="252" t="s">
        <v>1</v>
      </c>
      <c r="F487" s="253" t="s">
        <v>412</v>
      </c>
      <c r="G487" s="251"/>
      <c r="H487" s="254">
        <v>3</v>
      </c>
      <c r="I487" s="255"/>
      <c r="J487" s="251"/>
      <c r="K487" s="251"/>
      <c r="L487" s="256"/>
      <c r="M487" s="257"/>
      <c r="N487" s="258"/>
      <c r="O487" s="258"/>
      <c r="P487" s="258"/>
      <c r="Q487" s="258"/>
      <c r="R487" s="258"/>
      <c r="S487" s="258"/>
      <c r="T487" s="25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0" t="s">
        <v>165</v>
      </c>
      <c r="AU487" s="260" t="s">
        <v>87</v>
      </c>
      <c r="AV487" s="14" t="s">
        <v>87</v>
      </c>
      <c r="AW487" s="14" t="s">
        <v>33</v>
      </c>
      <c r="AX487" s="14" t="s">
        <v>78</v>
      </c>
      <c r="AY487" s="260" t="s">
        <v>155</v>
      </c>
    </row>
    <row r="488" s="13" customFormat="1">
      <c r="A488" s="13"/>
      <c r="B488" s="240"/>
      <c r="C488" s="241"/>
      <c r="D488" s="235" t="s">
        <v>165</v>
      </c>
      <c r="E488" s="242" t="s">
        <v>1</v>
      </c>
      <c r="F488" s="243" t="s">
        <v>218</v>
      </c>
      <c r="G488" s="241"/>
      <c r="H488" s="242" t="s">
        <v>1</v>
      </c>
      <c r="I488" s="244"/>
      <c r="J488" s="241"/>
      <c r="K488" s="241"/>
      <c r="L488" s="245"/>
      <c r="M488" s="246"/>
      <c r="N488" s="247"/>
      <c r="O488" s="247"/>
      <c r="P488" s="247"/>
      <c r="Q488" s="247"/>
      <c r="R488" s="247"/>
      <c r="S488" s="247"/>
      <c r="T488" s="24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9" t="s">
        <v>165</v>
      </c>
      <c r="AU488" s="249" t="s">
        <v>87</v>
      </c>
      <c r="AV488" s="13" t="s">
        <v>85</v>
      </c>
      <c r="AW488" s="13" t="s">
        <v>33</v>
      </c>
      <c r="AX488" s="13" t="s">
        <v>78</v>
      </c>
      <c r="AY488" s="249" t="s">
        <v>155</v>
      </c>
    </row>
    <row r="489" s="14" customFormat="1">
      <c r="A489" s="14"/>
      <c r="B489" s="250"/>
      <c r="C489" s="251"/>
      <c r="D489" s="235" t="s">
        <v>165</v>
      </c>
      <c r="E489" s="252" t="s">
        <v>1</v>
      </c>
      <c r="F489" s="253" t="s">
        <v>421</v>
      </c>
      <c r="G489" s="251"/>
      <c r="H489" s="254">
        <v>4</v>
      </c>
      <c r="I489" s="255"/>
      <c r="J489" s="251"/>
      <c r="K489" s="251"/>
      <c r="L489" s="256"/>
      <c r="M489" s="257"/>
      <c r="N489" s="258"/>
      <c r="O489" s="258"/>
      <c r="P489" s="258"/>
      <c r="Q489" s="258"/>
      <c r="R489" s="258"/>
      <c r="S489" s="258"/>
      <c r="T489" s="25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0" t="s">
        <v>165</v>
      </c>
      <c r="AU489" s="260" t="s">
        <v>87</v>
      </c>
      <c r="AV489" s="14" t="s">
        <v>87</v>
      </c>
      <c r="AW489" s="14" t="s">
        <v>33</v>
      </c>
      <c r="AX489" s="14" t="s">
        <v>78</v>
      </c>
      <c r="AY489" s="260" t="s">
        <v>155</v>
      </c>
    </row>
    <row r="490" s="13" customFormat="1">
      <c r="A490" s="13"/>
      <c r="B490" s="240"/>
      <c r="C490" s="241"/>
      <c r="D490" s="235" t="s">
        <v>165</v>
      </c>
      <c r="E490" s="242" t="s">
        <v>1</v>
      </c>
      <c r="F490" s="243" t="s">
        <v>422</v>
      </c>
      <c r="G490" s="241"/>
      <c r="H490" s="242" t="s">
        <v>1</v>
      </c>
      <c r="I490" s="244"/>
      <c r="J490" s="241"/>
      <c r="K490" s="241"/>
      <c r="L490" s="245"/>
      <c r="M490" s="246"/>
      <c r="N490" s="247"/>
      <c r="O490" s="247"/>
      <c r="P490" s="247"/>
      <c r="Q490" s="247"/>
      <c r="R490" s="247"/>
      <c r="S490" s="247"/>
      <c r="T490" s="24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9" t="s">
        <v>165</v>
      </c>
      <c r="AU490" s="249" t="s">
        <v>87</v>
      </c>
      <c r="AV490" s="13" t="s">
        <v>85</v>
      </c>
      <c r="AW490" s="13" t="s">
        <v>33</v>
      </c>
      <c r="AX490" s="13" t="s">
        <v>78</v>
      </c>
      <c r="AY490" s="249" t="s">
        <v>155</v>
      </c>
    </row>
    <row r="491" s="14" customFormat="1">
      <c r="A491" s="14"/>
      <c r="B491" s="250"/>
      <c r="C491" s="251"/>
      <c r="D491" s="235" t="s">
        <v>165</v>
      </c>
      <c r="E491" s="252" t="s">
        <v>1</v>
      </c>
      <c r="F491" s="253" t="s">
        <v>423</v>
      </c>
      <c r="G491" s="251"/>
      <c r="H491" s="254">
        <v>2</v>
      </c>
      <c r="I491" s="255"/>
      <c r="J491" s="251"/>
      <c r="K491" s="251"/>
      <c r="L491" s="256"/>
      <c r="M491" s="257"/>
      <c r="N491" s="258"/>
      <c r="O491" s="258"/>
      <c r="P491" s="258"/>
      <c r="Q491" s="258"/>
      <c r="R491" s="258"/>
      <c r="S491" s="258"/>
      <c r="T491" s="25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0" t="s">
        <v>165</v>
      </c>
      <c r="AU491" s="260" t="s">
        <v>87</v>
      </c>
      <c r="AV491" s="14" t="s">
        <v>87</v>
      </c>
      <c r="AW491" s="14" t="s">
        <v>33</v>
      </c>
      <c r="AX491" s="14" t="s">
        <v>78</v>
      </c>
      <c r="AY491" s="260" t="s">
        <v>155</v>
      </c>
    </row>
    <row r="492" s="15" customFormat="1">
      <c r="A492" s="15"/>
      <c r="B492" s="261"/>
      <c r="C492" s="262"/>
      <c r="D492" s="235" t="s">
        <v>165</v>
      </c>
      <c r="E492" s="263" t="s">
        <v>1</v>
      </c>
      <c r="F492" s="264" t="s">
        <v>168</v>
      </c>
      <c r="G492" s="262"/>
      <c r="H492" s="265">
        <v>208.55000000000001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1" t="s">
        <v>165</v>
      </c>
      <c r="AU492" s="271" t="s">
        <v>87</v>
      </c>
      <c r="AV492" s="15" t="s">
        <v>161</v>
      </c>
      <c r="AW492" s="15" t="s">
        <v>33</v>
      </c>
      <c r="AX492" s="15" t="s">
        <v>85</v>
      </c>
      <c r="AY492" s="271" t="s">
        <v>155</v>
      </c>
    </row>
    <row r="493" s="2" customFormat="1" ht="16.5" customHeight="1">
      <c r="A493" s="39"/>
      <c r="B493" s="40"/>
      <c r="C493" s="221" t="s">
        <v>424</v>
      </c>
      <c r="D493" s="221" t="s">
        <v>157</v>
      </c>
      <c r="E493" s="222" t="s">
        <v>425</v>
      </c>
      <c r="F493" s="223" t="s">
        <v>426</v>
      </c>
      <c r="G493" s="224" t="s">
        <v>363</v>
      </c>
      <c r="H493" s="225">
        <v>1</v>
      </c>
      <c r="I493" s="226"/>
      <c r="J493" s="227">
        <f>ROUND(I493*H493,2)</f>
        <v>0</v>
      </c>
      <c r="K493" s="228"/>
      <c r="L493" s="45"/>
      <c r="M493" s="229" t="s">
        <v>1</v>
      </c>
      <c r="N493" s="230" t="s">
        <v>43</v>
      </c>
      <c r="O493" s="92"/>
      <c r="P493" s="231">
        <f>O493*H493</f>
        <v>0</v>
      </c>
      <c r="Q493" s="231">
        <v>0.0086800000000000002</v>
      </c>
      <c r="R493" s="231">
        <f>Q493*H493</f>
        <v>0.0086800000000000002</v>
      </c>
      <c r="S493" s="231">
        <v>0</v>
      </c>
      <c r="T493" s="232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3" t="s">
        <v>161</v>
      </c>
      <c r="AT493" s="233" t="s">
        <v>157</v>
      </c>
      <c r="AU493" s="233" t="s">
        <v>87</v>
      </c>
      <c r="AY493" s="18" t="s">
        <v>155</v>
      </c>
      <c r="BE493" s="234">
        <f>IF(N493="základní",J493,0)</f>
        <v>0</v>
      </c>
      <c r="BF493" s="234">
        <f>IF(N493="snížená",J493,0)</f>
        <v>0</v>
      </c>
      <c r="BG493" s="234">
        <f>IF(N493="zákl. přenesená",J493,0)</f>
        <v>0</v>
      </c>
      <c r="BH493" s="234">
        <f>IF(N493="sníž. přenesená",J493,0)</f>
        <v>0</v>
      </c>
      <c r="BI493" s="234">
        <f>IF(N493="nulová",J493,0)</f>
        <v>0</v>
      </c>
      <c r="BJ493" s="18" t="s">
        <v>85</v>
      </c>
      <c r="BK493" s="234">
        <f>ROUND(I493*H493,2)</f>
        <v>0</v>
      </c>
      <c r="BL493" s="18" t="s">
        <v>161</v>
      </c>
      <c r="BM493" s="233" t="s">
        <v>427</v>
      </c>
    </row>
    <row r="494" s="2" customFormat="1">
      <c r="A494" s="39"/>
      <c r="B494" s="40"/>
      <c r="C494" s="41"/>
      <c r="D494" s="235" t="s">
        <v>163</v>
      </c>
      <c r="E494" s="41"/>
      <c r="F494" s="236" t="s">
        <v>428</v>
      </c>
      <c r="G494" s="41"/>
      <c r="H494" s="41"/>
      <c r="I494" s="237"/>
      <c r="J494" s="41"/>
      <c r="K494" s="41"/>
      <c r="L494" s="45"/>
      <c r="M494" s="238"/>
      <c r="N494" s="239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163</v>
      </c>
      <c r="AU494" s="18" t="s">
        <v>87</v>
      </c>
    </row>
    <row r="495" s="13" customFormat="1">
      <c r="A495" s="13"/>
      <c r="B495" s="240"/>
      <c r="C495" s="241"/>
      <c r="D495" s="235" t="s">
        <v>165</v>
      </c>
      <c r="E495" s="242" t="s">
        <v>1</v>
      </c>
      <c r="F495" s="243" t="s">
        <v>394</v>
      </c>
      <c r="G495" s="241"/>
      <c r="H495" s="242" t="s">
        <v>1</v>
      </c>
      <c r="I495" s="244"/>
      <c r="J495" s="241"/>
      <c r="K495" s="241"/>
      <c r="L495" s="245"/>
      <c r="M495" s="246"/>
      <c r="N495" s="247"/>
      <c r="O495" s="247"/>
      <c r="P495" s="247"/>
      <c r="Q495" s="247"/>
      <c r="R495" s="247"/>
      <c r="S495" s="247"/>
      <c r="T495" s="24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9" t="s">
        <v>165</v>
      </c>
      <c r="AU495" s="249" t="s">
        <v>87</v>
      </c>
      <c r="AV495" s="13" t="s">
        <v>85</v>
      </c>
      <c r="AW495" s="13" t="s">
        <v>33</v>
      </c>
      <c r="AX495" s="13" t="s">
        <v>78</v>
      </c>
      <c r="AY495" s="249" t="s">
        <v>155</v>
      </c>
    </row>
    <row r="496" s="14" customFormat="1">
      <c r="A496" s="14"/>
      <c r="B496" s="250"/>
      <c r="C496" s="251"/>
      <c r="D496" s="235" t="s">
        <v>165</v>
      </c>
      <c r="E496" s="252" t="s">
        <v>1</v>
      </c>
      <c r="F496" s="253" t="s">
        <v>398</v>
      </c>
      <c r="G496" s="251"/>
      <c r="H496" s="254">
        <v>1</v>
      </c>
      <c r="I496" s="255"/>
      <c r="J496" s="251"/>
      <c r="K496" s="251"/>
      <c r="L496" s="256"/>
      <c r="M496" s="257"/>
      <c r="N496" s="258"/>
      <c r="O496" s="258"/>
      <c r="P496" s="258"/>
      <c r="Q496" s="258"/>
      <c r="R496" s="258"/>
      <c r="S496" s="258"/>
      <c r="T496" s="25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0" t="s">
        <v>165</v>
      </c>
      <c r="AU496" s="260" t="s">
        <v>87</v>
      </c>
      <c r="AV496" s="14" t="s">
        <v>87</v>
      </c>
      <c r="AW496" s="14" t="s">
        <v>33</v>
      </c>
      <c r="AX496" s="14" t="s">
        <v>85</v>
      </c>
      <c r="AY496" s="260" t="s">
        <v>155</v>
      </c>
    </row>
    <row r="497" s="2" customFormat="1" ht="21.75" customHeight="1">
      <c r="A497" s="39"/>
      <c r="B497" s="40"/>
      <c r="C497" s="221" t="s">
        <v>429</v>
      </c>
      <c r="D497" s="221" t="s">
        <v>157</v>
      </c>
      <c r="E497" s="222" t="s">
        <v>430</v>
      </c>
      <c r="F497" s="223" t="s">
        <v>431</v>
      </c>
      <c r="G497" s="224" t="s">
        <v>363</v>
      </c>
      <c r="H497" s="225">
        <v>22.75</v>
      </c>
      <c r="I497" s="226"/>
      <c r="J497" s="227">
        <f>ROUND(I497*H497,2)</f>
        <v>0</v>
      </c>
      <c r="K497" s="228"/>
      <c r="L497" s="45"/>
      <c r="M497" s="229" t="s">
        <v>1</v>
      </c>
      <c r="N497" s="230" t="s">
        <v>43</v>
      </c>
      <c r="O497" s="92"/>
      <c r="P497" s="231">
        <f>O497*H497</f>
        <v>0</v>
      </c>
      <c r="Q497" s="231">
        <v>0.01068</v>
      </c>
      <c r="R497" s="231">
        <f>Q497*H497</f>
        <v>0.24297000000000002</v>
      </c>
      <c r="S497" s="231">
        <v>0</v>
      </c>
      <c r="T497" s="232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3" t="s">
        <v>161</v>
      </c>
      <c r="AT497" s="233" t="s">
        <v>157</v>
      </c>
      <c r="AU497" s="233" t="s">
        <v>87</v>
      </c>
      <c r="AY497" s="18" t="s">
        <v>155</v>
      </c>
      <c r="BE497" s="234">
        <f>IF(N497="základní",J497,0)</f>
        <v>0</v>
      </c>
      <c r="BF497" s="234">
        <f>IF(N497="snížená",J497,0)</f>
        <v>0</v>
      </c>
      <c r="BG497" s="234">
        <f>IF(N497="zákl. přenesená",J497,0)</f>
        <v>0</v>
      </c>
      <c r="BH497" s="234">
        <f>IF(N497="sníž. přenesená",J497,0)</f>
        <v>0</v>
      </c>
      <c r="BI497" s="234">
        <f>IF(N497="nulová",J497,0)</f>
        <v>0</v>
      </c>
      <c r="BJ497" s="18" t="s">
        <v>85</v>
      </c>
      <c r="BK497" s="234">
        <f>ROUND(I497*H497,2)</f>
        <v>0</v>
      </c>
      <c r="BL497" s="18" t="s">
        <v>161</v>
      </c>
      <c r="BM497" s="233" t="s">
        <v>432</v>
      </c>
    </row>
    <row r="498" s="2" customFormat="1">
      <c r="A498" s="39"/>
      <c r="B498" s="40"/>
      <c r="C498" s="41"/>
      <c r="D498" s="235" t="s">
        <v>163</v>
      </c>
      <c r="E498" s="41"/>
      <c r="F498" s="236" t="s">
        <v>433</v>
      </c>
      <c r="G498" s="41"/>
      <c r="H498" s="41"/>
      <c r="I498" s="237"/>
      <c r="J498" s="41"/>
      <c r="K498" s="41"/>
      <c r="L498" s="45"/>
      <c r="M498" s="238"/>
      <c r="N498" s="239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163</v>
      </c>
      <c r="AU498" s="18" t="s">
        <v>87</v>
      </c>
    </row>
    <row r="499" s="13" customFormat="1">
      <c r="A499" s="13"/>
      <c r="B499" s="240"/>
      <c r="C499" s="241"/>
      <c r="D499" s="235" t="s">
        <v>165</v>
      </c>
      <c r="E499" s="242" t="s">
        <v>1</v>
      </c>
      <c r="F499" s="243" t="s">
        <v>394</v>
      </c>
      <c r="G499" s="241"/>
      <c r="H499" s="242" t="s">
        <v>1</v>
      </c>
      <c r="I499" s="244"/>
      <c r="J499" s="241"/>
      <c r="K499" s="241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165</v>
      </c>
      <c r="AU499" s="249" t="s">
        <v>87</v>
      </c>
      <c r="AV499" s="13" t="s">
        <v>85</v>
      </c>
      <c r="AW499" s="13" t="s">
        <v>33</v>
      </c>
      <c r="AX499" s="13" t="s">
        <v>78</v>
      </c>
      <c r="AY499" s="249" t="s">
        <v>155</v>
      </c>
    </row>
    <row r="500" s="14" customFormat="1">
      <c r="A500" s="14"/>
      <c r="B500" s="250"/>
      <c r="C500" s="251"/>
      <c r="D500" s="235" t="s">
        <v>165</v>
      </c>
      <c r="E500" s="252" t="s">
        <v>1</v>
      </c>
      <c r="F500" s="253" t="s">
        <v>434</v>
      </c>
      <c r="G500" s="251"/>
      <c r="H500" s="254">
        <v>4</v>
      </c>
      <c r="I500" s="255"/>
      <c r="J500" s="251"/>
      <c r="K500" s="251"/>
      <c r="L500" s="256"/>
      <c r="M500" s="257"/>
      <c r="N500" s="258"/>
      <c r="O500" s="258"/>
      <c r="P500" s="258"/>
      <c r="Q500" s="258"/>
      <c r="R500" s="258"/>
      <c r="S500" s="258"/>
      <c r="T500" s="25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0" t="s">
        <v>165</v>
      </c>
      <c r="AU500" s="260" t="s">
        <v>87</v>
      </c>
      <c r="AV500" s="14" t="s">
        <v>87</v>
      </c>
      <c r="AW500" s="14" t="s">
        <v>33</v>
      </c>
      <c r="AX500" s="14" t="s">
        <v>78</v>
      </c>
      <c r="AY500" s="260" t="s">
        <v>155</v>
      </c>
    </row>
    <row r="501" s="13" customFormat="1">
      <c r="A501" s="13"/>
      <c r="B501" s="240"/>
      <c r="C501" s="241"/>
      <c r="D501" s="235" t="s">
        <v>165</v>
      </c>
      <c r="E501" s="242" t="s">
        <v>1</v>
      </c>
      <c r="F501" s="243" t="s">
        <v>401</v>
      </c>
      <c r="G501" s="241"/>
      <c r="H501" s="242" t="s">
        <v>1</v>
      </c>
      <c r="I501" s="244"/>
      <c r="J501" s="241"/>
      <c r="K501" s="241"/>
      <c r="L501" s="245"/>
      <c r="M501" s="246"/>
      <c r="N501" s="247"/>
      <c r="O501" s="247"/>
      <c r="P501" s="247"/>
      <c r="Q501" s="247"/>
      <c r="R501" s="247"/>
      <c r="S501" s="247"/>
      <c r="T501" s="24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9" t="s">
        <v>165</v>
      </c>
      <c r="AU501" s="249" t="s">
        <v>87</v>
      </c>
      <c r="AV501" s="13" t="s">
        <v>85</v>
      </c>
      <c r="AW501" s="13" t="s">
        <v>33</v>
      </c>
      <c r="AX501" s="13" t="s">
        <v>78</v>
      </c>
      <c r="AY501" s="249" t="s">
        <v>155</v>
      </c>
    </row>
    <row r="502" s="14" customFormat="1">
      <c r="A502" s="14"/>
      <c r="B502" s="250"/>
      <c r="C502" s="251"/>
      <c r="D502" s="235" t="s">
        <v>165</v>
      </c>
      <c r="E502" s="252" t="s">
        <v>1</v>
      </c>
      <c r="F502" s="253" t="s">
        <v>435</v>
      </c>
      <c r="G502" s="251"/>
      <c r="H502" s="254">
        <v>4.75</v>
      </c>
      <c r="I502" s="255"/>
      <c r="J502" s="251"/>
      <c r="K502" s="251"/>
      <c r="L502" s="256"/>
      <c r="M502" s="257"/>
      <c r="N502" s="258"/>
      <c r="O502" s="258"/>
      <c r="P502" s="258"/>
      <c r="Q502" s="258"/>
      <c r="R502" s="258"/>
      <c r="S502" s="258"/>
      <c r="T502" s="25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0" t="s">
        <v>165</v>
      </c>
      <c r="AU502" s="260" t="s">
        <v>87</v>
      </c>
      <c r="AV502" s="14" t="s">
        <v>87</v>
      </c>
      <c r="AW502" s="14" t="s">
        <v>33</v>
      </c>
      <c r="AX502" s="14" t="s">
        <v>78</v>
      </c>
      <c r="AY502" s="260" t="s">
        <v>155</v>
      </c>
    </row>
    <row r="503" s="14" customFormat="1">
      <c r="A503" s="14"/>
      <c r="B503" s="250"/>
      <c r="C503" s="251"/>
      <c r="D503" s="235" t="s">
        <v>165</v>
      </c>
      <c r="E503" s="252" t="s">
        <v>1</v>
      </c>
      <c r="F503" s="253" t="s">
        <v>436</v>
      </c>
      <c r="G503" s="251"/>
      <c r="H503" s="254">
        <v>14</v>
      </c>
      <c r="I503" s="255"/>
      <c r="J503" s="251"/>
      <c r="K503" s="251"/>
      <c r="L503" s="256"/>
      <c r="M503" s="257"/>
      <c r="N503" s="258"/>
      <c r="O503" s="258"/>
      <c r="P503" s="258"/>
      <c r="Q503" s="258"/>
      <c r="R503" s="258"/>
      <c r="S503" s="258"/>
      <c r="T503" s="25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0" t="s">
        <v>165</v>
      </c>
      <c r="AU503" s="260" t="s">
        <v>87</v>
      </c>
      <c r="AV503" s="14" t="s">
        <v>87</v>
      </c>
      <c r="AW503" s="14" t="s">
        <v>33</v>
      </c>
      <c r="AX503" s="14" t="s">
        <v>78</v>
      </c>
      <c r="AY503" s="260" t="s">
        <v>155</v>
      </c>
    </row>
    <row r="504" s="15" customFormat="1">
      <c r="A504" s="15"/>
      <c r="B504" s="261"/>
      <c r="C504" s="262"/>
      <c r="D504" s="235" t="s">
        <v>165</v>
      </c>
      <c r="E504" s="263" t="s">
        <v>1</v>
      </c>
      <c r="F504" s="264" t="s">
        <v>168</v>
      </c>
      <c r="G504" s="262"/>
      <c r="H504" s="265">
        <v>22.75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1" t="s">
        <v>165</v>
      </c>
      <c r="AU504" s="271" t="s">
        <v>87</v>
      </c>
      <c r="AV504" s="15" t="s">
        <v>161</v>
      </c>
      <c r="AW504" s="15" t="s">
        <v>33</v>
      </c>
      <c r="AX504" s="15" t="s">
        <v>85</v>
      </c>
      <c r="AY504" s="271" t="s">
        <v>155</v>
      </c>
    </row>
    <row r="505" s="2" customFormat="1" ht="21.75" customHeight="1">
      <c r="A505" s="39"/>
      <c r="B505" s="40"/>
      <c r="C505" s="221" t="s">
        <v>437</v>
      </c>
      <c r="D505" s="221" t="s">
        <v>157</v>
      </c>
      <c r="E505" s="222" t="s">
        <v>438</v>
      </c>
      <c r="F505" s="223" t="s">
        <v>439</v>
      </c>
      <c r="G505" s="224" t="s">
        <v>363</v>
      </c>
      <c r="H505" s="225">
        <v>17.149999999999999</v>
      </c>
      <c r="I505" s="226"/>
      <c r="J505" s="227">
        <f>ROUND(I505*H505,2)</f>
        <v>0</v>
      </c>
      <c r="K505" s="228"/>
      <c r="L505" s="45"/>
      <c r="M505" s="229" t="s">
        <v>1</v>
      </c>
      <c r="N505" s="230" t="s">
        <v>43</v>
      </c>
      <c r="O505" s="92"/>
      <c r="P505" s="231">
        <f>O505*H505</f>
        <v>0</v>
      </c>
      <c r="Q505" s="231">
        <v>0.01269</v>
      </c>
      <c r="R505" s="231">
        <f>Q505*H505</f>
        <v>0.21763349999999998</v>
      </c>
      <c r="S505" s="231">
        <v>0</v>
      </c>
      <c r="T505" s="232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3" t="s">
        <v>161</v>
      </c>
      <c r="AT505" s="233" t="s">
        <v>157</v>
      </c>
      <c r="AU505" s="233" t="s">
        <v>87</v>
      </c>
      <c r="AY505" s="18" t="s">
        <v>155</v>
      </c>
      <c r="BE505" s="234">
        <f>IF(N505="základní",J505,0)</f>
        <v>0</v>
      </c>
      <c r="BF505" s="234">
        <f>IF(N505="snížená",J505,0)</f>
        <v>0</v>
      </c>
      <c r="BG505" s="234">
        <f>IF(N505="zákl. přenesená",J505,0)</f>
        <v>0</v>
      </c>
      <c r="BH505" s="234">
        <f>IF(N505="sníž. přenesená",J505,0)</f>
        <v>0</v>
      </c>
      <c r="BI505" s="234">
        <f>IF(N505="nulová",J505,0)</f>
        <v>0</v>
      </c>
      <c r="BJ505" s="18" t="s">
        <v>85</v>
      </c>
      <c r="BK505" s="234">
        <f>ROUND(I505*H505,2)</f>
        <v>0</v>
      </c>
      <c r="BL505" s="18" t="s">
        <v>161</v>
      </c>
      <c r="BM505" s="233" t="s">
        <v>440</v>
      </c>
    </row>
    <row r="506" s="2" customFormat="1">
      <c r="A506" s="39"/>
      <c r="B506" s="40"/>
      <c r="C506" s="41"/>
      <c r="D506" s="235" t="s">
        <v>163</v>
      </c>
      <c r="E506" s="41"/>
      <c r="F506" s="236" t="s">
        <v>441</v>
      </c>
      <c r="G506" s="41"/>
      <c r="H506" s="41"/>
      <c r="I506" s="237"/>
      <c r="J506" s="41"/>
      <c r="K506" s="41"/>
      <c r="L506" s="45"/>
      <c r="M506" s="238"/>
      <c r="N506" s="239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163</v>
      </c>
      <c r="AU506" s="18" t="s">
        <v>87</v>
      </c>
    </row>
    <row r="507" s="13" customFormat="1">
      <c r="A507" s="13"/>
      <c r="B507" s="240"/>
      <c r="C507" s="241"/>
      <c r="D507" s="235" t="s">
        <v>165</v>
      </c>
      <c r="E507" s="242" t="s">
        <v>1</v>
      </c>
      <c r="F507" s="243" t="s">
        <v>394</v>
      </c>
      <c r="G507" s="241"/>
      <c r="H507" s="242" t="s">
        <v>1</v>
      </c>
      <c r="I507" s="244"/>
      <c r="J507" s="241"/>
      <c r="K507" s="241"/>
      <c r="L507" s="245"/>
      <c r="M507" s="246"/>
      <c r="N507" s="247"/>
      <c r="O507" s="247"/>
      <c r="P507" s="247"/>
      <c r="Q507" s="247"/>
      <c r="R507" s="247"/>
      <c r="S507" s="247"/>
      <c r="T507" s="24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9" t="s">
        <v>165</v>
      </c>
      <c r="AU507" s="249" t="s">
        <v>87</v>
      </c>
      <c r="AV507" s="13" t="s">
        <v>85</v>
      </c>
      <c r="AW507" s="13" t="s">
        <v>33</v>
      </c>
      <c r="AX507" s="13" t="s">
        <v>78</v>
      </c>
      <c r="AY507" s="249" t="s">
        <v>155</v>
      </c>
    </row>
    <row r="508" s="14" customFormat="1">
      <c r="A508" s="14"/>
      <c r="B508" s="250"/>
      <c r="C508" s="251"/>
      <c r="D508" s="235" t="s">
        <v>165</v>
      </c>
      <c r="E508" s="252" t="s">
        <v>1</v>
      </c>
      <c r="F508" s="253" t="s">
        <v>442</v>
      </c>
      <c r="G508" s="251"/>
      <c r="H508" s="254">
        <v>3.2000000000000002</v>
      </c>
      <c r="I508" s="255"/>
      <c r="J508" s="251"/>
      <c r="K508" s="251"/>
      <c r="L508" s="256"/>
      <c r="M508" s="257"/>
      <c r="N508" s="258"/>
      <c r="O508" s="258"/>
      <c r="P508" s="258"/>
      <c r="Q508" s="258"/>
      <c r="R508" s="258"/>
      <c r="S508" s="258"/>
      <c r="T508" s="25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0" t="s">
        <v>165</v>
      </c>
      <c r="AU508" s="260" t="s">
        <v>87</v>
      </c>
      <c r="AV508" s="14" t="s">
        <v>87</v>
      </c>
      <c r="AW508" s="14" t="s">
        <v>33</v>
      </c>
      <c r="AX508" s="14" t="s">
        <v>78</v>
      </c>
      <c r="AY508" s="260" t="s">
        <v>155</v>
      </c>
    </row>
    <row r="509" s="14" customFormat="1">
      <c r="A509" s="14"/>
      <c r="B509" s="250"/>
      <c r="C509" s="251"/>
      <c r="D509" s="235" t="s">
        <v>165</v>
      </c>
      <c r="E509" s="252" t="s">
        <v>1</v>
      </c>
      <c r="F509" s="253" t="s">
        <v>423</v>
      </c>
      <c r="G509" s="251"/>
      <c r="H509" s="254">
        <v>2</v>
      </c>
      <c r="I509" s="255"/>
      <c r="J509" s="251"/>
      <c r="K509" s="251"/>
      <c r="L509" s="256"/>
      <c r="M509" s="257"/>
      <c r="N509" s="258"/>
      <c r="O509" s="258"/>
      <c r="P509" s="258"/>
      <c r="Q509" s="258"/>
      <c r="R509" s="258"/>
      <c r="S509" s="258"/>
      <c r="T509" s="25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0" t="s">
        <v>165</v>
      </c>
      <c r="AU509" s="260" t="s">
        <v>87</v>
      </c>
      <c r="AV509" s="14" t="s">
        <v>87</v>
      </c>
      <c r="AW509" s="14" t="s">
        <v>33</v>
      </c>
      <c r="AX509" s="14" t="s">
        <v>78</v>
      </c>
      <c r="AY509" s="260" t="s">
        <v>155</v>
      </c>
    </row>
    <row r="510" s="13" customFormat="1">
      <c r="A510" s="13"/>
      <c r="B510" s="240"/>
      <c r="C510" s="241"/>
      <c r="D510" s="235" t="s">
        <v>165</v>
      </c>
      <c r="E510" s="242" t="s">
        <v>1</v>
      </c>
      <c r="F510" s="243" t="s">
        <v>179</v>
      </c>
      <c r="G510" s="241"/>
      <c r="H510" s="242" t="s">
        <v>1</v>
      </c>
      <c r="I510" s="244"/>
      <c r="J510" s="241"/>
      <c r="K510" s="241"/>
      <c r="L510" s="245"/>
      <c r="M510" s="246"/>
      <c r="N510" s="247"/>
      <c r="O510" s="247"/>
      <c r="P510" s="247"/>
      <c r="Q510" s="247"/>
      <c r="R510" s="247"/>
      <c r="S510" s="247"/>
      <c r="T510" s="24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9" t="s">
        <v>165</v>
      </c>
      <c r="AU510" s="249" t="s">
        <v>87</v>
      </c>
      <c r="AV510" s="13" t="s">
        <v>85</v>
      </c>
      <c r="AW510" s="13" t="s">
        <v>33</v>
      </c>
      <c r="AX510" s="13" t="s">
        <v>78</v>
      </c>
      <c r="AY510" s="249" t="s">
        <v>155</v>
      </c>
    </row>
    <row r="511" s="14" customFormat="1">
      <c r="A511" s="14"/>
      <c r="B511" s="250"/>
      <c r="C511" s="251"/>
      <c r="D511" s="235" t="s">
        <v>165</v>
      </c>
      <c r="E511" s="252" t="s">
        <v>1</v>
      </c>
      <c r="F511" s="253" t="s">
        <v>398</v>
      </c>
      <c r="G511" s="251"/>
      <c r="H511" s="254">
        <v>1</v>
      </c>
      <c r="I511" s="255"/>
      <c r="J511" s="251"/>
      <c r="K511" s="251"/>
      <c r="L511" s="256"/>
      <c r="M511" s="257"/>
      <c r="N511" s="258"/>
      <c r="O511" s="258"/>
      <c r="P511" s="258"/>
      <c r="Q511" s="258"/>
      <c r="R511" s="258"/>
      <c r="S511" s="258"/>
      <c r="T511" s="25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0" t="s">
        <v>165</v>
      </c>
      <c r="AU511" s="260" t="s">
        <v>87</v>
      </c>
      <c r="AV511" s="14" t="s">
        <v>87</v>
      </c>
      <c r="AW511" s="14" t="s">
        <v>33</v>
      </c>
      <c r="AX511" s="14" t="s">
        <v>78</v>
      </c>
      <c r="AY511" s="260" t="s">
        <v>155</v>
      </c>
    </row>
    <row r="512" s="13" customFormat="1">
      <c r="A512" s="13"/>
      <c r="B512" s="240"/>
      <c r="C512" s="241"/>
      <c r="D512" s="235" t="s">
        <v>165</v>
      </c>
      <c r="E512" s="242" t="s">
        <v>1</v>
      </c>
      <c r="F512" s="243" t="s">
        <v>401</v>
      </c>
      <c r="G512" s="241"/>
      <c r="H512" s="242" t="s">
        <v>1</v>
      </c>
      <c r="I512" s="244"/>
      <c r="J512" s="241"/>
      <c r="K512" s="241"/>
      <c r="L512" s="245"/>
      <c r="M512" s="246"/>
      <c r="N512" s="247"/>
      <c r="O512" s="247"/>
      <c r="P512" s="247"/>
      <c r="Q512" s="247"/>
      <c r="R512" s="247"/>
      <c r="S512" s="247"/>
      <c r="T512" s="24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9" t="s">
        <v>165</v>
      </c>
      <c r="AU512" s="249" t="s">
        <v>87</v>
      </c>
      <c r="AV512" s="13" t="s">
        <v>85</v>
      </c>
      <c r="AW512" s="13" t="s">
        <v>33</v>
      </c>
      <c r="AX512" s="13" t="s">
        <v>78</v>
      </c>
      <c r="AY512" s="249" t="s">
        <v>155</v>
      </c>
    </row>
    <row r="513" s="14" customFormat="1">
      <c r="A513" s="14"/>
      <c r="B513" s="250"/>
      <c r="C513" s="251"/>
      <c r="D513" s="235" t="s">
        <v>165</v>
      </c>
      <c r="E513" s="252" t="s">
        <v>1</v>
      </c>
      <c r="F513" s="253" t="s">
        <v>443</v>
      </c>
      <c r="G513" s="251"/>
      <c r="H513" s="254">
        <v>0.94999999999999996</v>
      </c>
      <c r="I513" s="255"/>
      <c r="J513" s="251"/>
      <c r="K513" s="251"/>
      <c r="L513" s="256"/>
      <c r="M513" s="257"/>
      <c r="N513" s="258"/>
      <c r="O513" s="258"/>
      <c r="P513" s="258"/>
      <c r="Q513" s="258"/>
      <c r="R513" s="258"/>
      <c r="S513" s="258"/>
      <c r="T513" s="25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0" t="s">
        <v>165</v>
      </c>
      <c r="AU513" s="260" t="s">
        <v>87</v>
      </c>
      <c r="AV513" s="14" t="s">
        <v>87</v>
      </c>
      <c r="AW513" s="14" t="s">
        <v>33</v>
      </c>
      <c r="AX513" s="14" t="s">
        <v>78</v>
      </c>
      <c r="AY513" s="260" t="s">
        <v>155</v>
      </c>
    </row>
    <row r="514" s="13" customFormat="1">
      <c r="A514" s="13"/>
      <c r="B514" s="240"/>
      <c r="C514" s="241"/>
      <c r="D514" s="235" t="s">
        <v>165</v>
      </c>
      <c r="E514" s="242" t="s">
        <v>1</v>
      </c>
      <c r="F514" s="243" t="s">
        <v>405</v>
      </c>
      <c r="G514" s="241"/>
      <c r="H514" s="242" t="s">
        <v>1</v>
      </c>
      <c r="I514" s="244"/>
      <c r="J514" s="241"/>
      <c r="K514" s="241"/>
      <c r="L514" s="245"/>
      <c r="M514" s="246"/>
      <c r="N514" s="247"/>
      <c r="O514" s="247"/>
      <c r="P514" s="247"/>
      <c r="Q514" s="247"/>
      <c r="R514" s="247"/>
      <c r="S514" s="247"/>
      <c r="T514" s="24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9" t="s">
        <v>165</v>
      </c>
      <c r="AU514" s="249" t="s">
        <v>87</v>
      </c>
      <c r="AV514" s="13" t="s">
        <v>85</v>
      </c>
      <c r="AW514" s="13" t="s">
        <v>33</v>
      </c>
      <c r="AX514" s="13" t="s">
        <v>78</v>
      </c>
      <c r="AY514" s="249" t="s">
        <v>155</v>
      </c>
    </row>
    <row r="515" s="14" customFormat="1">
      <c r="A515" s="14"/>
      <c r="B515" s="250"/>
      <c r="C515" s="251"/>
      <c r="D515" s="235" t="s">
        <v>165</v>
      </c>
      <c r="E515" s="252" t="s">
        <v>1</v>
      </c>
      <c r="F515" s="253" t="s">
        <v>444</v>
      </c>
      <c r="G515" s="251"/>
      <c r="H515" s="254">
        <v>3</v>
      </c>
      <c r="I515" s="255"/>
      <c r="J515" s="251"/>
      <c r="K515" s="251"/>
      <c r="L515" s="256"/>
      <c r="M515" s="257"/>
      <c r="N515" s="258"/>
      <c r="O515" s="258"/>
      <c r="P515" s="258"/>
      <c r="Q515" s="258"/>
      <c r="R515" s="258"/>
      <c r="S515" s="258"/>
      <c r="T515" s="25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0" t="s">
        <v>165</v>
      </c>
      <c r="AU515" s="260" t="s">
        <v>87</v>
      </c>
      <c r="AV515" s="14" t="s">
        <v>87</v>
      </c>
      <c r="AW515" s="14" t="s">
        <v>33</v>
      </c>
      <c r="AX515" s="14" t="s">
        <v>78</v>
      </c>
      <c r="AY515" s="260" t="s">
        <v>155</v>
      </c>
    </row>
    <row r="516" s="13" customFormat="1">
      <c r="A516" s="13"/>
      <c r="B516" s="240"/>
      <c r="C516" s="241"/>
      <c r="D516" s="235" t="s">
        <v>165</v>
      </c>
      <c r="E516" s="242" t="s">
        <v>1</v>
      </c>
      <c r="F516" s="243" t="s">
        <v>187</v>
      </c>
      <c r="G516" s="241"/>
      <c r="H516" s="242" t="s">
        <v>1</v>
      </c>
      <c r="I516" s="244"/>
      <c r="J516" s="241"/>
      <c r="K516" s="241"/>
      <c r="L516" s="245"/>
      <c r="M516" s="246"/>
      <c r="N516" s="247"/>
      <c r="O516" s="247"/>
      <c r="P516" s="247"/>
      <c r="Q516" s="247"/>
      <c r="R516" s="247"/>
      <c r="S516" s="247"/>
      <c r="T516" s="24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9" t="s">
        <v>165</v>
      </c>
      <c r="AU516" s="249" t="s">
        <v>87</v>
      </c>
      <c r="AV516" s="13" t="s">
        <v>85</v>
      </c>
      <c r="AW516" s="13" t="s">
        <v>33</v>
      </c>
      <c r="AX516" s="13" t="s">
        <v>78</v>
      </c>
      <c r="AY516" s="249" t="s">
        <v>155</v>
      </c>
    </row>
    <row r="517" s="14" customFormat="1">
      <c r="A517" s="14"/>
      <c r="B517" s="250"/>
      <c r="C517" s="251"/>
      <c r="D517" s="235" t="s">
        <v>165</v>
      </c>
      <c r="E517" s="252" t="s">
        <v>1</v>
      </c>
      <c r="F517" s="253" t="s">
        <v>398</v>
      </c>
      <c r="G517" s="251"/>
      <c r="H517" s="254">
        <v>1</v>
      </c>
      <c r="I517" s="255"/>
      <c r="J517" s="251"/>
      <c r="K517" s="251"/>
      <c r="L517" s="256"/>
      <c r="M517" s="257"/>
      <c r="N517" s="258"/>
      <c r="O517" s="258"/>
      <c r="P517" s="258"/>
      <c r="Q517" s="258"/>
      <c r="R517" s="258"/>
      <c r="S517" s="258"/>
      <c r="T517" s="25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0" t="s">
        <v>165</v>
      </c>
      <c r="AU517" s="260" t="s">
        <v>87</v>
      </c>
      <c r="AV517" s="14" t="s">
        <v>87</v>
      </c>
      <c r="AW517" s="14" t="s">
        <v>33</v>
      </c>
      <c r="AX517" s="14" t="s">
        <v>78</v>
      </c>
      <c r="AY517" s="260" t="s">
        <v>155</v>
      </c>
    </row>
    <row r="518" s="13" customFormat="1">
      <c r="A518" s="13"/>
      <c r="B518" s="240"/>
      <c r="C518" s="241"/>
      <c r="D518" s="235" t="s">
        <v>165</v>
      </c>
      <c r="E518" s="242" t="s">
        <v>1</v>
      </c>
      <c r="F518" s="243" t="s">
        <v>199</v>
      </c>
      <c r="G518" s="241"/>
      <c r="H518" s="242" t="s">
        <v>1</v>
      </c>
      <c r="I518" s="244"/>
      <c r="J518" s="241"/>
      <c r="K518" s="241"/>
      <c r="L518" s="245"/>
      <c r="M518" s="246"/>
      <c r="N518" s="247"/>
      <c r="O518" s="247"/>
      <c r="P518" s="247"/>
      <c r="Q518" s="247"/>
      <c r="R518" s="247"/>
      <c r="S518" s="247"/>
      <c r="T518" s="24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9" t="s">
        <v>165</v>
      </c>
      <c r="AU518" s="249" t="s">
        <v>87</v>
      </c>
      <c r="AV518" s="13" t="s">
        <v>85</v>
      </c>
      <c r="AW518" s="13" t="s">
        <v>33</v>
      </c>
      <c r="AX518" s="13" t="s">
        <v>78</v>
      </c>
      <c r="AY518" s="249" t="s">
        <v>155</v>
      </c>
    </row>
    <row r="519" s="14" customFormat="1">
      <c r="A519" s="14"/>
      <c r="B519" s="250"/>
      <c r="C519" s="251"/>
      <c r="D519" s="235" t="s">
        <v>165</v>
      </c>
      <c r="E519" s="252" t="s">
        <v>1</v>
      </c>
      <c r="F519" s="253" t="s">
        <v>444</v>
      </c>
      <c r="G519" s="251"/>
      <c r="H519" s="254">
        <v>3</v>
      </c>
      <c r="I519" s="255"/>
      <c r="J519" s="251"/>
      <c r="K519" s="251"/>
      <c r="L519" s="256"/>
      <c r="M519" s="257"/>
      <c r="N519" s="258"/>
      <c r="O519" s="258"/>
      <c r="P519" s="258"/>
      <c r="Q519" s="258"/>
      <c r="R519" s="258"/>
      <c r="S519" s="258"/>
      <c r="T519" s="25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0" t="s">
        <v>165</v>
      </c>
      <c r="AU519" s="260" t="s">
        <v>87</v>
      </c>
      <c r="AV519" s="14" t="s">
        <v>87</v>
      </c>
      <c r="AW519" s="14" t="s">
        <v>33</v>
      </c>
      <c r="AX519" s="14" t="s">
        <v>78</v>
      </c>
      <c r="AY519" s="260" t="s">
        <v>155</v>
      </c>
    </row>
    <row r="520" s="13" customFormat="1">
      <c r="A520" s="13"/>
      <c r="B520" s="240"/>
      <c r="C520" s="241"/>
      <c r="D520" s="235" t="s">
        <v>165</v>
      </c>
      <c r="E520" s="242" t="s">
        <v>1</v>
      </c>
      <c r="F520" s="243" t="s">
        <v>445</v>
      </c>
      <c r="G520" s="241"/>
      <c r="H520" s="242" t="s">
        <v>1</v>
      </c>
      <c r="I520" s="244"/>
      <c r="J520" s="241"/>
      <c r="K520" s="241"/>
      <c r="L520" s="245"/>
      <c r="M520" s="246"/>
      <c r="N520" s="247"/>
      <c r="O520" s="247"/>
      <c r="P520" s="247"/>
      <c r="Q520" s="247"/>
      <c r="R520" s="247"/>
      <c r="S520" s="247"/>
      <c r="T520" s="24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9" t="s">
        <v>165</v>
      </c>
      <c r="AU520" s="249" t="s">
        <v>87</v>
      </c>
      <c r="AV520" s="13" t="s">
        <v>85</v>
      </c>
      <c r="AW520" s="13" t="s">
        <v>33</v>
      </c>
      <c r="AX520" s="13" t="s">
        <v>78</v>
      </c>
      <c r="AY520" s="249" t="s">
        <v>155</v>
      </c>
    </row>
    <row r="521" s="14" customFormat="1">
      <c r="A521" s="14"/>
      <c r="B521" s="250"/>
      <c r="C521" s="251"/>
      <c r="D521" s="235" t="s">
        <v>165</v>
      </c>
      <c r="E521" s="252" t="s">
        <v>1</v>
      </c>
      <c r="F521" s="253" t="s">
        <v>398</v>
      </c>
      <c r="G521" s="251"/>
      <c r="H521" s="254">
        <v>1</v>
      </c>
      <c r="I521" s="255"/>
      <c r="J521" s="251"/>
      <c r="K521" s="251"/>
      <c r="L521" s="256"/>
      <c r="M521" s="257"/>
      <c r="N521" s="258"/>
      <c r="O521" s="258"/>
      <c r="P521" s="258"/>
      <c r="Q521" s="258"/>
      <c r="R521" s="258"/>
      <c r="S521" s="258"/>
      <c r="T521" s="25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0" t="s">
        <v>165</v>
      </c>
      <c r="AU521" s="260" t="s">
        <v>87</v>
      </c>
      <c r="AV521" s="14" t="s">
        <v>87</v>
      </c>
      <c r="AW521" s="14" t="s">
        <v>33</v>
      </c>
      <c r="AX521" s="14" t="s">
        <v>78</v>
      </c>
      <c r="AY521" s="260" t="s">
        <v>155</v>
      </c>
    </row>
    <row r="522" s="13" customFormat="1">
      <c r="A522" s="13"/>
      <c r="B522" s="240"/>
      <c r="C522" s="241"/>
      <c r="D522" s="235" t="s">
        <v>165</v>
      </c>
      <c r="E522" s="242" t="s">
        <v>1</v>
      </c>
      <c r="F522" s="243" t="s">
        <v>303</v>
      </c>
      <c r="G522" s="241"/>
      <c r="H522" s="242" t="s">
        <v>1</v>
      </c>
      <c r="I522" s="244"/>
      <c r="J522" s="241"/>
      <c r="K522" s="241"/>
      <c r="L522" s="245"/>
      <c r="M522" s="246"/>
      <c r="N522" s="247"/>
      <c r="O522" s="247"/>
      <c r="P522" s="247"/>
      <c r="Q522" s="247"/>
      <c r="R522" s="247"/>
      <c r="S522" s="247"/>
      <c r="T522" s="24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9" t="s">
        <v>165</v>
      </c>
      <c r="AU522" s="249" t="s">
        <v>87</v>
      </c>
      <c r="AV522" s="13" t="s">
        <v>85</v>
      </c>
      <c r="AW522" s="13" t="s">
        <v>33</v>
      </c>
      <c r="AX522" s="13" t="s">
        <v>78</v>
      </c>
      <c r="AY522" s="249" t="s">
        <v>155</v>
      </c>
    </row>
    <row r="523" s="14" customFormat="1">
      <c r="A523" s="14"/>
      <c r="B523" s="250"/>
      <c r="C523" s="251"/>
      <c r="D523" s="235" t="s">
        <v>165</v>
      </c>
      <c r="E523" s="252" t="s">
        <v>1</v>
      </c>
      <c r="F523" s="253" t="s">
        <v>398</v>
      </c>
      <c r="G523" s="251"/>
      <c r="H523" s="254">
        <v>1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0" t="s">
        <v>165</v>
      </c>
      <c r="AU523" s="260" t="s">
        <v>87</v>
      </c>
      <c r="AV523" s="14" t="s">
        <v>87</v>
      </c>
      <c r="AW523" s="14" t="s">
        <v>33</v>
      </c>
      <c r="AX523" s="14" t="s">
        <v>78</v>
      </c>
      <c r="AY523" s="260" t="s">
        <v>155</v>
      </c>
    </row>
    <row r="524" s="13" customFormat="1">
      <c r="A524" s="13"/>
      <c r="B524" s="240"/>
      <c r="C524" s="241"/>
      <c r="D524" s="235" t="s">
        <v>165</v>
      </c>
      <c r="E524" s="242" t="s">
        <v>1</v>
      </c>
      <c r="F524" s="243" t="s">
        <v>218</v>
      </c>
      <c r="G524" s="241"/>
      <c r="H524" s="242" t="s">
        <v>1</v>
      </c>
      <c r="I524" s="244"/>
      <c r="J524" s="241"/>
      <c r="K524" s="241"/>
      <c r="L524" s="245"/>
      <c r="M524" s="246"/>
      <c r="N524" s="247"/>
      <c r="O524" s="247"/>
      <c r="P524" s="247"/>
      <c r="Q524" s="247"/>
      <c r="R524" s="247"/>
      <c r="S524" s="247"/>
      <c r="T524" s="24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9" t="s">
        <v>165</v>
      </c>
      <c r="AU524" s="249" t="s">
        <v>87</v>
      </c>
      <c r="AV524" s="13" t="s">
        <v>85</v>
      </c>
      <c r="AW524" s="13" t="s">
        <v>33</v>
      </c>
      <c r="AX524" s="13" t="s">
        <v>78</v>
      </c>
      <c r="AY524" s="249" t="s">
        <v>155</v>
      </c>
    </row>
    <row r="525" s="14" customFormat="1">
      <c r="A525" s="14"/>
      <c r="B525" s="250"/>
      <c r="C525" s="251"/>
      <c r="D525" s="235" t="s">
        <v>165</v>
      </c>
      <c r="E525" s="252" t="s">
        <v>1</v>
      </c>
      <c r="F525" s="253" t="s">
        <v>398</v>
      </c>
      <c r="G525" s="251"/>
      <c r="H525" s="254">
        <v>1</v>
      </c>
      <c r="I525" s="255"/>
      <c r="J525" s="251"/>
      <c r="K525" s="251"/>
      <c r="L525" s="256"/>
      <c r="M525" s="257"/>
      <c r="N525" s="258"/>
      <c r="O525" s="258"/>
      <c r="P525" s="258"/>
      <c r="Q525" s="258"/>
      <c r="R525" s="258"/>
      <c r="S525" s="258"/>
      <c r="T525" s="25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0" t="s">
        <v>165</v>
      </c>
      <c r="AU525" s="260" t="s">
        <v>87</v>
      </c>
      <c r="AV525" s="14" t="s">
        <v>87</v>
      </c>
      <c r="AW525" s="14" t="s">
        <v>33</v>
      </c>
      <c r="AX525" s="14" t="s">
        <v>78</v>
      </c>
      <c r="AY525" s="260" t="s">
        <v>155</v>
      </c>
    </row>
    <row r="526" s="15" customFormat="1">
      <c r="A526" s="15"/>
      <c r="B526" s="261"/>
      <c r="C526" s="262"/>
      <c r="D526" s="235" t="s">
        <v>165</v>
      </c>
      <c r="E526" s="263" t="s">
        <v>1</v>
      </c>
      <c r="F526" s="264" t="s">
        <v>168</v>
      </c>
      <c r="G526" s="262"/>
      <c r="H526" s="265">
        <v>17.149999999999999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1" t="s">
        <v>165</v>
      </c>
      <c r="AU526" s="271" t="s">
        <v>87</v>
      </c>
      <c r="AV526" s="15" t="s">
        <v>161</v>
      </c>
      <c r="AW526" s="15" t="s">
        <v>33</v>
      </c>
      <c r="AX526" s="15" t="s">
        <v>85</v>
      </c>
      <c r="AY526" s="271" t="s">
        <v>155</v>
      </c>
    </row>
    <row r="527" s="2" customFormat="1" ht="21.75" customHeight="1">
      <c r="A527" s="39"/>
      <c r="B527" s="40"/>
      <c r="C527" s="221" t="s">
        <v>446</v>
      </c>
      <c r="D527" s="221" t="s">
        <v>157</v>
      </c>
      <c r="E527" s="222" t="s">
        <v>447</v>
      </c>
      <c r="F527" s="223" t="s">
        <v>448</v>
      </c>
      <c r="G527" s="224" t="s">
        <v>363</v>
      </c>
      <c r="H527" s="225">
        <v>110.55</v>
      </c>
      <c r="I527" s="226"/>
      <c r="J527" s="227">
        <f>ROUND(I527*H527,2)</f>
        <v>0</v>
      </c>
      <c r="K527" s="228"/>
      <c r="L527" s="45"/>
      <c r="M527" s="229" t="s">
        <v>1</v>
      </c>
      <c r="N527" s="230" t="s">
        <v>43</v>
      </c>
      <c r="O527" s="92"/>
      <c r="P527" s="231">
        <f>O527*H527</f>
        <v>0</v>
      </c>
      <c r="Q527" s="231">
        <v>0.036900000000000002</v>
      </c>
      <c r="R527" s="231">
        <f>Q527*H527</f>
        <v>4.0792950000000001</v>
      </c>
      <c r="S527" s="231">
        <v>0</v>
      </c>
      <c r="T527" s="232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3" t="s">
        <v>161</v>
      </c>
      <c r="AT527" s="233" t="s">
        <v>157</v>
      </c>
      <c r="AU527" s="233" t="s">
        <v>87</v>
      </c>
      <c r="AY527" s="18" t="s">
        <v>155</v>
      </c>
      <c r="BE527" s="234">
        <f>IF(N527="základní",J527,0)</f>
        <v>0</v>
      </c>
      <c r="BF527" s="234">
        <f>IF(N527="snížená",J527,0)</f>
        <v>0</v>
      </c>
      <c r="BG527" s="234">
        <f>IF(N527="zákl. přenesená",J527,0)</f>
        <v>0</v>
      </c>
      <c r="BH527" s="234">
        <f>IF(N527="sníž. přenesená",J527,0)</f>
        <v>0</v>
      </c>
      <c r="BI527" s="234">
        <f>IF(N527="nulová",J527,0)</f>
        <v>0</v>
      </c>
      <c r="BJ527" s="18" t="s">
        <v>85</v>
      </c>
      <c r="BK527" s="234">
        <f>ROUND(I527*H527,2)</f>
        <v>0</v>
      </c>
      <c r="BL527" s="18" t="s">
        <v>161</v>
      </c>
      <c r="BM527" s="233" t="s">
        <v>449</v>
      </c>
    </row>
    <row r="528" s="2" customFormat="1">
      <c r="A528" s="39"/>
      <c r="B528" s="40"/>
      <c r="C528" s="41"/>
      <c r="D528" s="235" t="s">
        <v>163</v>
      </c>
      <c r="E528" s="41"/>
      <c r="F528" s="236" t="s">
        <v>450</v>
      </c>
      <c r="G528" s="41"/>
      <c r="H528" s="41"/>
      <c r="I528" s="237"/>
      <c r="J528" s="41"/>
      <c r="K528" s="41"/>
      <c r="L528" s="45"/>
      <c r="M528" s="238"/>
      <c r="N528" s="239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163</v>
      </c>
      <c r="AU528" s="18" t="s">
        <v>87</v>
      </c>
    </row>
    <row r="529" s="13" customFormat="1">
      <c r="A529" s="13"/>
      <c r="B529" s="240"/>
      <c r="C529" s="241"/>
      <c r="D529" s="235" t="s">
        <v>165</v>
      </c>
      <c r="E529" s="242" t="s">
        <v>1</v>
      </c>
      <c r="F529" s="243" t="s">
        <v>394</v>
      </c>
      <c r="G529" s="241"/>
      <c r="H529" s="242" t="s">
        <v>1</v>
      </c>
      <c r="I529" s="244"/>
      <c r="J529" s="241"/>
      <c r="K529" s="241"/>
      <c r="L529" s="245"/>
      <c r="M529" s="246"/>
      <c r="N529" s="247"/>
      <c r="O529" s="247"/>
      <c r="P529" s="247"/>
      <c r="Q529" s="247"/>
      <c r="R529" s="247"/>
      <c r="S529" s="247"/>
      <c r="T529" s="24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9" t="s">
        <v>165</v>
      </c>
      <c r="AU529" s="249" t="s">
        <v>87</v>
      </c>
      <c r="AV529" s="13" t="s">
        <v>85</v>
      </c>
      <c r="AW529" s="13" t="s">
        <v>33</v>
      </c>
      <c r="AX529" s="13" t="s">
        <v>78</v>
      </c>
      <c r="AY529" s="249" t="s">
        <v>155</v>
      </c>
    </row>
    <row r="530" s="14" customFormat="1">
      <c r="A530" s="14"/>
      <c r="B530" s="250"/>
      <c r="C530" s="251"/>
      <c r="D530" s="235" t="s">
        <v>165</v>
      </c>
      <c r="E530" s="252" t="s">
        <v>1</v>
      </c>
      <c r="F530" s="253" t="s">
        <v>415</v>
      </c>
      <c r="G530" s="251"/>
      <c r="H530" s="254">
        <v>4.7999999999999998</v>
      </c>
      <c r="I530" s="255"/>
      <c r="J530" s="251"/>
      <c r="K530" s="251"/>
      <c r="L530" s="256"/>
      <c r="M530" s="257"/>
      <c r="N530" s="258"/>
      <c r="O530" s="258"/>
      <c r="P530" s="258"/>
      <c r="Q530" s="258"/>
      <c r="R530" s="258"/>
      <c r="S530" s="258"/>
      <c r="T530" s="25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0" t="s">
        <v>165</v>
      </c>
      <c r="AU530" s="260" t="s">
        <v>87</v>
      </c>
      <c r="AV530" s="14" t="s">
        <v>87</v>
      </c>
      <c r="AW530" s="14" t="s">
        <v>33</v>
      </c>
      <c r="AX530" s="14" t="s">
        <v>78</v>
      </c>
      <c r="AY530" s="260" t="s">
        <v>155</v>
      </c>
    </row>
    <row r="531" s="14" customFormat="1">
      <c r="A531" s="14"/>
      <c r="B531" s="250"/>
      <c r="C531" s="251"/>
      <c r="D531" s="235" t="s">
        <v>165</v>
      </c>
      <c r="E531" s="252" t="s">
        <v>1</v>
      </c>
      <c r="F531" s="253" t="s">
        <v>451</v>
      </c>
      <c r="G531" s="251"/>
      <c r="H531" s="254">
        <v>11</v>
      </c>
      <c r="I531" s="255"/>
      <c r="J531" s="251"/>
      <c r="K531" s="251"/>
      <c r="L531" s="256"/>
      <c r="M531" s="257"/>
      <c r="N531" s="258"/>
      <c r="O531" s="258"/>
      <c r="P531" s="258"/>
      <c r="Q531" s="258"/>
      <c r="R531" s="258"/>
      <c r="S531" s="258"/>
      <c r="T531" s="25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0" t="s">
        <v>165</v>
      </c>
      <c r="AU531" s="260" t="s">
        <v>87</v>
      </c>
      <c r="AV531" s="14" t="s">
        <v>87</v>
      </c>
      <c r="AW531" s="14" t="s">
        <v>33</v>
      </c>
      <c r="AX531" s="14" t="s">
        <v>78</v>
      </c>
      <c r="AY531" s="260" t="s">
        <v>155</v>
      </c>
    </row>
    <row r="532" s="13" customFormat="1">
      <c r="A532" s="13"/>
      <c r="B532" s="240"/>
      <c r="C532" s="241"/>
      <c r="D532" s="235" t="s">
        <v>165</v>
      </c>
      <c r="E532" s="242" t="s">
        <v>1</v>
      </c>
      <c r="F532" s="243" t="s">
        <v>397</v>
      </c>
      <c r="G532" s="241"/>
      <c r="H532" s="242" t="s">
        <v>1</v>
      </c>
      <c r="I532" s="244"/>
      <c r="J532" s="241"/>
      <c r="K532" s="241"/>
      <c r="L532" s="245"/>
      <c r="M532" s="246"/>
      <c r="N532" s="247"/>
      <c r="O532" s="247"/>
      <c r="P532" s="247"/>
      <c r="Q532" s="247"/>
      <c r="R532" s="247"/>
      <c r="S532" s="247"/>
      <c r="T532" s="24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9" t="s">
        <v>165</v>
      </c>
      <c r="AU532" s="249" t="s">
        <v>87</v>
      </c>
      <c r="AV532" s="13" t="s">
        <v>85</v>
      </c>
      <c r="AW532" s="13" t="s">
        <v>33</v>
      </c>
      <c r="AX532" s="13" t="s">
        <v>78</v>
      </c>
      <c r="AY532" s="249" t="s">
        <v>155</v>
      </c>
    </row>
    <row r="533" s="14" customFormat="1">
      <c r="A533" s="14"/>
      <c r="B533" s="250"/>
      <c r="C533" s="251"/>
      <c r="D533" s="235" t="s">
        <v>165</v>
      </c>
      <c r="E533" s="252" t="s">
        <v>1</v>
      </c>
      <c r="F533" s="253" t="s">
        <v>423</v>
      </c>
      <c r="G533" s="251"/>
      <c r="H533" s="254">
        <v>2</v>
      </c>
      <c r="I533" s="255"/>
      <c r="J533" s="251"/>
      <c r="K533" s="251"/>
      <c r="L533" s="256"/>
      <c r="M533" s="257"/>
      <c r="N533" s="258"/>
      <c r="O533" s="258"/>
      <c r="P533" s="258"/>
      <c r="Q533" s="258"/>
      <c r="R533" s="258"/>
      <c r="S533" s="258"/>
      <c r="T533" s="25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0" t="s">
        <v>165</v>
      </c>
      <c r="AU533" s="260" t="s">
        <v>87</v>
      </c>
      <c r="AV533" s="14" t="s">
        <v>87</v>
      </c>
      <c r="AW533" s="14" t="s">
        <v>33</v>
      </c>
      <c r="AX533" s="14" t="s">
        <v>78</v>
      </c>
      <c r="AY533" s="260" t="s">
        <v>155</v>
      </c>
    </row>
    <row r="534" s="13" customFormat="1">
      <c r="A534" s="13"/>
      <c r="B534" s="240"/>
      <c r="C534" s="241"/>
      <c r="D534" s="235" t="s">
        <v>165</v>
      </c>
      <c r="E534" s="242" t="s">
        <v>1</v>
      </c>
      <c r="F534" s="243" t="s">
        <v>177</v>
      </c>
      <c r="G534" s="241"/>
      <c r="H534" s="242" t="s">
        <v>1</v>
      </c>
      <c r="I534" s="244"/>
      <c r="J534" s="241"/>
      <c r="K534" s="241"/>
      <c r="L534" s="245"/>
      <c r="M534" s="246"/>
      <c r="N534" s="247"/>
      <c r="O534" s="247"/>
      <c r="P534" s="247"/>
      <c r="Q534" s="247"/>
      <c r="R534" s="247"/>
      <c r="S534" s="247"/>
      <c r="T534" s="24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9" t="s">
        <v>165</v>
      </c>
      <c r="AU534" s="249" t="s">
        <v>87</v>
      </c>
      <c r="AV534" s="13" t="s">
        <v>85</v>
      </c>
      <c r="AW534" s="13" t="s">
        <v>33</v>
      </c>
      <c r="AX534" s="13" t="s">
        <v>78</v>
      </c>
      <c r="AY534" s="249" t="s">
        <v>155</v>
      </c>
    </row>
    <row r="535" s="14" customFormat="1">
      <c r="A535" s="14"/>
      <c r="B535" s="250"/>
      <c r="C535" s="251"/>
      <c r="D535" s="235" t="s">
        <v>165</v>
      </c>
      <c r="E535" s="252" t="s">
        <v>1</v>
      </c>
      <c r="F535" s="253" t="s">
        <v>423</v>
      </c>
      <c r="G535" s="251"/>
      <c r="H535" s="254">
        <v>2</v>
      </c>
      <c r="I535" s="255"/>
      <c r="J535" s="251"/>
      <c r="K535" s="251"/>
      <c r="L535" s="256"/>
      <c r="M535" s="257"/>
      <c r="N535" s="258"/>
      <c r="O535" s="258"/>
      <c r="P535" s="258"/>
      <c r="Q535" s="258"/>
      <c r="R535" s="258"/>
      <c r="S535" s="258"/>
      <c r="T535" s="25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0" t="s">
        <v>165</v>
      </c>
      <c r="AU535" s="260" t="s">
        <v>87</v>
      </c>
      <c r="AV535" s="14" t="s">
        <v>87</v>
      </c>
      <c r="AW535" s="14" t="s">
        <v>33</v>
      </c>
      <c r="AX535" s="14" t="s">
        <v>78</v>
      </c>
      <c r="AY535" s="260" t="s">
        <v>155</v>
      </c>
    </row>
    <row r="536" s="13" customFormat="1">
      <c r="A536" s="13"/>
      <c r="B536" s="240"/>
      <c r="C536" s="241"/>
      <c r="D536" s="235" t="s">
        <v>165</v>
      </c>
      <c r="E536" s="242" t="s">
        <v>1</v>
      </c>
      <c r="F536" s="243" t="s">
        <v>179</v>
      </c>
      <c r="G536" s="241"/>
      <c r="H536" s="242" t="s">
        <v>1</v>
      </c>
      <c r="I536" s="244"/>
      <c r="J536" s="241"/>
      <c r="K536" s="241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165</v>
      </c>
      <c r="AU536" s="249" t="s">
        <v>87</v>
      </c>
      <c r="AV536" s="13" t="s">
        <v>85</v>
      </c>
      <c r="AW536" s="13" t="s">
        <v>33</v>
      </c>
      <c r="AX536" s="13" t="s">
        <v>78</v>
      </c>
      <c r="AY536" s="249" t="s">
        <v>155</v>
      </c>
    </row>
    <row r="537" s="14" customFormat="1">
      <c r="A537" s="14"/>
      <c r="B537" s="250"/>
      <c r="C537" s="251"/>
      <c r="D537" s="235" t="s">
        <v>165</v>
      </c>
      <c r="E537" s="252" t="s">
        <v>1</v>
      </c>
      <c r="F537" s="253" t="s">
        <v>444</v>
      </c>
      <c r="G537" s="251"/>
      <c r="H537" s="254">
        <v>3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0" t="s">
        <v>165</v>
      </c>
      <c r="AU537" s="260" t="s">
        <v>87</v>
      </c>
      <c r="AV537" s="14" t="s">
        <v>87</v>
      </c>
      <c r="AW537" s="14" t="s">
        <v>33</v>
      </c>
      <c r="AX537" s="14" t="s">
        <v>78</v>
      </c>
      <c r="AY537" s="260" t="s">
        <v>155</v>
      </c>
    </row>
    <row r="538" s="13" customFormat="1">
      <c r="A538" s="13"/>
      <c r="B538" s="240"/>
      <c r="C538" s="241"/>
      <c r="D538" s="235" t="s">
        <v>165</v>
      </c>
      <c r="E538" s="242" t="s">
        <v>1</v>
      </c>
      <c r="F538" s="243" t="s">
        <v>401</v>
      </c>
      <c r="G538" s="241"/>
      <c r="H538" s="242" t="s">
        <v>1</v>
      </c>
      <c r="I538" s="244"/>
      <c r="J538" s="241"/>
      <c r="K538" s="241"/>
      <c r="L538" s="245"/>
      <c r="M538" s="246"/>
      <c r="N538" s="247"/>
      <c r="O538" s="247"/>
      <c r="P538" s="247"/>
      <c r="Q538" s="247"/>
      <c r="R538" s="247"/>
      <c r="S538" s="247"/>
      <c r="T538" s="24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9" t="s">
        <v>165</v>
      </c>
      <c r="AU538" s="249" t="s">
        <v>87</v>
      </c>
      <c r="AV538" s="13" t="s">
        <v>85</v>
      </c>
      <c r="AW538" s="13" t="s">
        <v>33</v>
      </c>
      <c r="AX538" s="13" t="s">
        <v>78</v>
      </c>
      <c r="AY538" s="249" t="s">
        <v>155</v>
      </c>
    </row>
    <row r="539" s="14" customFormat="1">
      <c r="A539" s="14"/>
      <c r="B539" s="250"/>
      <c r="C539" s="251"/>
      <c r="D539" s="235" t="s">
        <v>165</v>
      </c>
      <c r="E539" s="252" t="s">
        <v>1</v>
      </c>
      <c r="F539" s="253" t="s">
        <v>435</v>
      </c>
      <c r="G539" s="251"/>
      <c r="H539" s="254">
        <v>4.75</v>
      </c>
      <c r="I539" s="255"/>
      <c r="J539" s="251"/>
      <c r="K539" s="251"/>
      <c r="L539" s="256"/>
      <c r="M539" s="257"/>
      <c r="N539" s="258"/>
      <c r="O539" s="258"/>
      <c r="P539" s="258"/>
      <c r="Q539" s="258"/>
      <c r="R539" s="258"/>
      <c r="S539" s="258"/>
      <c r="T539" s="25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0" t="s">
        <v>165</v>
      </c>
      <c r="AU539" s="260" t="s">
        <v>87</v>
      </c>
      <c r="AV539" s="14" t="s">
        <v>87</v>
      </c>
      <c r="AW539" s="14" t="s">
        <v>33</v>
      </c>
      <c r="AX539" s="14" t="s">
        <v>78</v>
      </c>
      <c r="AY539" s="260" t="s">
        <v>155</v>
      </c>
    </row>
    <row r="540" s="14" customFormat="1">
      <c r="A540" s="14"/>
      <c r="B540" s="250"/>
      <c r="C540" s="251"/>
      <c r="D540" s="235" t="s">
        <v>165</v>
      </c>
      <c r="E540" s="252" t="s">
        <v>1</v>
      </c>
      <c r="F540" s="253" t="s">
        <v>452</v>
      </c>
      <c r="G540" s="251"/>
      <c r="H540" s="254">
        <v>5</v>
      </c>
      <c r="I540" s="255"/>
      <c r="J540" s="251"/>
      <c r="K540" s="251"/>
      <c r="L540" s="256"/>
      <c r="M540" s="257"/>
      <c r="N540" s="258"/>
      <c r="O540" s="258"/>
      <c r="P540" s="258"/>
      <c r="Q540" s="258"/>
      <c r="R540" s="258"/>
      <c r="S540" s="258"/>
      <c r="T540" s="25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0" t="s">
        <v>165</v>
      </c>
      <c r="AU540" s="260" t="s">
        <v>87</v>
      </c>
      <c r="AV540" s="14" t="s">
        <v>87</v>
      </c>
      <c r="AW540" s="14" t="s">
        <v>33</v>
      </c>
      <c r="AX540" s="14" t="s">
        <v>78</v>
      </c>
      <c r="AY540" s="260" t="s">
        <v>155</v>
      </c>
    </row>
    <row r="541" s="13" customFormat="1">
      <c r="A541" s="13"/>
      <c r="B541" s="240"/>
      <c r="C541" s="241"/>
      <c r="D541" s="235" t="s">
        <v>165</v>
      </c>
      <c r="E541" s="242" t="s">
        <v>1</v>
      </c>
      <c r="F541" s="243" t="s">
        <v>185</v>
      </c>
      <c r="G541" s="241"/>
      <c r="H541" s="242" t="s">
        <v>1</v>
      </c>
      <c r="I541" s="244"/>
      <c r="J541" s="241"/>
      <c r="K541" s="241"/>
      <c r="L541" s="245"/>
      <c r="M541" s="246"/>
      <c r="N541" s="247"/>
      <c r="O541" s="247"/>
      <c r="P541" s="247"/>
      <c r="Q541" s="247"/>
      <c r="R541" s="247"/>
      <c r="S541" s="247"/>
      <c r="T541" s="24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9" t="s">
        <v>165</v>
      </c>
      <c r="AU541" s="249" t="s">
        <v>87</v>
      </c>
      <c r="AV541" s="13" t="s">
        <v>85</v>
      </c>
      <c r="AW541" s="13" t="s">
        <v>33</v>
      </c>
      <c r="AX541" s="13" t="s">
        <v>78</v>
      </c>
      <c r="AY541" s="249" t="s">
        <v>155</v>
      </c>
    </row>
    <row r="542" s="14" customFormat="1">
      <c r="A542" s="14"/>
      <c r="B542" s="250"/>
      <c r="C542" s="251"/>
      <c r="D542" s="235" t="s">
        <v>165</v>
      </c>
      <c r="E542" s="252" t="s">
        <v>1</v>
      </c>
      <c r="F542" s="253" t="s">
        <v>444</v>
      </c>
      <c r="G542" s="251"/>
      <c r="H542" s="254">
        <v>3</v>
      </c>
      <c r="I542" s="255"/>
      <c r="J542" s="251"/>
      <c r="K542" s="251"/>
      <c r="L542" s="256"/>
      <c r="M542" s="257"/>
      <c r="N542" s="258"/>
      <c r="O542" s="258"/>
      <c r="P542" s="258"/>
      <c r="Q542" s="258"/>
      <c r="R542" s="258"/>
      <c r="S542" s="258"/>
      <c r="T542" s="25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0" t="s">
        <v>165</v>
      </c>
      <c r="AU542" s="260" t="s">
        <v>87</v>
      </c>
      <c r="AV542" s="14" t="s">
        <v>87</v>
      </c>
      <c r="AW542" s="14" t="s">
        <v>33</v>
      </c>
      <c r="AX542" s="14" t="s">
        <v>78</v>
      </c>
      <c r="AY542" s="260" t="s">
        <v>155</v>
      </c>
    </row>
    <row r="543" s="13" customFormat="1">
      <c r="A543" s="13"/>
      <c r="B543" s="240"/>
      <c r="C543" s="241"/>
      <c r="D543" s="235" t="s">
        <v>165</v>
      </c>
      <c r="E543" s="242" t="s">
        <v>1</v>
      </c>
      <c r="F543" s="243" t="s">
        <v>405</v>
      </c>
      <c r="G543" s="241"/>
      <c r="H543" s="242" t="s">
        <v>1</v>
      </c>
      <c r="I543" s="244"/>
      <c r="J543" s="241"/>
      <c r="K543" s="241"/>
      <c r="L543" s="245"/>
      <c r="M543" s="246"/>
      <c r="N543" s="247"/>
      <c r="O543" s="247"/>
      <c r="P543" s="247"/>
      <c r="Q543" s="247"/>
      <c r="R543" s="247"/>
      <c r="S543" s="247"/>
      <c r="T543" s="24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9" t="s">
        <v>165</v>
      </c>
      <c r="AU543" s="249" t="s">
        <v>87</v>
      </c>
      <c r="AV543" s="13" t="s">
        <v>85</v>
      </c>
      <c r="AW543" s="13" t="s">
        <v>33</v>
      </c>
      <c r="AX543" s="13" t="s">
        <v>78</v>
      </c>
      <c r="AY543" s="249" t="s">
        <v>155</v>
      </c>
    </row>
    <row r="544" s="14" customFormat="1">
      <c r="A544" s="14"/>
      <c r="B544" s="250"/>
      <c r="C544" s="251"/>
      <c r="D544" s="235" t="s">
        <v>165</v>
      </c>
      <c r="E544" s="252" t="s">
        <v>1</v>
      </c>
      <c r="F544" s="253" t="s">
        <v>444</v>
      </c>
      <c r="G544" s="251"/>
      <c r="H544" s="254">
        <v>3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0" t="s">
        <v>165</v>
      </c>
      <c r="AU544" s="260" t="s">
        <v>87</v>
      </c>
      <c r="AV544" s="14" t="s">
        <v>87</v>
      </c>
      <c r="AW544" s="14" t="s">
        <v>33</v>
      </c>
      <c r="AX544" s="14" t="s">
        <v>78</v>
      </c>
      <c r="AY544" s="260" t="s">
        <v>155</v>
      </c>
    </row>
    <row r="545" s="13" customFormat="1">
      <c r="A545" s="13"/>
      <c r="B545" s="240"/>
      <c r="C545" s="241"/>
      <c r="D545" s="235" t="s">
        <v>165</v>
      </c>
      <c r="E545" s="242" t="s">
        <v>1</v>
      </c>
      <c r="F545" s="243" t="s">
        <v>187</v>
      </c>
      <c r="G545" s="241"/>
      <c r="H545" s="242" t="s">
        <v>1</v>
      </c>
      <c r="I545" s="244"/>
      <c r="J545" s="241"/>
      <c r="K545" s="241"/>
      <c r="L545" s="245"/>
      <c r="M545" s="246"/>
      <c r="N545" s="247"/>
      <c r="O545" s="247"/>
      <c r="P545" s="247"/>
      <c r="Q545" s="247"/>
      <c r="R545" s="247"/>
      <c r="S545" s="247"/>
      <c r="T545" s="24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9" t="s">
        <v>165</v>
      </c>
      <c r="AU545" s="249" t="s">
        <v>87</v>
      </c>
      <c r="AV545" s="13" t="s">
        <v>85</v>
      </c>
      <c r="AW545" s="13" t="s">
        <v>33</v>
      </c>
      <c r="AX545" s="13" t="s">
        <v>78</v>
      </c>
      <c r="AY545" s="249" t="s">
        <v>155</v>
      </c>
    </row>
    <row r="546" s="14" customFormat="1">
      <c r="A546" s="14"/>
      <c r="B546" s="250"/>
      <c r="C546" s="251"/>
      <c r="D546" s="235" t="s">
        <v>165</v>
      </c>
      <c r="E546" s="252" t="s">
        <v>1</v>
      </c>
      <c r="F546" s="253" t="s">
        <v>451</v>
      </c>
      <c r="G546" s="251"/>
      <c r="H546" s="254">
        <v>11</v>
      </c>
      <c r="I546" s="255"/>
      <c r="J546" s="251"/>
      <c r="K546" s="251"/>
      <c r="L546" s="256"/>
      <c r="M546" s="257"/>
      <c r="N546" s="258"/>
      <c r="O546" s="258"/>
      <c r="P546" s="258"/>
      <c r="Q546" s="258"/>
      <c r="R546" s="258"/>
      <c r="S546" s="258"/>
      <c r="T546" s="25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0" t="s">
        <v>165</v>
      </c>
      <c r="AU546" s="260" t="s">
        <v>87</v>
      </c>
      <c r="AV546" s="14" t="s">
        <v>87</v>
      </c>
      <c r="AW546" s="14" t="s">
        <v>33</v>
      </c>
      <c r="AX546" s="14" t="s">
        <v>78</v>
      </c>
      <c r="AY546" s="260" t="s">
        <v>155</v>
      </c>
    </row>
    <row r="547" s="13" customFormat="1">
      <c r="A547" s="13"/>
      <c r="B547" s="240"/>
      <c r="C547" s="241"/>
      <c r="D547" s="235" t="s">
        <v>165</v>
      </c>
      <c r="E547" s="242" t="s">
        <v>1</v>
      </c>
      <c r="F547" s="243" t="s">
        <v>190</v>
      </c>
      <c r="G547" s="241"/>
      <c r="H547" s="242" t="s">
        <v>1</v>
      </c>
      <c r="I547" s="244"/>
      <c r="J547" s="241"/>
      <c r="K547" s="241"/>
      <c r="L547" s="245"/>
      <c r="M547" s="246"/>
      <c r="N547" s="247"/>
      <c r="O547" s="247"/>
      <c r="P547" s="247"/>
      <c r="Q547" s="247"/>
      <c r="R547" s="247"/>
      <c r="S547" s="247"/>
      <c r="T547" s="24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9" t="s">
        <v>165</v>
      </c>
      <c r="AU547" s="249" t="s">
        <v>87</v>
      </c>
      <c r="AV547" s="13" t="s">
        <v>85</v>
      </c>
      <c r="AW547" s="13" t="s">
        <v>33</v>
      </c>
      <c r="AX547" s="13" t="s">
        <v>78</v>
      </c>
      <c r="AY547" s="249" t="s">
        <v>155</v>
      </c>
    </row>
    <row r="548" s="14" customFormat="1">
      <c r="A548" s="14"/>
      <c r="B548" s="250"/>
      <c r="C548" s="251"/>
      <c r="D548" s="235" t="s">
        <v>165</v>
      </c>
      <c r="E548" s="252" t="s">
        <v>1</v>
      </c>
      <c r="F548" s="253" t="s">
        <v>423</v>
      </c>
      <c r="G548" s="251"/>
      <c r="H548" s="254">
        <v>2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165</v>
      </c>
      <c r="AU548" s="260" t="s">
        <v>87</v>
      </c>
      <c r="AV548" s="14" t="s">
        <v>87</v>
      </c>
      <c r="AW548" s="14" t="s">
        <v>33</v>
      </c>
      <c r="AX548" s="14" t="s">
        <v>78</v>
      </c>
      <c r="AY548" s="260" t="s">
        <v>155</v>
      </c>
    </row>
    <row r="549" s="13" customFormat="1">
      <c r="A549" s="13"/>
      <c r="B549" s="240"/>
      <c r="C549" s="241"/>
      <c r="D549" s="235" t="s">
        <v>165</v>
      </c>
      <c r="E549" s="242" t="s">
        <v>1</v>
      </c>
      <c r="F549" s="243" t="s">
        <v>407</v>
      </c>
      <c r="G549" s="241"/>
      <c r="H549" s="242" t="s">
        <v>1</v>
      </c>
      <c r="I549" s="244"/>
      <c r="J549" s="241"/>
      <c r="K549" s="241"/>
      <c r="L549" s="245"/>
      <c r="M549" s="246"/>
      <c r="N549" s="247"/>
      <c r="O549" s="247"/>
      <c r="P549" s="247"/>
      <c r="Q549" s="247"/>
      <c r="R549" s="247"/>
      <c r="S549" s="247"/>
      <c r="T549" s="24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9" t="s">
        <v>165</v>
      </c>
      <c r="AU549" s="249" t="s">
        <v>87</v>
      </c>
      <c r="AV549" s="13" t="s">
        <v>85</v>
      </c>
      <c r="AW549" s="13" t="s">
        <v>33</v>
      </c>
      <c r="AX549" s="13" t="s">
        <v>78</v>
      </c>
      <c r="AY549" s="249" t="s">
        <v>155</v>
      </c>
    </row>
    <row r="550" s="14" customFormat="1">
      <c r="A550" s="14"/>
      <c r="B550" s="250"/>
      <c r="C550" s="251"/>
      <c r="D550" s="235" t="s">
        <v>165</v>
      </c>
      <c r="E550" s="252" t="s">
        <v>1</v>
      </c>
      <c r="F550" s="253" t="s">
        <v>453</v>
      </c>
      <c r="G550" s="251"/>
      <c r="H550" s="254">
        <v>3.2000000000000002</v>
      </c>
      <c r="I550" s="255"/>
      <c r="J550" s="251"/>
      <c r="K550" s="251"/>
      <c r="L550" s="256"/>
      <c r="M550" s="257"/>
      <c r="N550" s="258"/>
      <c r="O550" s="258"/>
      <c r="P550" s="258"/>
      <c r="Q550" s="258"/>
      <c r="R550" s="258"/>
      <c r="S550" s="258"/>
      <c r="T550" s="25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0" t="s">
        <v>165</v>
      </c>
      <c r="AU550" s="260" t="s">
        <v>87</v>
      </c>
      <c r="AV550" s="14" t="s">
        <v>87</v>
      </c>
      <c r="AW550" s="14" t="s">
        <v>33</v>
      </c>
      <c r="AX550" s="14" t="s">
        <v>78</v>
      </c>
      <c r="AY550" s="260" t="s">
        <v>155</v>
      </c>
    </row>
    <row r="551" s="14" customFormat="1">
      <c r="A551" s="14"/>
      <c r="B551" s="250"/>
      <c r="C551" s="251"/>
      <c r="D551" s="235" t="s">
        <v>165</v>
      </c>
      <c r="E551" s="252" t="s">
        <v>1</v>
      </c>
      <c r="F551" s="253" t="s">
        <v>423</v>
      </c>
      <c r="G551" s="251"/>
      <c r="H551" s="254">
        <v>2</v>
      </c>
      <c r="I551" s="255"/>
      <c r="J551" s="251"/>
      <c r="K551" s="251"/>
      <c r="L551" s="256"/>
      <c r="M551" s="257"/>
      <c r="N551" s="258"/>
      <c r="O551" s="258"/>
      <c r="P551" s="258"/>
      <c r="Q551" s="258"/>
      <c r="R551" s="258"/>
      <c r="S551" s="258"/>
      <c r="T551" s="25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0" t="s">
        <v>165</v>
      </c>
      <c r="AU551" s="260" t="s">
        <v>87</v>
      </c>
      <c r="AV551" s="14" t="s">
        <v>87</v>
      </c>
      <c r="AW551" s="14" t="s">
        <v>33</v>
      </c>
      <c r="AX551" s="14" t="s">
        <v>78</v>
      </c>
      <c r="AY551" s="260" t="s">
        <v>155</v>
      </c>
    </row>
    <row r="552" s="13" customFormat="1">
      <c r="A552" s="13"/>
      <c r="B552" s="240"/>
      <c r="C552" s="241"/>
      <c r="D552" s="235" t="s">
        <v>165</v>
      </c>
      <c r="E552" s="242" t="s">
        <v>1</v>
      </c>
      <c r="F552" s="243" t="s">
        <v>199</v>
      </c>
      <c r="G552" s="241"/>
      <c r="H552" s="242" t="s">
        <v>1</v>
      </c>
      <c r="I552" s="244"/>
      <c r="J552" s="241"/>
      <c r="K552" s="241"/>
      <c r="L552" s="245"/>
      <c r="M552" s="246"/>
      <c r="N552" s="247"/>
      <c r="O552" s="247"/>
      <c r="P552" s="247"/>
      <c r="Q552" s="247"/>
      <c r="R552" s="247"/>
      <c r="S552" s="247"/>
      <c r="T552" s="24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9" t="s">
        <v>165</v>
      </c>
      <c r="AU552" s="249" t="s">
        <v>87</v>
      </c>
      <c r="AV552" s="13" t="s">
        <v>85</v>
      </c>
      <c r="AW552" s="13" t="s">
        <v>33</v>
      </c>
      <c r="AX552" s="13" t="s">
        <v>78</v>
      </c>
      <c r="AY552" s="249" t="s">
        <v>155</v>
      </c>
    </row>
    <row r="553" s="14" customFormat="1">
      <c r="A553" s="14"/>
      <c r="B553" s="250"/>
      <c r="C553" s="251"/>
      <c r="D553" s="235" t="s">
        <v>165</v>
      </c>
      <c r="E553" s="252" t="s">
        <v>1</v>
      </c>
      <c r="F553" s="253" t="s">
        <v>454</v>
      </c>
      <c r="G553" s="251"/>
      <c r="H553" s="254">
        <v>12</v>
      </c>
      <c r="I553" s="255"/>
      <c r="J553" s="251"/>
      <c r="K553" s="251"/>
      <c r="L553" s="256"/>
      <c r="M553" s="257"/>
      <c r="N553" s="258"/>
      <c r="O553" s="258"/>
      <c r="P553" s="258"/>
      <c r="Q553" s="258"/>
      <c r="R553" s="258"/>
      <c r="S553" s="258"/>
      <c r="T553" s="25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0" t="s">
        <v>165</v>
      </c>
      <c r="AU553" s="260" t="s">
        <v>87</v>
      </c>
      <c r="AV553" s="14" t="s">
        <v>87</v>
      </c>
      <c r="AW553" s="14" t="s">
        <v>33</v>
      </c>
      <c r="AX553" s="14" t="s">
        <v>78</v>
      </c>
      <c r="AY553" s="260" t="s">
        <v>155</v>
      </c>
    </row>
    <row r="554" s="13" customFormat="1">
      <c r="A554" s="13"/>
      <c r="B554" s="240"/>
      <c r="C554" s="241"/>
      <c r="D554" s="235" t="s">
        <v>165</v>
      </c>
      <c r="E554" s="242" t="s">
        <v>1</v>
      </c>
      <c r="F554" s="243" t="s">
        <v>445</v>
      </c>
      <c r="G554" s="241"/>
      <c r="H554" s="242" t="s">
        <v>1</v>
      </c>
      <c r="I554" s="244"/>
      <c r="J554" s="241"/>
      <c r="K554" s="241"/>
      <c r="L554" s="245"/>
      <c r="M554" s="246"/>
      <c r="N554" s="247"/>
      <c r="O554" s="247"/>
      <c r="P554" s="247"/>
      <c r="Q554" s="247"/>
      <c r="R554" s="247"/>
      <c r="S554" s="247"/>
      <c r="T554" s="24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9" t="s">
        <v>165</v>
      </c>
      <c r="AU554" s="249" t="s">
        <v>87</v>
      </c>
      <c r="AV554" s="13" t="s">
        <v>85</v>
      </c>
      <c r="AW554" s="13" t="s">
        <v>33</v>
      </c>
      <c r="AX554" s="13" t="s">
        <v>78</v>
      </c>
      <c r="AY554" s="249" t="s">
        <v>155</v>
      </c>
    </row>
    <row r="555" s="14" customFormat="1">
      <c r="A555" s="14"/>
      <c r="B555" s="250"/>
      <c r="C555" s="251"/>
      <c r="D555" s="235" t="s">
        <v>165</v>
      </c>
      <c r="E555" s="252" t="s">
        <v>1</v>
      </c>
      <c r="F555" s="253" t="s">
        <v>398</v>
      </c>
      <c r="G555" s="251"/>
      <c r="H555" s="254">
        <v>1</v>
      </c>
      <c r="I555" s="255"/>
      <c r="J555" s="251"/>
      <c r="K555" s="251"/>
      <c r="L555" s="256"/>
      <c r="M555" s="257"/>
      <c r="N555" s="258"/>
      <c r="O555" s="258"/>
      <c r="P555" s="258"/>
      <c r="Q555" s="258"/>
      <c r="R555" s="258"/>
      <c r="S555" s="258"/>
      <c r="T555" s="25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0" t="s">
        <v>165</v>
      </c>
      <c r="AU555" s="260" t="s">
        <v>87</v>
      </c>
      <c r="AV555" s="14" t="s">
        <v>87</v>
      </c>
      <c r="AW555" s="14" t="s">
        <v>33</v>
      </c>
      <c r="AX555" s="14" t="s">
        <v>78</v>
      </c>
      <c r="AY555" s="260" t="s">
        <v>155</v>
      </c>
    </row>
    <row r="556" s="13" customFormat="1">
      <c r="A556" s="13"/>
      <c r="B556" s="240"/>
      <c r="C556" s="241"/>
      <c r="D556" s="235" t="s">
        <v>165</v>
      </c>
      <c r="E556" s="242" t="s">
        <v>1</v>
      </c>
      <c r="F556" s="243" t="s">
        <v>410</v>
      </c>
      <c r="G556" s="241"/>
      <c r="H556" s="242" t="s">
        <v>1</v>
      </c>
      <c r="I556" s="244"/>
      <c r="J556" s="241"/>
      <c r="K556" s="241"/>
      <c r="L556" s="245"/>
      <c r="M556" s="246"/>
      <c r="N556" s="247"/>
      <c r="O556" s="247"/>
      <c r="P556" s="247"/>
      <c r="Q556" s="247"/>
      <c r="R556" s="247"/>
      <c r="S556" s="247"/>
      <c r="T556" s="24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9" t="s">
        <v>165</v>
      </c>
      <c r="AU556" s="249" t="s">
        <v>87</v>
      </c>
      <c r="AV556" s="13" t="s">
        <v>85</v>
      </c>
      <c r="AW556" s="13" t="s">
        <v>33</v>
      </c>
      <c r="AX556" s="13" t="s">
        <v>78</v>
      </c>
      <c r="AY556" s="249" t="s">
        <v>155</v>
      </c>
    </row>
    <row r="557" s="14" customFormat="1">
      <c r="A557" s="14"/>
      <c r="B557" s="250"/>
      <c r="C557" s="251"/>
      <c r="D557" s="235" t="s">
        <v>165</v>
      </c>
      <c r="E557" s="252" t="s">
        <v>1</v>
      </c>
      <c r="F557" s="253" t="s">
        <v>455</v>
      </c>
      <c r="G557" s="251"/>
      <c r="H557" s="254">
        <v>1.6000000000000001</v>
      </c>
      <c r="I557" s="255"/>
      <c r="J557" s="251"/>
      <c r="K557" s="251"/>
      <c r="L557" s="256"/>
      <c r="M557" s="257"/>
      <c r="N557" s="258"/>
      <c r="O557" s="258"/>
      <c r="P557" s="258"/>
      <c r="Q557" s="258"/>
      <c r="R557" s="258"/>
      <c r="S557" s="258"/>
      <c r="T557" s="25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0" t="s">
        <v>165</v>
      </c>
      <c r="AU557" s="260" t="s">
        <v>87</v>
      </c>
      <c r="AV557" s="14" t="s">
        <v>87</v>
      </c>
      <c r="AW557" s="14" t="s">
        <v>33</v>
      </c>
      <c r="AX557" s="14" t="s">
        <v>78</v>
      </c>
      <c r="AY557" s="260" t="s">
        <v>155</v>
      </c>
    </row>
    <row r="558" s="14" customFormat="1">
      <c r="A558" s="14"/>
      <c r="B558" s="250"/>
      <c r="C558" s="251"/>
      <c r="D558" s="235" t="s">
        <v>165</v>
      </c>
      <c r="E558" s="252" t="s">
        <v>1</v>
      </c>
      <c r="F558" s="253" t="s">
        <v>444</v>
      </c>
      <c r="G558" s="251"/>
      <c r="H558" s="254">
        <v>3</v>
      </c>
      <c r="I558" s="255"/>
      <c r="J558" s="251"/>
      <c r="K558" s="251"/>
      <c r="L558" s="256"/>
      <c r="M558" s="257"/>
      <c r="N558" s="258"/>
      <c r="O558" s="258"/>
      <c r="P558" s="258"/>
      <c r="Q558" s="258"/>
      <c r="R558" s="258"/>
      <c r="S558" s="258"/>
      <c r="T558" s="25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0" t="s">
        <v>165</v>
      </c>
      <c r="AU558" s="260" t="s">
        <v>87</v>
      </c>
      <c r="AV558" s="14" t="s">
        <v>87</v>
      </c>
      <c r="AW558" s="14" t="s">
        <v>33</v>
      </c>
      <c r="AX558" s="14" t="s">
        <v>78</v>
      </c>
      <c r="AY558" s="260" t="s">
        <v>155</v>
      </c>
    </row>
    <row r="559" s="13" customFormat="1">
      <c r="A559" s="13"/>
      <c r="B559" s="240"/>
      <c r="C559" s="241"/>
      <c r="D559" s="235" t="s">
        <v>165</v>
      </c>
      <c r="E559" s="242" t="s">
        <v>1</v>
      </c>
      <c r="F559" s="243" t="s">
        <v>209</v>
      </c>
      <c r="G559" s="241"/>
      <c r="H559" s="242" t="s">
        <v>1</v>
      </c>
      <c r="I559" s="244"/>
      <c r="J559" s="241"/>
      <c r="K559" s="241"/>
      <c r="L559" s="245"/>
      <c r="M559" s="246"/>
      <c r="N559" s="247"/>
      <c r="O559" s="247"/>
      <c r="P559" s="247"/>
      <c r="Q559" s="247"/>
      <c r="R559" s="247"/>
      <c r="S559" s="247"/>
      <c r="T559" s="24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9" t="s">
        <v>165</v>
      </c>
      <c r="AU559" s="249" t="s">
        <v>87</v>
      </c>
      <c r="AV559" s="13" t="s">
        <v>85</v>
      </c>
      <c r="AW559" s="13" t="s">
        <v>33</v>
      </c>
      <c r="AX559" s="13" t="s">
        <v>78</v>
      </c>
      <c r="AY559" s="249" t="s">
        <v>155</v>
      </c>
    </row>
    <row r="560" s="14" customFormat="1">
      <c r="A560" s="14"/>
      <c r="B560" s="250"/>
      <c r="C560" s="251"/>
      <c r="D560" s="235" t="s">
        <v>165</v>
      </c>
      <c r="E560" s="252" t="s">
        <v>1</v>
      </c>
      <c r="F560" s="253" t="s">
        <v>398</v>
      </c>
      <c r="G560" s="251"/>
      <c r="H560" s="254">
        <v>1</v>
      </c>
      <c r="I560" s="255"/>
      <c r="J560" s="251"/>
      <c r="K560" s="251"/>
      <c r="L560" s="256"/>
      <c r="M560" s="257"/>
      <c r="N560" s="258"/>
      <c r="O560" s="258"/>
      <c r="P560" s="258"/>
      <c r="Q560" s="258"/>
      <c r="R560" s="258"/>
      <c r="S560" s="258"/>
      <c r="T560" s="25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0" t="s">
        <v>165</v>
      </c>
      <c r="AU560" s="260" t="s">
        <v>87</v>
      </c>
      <c r="AV560" s="14" t="s">
        <v>87</v>
      </c>
      <c r="AW560" s="14" t="s">
        <v>33</v>
      </c>
      <c r="AX560" s="14" t="s">
        <v>78</v>
      </c>
      <c r="AY560" s="260" t="s">
        <v>155</v>
      </c>
    </row>
    <row r="561" s="13" customFormat="1">
      <c r="A561" s="13"/>
      <c r="B561" s="240"/>
      <c r="C561" s="241"/>
      <c r="D561" s="235" t="s">
        <v>165</v>
      </c>
      <c r="E561" s="242" t="s">
        <v>1</v>
      </c>
      <c r="F561" s="243" t="s">
        <v>211</v>
      </c>
      <c r="G561" s="241"/>
      <c r="H561" s="242" t="s">
        <v>1</v>
      </c>
      <c r="I561" s="244"/>
      <c r="J561" s="241"/>
      <c r="K561" s="241"/>
      <c r="L561" s="245"/>
      <c r="M561" s="246"/>
      <c r="N561" s="247"/>
      <c r="O561" s="247"/>
      <c r="P561" s="247"/>
      <c r="Q561" s="247"/>
      <c r="R561" s="247"/>
      <c r="S561" s="247"/>
      <c r="T561" s="24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9" t="s">
        <v>165</v>
      </c>
      <c r="AU561" s="249" t="s">
        <v>87</v>
      </c>
      <c r="AV561" s="13" t="s">
        <v>85</v>
      </c>
      <c r="AW561" s="13" t="s">
        <v>33</v>
      </c>
      <c r="AX561" s="13" t="s">
        <v>78</v>
      </c>
      <c r="AY561" s="249" t="s">
        <v>155</v>
      </c>
    </row>
    <row r="562" s="14" customFormat="1">
      <c r="A562" s="14"/>
      <c r="B562" s="250"/>
      <c r="C562" s="251"/>
      <c r="D562" s="235" t="s">
        <v>165</v>
      </c>
      <c r="E562" s="252" t="s">
        <v>1</v>
      </c>
      <c r="F562" s="253" t="s">
        <v>456</v>
      </c>
      <c r="G562" s="251"/>
      <c r="H562" s="254">
        <v>8</v>
      </c>
      <c r="I562" s="255"/>
      <c r="J562" s="251"/>
      <c r="K562" s="251"/>
      <c r="L562" s="256"/>
      <c r="M562" s="257"/>
      <c r="N562" s="258"/>
      <c r="O562" s="258"/>
      <c r="P562" s="258"/>
      <c r="Q562" s="258"/>
      <c r="R562" s="258"/>
      <c r="S562" s="258"/>
      <c r="T562" s="25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0" t="s">
        <v>165</v>
      </c>
      <c r="AU562" s="260" t="s">
        <v>87</v>
      </c>
      <c r="AV562" s="14" t="s">
        <v>87</v>
      </c>
      <c r="AW562" s="14" t="s">
        <v>33</v>
      </c>
      <c r="AX562" s="14" t="s">
        <v>78</v>
      </c>
      <c r="AY562" s="260" t="s">
        <v>155</v>
      </c>
    </row>
    <row r="563" s="13" customFormat="1">
      <c r="A563" s="13"/>
      <c r="B563" s="240"/>
      <c r="C563" s="241"/>
      <c r="D563" s="235" t="s">
        <v>165</v>
      </c>
      <c r="E563" s="242" t="s">
        <v>1</v>
      </c>
      <c r="F563" s="243" t="s">
        <v>414</v>
      </c>
      <c r="G563" s="241"/>
      <c r="H563" s="242" t="s">
        <v>1</v>
      </c>
      <c r="I563" s="244"/>
      <c r="J563" s="241"/>
      <c r="K563" s="241"/>
      <c r="L563" s="245"/>
      <c r="M563" s="246"/>
      <c r="N563" s="247"/>
      <c r="O563" s="247"/>
      <c r="P563" s="247"/>
      <c r="Q563" s="247"/>
      <c r="R563" s="247"/>
      <c r="S563" s="247"/>
      <c r="T563" s="24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9" t="s">
        <v>165</v>
      </c>
      <c r="AU563" s="249" t="s">
        <v>87</v>
      </c>
      <c r="AV563" s="13" t="s">
        <v>85</v>
      </c>
      <c r="AW563" s="13" t="s">
        <v>33</v>
      </c>
      <c r="AX563" s="13" t="s">
        <v>78</v>
      </c>
      <c r="AY563" s="249" t="s">
        <v>155</v>
      </c>
    </row>
    <row r="564" s="14" customFormat="1">
      <c r="A564" s="14"/>
      <c r="B564" s="250"/>
      <c r="C564" s="251"/>
      <c r="D564" s="235" t="s">
        <v>165</v>
      </c>
      <c r="E564" s="252" t="s">
        <v>1</v>
      </c>
      <c r="F564" s="253" t="s">
        <v>415</v>
      </c>
      <c r="G564" s="251"/>
      <c r="H564" s="254">
        <v>4.7999999999999998</v>
      </c>
      <c r="I564" s="255"/>
      <c r="J564" s="251"/>
      <c r="K564" s="251"/>
      <c r="L564" s="256"/>
      <c r="M564" s="257"/>
      <c r="N564" s="258"/>
      <c r="O564" s="258"/>
      <c r="P564" s="258"/>
      <c r="Q564" s="258"/>
      <c r="R564" s="258"/>
      <c r="S564" s="258"/>
      <c r="T564" s="25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0" t="s">
        <v>165</v>
      </c>
      <c r="AU564" s="260" t="s">
        <v>87</v>
      </c>
      <c r="AV564" s="14" t="s">
        <v>87</v>
      </c>
      <c r="AW564" s="14" t="s">
        <v>33</v>
      </c>
      <c r="AX564" s="14" t="s">
        <v>78</v>
      </c>
      <c r="AY564" s="260" t="s">
        <v>155</v>
      </c>
    </row>
    <row r="565" s="13" customFormat="1">
      <c r="A565" s="13"/>
      <c r="B565" s="240"/>
      <c r="C565" s="241"/>
      <c r="D565" s="235" t="s">
        <v>165</v>
      </c>
      <c r="E565" s="242" t="s">
        <v>1</v>
      </c>
      <c r="F565" s="243" t="s">
        <v>416</v>
      </c>
      <c r="G565" s="241"/>
      <c r="H565" s="242" t="s">
        <v>1</v>
      </c>
      <c r="I565" s="244"/>
      <c r="J565" s="241"/>
      <c r="K565" s="241"/>
      <c r="L565" s="245"/>
      <c r="M565" s="246"/>
      <c r="N565" s="247"/>
      <c r="O565" s="247"/>
      <c r="P565" s="247"/>
      <c r="Q565" s="247"/>
      <c r="R565" s="247"/>
      <c r="S565" s="247"/>
      <c r="T565" s="24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9" t="s">
        <v>165</v>
      </c>
      <c r="AU565" s="249" t="s">
        <v>87</v>
      </c>
      <c r="AV565" s="13" t="s">
        <v>85</v>
      </c>
      <c r="AW565" s="13" t="s">
        <v>33</v>
      </c>
      <c r="AX565" s="13" t="s">
        <v>78</v>
      </c>
      <c r="AY565" s="249" t="s">
        <v>155</v>
      </c>
    </row>
    <row r="566" s="14" customFormat="1">
      <c r="A566" s="14"/>
      <c r="B566" s="250"/>
      <c r="C566" s="251"/>
      <c r="D566" s="235" t="s">
        <v>165</v>
      </c>
      <c r="E566" s="252" t="s">
        <v>1</v>
      </c>
      <c r="F566" s="253" t="s">
        <v>457</v>
      </c>
      <c r="G566" s="251"/>
      <c r="H566" s="254">
        <v>6.4000000000000004</v>
      </c>
      <c r="I566" s="255"/>
      <c r="J566" s="251"/>
      <c r="K566" s="251"/>
      <c r="L566" s="256"/>
      <c r="M566" s="257"/>
      <c r="N566" s="258"/>
      <c r="O566" s="258"/>
      <c r="P566" s="258"/>
      <c r="Q566" s="258"/>
      <c r="R566" s="258"/>
      <c r="S566" s="258"/>
      <c r="T566" s="25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0" t="s">
        <v>165</v>
      </c>
      <c r="AU566" s="260" t="s">
        <v>87</v>
      </c>
      <c r="AV566" s="14" t="s">
        <v>87</v>
      </c>
      <c r="AW566" s="14" t="s">
        <v>33</v>
      </c>
      <c r="AX566" s="14" t="s">
        <v>78</v>
      </c>
      <c r="AY566" s="260" t="s">
        <v>155</v>
      </c>
    </row>
    <row r="567" s="13" customFormat="1">
      <c r="A567" s="13"/>
      <c r="B567" s="240"/>
      <c r="C567" s="241"/>
      <c r="D567" s="235" t="s">
        <v>165</v>
      </c>
      <c r="E567" s="242" t="s">
        <v>1</v>
      </c>
      <c r="F567" s="243" t="s">
        <v>418</v>
      </c>
      <c r="G567" s="241"/>
      <c r="H567" s="242" t="s">
        <v>1</v>
      </c>
      <c r="I567" s="244"/>
      <c r="J567" s="241"/>
      <c r="K567" s="241"/>
      <c r="L567" s="245"/>
      <c r="M567" s="246"/>
      <c r="N567" s="247"/>
      <c r="O567" s="247"/>
      <c r="P567" s="247"/>
      <c r="Q567" s="247"/>
      <c r="R567" s="247"/>
      <c r="S567" s="247"/>
      <c r="T567" s="24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9" t="s">
        <v>165</v>
      </c>
      <c r="AU567" s="249" t="s">
        <v>87</v>
      </c>
      <c r="AV567" s="13" t="s">
        <v>85</v>
      </c>
      <c r="AW567" s="13" t="s">
        <v>33</v>
      </c>
      <c r="AX567" s="13" t="s">
        <v>78</v>
      </c>
      <c r="AY567" s="249" t="s">
        <v>155</v>
      </c>
    </row>
    <row r="568" s="14" customFormat="1">
      <c r="A568" s="14"/>
      <c r="B568" s="250"/>
      <c r="C568" s="251"/>
      <c r="D568" s="235" t="s">
        <v>165</v>
      </c>
      <c r="E568" s="252" t="s">
        <v>1</v>
      </c>
      <c r="F568" s="253" t="s">
        <v>434</v>
      </c>
      <c r="G568" s="251"/>
      <c r="H568" s="254">
        <v>4</v>
      </c>
      <c r="I568" s="255"/>
      <c r="J568" s="251"/>
      <c r="K568" s="251"/>
      <c r="L568" s="256"/>
      <c r="M568" s="257"/>
      <c r="N568" s="258"/>
      <c r="O568" s="258"/>
      <c r="P568" s="258"/>
      <c r="Q568" s="258"/>
      <c r="R568" s="258"/>
      <c r="S568" s="258"/>
      <c r="T568" s="25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0" t="s">
        <v>165</v>
      </c>
      <c r="AU568" s="260" t="s">
        <v>87</v>
      </c>
      <c r="AV568" s="14" t="s">
        <v>87</v>
      </c>
      <c r="AW568" s="14" t="s">
        <v>33</v>
      </c>
      <c r="AX568" s="14" t="s">
        <v>78</v>
      </c>
      <c r="AY568" s="260" t="s">
        <v>155</v>
      </c>
    </row>
    <row r="569" s="13" customFormat="1">
      <c r="A569" s="13"/>
      <c r="B569" s="240"/>
      <c r="C569" s="241"/>
      <c r="D569" s="235" t="s">
        <v>165</v>
      </c>
      <c r="E569" s="242" t="s">
        <v>1</v>
      </c>
      <c r="F569" s="243" t="s">
        <v>303</v>
      </c>
      <c r="G569" s="241"/>
      <c r="H569" s="242" t="s">
        <v>1</v>
      </c>
      <c r="I569" s="244"/>
      <c r="J569" s="241"/>
      <c r="K569" s="241"/>
      <c r="L569" s="245"/>
      <c r="M569" s="246"/>
      <c r="N569" s="247"/>
      <c r="O569" s="247"/>
      <c r="P569" s="247"/>
      <c r="Q569" s="247"/>
      <c r="R569" s="247"/>
      <c r="S569" s="247"/>
      <c r="T569" s="24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9" t="s">
        <v>165</v>
      </c>
      <c r="AU569" s="249" t="s">
        <v>87</v>
      </c>
      <c r="AV569" s="13" t="s">
        <v>85</v>
      </c>
      <c r="AW569" s="13" t="s">
        <v>33</v>
      </c>
      <c r="AX569" s="13" t="s">
        <v>78</v>
      </c>
      <c r="AY569" s="249" t="s">
        <v>155</v>
      </c>
    </row>
    <row r="570" s="14" customFormat="1">
      <c r="A570" s="14"/>
      <c r="B570" s="250"/>
      <c r="C570" s="251"/>
      <c r="D570" s="235" t="s">
        <v>165</v>
      </c>
      <c r="E570" s="252" t="s">
        <v>1</v>
      </c>
      <c r="F570" s="253" t="s">
        <v>434</v>
      </c>
      <c r="G570" s="251"/>
      <c r="H570" s="254">
        <v>4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0" t="s">
        <v>165</v>
      </c>
      <c r="AU570" s="260" t="s">
        <v>87</v>
      </c>
      <c r="AV570" s="14" t="s">
        <v>87</v>
      </c>
      <c r="AW570" s="14" t="s">
        <v>33</v>
      </c>
      <c r="AX570" s="14" t="s">
        <v>78</v>
      </c>
      <c r="AY570" s="260" t="s">
        <v>155</v>
      </c>
    </row>
    <row r="571" s="13" customFormat="1">
      <c r="A571" s="13"/>
      <c r="B571" s="240"/>
      <c r="C571" s="241"/>
      <c r="D571" s="235" t="s">
        <v>165</v>
      </c>
      <c r="E571" s="242" t="s">
        <v>1</v>
      </c>
      <c r="F571" s="243" t="s">
        <v>420</v>
      </c>
      <c r="G571" s="241"/>
      <c r="H571" s="242" t="s">
        <v>1</v>
      </c>
      <c r="I571" s="244"/>
      <c r="J571" s="241"/>
      <c r="K571" s="241"/>
      <c r="L571" s="245"/>
      <c r="M571" s="246"/>
      <c r="N571" s="247"/>
      <c r="O571" s="247"/>
      <c r="P571" s="247"/>
      <c r="Q571" s="247"/>
      <c r="R571" s="247"/>
      <c r="S571" s="247"/>
      <c r="T571" s="24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9" t="s">
        <v>165</v>
      </c>
      <c r="AU571" s="249" t="s">
        <v>87</v>
      </c>
      <c r="AV571" s="13" t="s">
        <v>85</v>
      </c>
      <c r="AW571" s="13" t="s">
        <v>33</v>
      </c>
      <c r="AX571" s="13" t="s">
        <v>78</v>
      </c>
      <c r="AY571" s="249" t="s">
        <v>155</v>
      </c>
    </row>
    <row r="572" s="14" customFormat="1">
      <c r="A572" s="14"/>
      <c r="B572" s="250"/>
      <c r="C572" s="251"/>
      <c r="D572" s="235" t="s">
        <v>165</v>
      </c>
      <c r="E572" s="252" t="s">
        <v>1</v>
      </c>
      <c r="F572" s="253" t="s">
        <v>398</v>
      </c>
      <c r="G572" s="251"/>
      <c r="H572" s="254">
        <v>1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0" t="s">
        <v>165</v>
      </c>
      <c r="AU572" s="260" t="s">
        <v>87</v>
      </c>
      <c r="AV572" s="14" t="s">
        <v>87</v>
      </c>
      <c r="AW572" s="14" t="s">
        <v>33</v>
      </c>
      <c r="AX572" s="14" t="s">
        <v>78</v>
      </c>
      <c r="AY572" s="260" t="s">
        <v>155</v>
      </c>
    </row>
    <row r="573" s="13" customFormat="1">
      <c r="A573" s="13"/>
      <c r="B573" s="240"/>
      <c r="C573" s="241"/>
      <c r="D573" s="235" t="s">
        <v>165</v>
      </c>
      <c r="E573" s="242" t="s">
        <v>1</v>
      </c>
      <c r="F573" s="243" t="s">
        <v>216</v>
      </c>
      <c r="G573" s="241"/>
      <c r="H573" s="242" t="s">
        <v>1</v>
      </c>
      <c r="I573" s="244"/>
      <c r="J573" s="241"/>
      <c r="K573" s="241"/>
      <c r="L573" s="245"/>
      <c r="M573" s="246"/>
      <c r="N573" s="247"/>
      <c r="O573" s="247"/>
      <c r="P573" s="247"/>
      <c r="Q573" s="247"/>
      <c r="R573" s="247"/>
      <c r="S573" s="247"/>
      <c r="T573" s="24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9" t="s">
        <v>165</v>
      </c>
      <c r="AU573" s="249" t="s">
        <v>87</v>
      </c>
      <c r="AV573" s="13" t="s">
        <v>85</v>
      </c>
      <c r="AW573" s="13" t="s">
        <v>33</v>
      </c>
      <c r="AX573" s="13" t="s">
        <v>78</v>
      </c>
      <c r="AY573" s="249" t="s">
        <v>155</v>
      </c>
    </row>
    <row r="574" s="14" customFormat="1">
      <c r="A574" s="14"/>
      <c r="B574" s="250"/>
      <c r="C574" s="251"/>
      <c r="D574" s="235" t="s">
        <v>165</v>
      </c>
      <c r="E574" s="252" t="s">
        <v>1</v>
      </c>
      <c r="F574" s="253" t="s">
        <v>398</v>
      </c>
      <c r="G574" s="251"/>
      <c r="H574" s="254">
        <v>1</v>
      </c>
      <c r="I574" s="255"/>
      <c r="J574" s="251"/>
      <c r="K574" s="251"/>
      <c r="L574" s="256"/>
      <c r="M574" s="257"/>
      <c r="N574" s="258"/>
      <c r="O574" s="258"/>
      <c r="P574" s="258"/>
      <c r="Q574" s="258"/>
      <c r="R574" s="258"/>
      <c r="S574" s="258"/>
      <c r="T574" s="25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0" t="s">
        <v>165</v>
      </c>
      <c r="AU574" s="260" t="s">
        <v>87</v>
      </c>
      <c r="AV574" s="14" t="s">
        <v>87</v>
      </c>
      <c r="AW574" s="14" t="s">
        <v>33</v>
      </c>
      <c r="AX574" s="14" t="s">
        <v>78</v>
      </c>
      <c r="AY574" s="260" t="s">
        <v>155</v>
      </c>
    </row>
    <row r="575" s="13" customFormat="1">
      <c r="A575" s="13"/>
      <c r="B575" s="240"/>
      <c r="C575" s="241"/>
      <c r="D575" s="235" t="s">
        <v>165</v>
      </c>
      <c r="E575" s="242" t="s">
        <v>1</v>
      </c>
      <c r="F575" s="243" t="s">
        <v>218</v>
      </c>
      <c r="G575" s="241"/>
      <c r="H575" s="242" t="s">
        <v>1</v>
      </c>
      <c r="I575" s="244"/>
      <c r="J575" s="241"/>
      <c r="K575" s="241"/>
      <c r="L575" s="245"/>
      <c r="M575" s="246"/>
      <c r="N575" s="247"/>
      <c r="O575" s="247"/>
      <c r="P575" s="247"/>
      <c r="Q575" s="247"/>
      <c r="R575" s="247"/>
      <c r="S575" s="247"/>
      <c r="T575" s="24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9" t="s">
        <v>165</v>
      </c>
      <c r="AU575" s="249" t="s">
        <v>87</v>
      </c>
      <c r="AV575" s="13" t="s">
        <v>85</v>
      </c>
      <c r="AW575" s="13" t="s">
        <v>33</v>
      </c>
      <c r="AX575" s="13" t="s">
        <v>78</v>
      </c>
      <c r="AY575" s="249" t="s">
        <v>155</v>
      </c>
    </row>
    <row r="576" s="14" customFormat="1">
      <c r="A576" s="14"/>
      <c r="B576" s="250"/>
      <c r="C576" s="251"/>
      <c r="D576" s="235" t="s">
        <v>165</v>
      </c>
      <c r="E576" s="252" t="s">
        <v>1</v>
      </c>
      <c r="F576" s="253" t="s">
        <v>434</v>
      </c>
      <c r="G576" s="251"/>
      <c r="H576" s="254">
        <v>4</v>
      </c>
      <c r="I576" s="255"/>
      <c r="J576" s="251"/>
      <c r="K576" s="251"/>
      <c r="L576" s="256"/>
      <c r="M576" s="257"/>
      <c r="N576" s="258"/>
      <c r="O576" s="258"/>
      <c r="P576" s="258"/>
      <c r="Q576" s="258"/>
      <c r="R576" s="258"/>
      <c r="S576" s="258"/>
      <c r="T576" s="25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0" t="s">
        <v>165</v>
      </c>
      <c r="AU576" s="260" t="s">
        <v>87</v>
      </c>
      <c r="AV576" s="14" t="s">
        <v>87</v>
      </c>
      <c r="AW576" s="14" t="s">
        <v>33</v>
      </c>
      <c r="AX576" s="14" t="s">
        <v>78</v>
      </c>
      <c r="AY576" s="260" t="s">
        <v>155</v>
      </c>
    </row>
    <row r="577" s="13" customFormat="1">
      <c r="A577" s="13"/>
      <c r="B577" s="240"/>
      <c r="C577" s="241"/>
      <c r="D577" s="235" t="s">
        <v>165</v>
      </c>
      <c r="E577" s="242" t="s">
        <v>1</v>
      </c>
      <c r="F577" s="243" t="s">
        <v>422</v>
      </c>
      <c r="G577" s="241"/>
      <c r="H577" s="242" t="s">
        <v>1</v>
      </c>
      <c r="I577" s="244"/>
      <c r="J577" s="241"/>
      <c r="K577" s="241"/>
      <c r="L577" s="245"/>
      <c r="M577" s="246"/>
      <c r="N577" s="247"/>
      <c r="O577" s="247"/>
      <c r="P577" s="247"/>
      <c r="Q577" s="247"/>
      <c r="R577" s="247"/>
      <c r="S577" s="247"/>
      <c r="T577" s="24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9" t="s">
        <v>165</v>
      </c>
      <c r="AU577" s="249" t="s">
        <v>87</v>
      </c>
      <c r="AV577" s="13" t="s">
        <v>85</v>
      </c>
      <c r="AW577" s="13" t="s">
        <v>33</v>
      </c>
      <c r="AX577" s="13" t="s">
        <v>78</v>
      </c>
      <c r="AY577" s="249" t="s">
        <v>155</v>
      </c>
    </row>
    <row r="578" s="14" customFormat="1">
      <c r="A578" s="14"/>
      <c r="B578" s="250"/>
      <c r="C578" s="251"/>
      <c r="D578" s="235" t="s">
        <v>165</v>
      </c>
      <c r="E578" s="252" t="s">
        <v>1</v>
      </c>
      <c r="F578" s="253" t="s">
        <v>423</v>
      </c>
      <c r="G578" s="251"/>
      <c r="H578" s="254">
        <v>2</v>
      </c>
      <c r="I578" s="255"/>
      <c r="J578" s="251"/>
      <c r="K578" s="251"/>
      <c r="L578" s="256"/>
      <c r="M578" s="257"/>
      <c r="N578" s="258"/>
      <c r="O578" s="258"/>
      <c r="P578" s="258"/>
      <c r="Q578" s="258"/>
      <c r="R578" s="258"/>
      <c r="S578" s="258"/>
      <c r="T578" s="25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0" t="s">
        <v>165</v>
      </c>
      <c r="AU578" s="260" t="s">
        <v>87</v>
      </c>
      <c r="AV578" s="14" t="s">
        <v>87</v>
      </c>
      <c r="AW578" s="14" t="s">
        <v>33</v>
      </c>
      <c r="AX578" s="14" t="s">
        <v>78</v>
      </c>
      <c r="AY578" s="260" t="s">
        <v>155</v>
      </c>
    </row>
    <row r="579" s="15" customFormat="1">
      <c r="A579" s="15"/>
      <c r="B579" s="261"/>
      <c r="C579" s="262"/>
      <c r="D579" s="235" t="s">
        <v>165</v>
      </c>
      <c r="E579" s="263" t="s">
        <v>1</v>
      </c>
      <c r="F579" s="264" t="s">
        <v>168</v>
      </c>
      <c r="G579" s="262"/>
      <c r="H579" s="265">
        <v>110.55</v>
      </c>
      <c r="I579" s="266"/>
      <c r="J579" s="262"/>
      <c r="K579" s="262"/>
      <c r="L579" s="267"/>
      <c r="M579" s="268"/>
      <c r="N579" s="269"/>
      <c r="O579" s="269"/>
      <c r="P579" s="269"/>
      <c r="Q579" s="269"/>
      <c r="R579" s="269"/>
      <c r="S579" s="269"/>
      <c r="T579" s="27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1" t="s">
        <v>165</v>
      </c>
      <c r="AU579" s="271" t="s">
        <v>87</v>
      </c>
      <c r="AV579" s="15" t="s">
        <v>161</v>
      </c>
      <c r="AW579" s="15" t="s">
        <v>33</v>
      </c>
      <c r="AX579" s="15" t="s">
        <v>85</v>
      </c>
      <c r="AY579" s="271" t="s">
        <v>155</v>
      </c>
    </row>
    <row r="580" s="2" customFormat="1" ht="21.75" customHeight="1">
      <c r="A580" s="39"/>
      <c r="B580" s="40"/>
      <c r="C580" s="221" t="s">
        <v>7</v>
      </c>
      <c r="D580" s="221" t="s">
        <v>157</v>
      </c>
      <c r="E580" s="222" t="s">
        <v>458</v>
      </c>
      <c r="F580" s="223" t="s">
        <v>459</v>
      </c>
      <c r="G580" s="224" t="s">
        <v>460</v>
      </c>
      <c r="H580" s="225">
        <v>627.04600000000005</v>
      </c>
      <c r="I580" s="226"/>
      <c r="J580" s="227">
        <f>ROUND(I580*H580,2)</f>
        <v>0</v>
      </c>
      <c r="K580" s="228"/>
      <c r="L580" s="45"/>
      <c r="M580" s="229" t="s">
        <v>1</v>
      </c>
      <c r="N580" s="230" t="s">
        <v>43</v>
      </c>
      <c r="O580" s="92"/>
      <c r="P580" s="231">
        <f>O580*H580</f>
        <v>0</v>
      </c>
      <c r="Q580" s="231">
        <v>0</v>
      </c>
      <c r="R580" s="231">
        <f>Q580*H580</f>
        <v>0</v>
      </c>
      <c r="S580" s="231">
        <v>0</v>
      </c>
      <c r="T580" s="232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3" t="s">
        <v>161</v>
      </c>
      <c r="AT580" s="233" t="s">
        <v>157</v>
      </c>
      <c r="AU580" s="233" t="s">
        <v>87</v>
      </c>
      <c r="AY580" s="18" t="s">
        <v>155</v>
      </c>
      <c r="BE580" s="234">
        <f>IF(N580="základní",J580,0)</f>
        <v>0</v>
      </c>
      <c r="BF580" s="234">
        <f>IF(N580="snížená",J580,0)</f>
        <v>0</v>
      </c>
      <c r="BG580" s="234">
        <f>IF(N580="zákl. přenesená",J580,0)</f>
        <v>0</v>
      </c>
      <c r="BH580" s="234">
        <f>IF(N580="sníž. přenesená",J580,0)</f>
        <v>0</v>
      </c>
      <c r="BI580" s="234">
        <f>IF(N580="nulová",J580,0)</f>
        <v>0</v>
      </c>
      <c r="BJ580" s="18" t="s">
        <v>85</v>
      </c>
      <c r="BK580" s="234">
        <f>ROUND(I580*H580,2)</f>
        <v>0</v>
      </c>
      <c r="BL580" s="18" t="s">
        <v>161</v>
      </c>
      <c r="BM580" s="233" t="s">
        <v>461</v>
      </c>
    </row>
    <row r="581" s="2" customFormat="1">
      <c r="A581" s="39"/>
      <c r="B581" s="40"/>
      <c r="C581" s="41"/>
      <c r="D581" s="235" t="s">
        <v>163</v>
      </c>
      <c r="E581" s="41"/>
      <c r="F581" s="236" t="s">
        <v>462</v>
      </c>
      <c r="G581" s="41"/>
      <c r="H581" s="41"/>
      <c r="I581" s="237"/>
      <c r="J581" s="41"/>
      <c r="K581" s="41"/>
      <c r="L581" s="45"/>
      <c r="M581" s="238"/>
      <c r="N581" s="239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163</v>
      </c>
      <c r="AU581" s="18" t="s">
        <v>87</v>
      </c>
    </row>
    <row r="582" s="13" customFormat="1">
      <c r="A582" s="13"/>
      <c r="B582" s="240"/>
      <c r="C582" s="241"/>
      <c r="D582" s="235" t="s">
        <v>165</v>
      </c>
      <c r="E582" s="242" t="s">
        <v>1</v>
      </c>
      <c r="F582" s="243" t="s">
        <v>463</v>
      </c>
      <c r="G582" s="241"/>
      <c r="H582" s="242" t="s">
        <v>1</v>
      </c>
      <c r="I582" s="244"/>
      <c r="J582" s="241"/>
      <c r="K582" s="241"/>
      <c r="L582" s="245"/>
      <c r="M582" s="246"/>
      <c r="N582" s="247"/>
      <c r="O582" s="247"/>
      <c r="P582" s="247"/>
      <c r="Q582" s="247"/>
      <c r="R582" s="247"/>
      <c r="S582" s="247"/>
      <c r="T582" s="24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9" t="s">
        <v>165</v>
      </c>
      <c r="AU582" s="249" t="s">
        <v>87</v>
      </c>
      <c r="AV582" s="13" t="s">
        <v>85</v>
      </c>
      <c r="AW582" s="13" t="s">
        <v>33</v>
      </c>
      <c r="AX582" s="13" t="s">
        <v>78</v>
      </c>
      <c r="AY582" s="249" t="s">
        <v>155</v>
      </c>
    </row>
    <row r="583" s="14" customFormat="1">
      <c r="A583" s="14"/>
      <c r="B583" s="250"/>
      <c r="C583" s="251"/>
      <c r="D583" s="235" t="s">
        <v>165</v>
      </c>
      <c r="E583" s="252" t="s">
        <v>1</v>
      </c>
      <c r="F583" s="253" t="s">
        <v>464</v>
      </c>
      <c r="G583" s="251"/>
      <c r="H583" s="254">
        <v>5.2080000000000002</v>
      </c>
      <c r="I583" s="255"/>
      <c r="J583" s="251"/>
      <c r="K583" s="251"/>
      <c r="L583" s="256"/>
      <c r="M583" s="257"/>
      <c r="N583" s="258"/>
      <c r="O583" s="258"/>
      <c r="P583" s="258"/>
      <c r="Q583" s="258"/>
      <c r="R583" s="258"/>
      <c r="S583" s="258"/>
      <c r="T583" s="25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0" t="s">
        <v>165</v>
      </c>
      <c r="AU583" s="260" t="s">
        <v>87</v>
      </c>
      <c r="AV583" s="14" t="s">
        <v>87</v>
      </c>
      <c r="AW583" s="14" t="s">
        <v>33</v>
      </c>
      <c r="AX583" s="14" t="s">
        <v>78</v>
      </c>
      <c r="AY583" s="260" t="s">
        <v>155</v>
      </c>
    </row>
    <row r="584" s="14" customFormat="1">
      <c r="A584" s="14"/>
      <c r="B584" s="250"/>
      <c r="C584" s="251"/>
      <c r="D584" s="235" t="s">
        <v>165</v>
      </c>
      <c r="E584" s="252" t="s">
        <v>1</v>
      </c>
      <c r="F584" s="253" t="s">
        <v>465</v>
      </c>
      <c r="G584" s="251"/>
      <c r="H584" s="254">
        <v>125.318</v>
      </c>
      <c r="I584" s="255"/>
      <c r="J584" s="251"/>
      <c r="K584" s="251"/>
      <c r="L584" s="256"/>
      <c r="M584" s="257"/>
      <c r="N584" s="258"/>
      <c r="O584" s="258"/>
      <c r="P584" s="258"/>
      <c r="Q584" s="258"/>
      <c r="R584" s="258"/>
      <c r="S584" s="258"/>
      <c r="T584" s="25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0" t="s">
        <v>165</v>
      </c>
      <c r="AU584" s="260" t="s">
        <v>87</v>
      </c>
      <c r="AV584" s="14" t="s">
        <v>87</v>
      </c>
      <c r="AW584" s="14" t="s">
        <v>33</v>
      </c>
      <c r="AX584" s="14" t="s">
        <v>78</v>
      </c>
      <c r="AY584" s="260" t="s">
        <v>155</v>
      </c>
    </row>
    <row r="585" s="14" customFormat="1">
      <c r="A585" s="14"/>
      <c r="B585" s="250"/>
      <c r="C585" s="251"/>
      <c r="D585" s="235" t="s">
        <v>165</v>
      </c>
      <c r="E585" s="252" t="s">
        <v>1</v>
      </c>
      <c r="F585" s="253" t="s">
        <v>466</v>
      </c>
      <c r="G585" s="251"/>
      <c r="H585" s="254">
        <v>28.643999999999998</v>
      </c>
      <c r="I585" s="255"/>
      <c r="J585" s="251"/>
      <c r="K585" s="251"/>
      <c r="L585" s="256"/>
      <c r="M585" s="257"/>
      <c r="N585" s="258"/>
      <c r="O585" s="258"/>
      <c r="P585" s="258"/>
      <c r="Q585" s="258"/>
      <c r="R585" s="258"/>
      <c r="S585" s="258"/>
      <c r="T585" s="25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0" t="s">
        <v>165</v>
      </c>
      <c r="AU585" s="260" t="s">
        <v>87</v>
      </c>
      <c r="AV585" s="14" t="s">
        <v>87</v>
      </c>
      <c r="AW585" s="14" t="s">
        <v>33</v>
      </c>
      <c r="AX585" s="14" t="s">
        <v>78</v>
      </c>
      <c r="AY585" s="260" t="s">
        <v>155</v>
      </c>
    </row>
    <row r="586" s="14" customFormat="1">
      <c r="A586" s="14"/>
      <c r="B586" s="250"/>
      <c r="C586" s="251"/>
      <c r="D586" s="235" t="s">
        <v>165</v>
      </c>
      <c r="E586" s="252" t="s">
        <v>1</v>
      </c>
      <c r="F586" s="253" t="s">
        <v>467</v>
      </c>
      <c r="G586" s="251"/>
      <c r="H586" s="254">
        <v>7.7309999999999999</v>
      </c>
      <c r="I586" s="255"/>
      <c r="J586" s="251"/>
      <c r="K586" s="251"/>
      <c r="L586" s="256"/>
      <c r="M586" s="257"/>
      <c r="N586" s="258"/>
      <c r="O586" s="258"/>
      <c r="P586" s="258"/>
      <c r="Q586" s="258"/>
      <c r="R586" s="258"/>
      <c r="S586" s="258"/>
      <c r="T586" s="25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0" t="s">
        <v>165</v>
      </c>
      <c r="AU586" s="260" t="s">
        <v>87</v>
      </c>
      <c r="AV586" s="14" t="s">
        <v>87</v>
      </c>
      <c r="AW586" s="14" t="s">
        <v>33</v>
      </c>
      <c r="AX586" s="14" t="s">
        <v>78</v>
      </c>
      <c r="AY586" s="260" t="s">
        <v>155</v>
      </c>
    </row>
    <row r="587" s="13" customFormat="1">
      <c r="A587" s="13"/>
      <c r="B587" s="240"/>
      <c r="C587" s="241"/>
      <c r="D587" s="235" t="s">
        <v>165</v>
      </c>
      <c r="E587" s="242" t="s">
        <v>1</v>
      </c>
      <c r="F587" s="243" t="s">
        <v>468</v>
      </c>
      <c r="G587" s="241"/>
      <c r="H587" s="242" t="s">
        <v>1</v>
      </c>
      <c r="I587" s="244"/>
      <c r="J587" s="241"/>
      <c r="K587" s="241"/>
      <c r="L587" s="245"/>
      <c r="M587" s="246"/>
      <c r="N587" s="247"/>
      <c r="O587" s="247"/>
      <c r="P587" s="247"/>
      <c r="Q587" s="247"/>
      <c r="R587" s="247"/>
      <c r="S587" s="247"/>
      <c r="T587" s="24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9" t="s">
        <v>165</v>
      </c>
      <c r="AU587" s="249" t="s">
        <v>87</v>
      </c>
      <c r="AV587" s="13" t="s">
        <v>85</v>
      </c>
      <c r="AW587" s="13" t="s">
        <v>33</v>
      </c>
      <c r="AX587" s="13" t="s">
        <v>78</v>
      </c>
      <c r="AY587" s="249" t="s">
        <v>155</v>
      </c>
    </row>
    <row r="588" s="14" customFormat="1">
      <c r="A588" s="14"/>
      <c r="B588" s="250"/>
      <c r="C588" s="251"/>
      <c r="D588" s="235" t="s">
        <v>165</v>
      </c>
      <c r="E588" s="252" t="s">
        <v>1</v>
      </c>
      <c r="F588" s="253" t="s">
        <v>469</v>
      </c>
      <c r="G588" s="251"/>
      <c r="H588" s="254">
        <v>5.7190000000000003</v>
      </c>
      <c r="I588" s="255"/>
      <c r="J588" s="251"/>
      <c r="K588" s="251"/>
      <c r="L588" s="256"/>
      <c r="M588" s="257"/>
      <c r="N588" s="258"/>
      <c r="O588" s="258"/>
      <c r="P588" s="258"/>
      <c r="Q588" s="258"/>
      <c r="R588" s="258"/>
      <c r="S588" s="258"/>
      <c r="T588" s="25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0" t="s">
        <v>165</v>
      </c>
      <c r="AU588" s="260" t="s">
        <v>87</v>
      </c>
      <c r="AV588" s="14" t="s">
        <v>87</v>
      </c>
      <c r="AW588" s="14" t="s">
        <v>33</v>
      </c>
      <c r="AX588" s="14" t="s">
        <v>78</v>
      </c>
      <c r="AY588" s="260" t="s">
        <v>155</v>
      </c>
    </row>
    <row r="589" s="14" customFormat="1">
      <c r="A589" s="14"/>
      <c r="B589" s="250"/>
      <c r="C589" s="251"/>
      <c r="D589" s="235" t="s">
        <v>165</v>
      </c>
      <c r="E589" s="252" t="s">
        <v>1</v>
      </c>
      <c r="F589" s="253" t="s">
        <v>470</v>
      </c>
      <c r="G589" s="251"/>
      <c r="H589" s="254">
        <v>23.231999999999999</v>
      </c>
      <c r="I589" s="255"/>
      <c r="J589" s="251"/>
      <c r="K589" s="251"/>
      <c r="L589" s="256"/>
      <c r="M589" s="257"/>
      <c r="N589" s="258"/>
      <c r="O589" s="258"/>
      <c r="P589" s="258"/>
      <c r="Q589" s="258"/>
      <c r="R589" s="258"/>
      <c r="S589" s="258"/>
      <c r="T589" s="25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0" t="s">
        <v>165</v>
      </c>
      <c r="AU589" s="260" t="s">
        <v>87</v>
      </c>
      <c r="AV589" s="14" t="s">
        <v>87</v>
      </c>
      <c r="AW589" s="14" t="s">
        <v>33</v>
      </c>
      <c r="AX589" s="14" t="s">
        <v>78</v>
      </c>
      <c r="AY589" s="260" t="s">
        <v>155</v>
      </c>
    </row>
    <row r="590" s="14" customFormat="1">
      <c r="A590" s="14"/>
      <c r="B590" s="250"/>
      <c r="C590" s="251"/>
      <c r="D590" s="235" t="s">
        <v>165</v>
      </c>
      <c r="E590" s="252" t="s">
        <v>1</v>
      </c>
      <c r="F590" s="253" t="s">
        <v>471</v>
      </c>
      <c r="G590" s="251"/>
      <c r="H590" s="254">
        <v>13.478999999999999</v>
      </c>
      <c r="I590" s="255"/>
      <c r="J590" s="251"/>
      <c r="K590" s="251"/>
      <c r="L590" s="256"/>
      <c r="M590" s="257"/>
      <c r="N590" s="258"/>
      <c r="O590" s="258"/>
      <c r="P590" s="258"/>
      <c r="Q590" s="258"/>
      <c r="R590" s="258"/>
      <c r="S590" s="258"/>
      <c r="T590" s="25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0" t="s">
        <v>165</v>
      </c>
      <c r="AU590" s="260" t="s">
        <v>87</v>
      </c>
      <c r="AV590" s="14" t="s">
        <v>87</v>
      </c>
      <c r="AW590" s="14" t="s">
        <v>33</v>
      </c>
      <c r="AX590" s="14" t="s">
        <v>78</v>
      </c>
      <c r="AY590" s="260" t="s">
        <v>155</v>
      </c>
    </row>
    <row r="591" s="14" customFormat="1">
      <c r="A591" s="14"/>
      <c r="B591" s="250"/>
      <c r="C591" s="251"/>
      <c r="D591" s="235" t="s">
        <v>165</v>
      </c>
      <c r="E591" s="252" t="s">
        <v>1</v>
      </c>
      <c r="F591" s="253" t="s">
        <v>472</v>
      </c>
      <c r="G591" s="251"/>
      <c r="H591" s="254">
        <v>4.226</v>
      </c>
      <c r="I591" s="255"/>
      <c r="J591" s="251"/>
      <c r="K591" s="251"/>
      <c r="L591" s="256"/>
      <c r="M591" s="257"/>
      <c r="N591" s="258"/>
      <c r="O591" s="258"/>
      <c r="P591" s="258"/>
      <c r="Q591" s="258"/>
      <c r="R591" s="258"/>
      <c r="S591" s="258"/>
      <c r="T591" s="25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0" t="s">
        <v>165</v>
      </c>
      <c r="AU591" s="260" t="s">
        <v>87</v>
      </c>
      <c r="AV591" s="14" t="s">
        <v>87</v>
      </c>
      <c r="AW591" s="14" t="s">
        <v>33</v>
      </c>
      <c r="AX591" s="14" t="s">
        <v>78</v>
      </c>
      <c r="AY591" s="260" t="s">
        <v>155</v>
      </c>
    </row>
    <row r="592" s="14" customFormat="1">
      <c r="A592" s="14"/>
      <c r="B592" s="250"/>
      <c r="C592" s="251"/>
      <c r="D592" s="235" t="s">
        <v>165</v>
      </c>
      <c r="E592" s="252" t="s">
        <v>1</v>
      </c>
      <c r="F592" s="253" t="s">
        <v>473</v>
      </c>
      <c r="G592" s="251"/>
      <c r="H592" s="254">
        <v>8.3070000000000004</v>
      </c>
      <c r="I592" s="255"/>
      <c r="J592" s="251"/>
      <c r="K592" s="251"/>
      <c r="L592" s="256"/>
      <c r="M592" s="257"/>
      <c r="N592" s="258"/>
      <c r="O592" s="258"/>
      <c r="P592" s="258"/>
      <c r="Q592" s="258"/>
      <c r="R592" s="258"/>
      <c r="S592" s="258"/>
      <c r="T592" s="25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0" t="s">
        <v>165</v>
      </c>
      <c r="AU592" s="260" t="s">
        <v>87</v>
      </c>
      <c r="AV592" s="14" t="s">
        <v>87</v>
      </c>
      <c r="AW592" s="14" t="s">
        <v>33</v>
      </c>
      <c r="AX592" s="14" t="s">
        <v>78</v>
      </c>
      <c r="AY592" s="260" t="s">
        <v>155</v>
      </c>
    </row>
    <row r="593" s="14" customFormat="1">
      <c r="A593" s="14"/>
      <c r="B593" s="250"/>
      <c r="C593" s="251"/>
      <c r="D593" s="235" t="s">
        <v>165</v>
      </c>
      <c r="E593" s="252" t="s">
        <v>1</v>
      </c>
      <c r="F593" s="253" t="s">
        <v>474</v>
      </c>
      <c r="G593" s="251"/>
      <c r="H593" s="254">
        <v>96.441999999999993</v>
      </c>
      <c r="I593" s="255"/>
      <c r="J593" s="251"/>
      <c r="K593" s="251"/>
      <c r="L593" s="256"/>
      <c r="M593" s="257"/>
      <c r="N593" s="258"/>
      <c r="O593" s="258"/>
      <c r="P593" s="258"/>
      <c r="Q593" s="258"/>
      <c r="R593" s="258"/>
      <c r="S593" s="258"/>
      <c r="T593" s="25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0" t="s">
        <v>165</v>
      </c>
      <c r="AU593" s="260" t="s">
        <v>87</v>
      </c>
      <c r="AV593" s="14" t="s">
        <v>87</v>
      </c>
      <c r="AW593" s="14" t="s">
        <v>33</v>
      </c>
      <c r="AX593" s="14" t="s">
        <v>78</v>
      </c>
      <c r="AY593" s="260" t="s">
        <v>155</v>
      </c>
    </row>
    <row r="594" s="14" customFormat="1">
      <c r="A594" s="14"/>
      <c r="B594" s="250"/>
      <c r="C594" s="251"/>
      <c r="D594" s="235" t="s">
        <v>165</v>
      </c>
      <c r="E594" s="252" t="s">
        <v>1</v>
      </c>
      <c r="F594" s="253" t="s">
        <v>475</v>
      </c>
      <c r="G594" s="251"/>
      <c r="H594" s="254">
        <v>20.236999999999998</v>
      </c>
      <c r="I594" s="255"/>
      <c r="J594" s="251"/>
      <c r="K594" s="251"/>
      <c r="L594" s="256"/>
      <c r="M594" s="257"/>
      <c r="N594" s="258"/>
      <c r="O594" s="258"/>
      <c r="P594" s="258"/>
      <c r="Q594" s="258"/>
      <c r="R594" s="258"/>
      <c r="S594" s="258"/>
      <c r="T594" s="25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0" t="s">
        <v>165</v>
      </c>
      <c r="AU594" s="260" t="s">
        <v>87</v>
      </c>
      <c r="AV594" s="14" t="s">
        <v>87</v>
      </c>
      <c r="AW594" s="14" t="s">
        <v>33</v>
      </c>
      <c r="AX594" s="14" t="s">
        <v>78</v>
      </c>
      <c r="AY594" s="260" t="s">
        <v>155</v>
      </c>
    </row>
    <row r="595" s="14" customFormat="1">
      <c r="A595" s="14"/>
      <c r="B595" s="250"/>
      <c r="C595" s="251"/>
      <c r="D595" s="235" t="s">
        <v>165</v>
      </c>
      <c r="E595" s="252" t="s">
        <v>1</v>
      </c>
      <c r="F595" s="253" t="s">
        <v>476</v>
      </c>
      <c r="G595" s="251"/>
      <c r="H595" s="254">
        <v>1.502</v>
      </c>
      <c r="I595" s="255"/>
      <c r="J595" s="251"/>
      <c r="K595" s="251"/>
      <c r="L595" s="256"/>
      <c r="M595" s="257"/>
      <c r="N595" s="258"/>
      <c r="O595" s="258"/>
      <c r="P595" s="258"/>
      <c r="Q595" s="258"/>
      <c r="R595" s="258"/>
      <c r="S595" s="258"/>
      <c r="T595" s="25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0" t="s">
        <v>165</v>
      </c>
      <c r="AU595" s="260" t="s">
        <v>87</v>
      </c>
      <c r="AV595" s="14" t="s">
        <v>87</v>
      </c>
      <c r="AW595" s="14" t="s">
        <v>33</v>
      </c>
      <c r="AX595" s="14" t="s">
        <v>78</v>
      </c>
      <c r="AY595" s="260" t="s">
        <v>155</v>
      </c>
    </row>
    <row r="596" s="13" customFormat="1">
      <c r="A596" s="13"/>
      <c r="B596" s="240"/>
      <c r="C596" s="241"/>
      <c r="D596" s="235" t="s">
        <v>165</v>
      </c>
      <c r="E596" s="242" t="s">
        <v>1</v>
      </c>
      <c r="F596" s="243" t="s">
        <v>477</v>
      </c>
      <c r="G596" s="241"/>
      <c r="H596" s="242" t="s">
        <v>1</v>
      </c>
      <c r="I596" s="244"/>
      <c r="J596" s="241"/>
      <c r="K596" s="241"/>
      <c r="L596" s="245"/>
      <c r="M596" s="246"/>
      <c r="N596" s="247"/>
      <c r="O596" s="247"/>
      <c r="P596" s="247"/>
      <c r="Q596" s="247"/>
      <c r="R596" s="247"/>
      <c r="S596" s="247"/>
      <c r="T596" s="24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9" t="s">
        <v>165</v>
      </c>
      <c r="AU596" s="249" t="s">
        <v>87</v>
      </c>
      <c r="AV596" s="13" t="s">
        <v>85</v>
      </c>
      <c r="AW596" s="13" t="s">
        <v>33</v>
      </c>
      <c r="AX596" s="13" t="s">
        <v>78</v>
      </c>
      <c r="AY596" s="249" t="s">
        <v>155</v>
      </c>
    </row>
    <row r="597" s="14" customFormat="1">
      <c r="A597" s="14"/>
      <c r="B597" s="250"/>
      <c r="C597" s="251"/>
      <c r="D597" s="235" t="s">
        <v>165</v>
      </c>
      <c r="E597" s="252" t="s">
        <v>1</v>
      </c>
      <c r="F597" s="253" t="s">
        <v>474</v>
      </c>
      <c r="G597" s="251"/>
      <c r="H597" s="254">
        <v>96.441999999999993</v>
      </c>
      <c r="I597" s="255"/>
      <c r="J597" s="251"/>
      <c r="K597" s="251"/>
      <c r="L597" s="256"/>
      <c r="M597" s="257"/>
      <c r="N597" s="258"/>
      <c r="O597" s="258"/>
      <c r="P597" s="258"/>
      <c r="Q597" s="258"/>
      <c r="R597" s="258"/>
      <c r="S597" s="258"/>
      <c r="T597" s="25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0" t="s">
        <v>165</v>
      </c>
      <c r="AU597" s="260" t="s">
        <v>87</v>
      </c>
      <c r="AV597" s="14" t="s">
        <v>87</v>
      </c>
      <c r="AW597" s="14" t="s">
        <v>33</v>
      </c>
      <c r="AX597" s="14" t="s">
        <v>78</v>
      </c>
      <c r="AY597" s="260" t="s">
        <v>155</v>
      </c>
    </row>
    <row r="598" s="14" customFormat="1">
      <c r="A598" s="14"/>
      <c r="B598" s="250"/>
      <c r="C598" s="251"/>
      <c r="D598" s="235" t="s">
        <v>165</v>
      </c>
      <c r="E598" s="252" t="s">
        <v>1</v>
      </c>
      <c r="F598" s="253" t="s">
        <v>478</v>
      </c>
      <c r="G598" s="251"/>
      <c r="H598" s="254">
        <v>14.228999999999999</v>
      </c>
      <c r="I598" s="255"/>
      <c r="J598" s="251"/>
      <c r="K598" s="251"/>
      <c r="L598" s="256"/>
      <c r="M598" s="257"/>
      <c r="N598" s="258"/>
      <c r="O598" s="258"/>
      <c r="P598" s="258"/>
      <c r="Q598" s="258"/>
      <c r="R598" s="258"/>
      <c r="S598" s="258"/>
      <c r="T598" s="25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0" t="s">
        <v>165</v>
      </c>
      <c r="AU598" s="260" t="s">
        <v>87</v>
      </c>
      <c r="AV598" s="14" t="s">
        <v>87</v>
      </c>
      <c r="AW598" s="14" t="s">
        <v>33</v>
      </c>
      <c r="AX598" s="14" t="s">
        <v>78</v>
      </c>
      <c r="AY598" s="260" t="s">
        <v>155</v>
      </c>
    </row>
    <row r="599" s="14" customFormat="1">
      <c r="A599" s="14"/>
      <c r="B599" s="250"/>
      <c r="C599" s="251"/>
      <c r="D599" s="235" t="s">
        <v>165</v>
      </c>
      <c r="E599" s="252" t="s">
        <v>1</v>
      </c>
      <c r="F599" s="253" t="s">
        <v>479</v>
      </c>
      <c r="G599" s="251"/>
      <c r="H599" s="254">
        <v>10.119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0" t="s">
        <v>165</v>
      </c>
      <c r="AU599" s="260" t="s">
        <v>87</v>
      </c>
      <c r="AV599" s="14" t="s">
        <v>87</v>
      </c>
      <c r="AW599" s="14" t="s">
        <v>33</v>
      </c>
      <c r="AX599" s="14" t="s">
        <v>78</v>
      </c>
      <c r="AY599" s="260" t="s">
        <v>155</v>
      </c>
    </row>
    <row r="600" s="14" customFormat="1">
      <c r="A600" s="14"/>
      <c r="B600" s="250"/>
      <c r="C600" s="251"/>
      <c r="D600" s="235" t="s">
        <v>165</v>
      </c>
      <c r="E600" s="252" t="s">
        <v>1</v>
      </c>
      <c r="F600" s="253" t="s">
        <v>476</v>
      </c>
      <c r="G600" s="251"/>
      <c r="H600" s="254">
        <v>1.502</v>
      </c>
      <c r="I600" s="255"/>
      <c r="J600" s="251"/>
      <c r="K600" s="251"/>
      <c r="L600" s="256"/>
      <c r="M600" s="257"/>
      <c r="N600" s="258"/>
      <c r="O600" s="258"/>
      <c r="P600" s="258"/>
      <c r="Q600" s="258"/>
      <c r="R600" s="258"/>
      <c r="S600" s="258"/>
      <c r="T600" s="25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0" t="s">
        <v>165</v>
      </c>
      <c r="AU600" s="260" t="s">
        <v>87</v>
      </c>
      <c r="AV600" s="14" t="s">
        <v>87</v>
      </c>
      <c r="AW600" s="14" t="s">
        <v>33</v>
      </c>
      <c r="AX600" s="14" t="s">
        <v>78</v>
      </c>
      <c r="AY600" s="260" t="s">
        <v>155</v>
      </c>
    </row>
    <row r="601" s="14" customFormat="1">
      <c r="A601" s="14"/>
      <c r="B601" s="250"/>
      <c r="C601" s="251"/>
      <c r="D601" s="235" t="s">
        <v>165</v>
      </c>
      <c r="E601" s="252" t="s">
        <v>1</v>
      </c>
      <c r="F601" s="253" t="s">
        <v>473</v>
      </c>
      <c r="G601" s="251"/>
      <c r="H601" s="254">
        <v>8.3070000000000004</v>
      </c>
      <c r="I601" s="255"/>
      <c r="J601" s="251"/>
      <c r="K601" s="251"/>
      <c r="L601" s="256"/>
      <c r="M601" s="257"/>
      <c r="N601" s="258"/>
      <c r="O601" s="258"/>
      <c r="P601" s="258"/>
      <c r="Q601" s="258"/>
      <c r="R601" s="258"/>
      <c r="S601" s="258"/>
      <c r="T601" s="25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0" t="s">
        <v>165</v>
      </c>
      <c r="AU601" s="260" t="s">
        <v>87</v>
      </c>
      <c r="AV601" s="14" t="s">
        <v>87</v>
      </c>
      <c r="AW601" s="14" t="s">
        <v>33</v>
      </c>
      <c r="AX601" s="14" t="s">
        <v>78</v>
      </c>
      <c r="AY601" s="260" t="s">
        <v>155</v>
      </c>
    </row>
    <row r="602" s="14" customFormat="1">
      <c r="A602" s="14"/>
      <c r="B602" s="250"/>
      <c r="C602" s="251"/>
      <c r="D602" s="235" t="s">
        <v>165</v>
      </c>
      <c r="E602" s="252" t="s">
        <v>1</v>
      </c>
      <c r="F602" s="253" t="s">
        <v>480</v>
      </c>
      <c r="G602" s="251"/>
      <c r="H602" s="254">
        <v>25.997</v>
      </c>
      <c r="I602" s="255"/>
      <c r="J602" s="251"/>
      <c r="K602" s="251"/>
      <c r="L602" s="256"/>
      <c r="M602" s="257"/>
      <c r="N602" s="258"/>
      <c r="O602" s="258"/>
      <c r="P602" s="258"/>
      <c r="Q602" s="258"/>
      <c r="R602" s="258"/>
      <c r="S602" s="258"/>
      <c r="T602" s="25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0" t="s">
        <v>165</v>
      </c>
      <c r="AU602" s="260" t="s">
        <v>87</v>
      </c>
      <c r="AV602" s="14" t="s">
        <v>87</v>
      </c>
      <c r="AW602" s="14" t="s">
        <v>33</v>
      </c>
      <c r="AX602" s="14" t="s">
        <v>78</v>
      </c>
      <c r="AY602" s="260" t="s">
        <v>155</v>
      </c>
    </row>
    <row r="603" s="14" customFormat="1">
      <c r="A603" s="14"/>
      <c r="B603" s="250"/>
      <c r="C603" s="251"/>
      <c r="D603" s="235" t="s">
        <v>165</v>
      </c>
      <c r="E603" s="252" t="s">
        <v>1</v>
      </c>
      <c r="F603" s="253" t="s">
        <v>481</v>
      </c>
      <c r="G603" s="251"/>
      <c r="H603" s="254">
        <v>2.6000000000000001</v>
      </c>
      <c r="I603" s="255"/>
      <c r="J603" s="251"/>
      <c r="K603" s="251"/>
      <c r="L603" s="256"/>
      <c r="M603" s="257"/>
      <c r="N603" s="258"/>
      <c r="O603" s="258"/>
      <c r="P603" s="258"/>
      <c r="Q603" s="258"/>
      <c r="R603" s="258"/>
      <c r="S603" s="258"/>
      <c r="T603" s="25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0" t="s">
        <v>165</v>
      </c>
      <c r="AU603" s="260" t="s">
        <v>87</v>
      </c>
      <c r="AV603" s="14" t="s">
        <v>87</v>
      </c>
      <c r="AW603" s="14" t="s">
        <v>33</v>
      </c>
      <c r="AX603" s="14" t="s">
        <v>78</v>
      </c>
      <c r="AY603" s="260" t="s">
        <v>155</v>
      </c>
    </row>
    <row r="604" s="14" customFormat="1">
      <c r="A604" s="14"/>
      <c r="B604" s="250"/>
      <c r="C604" s="251"/>
      <c r="D604" s="235" t="s">
        <v>165</v>
      </c>
      <c r="E604" s="252" t="s">
        <v>1</v>
      </c>
      <c r="F604" s="253" t="s">
        <v>482</v>
      </c>
      <c r="G604" s="251"/>
      <c r="H604" s="254">
        <v>14.297000000000001</v>
      </c>
      <c r="I604" s="255"/>
      <c r="J604" s="251"/>
      <c r="K604" s="251"/>
      <c r="L604" s="256"/>
      <c r="M604" s="257"/>
      <c r="N604" s="258"/>
      <c r="O604" s="258"/>
      <c r="P604" s="258"/>
      <c r="Q604" s="258"/>
      <c r="R604" s="258"/>
      <c r="S604" s="258"/>
      <c r="T604" s="25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0" t="s">
        <v>165</v>
      </c>
      <c r="AU604" s="260" t="s">
        <v>87</v>
      </c>
      <c r="AV604" s="14" t="s">
        <v>87</v>
      </c>
      <c r="AW604" s="14" t="s">
        <v>33</v>
      </c>
      <c r="AX604" s="14" t="s">
        <v>78</v>
      </c>
      <c r="AY604" s="260" t="s">
        <v>155</v>
      </c>
    </row>
    <row r="605" s="14" customFormat="1">
      <c r="A605" s="14"/>
      <c r="B605" s="250"/>
      <c r="C605" s="251"/>
      <c r="D605" s="235" t="s">
        <v>165</v>
      </c>
      <c r="E605" s="252" t="s">
        <v>1</v>
      </c>
      <c r="F605" s="253" t="s">
        <v>483</v>
      </c>
      <c r="G605" s="251"/>
      <c r="H605" s="254">
        <v>1.698</v>
      </c>
      <c r="I605" s="255"/>
      <c r="J605" s="251"/>
      <c r="K605" s="251"/>
      <c r="L605" s="256"/>
      <c r="M605" s="257"/>
      <c r="N605" s="258"/>
      <c r="O605" s="258"/>
      <c r="P605" s="258"/>
      <c r="Q605" s="258"/>
      <c r="R605" s="258"/>
      <c r="S605" s="258"/>
      <c r="T605" s="25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0" t="s">
        <v>165</v>
      </c>
      <c r="AU605" s="260" t="s">
        <v>87</v>
      </c>
      <c r="AV605" s="14" t="s">
        <v>87</v>
      </c>
      <c r="AW605" s="14" t="s">
        <v>33</v>
      </c>
      <c r="AX605" s="14" t="s">
        <v>78</v>
      </c>
      <c r="AY605" s="260" t="s">
        <v>155</v>
      </c>
    </row>
    <row r="606" s="14" customFormat="1">
      <c r="A606" s="14"/>
      <c r="B606" s="250"/>
      <c r="C606" s="251"/>
      <c r="D606" s="235" t="s">
        <v>165</v>
      </c>
      <c r="E606" s="252" t="s">
        <v>1</v>
      </c>
      <c r="F606" s="253" t="s">
        <v>484</v>
      </c>
      <c r="G606" s="251"/>
      <c r="H606" s="254">
        <v>11.554</v>
      </c>
      <c r="I606" s="255"/>
      <c r="J606" s="251"/>
      <c r="K606" s="251"/>
      <c r="L606" s="256"/>
      <c r="M606" s="257"/>
      <c r="N606" s="258"/>
      <c r="O606" s="258"/>
      <c r="P606" s="258"/>
      <c r="Q606" s="258"/>
      <c r="R606" s="258"/>
      <c r="S606" s="258"/>
      <c r="T606" s="25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0" t="s">
        <v>165</v>
      </c>
      <c r="AU606" s="260" t="s">
        <v>87</v>
      </c>
      <c r="AV606" s="14" t="s">
        <v>87</v>
      </c>
      <c r="AW606" s="14" t="s">
        <v>33</v>
      </c>
      <c r="AX606" s="14" t="s">
        <v>78</v>
      </c>
      <c r="AY606" s="260" t="s">
        <v>155</v>
      </c>
    </row>
    <row r="607" s="13" customFormat="1">
      <c r="A607" s="13"/>
      <c r="B607" s="240"/>
      <c r="C607" s="241"/>
      <c r="D607" s="235" t="s">
        <v>165</v>
      </c>
      <c r="E607" s="242" t="s">
        <v>1</v>
      </c>
      <c r="F607" s="243" t="s">
        <v>485</v>
      </c>
      <c r="G607" s="241"/>
      <c r="H607" s="242" t="s">
        <v>1</v>
      </c>
      <c r="I607" s="244"/>
      <c r="J607" s="241"/>
      <c r="K607" s="241"/>
      <c r="L607" s="245"/>
      <c r="M607" s="246"/>
      <c r="N607" s="247"/>
      <c r="O607" s="247"/>
      <c r="P607" s="247"/>
      <c r="Q607" s="247"/>
      <c r="R607" s="247"/>
      <c r="S607" s="247"/>
      <c r="T607" s="24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9" t="s">
        <v>165</v>
      </c>
      <c r="AU607" s="249" t="s">
        <v>87</v>
      </c>
      <c r="AV607" s="13" t="s">
        <v>85</v>
      </c>
      <c r="AW607" s="13" t="s">
        <v>33</v>
      </c>
      <c r="AX607" s="13" t="s">
        <v>78</v>
      </c>
      <c r="AY607" s="249" t="s">
        <v>155</v>
      </c>
    </row>
    <row r="608" s="14" customFormat="1">
      <c r="A608" s="14"/>
      <c r="B608" s="250"/>
      <c r="C608" s="251"/>
      <c r="D608" s="235" t="s">
        <v>165</v>
      </c>
      <c r="E608" s="252" t="s">
        <v>1</v>
      </c>
      <c r="F608" s="253" t="s">
        <v>486</v>
      </c>
      <c r="G608" s="251"/>
      <c r="H608" s="254">
        <v>8</v>
      </c>
      <c r="I608" s="255"/>
      <c r="J608" s="251"/>
      <c r="K608" s="251"/>
      <c r="L608" s="256"/>
      <c r="M608" s="257"/>
      <c r="N608" s="258"/>
      <c r="O608" s="258"/>
      <c r="P608" s="258"/>
      <c r="Q608" s="258"/>
      <c r="R608" s="258"/>
      <c r="S608" s="258"/>
      <c r="T608" s="25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0" t="s">
        <v>165</v>
      </c>
      <c r="AU608" s="260" t="s">
        <v>87</v>
      </c>
      <c r="AV608" s="14" t="s">
        <v>87</v>
      </c>
      <c r="AW608" s="14" t="s">
        <v>33</v>
      </c>
      <c r="AX608" s="14" t="s">
        <v>78</v>
      </c>
      <c r="AY608" s="260" t="s">
        <v>155</v>
      </c>
    </row>
    <row r="609" s="14" customFormat="1">
      <c r="A609" s="14"/>
      <c r="B609" s="250"/>
      <c r="C609" s="251"/>
      <c r="D609" s="235" t="s">
        <v>165</v>
      </c>
      <c r="E609" s="252" t="s">
        <v>1</v>
      </c>
      <c r="F609" s="253" t="s">
        <v>487</v>
      </c>
      <c r="G609" s="251"/>
      <c r="H609" s="254">
        <v>2.6600000000000001</v>
      </c>
      <c r="I609" s="255"/>
      <c r="J609" s="251"/>
      <c r="K609" s="251"/>
      <c r="L609" s="256"/>
      <c r="M609" s="257"/>
      <c r="N609" s="258"/>
      <c r="O609" s="258"/>
      <c r="P609" s="258"/>
      <c r="Q609" s="258"/>
      <c r="R609" s="258"/>
      <c r="S609" s="258"/>
      <c r="T609" s="25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0" t="s">
        <v>165</v>
      </c>
      <c r="AU609" s="260" t="s">
        <v>87</v>
      </c>
      <c r="AV609" s="14" t="s">
        <v>87</v>
      </c>
      <c r="AW609" s="14" t="s">
        <v>33</v>
      </c>
      <c r="AX609" s="14" t="s">
        <v>78</v>
      </c>
      <c r="AY609" s="260" t="s">
        <v>155</v>
      </c>
    </row>
    <row r="610" s="14" customFormat="1">
      <c r="A610" s="14"/>
      <c r="B610" s="250"/>
      <c r="C610" s="251"/>
      <c r="D610" s="235" t="s">
        <v>165</v>
      </c>
      <c r="E610" s="252" t="s">
        <v>1</v>
      </c>
      <c r="F610" s="253" t="s">
        <v>488</v>
      </c>
      <c r="G610" s="251"/>
      <c r="H610" s="254">
        <v>2.2229999999999999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0" t="s">
        <v>165</v>
      </c>
      <c r="AU610" s="260" t="s">
        <v>87</v>
      </c>
      <c r="AV610" s="14" t="s">
        <v>87</v>
      </c>
      <c r="AW610" s="14" t="s">
        <v>33</v>
      </c>
      <c r="AX610" s="14" t="s">
        <v>78</v>
      </c>
      <c r="AY610" s="260" t="s">
        <v>155</v>
      </c>
    </row>
    <row r="611" s="14" customFormat="1">
      <c r="A611" s="14"/>
      <c r="B611" s="250"/>
      <c r="C611" s="251"/>
      <c r="D611" s="235" t="s">
        <v>165</v>
      </c>
      <c r="E611" s="252" t="s">
        <v>1</v>
      </c>
      <c r="F611" s="253" t="s">
        <v>489</v>
      </c>
      <c r="G611" s="251"/>
      <c r="H611" s="254">
        <v>3.7440000000000002</v>
      </c>
      <c r="I611" s="255"/>
      <c r="J611" s="251"/>
      <c r="K611" s="251"/>
      <c r="L611" s="256"/>
      <c r="M611" s="257"/>
      <c r="N611" s="258"/>
      <c r="O611" s="258"/>
      <c r="P611" s="258"/>
      <c r="Q611" s="258"/>
      <c r="R611" s="258"/>
      <c r="S611" s="258"/>
      <c r="T611" s="25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0" t="s">
        <v>165</v>
      </c>
      <c r="AU611" s="260" t="s">
        <v>87</v>
      </c>
      <c r="AV611" s="14" t="s">
        <v>87</v>
      </c>
      <c r="AW611" s="14" t="s">
        <v>33</v>
      </c>
      <c r="AX611" s="14" t="s">
        <v>78</v>
      </c>
      <c r="AY611" s="260" t="s">
        <v>155</v>
      </c>
    </row>
    <row r="612" s="14" customFormat="1">
      <c r="A612" s="14"/>
      <c r="B612" s="250"/>
      <c r="C612" s="251"/>
      <c r="D612" s="235" t="s">
        <v>165</v>
      </c>
      <c r="E612" s="252" t="s">
        <v>1</v>
      </c>
      <c r="F612" s="253" t="s">
        <v>490</v>
      </c>
      <c r="G612" s="251"/>
      <c r="H612" s="254">
        <v>25.739999999999998</v>
      </c>
      <c r="I612" s="255"/>
      <c r="J612" s="251"/>
      <c r="K612" s="251"/>
      <c r="L612" s="256"/>
      <c r="M612" s="257"/>
      <c r="N612" s="258"/>
      <c r="O612" s="258"/>
      <c r="P612" s="258"/>
      <c r="Q612" s="258"/>
      <c r="R612" s="258"/>
      <c r="S612" s="258"/>
      <c r="T612" s="25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0" t="s">
        <v>165</v>
      </c>
      <c r="AU612" s="260" t="s">
        <v>87</v>
      </c>
      <c r="AV612" s="14" t="s">
        <v>87</v>
      </c>
      <c r="AW612" s="14" t="s">
        <v>33</v>
      </c>
      <c r="AX612" s="14" t="s">
        <v>78</v>
      </c>
      <c r="AY612" s="260" t="s">
        <v>155</v>
      </c>
    </row>
    <row r="613" s="14" customFormat="1">
      <c r="A613" s="14"/>
      <c r="B613" s="250"/>
      <c r="C613" s="251"/>
      <c r="D613" s="235" t="s">
        <v>165</v>
      </c>
      <c r="E613" s="252" t="s">
        <v>1</v>
      </c>
      <c r="F613" s="253" t="s">
        <v>491</v>
      </c>
      <c r="G613" s="251"/>
      <c r="H613" s="254">
        <v>9.6899999999999995</v>
      </c>
      <c r="I613" s="255"/>
      <c r="J613" s="251"/>
      <c r="K613" s="251"/>
      <c r="L613" s="256"/>
      <c r="M613" s="257"/>
      <c r="N613" s="258"/>
      <c r="O613" s="258"/>
      <c r="P613" s="258"/>
      <c r="Q613" s="258"/>
      <c r="R613" s="258"/>
      <c r="S613" s="258"/>
      <c r="T613" s="25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0" t="s">
        <v>165</v>
      </c>
      <c r="AU613" s="260" t="s">
        <v>87</v>
      </c>
      <c r="AV613" s="14" t="s">
        <v>87</v>
      </c>
      <c r="AW613" s="14" t="s">
        <v>33</v>
      </c>
      <c r="AX613" s="14" t="s">
        <v>78</v>
      </c>
      <c r="AY613" s="260" t="s">
        <v>155</v>
      </c>
    </row>
    <row r="614" s="14" customFormat="1">
      <c r="A614" s="14"/>
      <c r="B614" s="250"/>
      <c r="C614" s="251"/>
      <c r="D614" s="235" t="s">
        <v>165</v>
      </c>
      <c r="E614" s="252" t="s">
        <v>1</v>
      </c>
      <c r="F614" s="253" t="s">
        <v>492</v>
      </c>
      <c r="G614" s="251"/>
      <c r="H614" s="254">
        <v>16.32</v>
      </c>
      <c r="I614" s="255"/>
      <c r="J614" s="251"/>
      <c r="K614" s="251"/>
      <c r="L614" s="256"/>
      <c r="M614" s="257"/>
      <c r="N614" s="258"/>
      <c r="O614" s="258"/>
      <c r="P614" s="258"/>
      <c r="Q614" s="258"/>
      <c r="R614" s="258"/>
      <c r="S614" s="258"/>
      <c r="T614" s="25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0" t="s">
        <v>165</v>
      </c>
      <c r="AU614" s="260" t="s">
        <v>87</v>
      </c>
      <c r="AV614" s="14" t="s">
        <v>87</v>
      </c>
      <c r="AW614" s="14" t="s">
        <v>33</v>
      </c>
      <c r="AX614" s="14" t="s">
        <v>78</v>
      </c>
      <c r="AY614" s="260" t="s">
        <v>155</v>
      </c>
    </row>
    <row r="615" s="14" customFormat="1">
      <c r="A615" s="14"/>
      <c r="B615" s="250"/>
      <c r="C615" s="251"/>
      <c r="D615" s="235" t="s">
        <v>165</v>
      </c>
      <c r="E615" s="252" t="s">
        <v>1</v>
      </c>
      <c r="F615" s="253" t="s">
        <v>493</v>
      </c>
      <c r="G615" s="251"/>
      <c r="H615" s="254">
        <v>7.2110000000000003</v>
      </c>
      <c r="I615" s="255"/>
      <c r="J615" s="251"/>
      <c r="K615" s="251"/>
      <c r="L615" s="256"/>
      <c r="M615" s="257"/>
      <c r="N615" s="258"/>
      <c r="O615" s="258"/>
      <c r="P615" s="258"/>
      <c r="Q615" s="258"/>
      <c r="R615" s="258"/>
      <c r="S615" s="258"/>
      <c r="T615" s="25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0" t="s">
        <v>165</v>
      </c>
      <c r="AU615" s="260" t="s">
        <v>87</v>
      </c>
      <c r="AV615" s="14" t="s">
        <v>87</v>
      </c>
      <c r="AW615" s="14" t="s">
        <v>33</v>
      </c>
      <c r="AX615" s="14" t="s">
        <v>78</v>
      </c>
      <c r="AY615" s="260" t="s">
        <v>155</v>
      </c>
    </row>
    <row r="616" s="14" customFormat="1">
      <c r="A616" s="14"/>
      <c r="B616" s="250"/>
      <c r="C616" s="251"/>
      <c r="D616" s="235" t="s">
        <v>165</v>
      </c>
      <c r="E616" s="252" t="s">
        <v>1</v>
      </c>
      <c r="F616" s="253" t="s">
        <v>494</v>
      </c>
      <c r="G616" s="251"/>
      <c r="H616" s="254">
        <v>5.6929999999999996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0" t="s">
        <v>165</v>
      </c>
      <c r="AU616" s="260" t="s">
        <v>87</v>
      </c>
      <c r="AV616" s="14" t="s">
        <v>87</v>
      </c>
      <c r="AW616" s="14" t="s">
        <v>33</v>
      </c>
      <c r="AX616" s="14" t="s">
        <v>78</v>
      </c>
      <c r="AY616" s="260" t="s">
        <v>155</v>
      </c>
    </row>
    <row r="617" s="14" customFormat="1">
      <c r="A617" s="14"/>
      <c r="B617" s="250"/>
      <c r="C617" s="251"/>
      <c r="D617" s="235" t="s">
        <v>165</v>
      </c>
      <c r="E617" s="252" t="s">
        <v>1</v>
      </c>
      <c r="F617" s="253" t="s">
        <v>495</v>
      </c>
      <c r="G617" s="251"/>
      <c r="H617" s="254">
        <v>18.975000000000001</v>
      </c>
      <c r="I617" s="255"/>
      <c r="J617" s="251"/>
      <c r="K617" s="251"/>
      <c r="L617" s="256"/>
      <c r="M617" s="257"/>
      <c r="N617" s="258"/>
      <c r="O617" s="258"/>
      <c r="P617" s="258"/>
      <c r="Q617" s="258"/>
      <c r="R617" s="258"/>
      <c r="S617" s="258"/>
      <c r="T617" s="25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0" t="s">
        <v>165</v>
      </c>
      <c r="AU617" s="260" t="s">
        <v>87</v>
      </c>
      <c r="AV617" s="14" t="s">
        <v>87</v>
      </c>
      <c r="AW617" s="14" t="s">
        <v>33</v>
      </c>
      <c r="AX617" s="14" t="s">
        <v>78</v>
      </c>
      <c r="AY617" s="260" t="s">
        <v>155</v>
      </c>
    </row>
    <row r="618" s="15" customFormat="1">
      <c r="A618" s="15"/>
      <c r="B618" s="261"/>
      <c r="C618" s="262"/>
      <c r="D618" s="235" t="s">
        <v>165</v>
      </c>
      <c r="E618" s="263" t="s">
        <v>1</v>
      </c>
      <c r="F618" s="264" t="s">
        <v>168</v>
      </c>
      <c r="G618" s="262"/>
      <c r="H618" s="265">
        <v>627.04600000000005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1" t="s">
        <v>165</v>
      </c>
      <c r="AU618" s="271" t="s">
        <v>87</v>
      </c>
      <c r="AV618" s="15" t="s">
        <v>161</v>
      </c>
      <c r="AW618" s="15" t="s">
        <v>33</v>
      </c>
      <c r="AX618" s="15" t="s">
        <v>85</v>
      </c>
      <c r="AY618" s="271" t="s">
        <v>155</v>
      </c>
    </row>
    <row r="619" s="2" customFormat="1" ht="21.75" customHeight="1">
      <c r="A619" s="39"/>
      <c r="B619" s="40"/>
      <c r="C619" s="221" t="s">
        <v>496</v>
      </c>
      <c r="D619" s="221" t="s">
        <v>157</v>
      </c>
      <c r="E619" s="222" t="s">
        <v>497</v>
      </c>
      <c r="F619" s="223" t="s">
        <v>498</v>
      </c>
      <c r="G619" s="224" t="s">
        <v>160</v>
      </c>
      <c r="H619" s="225">
        <v>156.83000000000001</v>
      </c>
      <c r="I619" s="226"/>
      <c r="J619" s="227">
        <f>ROUND(I619*H619,2)</f>
        <v>0</v>
      </c>
      <c r="K619" s="228"/>
      <c r="L619" s="45"/>
      <c r="M619" s="229" t="s">
        <v>1</v>
      </c>
      <c r="N619" s="230" t="s">
        <v>43</v>
      </c>
      <c r="O619" s="92"/>
      <c r="P619" s="231">
        <f>O619*H619</f>
        <v>0</v>
      </c>
      <c r="Q619" s="231">
        <v>0</v>
      </c>
      <c r="R619" s="231">
        <f>Q619*H619</f>
        <v>0</v>
      </c>
      <c r="S619" s="231">
        <v>0</v>
      </c>
      <c r="T619" s="232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3" t="s">
        <v>161</v>
      </c>
      <c r="AT619" s="233" t="s">
        <v>157</v>
      </c>
      <c r="AU619" s="233" t="s">
        <v>87</v>
      </c>
      <c r="AY619" s="18" t="s">
        <v>155</v>
      </c>
      <c r="BE619" s="234">
        <f>IF(N619="základní",J619,0)</f>
        <v>0</v>
      </c>
      <c r="BF619" s="234">
        <f>IF(N619="snížená",J619,0)</f>
        <v>0</v>
      </c>
      <c r="BG619" s="234">
        <f>IF(N619="zákl. přenesená",J619,0)</f>
        <v>0</v>
      </c>
      <c r="BH619" s="234">
        <f>IF(N619="sníž. přenesená",J619,0)</f>
        <v>0</v>
      </c>
      <c r="BI619" s="234">
        <f>IF(N619="nulová",J619,0)</f>
        <v>0</v>
      </c>
      <c r="BJ619" s="18" t="s">
        <v>85</v>
      </c>
      <c r="BK619" s="234">
        <f>ROUND(I619*H619,2)</f>
        <v>0</v>
      </c>
      <c r="BL619" s="18" t="s">
        <v>161</v>
      </c>
      <c r="BM619" s="233" t="s">
        <v>499</v>
      </c>
    </row>
    <row r="620" s="2" customFormat="1">
      <c r="A620" s="39"/>
      <c r="B620" s="40"/>
      <c r="C620" s="41"/>
      <c r="D620" s="235" t="s">
        <v>163</v>
      </c>
      <c r="E620" s="41"/>
      <c r="F620" s="236" t="s">
        <v>500</v>
      </c>
      <c r="G620" s="41"/>
      <c r="H620" s="41"/>
      <c r="I620" s="237"/>
      <c r="J620" s="41"/>
      <c r="K620" s="41"/>
      <c r="L620" s="45"/>
      <c r="M620" s="238"/>
      <c r="N620" s="23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163</v>
      </c>
      <c r="AU620" s="18" t="s">
        <v>87</v>
      </c>
    </row>
    <row r="621" s="13" customFormat="1">
      <c r="A621" s="13"/>
      <c r="B621" s="240"/>
      <c r="C621" s="241"/>
      <c r="D621" s="235" t="s">
        <v>165</v>
      </c>
      <c r="E621" s="242" t="s">
        <v>1</v>
      </c>
      <c r="F621" s="243" t="s">
        <v>239</v>
      </c>
      <c r="G621" s="241"/>
      <c r="H621" s="242" t="s">
        <v>1</v>
      </c>
      <c r="I621" s="244"/>
      <c r="J621" s="241"/>
      <c r="K621" s="241"/>
      <c r="L621" s="245"/>
      <c r="M621" s="246"/>
      <c r="N621" s="247"/>
      <c r="O621" s="247"/>
      <c r="P621" s="247"/>
      <c r="Q621" s="247"/>
      <c r="R621" s="247"/>
      <c r="S621" s="247"/>
      <c r="T621" s="24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9" t="s">
        <v>165</v>
      </c>
      <c r="AU621" s="249" t="s">
        <v>87</v>
      </c>
      <c r="AV621" s="13" t="s">
        <v>85</v>
      </c>
      <c r="AW621" s="13" t="s">
        <v>33</v>
      </c>
      <c r="AX621" s="13" t="s">
        <v>78</v>
      </c>
      <c r="AY621" s="249" t="s">
        <v>155</v>
      </c>
    </row>
    <row r="622" s="14" customFormat="1">
      <c r="A622" s="14"/>
      <c r="B622" s="250"/>
      <c r="C622" s="251"/>
      <c r="D622" s="235" t="s">
        <v>165</v>
      </c>
      <c r="E622" s="252" t="s">
        <v>1</v>
      </c>
      <c r="F622" s="253" t="s">
        <v>501</v>
      </c>
      <c r="G622" s="251"/>
      <c r="H622" s="254">
        <v>16.399999999999999</v>
      </c>
      <c r="I622" s="255"/>
      <c r="J622" s="251"/>
      <c r="K622" s="251"/>
      <c r="L622" s="256"/>
      <c r="M622" s="257"/>
      <c r="N622" s="258"/>
      <c r="O622" s="258"/>
      <c r="P622" s="258"/>
      <c r="Q622" s="258"/>
      <c r="R622" s="258"/>
      <c r="S622" s="258"/>
      <c r="T622" s="25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0" t="s">
        <v>165</v>
      </c>
      <c r="AU622" s="260" t="s">
        <v>87</v>
      </c>
      <c r="AV622" s="14" t="s">
        <v>87</v>
      </c>
      <c r="AW622" s="14" t="s">
        <v>33</v>
      </c>
      <c r="AX622" s="14" t="s">
        <v>78</v>
      </c>
      <c r="AY622" s="260" t="s">
        <v>155</v>
      </c>
    </row>
    <row r="623" s="13" customFormat="1">
      <c r="A623" s="13"/>
      <c r="B623" s="240"/>
      <c r="C623" s="241"/>
      <c r="D623" s="235" t="s">
        <v>165</v>
      </c>
      <c r="E623" s="242" t="s">
        <v>1</v>
      </c>
      <c r="F623" s="243" t="s">
        <v>250</v>
      </c>
      <c r="G623" s="241"/>
      <c r="H623" s="242" t="s">
        <v>1</v>
      </c>
      <c r="I623" s="244"/>
      <c r="J623" s="241"/>
      <c r="K623" s="241"/>
      <c r="L623" s="245"/>
      <c r="M623" s="246"/>
      <c r="N623" s="247"/>
      <c r="O623" s="247"/>
      <c r="P623" s="247"/>
      <c r="Q623" s="247"/>
      <c r="R623" s="247"/>
      <c r="S623" s="247"/>
      <c r="T623" s="24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9" t="s">
        <v>165</v>
      </c>
      <c r="AU623" s="249" t="s">
        <v>87</v>
      </c>
      <c r="AV623" s="13" t="s">
        <v>85</v>
      </c>
      <c r="AW623" s="13" t="s">
        <v>33</v>
      </c>
      <c r="AX623" s="13" t="s">
        <v>78</v>
      </c>
      <c r="AY623" s="249" t="s">
        <v>155</v>
      </c>
    </row>
    <row r="624" s="14" customFormat="1">
      <c r="A624" s="14"/>
      <c r="B624" s="250"/>
      <c r="C624" s="251"/>
      <c r="D624" s="235" t="s">
        <v>165</v>
      </c>
      <c r="E624" s="252" t="s">
        <v>1</v>
      </c>
      <c r="F624" s="253" t="s">
        <v>502</v>
      </c>
      <c r="G624" s="251"/>
      <c r="H624" s="254">
        <v>23.899999999999999</v>
      </c>
      <c r="I624" s="255"/>
      <c r="J624" s="251"/>
      <c r="K624" s="251"/>
      <c r="L624" s="256"/>
      <c r="M624" s="257"/>
      <c r="N624" s="258"/>
      <c r="O624" s="258"/>
      <c r="P624" s="258"/>
      <c r="Q624" s="258"/>
      <c r="R624" s="258"/>
      <c r="S624" s="258"/>
      <c r="T624" s="25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0" t="s">
        <v>165</v>
      </c>
      <c r="AU624" s="260" t="s">
        <v>87</v>
      </c>
      <c r="AV624" s="14" t="s">
        <v>87</v>
      </c>
      <c r="AW624" s="14" t="s">
        <v>33</v>
      </c>
      <c r="AX624" s="14" t="s">
        <v>78</v>
      </c>
      <c r="AY624" s="260" t="s">
        <v>155</v>
      </c>
    </row>
    <row r="625" s="14" customFormat="1">
      <c r="A625" s="14"/>
      <c r="B625" s="250"/>
      <c r="C625" s="251"/>
      <c r="D625" s="235" t="s">
        <v>165</v>
      </c>
      <c r="E625" s="252" t="s">
        <v>1</v>
      </c>
      <c r="F625" s="253" t="s">
        <v>503</v>
      </c>
      <c r="G625" s="251"/>
      <c r="H625" s="254">
        <v>2.8799999999999999</v>
      </c>
      <c r="I625" s="255"/>
      <c r="J625" s="251"/>
      <c r="K625" s="251"/>
      <c r="L625" s="256"/>
      <c r="M625" s="257"/>
      <c r="N625" s="258"/>
      <c r="O625" s="258"/>
      <c r="P625" s="258"/>
      <c r="Q625" s="258"/>
      <c r="R625" s="258"/>
      <c r="S625" s="258"/>
      <c r="T625" s="25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0" t="s">
        <v>165</v>
      </c>
      <c r="AU625" s="260" t="s">
        <v>87</v>
      </c>
      <c r="AV625" s="14" t="s">
        <v>87</v>
      </c>
      <c r="AW625" s="14" t="s">
        <v>33</v>
      </c>
      <c r="AX625" s="14" t="s">
        <v>78</v>
      </c>
      <c r="AY625" s="260" t="s">
        <v>155</v>
      </c>
    </row>
    <row r="626" s="13" customFormat="1">
      <c r="A626" s="13"/>
      <c r="B626" s="240"/>
      <c r="C626" s="241"/>
      <c r="D626" s="235" t="s">
        <v>165</v>
      </c>
      <c r="E626" s="242" t="s">
        <v>1</v>
      </c>
      <c r="F626" s="243" t="s">
        <v>504</v>
      </c>
      <c r="G626" s="241"/>
      <c r="H626" s="242" t="s">
        <v>1</v>
      </c>
      <c r="I626" s="244"/>
      <c r="J626" s="241"/>
      <c r="K626" s="241"/>
      <c r="L626" s="245"/>
      <c r="M626" s="246"/>
      <c r="N626" s="247"/>
      <c r="O626" s="247"/>
      <c r="P626" s="247"/>
      <c r="Q626" s="247"/>
      <c r="R626" s="247"/>
      <c r="S626" s="247"/>
      <c r="T626" s="24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9" t="s">
        <v>165</v>
      </c>
      <c r="AU626" s="249" t="s">
        <v>87</v>
      </c>
      <c r="AV626" s="13" t="s">
        <v>85</v>
      </c>
      <c r="AW626" s="13" t="s">
        <v>33</v>
      </c>
      <c r="AX626" s="13" t="s">
        <v>78</v>
      </c>
      <c r="AY626" s="249" t="s">
        <v>155</v>
      </c>
    </row>
    <row r="627" s="14" customFormat="1">
      <c r="A627" s="14"/>
      <c r="B627" s="250"/>
      <c r="C627" s="251"/>
      <c r="D627" s="235" t="s">
        <v>165</v>
      </c>
      <c r="E627" s="252" t="s">
        <v>1</v>
      </c>
      <c r="F627" s="253" t="s">
        <v>505</v>
      </c>
      <c r="G627" s="251"/>
      <c r="H627" s="254">
        <v>10.4</v>
      </c>
      <c r="I627" s="255"/>
      <c r="J627" s="251"/>
      <c r="K627" s="251"/>
      <c r="L627" s="256"/>
      <c r="M627" s="257"/>
      <c r="N627" s="258"/>
      <c r="O627" s="258"/>
      <c r="P627" s="258"/>
      <c r="Q627" s="258"/>
      <c r="R627" s="258"/>
      <c r="S627" s="258"/>
      <c r="T627" s="25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0" t="s">
        <v>165</v>
      </c>
      <c r="AU627" s="260" t="s">
        <v>87</v>
      </c>
      <c r="AV627" s="14" t="s">
        <v>87</v>
      </c>
      <c r="AW627" s="14" t="s">
        <v>33</v>
      </c>
      <c r="AX627" s="14" t="s">
        <v>78</v>
      </c>
      <c r="AY627" s="260" t="s">
        <v>155</v>
      </c>
    </row>
    <row r="628" s="13" customFormat="1">
      <c r="A628" s="13"/>
      <c r="B628" s="240"/>
      <c r="C628" s="241"/>
      <c r="D628" s="235" t="s">
        <v>165</v>
      </c>
      <c r="E628" s="242" t="s">
        <v>1</v>
      </c>
      <c r="F628" s="243" t="s">
        <v>506</v>
      </c>
      <c r="G628" s="241"/>
      <c r="H628" s="242" t="s">
        <v>1</v>
      </c>
      <c r="I628" s="244"/>
      <c r="J628" s="241"/>
      <c r="K628" s="241"/>
      <c r="L628" s="245"/>
      <c r="M628" s="246"/>
      <c r="N628" s="247"/>
      <c r="O628" s="247"/>
      <c r="P628" s="247"/>
      <c r="Q628" s="247"/>
      <c r="R628" s="247"/>
      <c r="S628" s="247"/>
      <c r="T628" s="24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9" t="s">
        <v>165</v>
      </c>
      <c r="AU628" s="249" t="s">
        <v>87</v>
      </c>
      <c r="AV628" s="13" t="s">
        <v>85</v>
      </c>
      <c r="AW628" s="13" t="s">
        <v>33</v>
      </c>
      <c r="AX628" s="13" t="s">
        <v>78</v>
      </c>
      <c r="AY628" s="249" t="s">
        <v>155</v>
      </c>
    </row>
    <row r="629" s="14" customFormat="1">
      <c r="A629" s="14"/>
      <c r="B629" s="250"/>
      <c r="C629" s="251"/>
      <c r="D629" s="235" t="s">
        <v>165</v>
      </c>
      <c r="E629" s="252" t="s">
        <v>1</v>
      </c>
      <c r="F629" s="253" t="s">
        <v>223</v>
      </c>
      <c r="G629" s="251"/>
      <c r="H629" s="254">
        <v>9</v>
      </c>
      <c r="I629" s="255"/>
      <c r="J629" s="251"/>
      <c r="K629" s="251"/>
      <c r="L629" s="256"/>
      <c r="M629" s="257"/>
      <c r="N629" s="258"/>
      <c r="O629" s="258"/>
      <c r="P629" s="258"/>
      <c r="Q629" s="258"/>
      <c r="R629" s="258"/>
      <c r="S629" s="258"/>
      <c r="T629" s="25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0" t="s">
        <v>165</v>
      </c>
      <c r="AU629" s="260" t="s">
        <v>87</v>
      </c>
      <c r="AV629" s="14" t="s">
        <v>87</v>
      </c>
      <c r="AW629" s="14" t="s">
        <v>33</v>
      </c>
      <c r="AX629" s="14" t="s">
        <v>78</v>
      </c>
      <c r="AY629" s="260" t="s">
        <v>155</v>
      </c>
    </row>
    <row r="630" s="13" customFormat="1">
      <c r="A630" s="13"/>
      <c r="B630" s="240"/>
      <c r="C630" s="241"/>
      <c r="D630" s="235" t="s">
        <v>165</v>
      </c>
      <c r="E630" s="242" t="s">
        <v>1</v>
      </c>
      <c r="F630" s="243" t="s">
        <v>303</v>
      </c>
      <c r="G630" s="241"/>
      <c r="H630" s="242" t="s">
        <v>1</v>
      </c>
      <c r="I630" s="244"/>
      <c r="J630" s="241"/>
      <c r="K630" s="241"/>
      <c r="L630" s="245"/>
      <c r="M630" s="246"/>
      <c r="N630" s="247"/>
      <c r="O630" s="247"/>
      <c r="P630" s="247"/>
      <c r="Q630" s="247"/>
      <c r="R630" s="247"/>
      <c r="S630" s="247"/>
      <c r="T630" s="24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9" t="s">
        <v>165</v>
      </c>
      <c r="AU630" s="249" t="s">
        <v>87</v>
      </c>
      <c r="AV630" s="13" t="s">
        <v>85</v>
      </c>
      <c r="AW630" s="13" t="s">
        <v>33</v>
      </c>
      <c r="AX630" s="13" t="s">
        <v>78</v>
      </c>
      <c r="AY630" s="249" t="s">
        <v>155</v>
      </c>
    </row>
    <row r="631" s="14" customFormat="1">
      <c r="A631" s="14"/>
      <c r="B631" s="250"/>
      <c r="C631" s="251"/>
      <c r="D631" s="235" t="s">
        <v>165</v>
      </c>
      <c r="E631" s="252" t="s">
        <v>1</v>
      </c>
      <c r="F631" s="253" t="s">
        <v>507</v>
      </c>
      <c r="G631" s="251"/>
      <c r="H631" s="254">
        <v>34.200000000000003</v>
      </c>
      <c r="I631" s="255"/>
      <c r="J631" s="251"/>
      <c r="K631" s="251"/>
      <c r="L631" s="256"/>
      <c r="M631" s="257"/>
      <c r="N631" s="258"/>
      <c r="O631" s="258"/>
      <c r="P631" s="258"/>
      <c r="Q631" s="258"/>
      <c r="R631" s="258"/>
      <c r="S631" s="258"/>
      <c r="T631" s="25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0" t="s">
        <v>165</v>
      </c>
      <c r="AU631" s="260" t="s">
        <v>87</v>
      </c>
      <c r="AV631" s="14" t="s">
        <v>87</v>
      </c>
      <c r="AW631" s="14" t="s">
        <v>33</v>
      </c>
      <c r="AX631" s="14" t="s">
        <v>78</v>
      </c>
      <c r="AY631" s="260" t="s">
        <v>155</v>
      </c>
    </row>
    <row r="632" s="13" customFormat="1">
      <c r="A632" s="13"/>
      <c r="B632" s="240"/>
      <c r="C632" s="241"/>
      <c r="D632" s="235" t="s">
        <v>165</v>
      </c>
      <c r="E632" s="242" t="s">
        <v>1</v>
      </c>
      <c r="F632" s="243" t="s">
        <v>508</v>
      </c>
      <c r="G632" s="241"/>
      <c r="H632" s="242" t="s">
        <v>1</v>
      </c>
      <c r="I632" s="244"/>
      <c r="J632" s="241"/>
      <c r="K632" s="241"/>
      <c r="L632" s="245"/>
      <c r="M632" s="246"/>
      <c r="N632" s="247"/>
      <c r="O632" s="247"/>
      <c r="P632" s="247"/>
      <c r="Q632" s="247"/>
      <c r="R632" s="247"/>
      <c r="S632" s="247"/>
      <c r="T632" s="24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9" t="s">
        <v>165</v>
      </c>
      <c r="AU632" s="249" t="s">
        <v>87</v>
      </c>
      <c r="AV632" s="13" t="s">
        <v>85</v>
      </c>
      <c r="AW632" s="13" t="s">
        <v>33</v>
      </c>
      <c r="AX632" s="13" t="s">
        <v>78</v>
      </c>
      <c r="AY632" s="249" t="s">
        <v>155</v>
      </c>
    </row>
    <row r="633" s="14" customFormat="1">
      <c r="A633" s="14"/>
      <c r="B633" s="250"/>
      <c r="C633" s="251"/>
      <c r="D633" s="235" t="s">
        <v>165</v>
      </c>
      <c r="E633" s="252" t="s">
        <v>1</v>
      </c>
      <c r="F633" s="253" t="s">
        <v>509</v>
      </c>
      <c r="G633" s="251"/>
      <c r="H633" s="254">
        <v>37.600000000000001</v>
      </c>
      <c r="I633" s="255"/>
      <c r="J633" s="251"/>
      <c r="K633" s="251"/>
      <c r="L633" s="256"/>
      <c r="M633" s="257"/>
      <c r="N633" s="258"/>
      <c r="O633" s="258"/>
      <c r="P633" s="258"/>
      <c r="Q633" s="258"/>
      <c r="R633" s="258"/>
      <c r="S633" s="258"/>
      <c r="T633" s="259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0" t="s">
        <v>165</v>
      </c>
      <c r="AU633" s="260" t="s">
        <v>87</v>
      </c>
      <c r="AV633" s="14" t="s">
        <v>87</v>
      </c>
      <c r="AW633" s="14" t="s">
        <v>33</v>
      </c>
      <c r="AX633" s="14" t="s">
        <v>78</v>
      </c>
      <c r="AY633" s="260" t="s">
        <v>155</v>
      </c>
    </row>
    <row r="634" s="13" customFormat="1">
      <c r="A634" s="13"/>
      <c r="B634" s="240"/>
      <c r="C634" s="241"/>
      <c r="D634" s="235" t="s">
        <v>165</v>
      </c>
      <c r="E634" s="242" t="s">
        <v>1</v>
      </c>
      <c r="F634" s="243" t="s">
        <v>510</v>
      </c>
      <c r="G634" s="241"/>
      <c r="H634" s="242" t="s">
        <v>1</v>
      </c>
      <c r="I634" s="244"/>
      <c r="J634" s="241"/>
      <c r="K634" s="241"/>
      <c r="L634" s="245"/>
      <c r="M634" s="246"/>
      <c r="N634" s="247"/>
      <c r="O634" s="247"/>
      <c r="P634" s="247"/>
      <c r="Q634" s="247"/>
      <c r="R634" s="247"/>
      <c r="S634" s="247"/>
      <c r="T634" s="24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9" t="s">
        <v>165</v>
      </c>
      <c r="AU634" s="249" t="s">
        <v>87</v>
      </c>
      <c r="AV634" s="13" t="s">
        <v>85</v>
      </c>
      <c r="AW634" s="13" t="s">
        <v>33</v>
      </c>
      <c r="AX634" s="13" t="s">
        <v>78</v>
      </c>
      <c r="AY634" s="249" t="s">
        <v>155</v>
      </c>
    </row>
    <row r="635" s="14" customFormat="1">
      <c r="A635" s="14"/>
      <c r="B635" s="250"/>
      <c r="C635" s="251"/>
      <c r="D635" s="235" t="s">
        <v>165</v>
      </c>
      <c r="E635" s="252" t="s">
        <v>1</v>
      </c>
      <c r="F635" s="253" t="s">
        <v>279</v>
      </c>
      <c r="G635" s="251"/>
      <c r="H635" s="254">
        <v>6.25</v>
      </c>
      <c r="I635" s="255"/>
      <c r="J635" s="251"/>
      <c r="K635" s="251"/>
      <c r="L635" s="256"/>
      <c r="M635" s="257"/>
      <c r="N635" s="258"/>
      <c r="O635" s="258"/>
      <c r="P635" s="258"/>
      <c r="Q635" s="258"/>
      <c r="R635" s="258"/>
      <c r="S635" s="258"/>
      <c r="T635" s="25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0" t="s">
        <v>165</v>
      </c>
      <c r="AU635" s="260" t="s">
        <v>87</v>
      </c>
      <c r="AV635" s="14" t="s">
        <v>87</v>
      </c>
      <c r="AW635" s="14" t="s">
        <v>33</v>
      </c>
      <c r="AX635" s="14" t="s">
        <v>78</v>
      </c>
      <c r="AY635" s="260" t="s">
        <v>155</v>
      </c>
    </row>
    <row r="636" s="13" customFormat="1">
      <c r="A636" s="13"/>
      <c r="B636" s="240"/>
      <c r="C636" s="241"/>
      <c r="D636" s="235" t="s">
        <v>165</v>
      </c>
      <c r="E636" s="242" t="s">
        <v>1</v>
      </c>
      <c r="F636" s="243" t="s">
        <v>224</v>
      </c>
      <c r="G636" s="241"/>
      <c r="H636" s="242" t="s">
        <v>1</v>
      </c>
      <c r="I636" s="244"/>
      <c r="J636" s="241"/>
      <c r="K636" s="241"/>
      <c r="L636" s="245"/>
      <c r="M636" s="246"/>
      <c r="N636" s="247"/>
      <c r="O636" s="247"/>
      <c r="P636" s="247"/>
      <c r="Q636" s="247"/>
      <c r="R636" s="247"/>
      <c r="S636" s="247"/>
      <c r="T636" s="24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9" t="s">
        <v>165</v>
      </c>
      <c r="AU636" s="249" t="s">
        <v>87</v>
      </c>
      <c r="AV636" s="13" t="s">
        <v>85</v>
      </c>
      <c r="AW636" s="13" t="s">
        <v>33</v>
      </c>
      <c r="AX636" s="13" t="s">
        <v>78</v>
      </c>
      <c r="AY636" s="249" t="s">
        <v>155</v>
      </c>
    </row>
    <row r="637" s="14" customFormat="1">
      <c r="A637" s="14"/>
      <c r="B637" s="250"/>
      <c r="C637" s="251"/>
      <c r="D637" s="235" t="s">
        <v>165</v>
      </c>
      <c r="E637" s="252" t="s">
        <v>1</v>
      </c>
      <c r="F637" s="253" t="s">
        <v>511</v>
      </c>
      <c r="G637" s="251"/>
      <c r="H637" s="254">
        <v>16.199999999999999</v>
      </c>
      <c r="I637" s="255"/>
      <c r="J637" s="251"/>
      <c r="K637" s="251"/>
      <c r="L637" s="256"/>
      <c r="M637" s="257"/>
      <c r="N637" s="258"/>
      <c r="O637" s="258"/>
      <c r="P637" s="258"/>
      <c r="Q637" s="258"/>
      <c r="R637" s="258"/>
      <c r="S637" s="258"/>
      <c r="T637" s="25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0" t="s">
        <v>165</v>
      </c>
      <c r="AU637" s="260" t="s">
        <v>87</v>
      </c>
      <c r="AV637" s="14" t="s">
        <v>87</v>
      </c>
      <c r="AW637" s="14" t="s">
        <v>33</v>
      </c>
      <c r="AX637" s="14" t="s">
        <v>78</v>
      </c>
      <c r="AY637" s="260" t="s">
        <v>155</v>
      </c>
    </row>
    <row r="638" s="15" customFormat="1">
      <c r="A638" s="15"/>
      <c r="B638" s="261"/>
      <c r="C638" s="262"/>
      <c r="D638" s="235" t="s">
        <v>165</v>
      </c>
      <c r="E638" s="263" t="s">
        <v>1</v>
      </c>
      <c r="F638" s="264" t="s">
        <v>168</v>
      </c>
      <c r="G638" s="262"/>
      <c r="H638" s="265">
        <v>156.83000000000001</v>
      </c>
      <c r="I638" s="266"/>
      <c r="J638" s="262"/>
      <c r="K638" s="262"/>
      <c r="L638" s="267"/>
      <c r="M638" s="268"/>
      <c r="N638" s="269"/>
      <c r="O638" s="269"/>
      <c r="P638" s="269"/>
      <c r="Q638" s="269"/>
      <c r="R638" s="269"/>
      <c r="S638" s="269"/>
      <c r="T638" s="270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1" t="s">
        <v>165</v>
      </c>
      <c r="AU638" s="271" t="s">
        <v>87</v>
      </c>
      <c r="AV638" s="15" t="s">
        <v>161</v>
      </c>
      <c r="AW638" s="15" t="s">
        <v>33</v>
      </c>
      <c r="AX638" s="15" t="s">
        <v>85</v>
      </c>
      <c r="AY638" s="271" t="s">
        <v>155</v>
      </c>
    </row>
    <row r="639" s="2" customFormat="1" ht="33" customHeight="1">
      <c r="A639" s="39"/>
      <c r="B639" s="40"/>
      <c r="C639" s="221" t="s">
        <v>512</v>
      </c>
      <c r="D639" s="221" t="s">
        <v>157</v>
      </c>
      <c r="E639" s="222" t="s">
        <v>513</v>
      </c>
      <c r="F639" s="223" t="s">
        <v>514</v>
      </c>
      <c r="G639" s="224" t="s">
        <v>460</v>
      </c>
      <c r="H639" s="225">
        <v>105.83199999999999</v>
      </c>
      <c r="I639" s="226"/>
      <c r="J639" s="227">
        <f>ROUND(I639*H639,2)</f>
        <v>0</v>
      </c>
      <c r="K639" s="228"/>
      <c r="L639" s="45"/>
      <c r="M639" s="229" t="s">
        <v>1</v>
      </c>
      <c r="N639" s="230" t="s">
        <v>43</v>
      </c>
      <c r="O639" s="92"/>
      <c r="P639" s="231">
        <f>O639*H639</f>
        <v>0</v>
      </c>
      <c r="Q639" s="231">
        <v>0</v>
      </c>
      <c r="R639" s="231">
        <f>Q639*H639</f>
        <v>0</v>
      </c>
      <c r="S639" s="231">
        <v>0</v>
      </c>
      <c r="T639" s="232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3" t="s">
        <v>161</v>
      </c>
      <c r="AT639" s="233" t="s">
        <v>157</v>
      </c>
      <c r="AU639" s="233" t="s">
        <v>87</v>
      </c>
      <c r="AY639" s="18" t="s">
        <v>155</v>
      </c>
      <c r="BE639" s="234">
        <f>IF(N639="základní",J639,0)</f>
        <v>0</v>
      </c>
      <c r="BF639" s="234">
        <f>IF(N639="snížená",J639,0)</f>
        <v>0</v>
      </c>
      <c r="BG639" s="234">
        <f>IF(N639="zákl. přenesená",J639,0)</f>
        <v>0</v>
      </c>
      <c r="BH639" s="234">
        <f>IF(N639="sníž. přenesená",J639,0)</f>
        <v>0</v>
      </c>
      <c r="BI639" s="234">
        <f>IF(N639="nulová",J639,0)</f>
        <v>0</v>
      </c>
      <c r="BJ639" s="18" t="s">
        <v>85</v>
      </c>
      <c r="BK639" s="234">
        <f>ROUND(I639*H639,2)</f>
        <v>0</v>
      </c>
      <c r="BL639" s="18" t="s">
        <v>161</v>
      </c>
      <c r="BM639" s="233" t="s">
        <v>515</v>
      </c>
    </row>
    <row r="640" s="2" customFormat="1">
      <c r="A640" s="39"/>
      <c r="B640" s="40"/>
      <c r="C640" s="41"/>
      <c r="D640" s="235" t="s">
        <v>163</v>
      </c>
      <c r="E640" s="41"/>
      <c r="F640" s="236" t="s">
        <v>516</v>
      </c>
      <c r="G640" s="41"/>
      <c r="H640" s="41"/>
      <c r="I640" s="237"/>
      <c r="J640" s="41"/>
      <c r="K640" s="41"/>
      <c r="L640" s="45"/>
      <c r="M640" s="238"/>
      <c r="N640" s="239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163</v>
      </c>
      <c r="AU640" s="18" t="s">
        <v>87</v>
      </c>
    </row>
    <row r="641" s="13" customFormat="1">
      <c r="A641" s="13"/>
      <c r="B641" s="240"/>
      <c r="C641" s="241"/>
      <c r="D641" s="235" t="s">
        <v>165</v>
      </c>
      <c r="E641" s="242" t="s">
        <v>1</v>
      </c>
      <c r="F641" s="243" t="s">
        <v>274</v>
      </c>
      <c r="G641" s="241"/>
      <c r="H641" s="242" t="s">
        <v>1</v>
      </c>
      <c r="I641" s="244"/>
      <c r="J641" s="241"/>
      <c r="K641" s="241"/>
      <c r="L641" s="245"/>
      <c r="M641" s="246"/>
      <c r="N641" s="247"/>
      <c r="O641" s="247"/>
      <c r="P641" s="247"/>
      <c r="Q641" s="247"/>
      <c r="R641" s="247"/>
      <c r="S641" s="247"/>
      <c r="T641" s="24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9" t="s">
        <v>165</v>
      </c>
      <c r="AU641" s="249" t="s">
        <v>87</v>
      </c>
      <c r="AV641" s="13" t="s">
        <v>85</v>
      </c>
      <c r="AW641" s="13" t="s">
        <v>33</v>
      </c>
      <c r="AX641" s="13" t="s">
        <v>78</v>
      </c>
      <c r="AY641" s="249" t="s">
        <v>155</v>
      </c>
    </row>
    <row r="642" s="14" customFormat="1">
      <c r="A642" s="14"/>
      <c r="B642" s="250"/>
      <c r="C642" s="251"/>
      <c r="D642" s="235" t="s">
        <v>165</v>
      </c>
      <c r="E642" s="252" t="s">
        <v>1</v>
      </c>
      <c r="F642" s="253" t="s">
        <v>517</v>
      </c>
      <c r="G642" s="251"/>
      <c r="H642" s="254">
        <v>79.625</v>
      </c>
      <c r="I642" s="255"/>
      <c r="J642" s="251"/>
      <c r="K642" s="251"/>
      <c r="L642" s="256"/>
      <c r="M642" s="257"/>
      <c r="N642" s="258"/>
      <c r="O642" s="258"/>
      <c r="P642" s="258"/>
      <c r="Q642" s="258"/>
      <c r="R642" s="258"/>
      <c r="S642" s="258"/>
      <c r="T642" s="25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0" t="s">
        <v>165</v>
      </c>
      <c r="AU642" s="260" t="s">
        <v>87</v>
      </c>
      <c r="AV642" s="14" t="s">
        <v>87</v>
      </c>
      <c r="AW642" s="14" t="s">
        <v>33</v>
      </c>
      <c r="AX642" s="14" t="s">
        <v>78</v>
      </c>
      <c r="AY642" s="260" t="s">
        <v>155</v>
      </c>
    </row>
    <row r="643" s="13" customFormat="1">
      <c r="A643" s="13"/>
      <c r="B643" s="240"/>
      <c r="C643" s="241"/>
      <c r="D643" s="235" t="s">
        <v>165</v>
      </c>
      <c r="E643" s="242" t="s">
        <v>1</v>
      </c>
      <c r="F643" s="243" t="s">
        <v>278</v>
      </c>
      <c r="G643" s="241"/>
      <c r="H643" s="242" t="s">
        <v>1</v>
      </c>
      <c r="I643" s="244"/>
      <c r="J643" s="241"/>
      <c r="K643" s="241"/>
      <c r="L643" s="245"/>
      <c r="M643" s="246"/>
      <c r="N643" s="247"/>
      <c r="O643" s="247"/>
      <c r="P643" s="247"/>
      <c r="Q643" s="247"/>
      <c r="R643" s="247"/>
      <c r="S643" s="247"/>
      <c r="T643" s="24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9" t="s">
        <v>165</v>
      </c>
      <c r="AU643" s="249" t="s">
        <v>87</v>
      </c>
      <c r="AV643" s="13" t="s">
        <v>85</v>
      </c>
      <c r="AW643" s="13" t="s">
        <v>33</v>
      </c>
      <c r="AX643" s="13" t="s">
        <v>78</v>
      </c>
      <c r="AY643" s="249" t="s">
        <v>155</v>
      </c>
    </row>
    <row r="644" s="14" customFormat="1">
      <c r="A644" s="14"/>
      <c r="B644" s="250"/>
      <c r="C644" s="251"/>
      <c r="D644" s="235" t="s">
        <v>165</v>
      </c>
      <c r="E644" s="252" t="s">
        <v>1</v>
      </c>
      <c r="F644" s="253" t="s">
        <v>518</v>
      </c>
      <c r="G644" s="251"/>
      <c r="H644" s="254">
        <v>20.625</v>
      </c>
      <c r="I644" s="255"/>
      <c r="J644" s="251"/>
      <c r="K644" s="251"/>
      <c r="L644" s="256"/>
      <c r="M644" s="257"/>
      <c r="N644" s="258"/>
      <c r="O644" s="258"/>
      <c r="P644" s="258"/>
      <c r="Q644" s="258"/>
      <c r="R644" s="258"/>
      <c r="S644" s="258"/>
      <c r="T644" s="25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0" t="s">
        <v>165</v>
      </c>
      <c r="AU644" s="260" t="s">
        <v>87</v>
      </c>
      <c r="AV644" s="14" t="s">
        <v>87</v>
      </c>
      <c r="AW644" s="14" t="s">
        <v>33</v>
      </c>
      <c r="AX644" s="14" t="s">
        <v>78</v>
      </c>
      <c r="AY644" s="260" t="s">
        <v>155</v>
      </c>
    </row>
    <row r="645" s="13" customFormat="1">
      <c r="A645" s="13"/>
      <c r="B645" s="240"/>
      <c r="C645" s="241"/>
      <c r="D645" s="235" t="s">
        <v>165</v>
      </c>
      <c r="E645" s="242" t="s">
        <v>1</v>
      </c>
      <c r="F645" s="243" t="s">
        <v>506</v>
      </c>
      <c r="G645" s="241"/>
      <c r="H645" s="242" t="s">
        <v>1</v>
      </c>
      <c r="I645" s="244"/>
      <c r="J645" s="241"/>
      <c r="K645" s="241"/>
      <c r="L645" s="245"/>
      <c r="M645" s="246"/>
      <c r="N645" s="247"/>
      <c r="O645" s="247"/>
      <c r="P645" s="247"/>
      <c r="Q645" s="247"/>
      <c r="R645" s="247"/>
      <c r="S645" s="247"/>
      <c r="T645" s="24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9" t="s">
        <v>165</v>
      </c>
      <c r="AU645" s="249" t="s">
        <v>87</v>
      </c>
      <c r="AV645" s="13" t="s">
        <v>85</v>
      </c>
      <c r="AW645" s="13" t="s">
        <v>33</v>
      </c>
      <c r="AX645" s="13" t="s">
        <v>78</v>
      </c>
      <c r="AY645" s="249" t="s">
        <v>155</v>
      </c>
    </row>
    <row r="646" s="14" customFormat="1">
      <c r="A646" s="14"/>
      <c r="B646" s="250"/>
      <c r="C646" s="251"/>
      <c r="D646" s="235" t="s">
        <v>165</v>
      </c>
      <c r="E646" s="252" t="s">
        <v>1</v>
      </c>
      <c r="F646" s="253" t="s">
        <v>519</v>
      </c>
      <c r="G646" s="251"/>
      <c r="H646" s="254">
        <v>36.899999999999999</v>
      </c>
      <c r="I646" s="255"/>
      <c r="J646" s="251"/>
      <c r="K646" s="251"/>
      <c r="L646" s="256"/>
      <c r="M646" s="257"/>
      <c r="N646" s="258"/>
      <c r="O646" s="258"/>
      <c r="P646" s="258"/>
      <c r="Q646" s="258"/>
      <c r="R646" s="258"/>
      <c r="S646" s="258"/>
      <c r="T646" s="25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0" t="s">
        <v>165</v>
      </c>
      <c r="AU646" s="260" t="s">
        <v>87</v>
      </c>
      <c r="AV646" s="14" t="s">
        <v>87</v>
      </c>
      <c r="AW646" s="14" t="s">
        <v>33</v>
      </c>
      <c r="AX646" s="14" t="s">
        <v>78</v>
      </c>
      <c r="AY646" s="260" t="s">
        <v>155</v>
      </c>
    </row>
    <row r="647" s="13" customFormat="1">
      <c r="A647" s="13"/>
      <c r="B647" s="240"/>
      <c r="C647" s="241"/>
      <c r="D647" s="235" t="s">
        <v>165</v>
      </c>
      <c r="E647" s="242" t="s">
        <v>1</v>
      </c>
      <c r="F647" s="243" t="s">
        <v>520</v>
      </c>
      <c r="G647" s="241"/>
      <c r="H647" s="242" t="s">
        <v>1</v>
      </c>
      <c r="I647" s="244"/>
      <c r="J647" s="241"/>
      <c r="K647" s="241"/>
      <c r="L647" s="245"/>
      <c r="M647" s="246"/>
      <c r="N647" s="247"/>
      <c r="O647" s="247"/>
      <c r="P647" s="247"/>
      <c r="Q647" s="247"/>
      <c r="R647" s="247"/>
      <c r="S647" s="247"/>
      <c r="T647" s="24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9" t="s">
        <v>165</v>
      </c>
      <c r="AU647" s="249" t="s">
        <v>87</v>
      </c>
      <c r="AV647" s="13" t="s">
        <v>85</v>
      </c>
      <c r="AW647" s="13" t="s">
        <v>33</v>
      </c>
      <c r="AX647" s="13" t="s">
        <v>78</v>
      </c>
      <c r="AY647" s="249" t="s">
        <v>155</v>
      </c>
    </row>
    <row r="648" s="14" customFormat="1">
      <c r="A648" s="14"/>
      <c r="B648" s="250"/>
      <c r="C648" s="251"/>
      <c r="D648" s="235" t="s">
        <v>165</v>
      </c>
      <c r="E648" s="252" t="s">
        <v>1</v>
      </c>
      <c r="F648" s="253" t="s">
        <v>521</v>
      </c>
      <c r="G648" s="251"/>
      <c r="H648" s="254">
        <v>21.562999999999999</v>
      </c>
      <c r="I648" s="255"/>
      <c r="J648" s="251"/>
      <c r="K648" s="251"/>
      <c r="L648" s="256"/>
      <c r="M648" s="257"/>
      <c r="N648" s="258"/>
      <c r="O648" s="258"/>
      <c r="P648" s="258"/>
      <c r="Q648" s="258"/>
      <c r="R648" s="258"/>
      <c r="S648" s="258"/>
      <c r="T648" s="25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0" t="s">
        <v>165</v>
      </c>
      <c r="AU648" s="260" t="s">
        <v>87</v>
      </c>
      <c r="AV648" s="14" t="s">
        <v>87</v>
      </c>
      <c r="AW648" s="14" t="s">
        <v>33</v>
      </c>
      <c r="AX648" s="14" t="s">
        <v>78</v>
      </c>
      <c r="AY648" s="260" t="s">
        <v>155</v>
      </c>
    </row>
    <row r="649" s="13" customFormat="1">
      <c r="A649" s="13"/>
      <c r="B649" s="240"/>
      <c r="C649" s="241"/>
      <c r="D649" s="235" t="s">
        <v>165</v>
      </c>
      <c r="E649" s="242" t="s">
        <v>1</v>
      </c>
      <c r="F649" s="243" t="s">
        <v>285</v>
      </c>
      <c r="G649" s="241"/>
      <c r="H649" s="242" t="s">
        <v>1</v>
      </c>
      <c r="I649" s="244"/>
      <c r="J649" s="241"/>
      <c r="K649" s="241"/>
      <c r="L649" s="245"/>
      <c r="M649" s="246"/>
      <c r="N649" s="247"/>
      <c r="O649" s="247"/>
      <c r="P649" s="247"/>
      <c r="Q649" s="247"/>
      <c r="R649" s="247"/>
      <c r="S649" s="247"/>
      <c r="T649" s="24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9" t="s">
        <v>165</v>
      </c>
      <c r="AU649" s="249" t="s">
        <v>87</v>
      </c>
      <c r="AV649" s="13" t="s">
        <v>85</v>
      </c>
      <c r="AW649" s="13" t="s">
        <v>33</v>
      </c>
      <c r="AX649" s="13" t="s">
        <v>78</v>
      </c>
      <c r="AY649" s="249" t="s">
        <v>155</v>
      </c>
    </row>
    <row r="650" s="14" customFormat="1">
      <c r="A650" s="14"/>
      <c r="B650" s="250"/>
      <c r="C650" s="251"/>
      <c r="D650" s="235" t="s">
        <v>165</v>
      </c>
      <c r="E650" s="252" t="s">
        <v>1</v>
      </c>
      <c r="F650" s="253" t="s">
        <v>522</v>
      </c>
      <c r="G650" s="251"/>
      <c r="H650" s="254">
        <v>18.75</v>
      </c>
      <c r="I650" s="255"/>
      <c r="J650" s="251"/>
      <c r="K650" s="251"/>
      <c r="L650" s="256"/>
      <c r="M650" s="257"/>
      <c r="N650" s="258"/>
      <c r="O650" s="258"/>
      <c r="P650" s="258"/>
      <c r="Q650" s="258"/>
      <c r="R650" s="258"/>
      <c r="S650" s="258"/>
      <c r="T650" s="25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0" t="s">
        <v>165</v>
      </c>
      <c r="AU650" s="260" t="s">
        <v>87</v>
      </c>
      <c r="AV650" s="14" t="s">
        <v>87</v>
      </c>
      <c r="AW650" s="14" t="s">
        <v>33</v>
      </c>
      <c r="AX650" s="14" t="s">
        <v>78</v>
      </c>
      <c r="AY650" s="260" t="s">
        <v>155</v>
      </c>
    </row>
    <row r="651" s="13" customFormat="1">
      <c r="A651" s="13"/>
      <c r="B651" s="240"/>
      <c r="C651" s="241"/>
      <c r="D651" s="235" t="s">
        <v>165</v>
      </c>
      <c r="E651" s="242" t="s">
        <v>1</v>
      </c>
      <c r="F651" s="243" t="s">
        <v>523</v>
      </c>
      <c r="G651" s="241"/>
      <c r="H651" s="242" t="s">
        <v>1</v>
      </c>
      <c r="I651" s="244"/>
      <c r="J651" s="241"/>
      <c r="K651" s="241"/>
      <c r="L651" s="245"/>
      <c r="M651" s="246"/>
      <c r="N651" s="247"/>
      <c r="O651" s="247"/>
      <c r="P651" s="247"/>
      <c r="Q651" s="247"/>
      <c r="R651" s="247"/>
      <c r="S651" s="247"/>
      <c r="T651" s="24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9" t="s">
        <v>165</v>
      </c>
      <c r="AU651" s="249" t="s">
        <v>87</v>
      </c>
      <c r="AV651" s="13" t="s">
        <v>85</v>
      </c>
      <c r="AW651" s="13" t="s">
        <v>33</v>
      </c>
      <c r="AX651" s="13" t="s">
        <v>78</v>
      </c>
      <c r="AY651" s="249" t="s">
        <v>155</v>
      </c>
    </row>
    <row r="652" s="14" customFormat="1">
      <c r="A652" s="14"/>
      <c r="B652" s="250"/>
      <c r="C652" s="251"/>
      <c r="D652" s="235" t="s">
        <v>165</v>
      </c>
      <c r="E652" s="252" t="s">
        <v>1</v>
      </c>
      <c r="F652" s="253" t="s">
        <v>524</v>
      </c>
      <c r="G652" s="251"/>
      <c r="H652" s="254">
        <v>34.200000000000003</v>
      </c>
      <c r="I652" s="255"/>
      <c r="J652" s="251"/>
      <c r="K652" s="251"/>
      <c r="L652" s="256"/>
      <c r="M652" s="257"/>
      <c r="N652" s="258"/>
      <c r="O652" s="258"/>
      <c r="P652" s="258"/>
      <c r="Q652" s="258"/>
      <c r="R652" s="258"/>
      <c r="S652" s="258"/>
      <c r="T652" s="25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0" t="s">
        <v>165</v>
      </c>
      <c r="AU652" s="260" t="s">
        <v>87</v>
      </c>
      <c r="AV652" s="14" t="s">
        <v>87</v>
      </c>
      <c r="AW652" s="14" t="s">
        <v>33</v>
      </c>
      <c r="AX652" s="14" t="s">
        <v>78</v>
      </c>
      <c r="AY652" s="260" t="s">
        <v>155</v>
      </c>
    </row>
    <row r="653" s="15" customFormat="1">
      <c r="A653" s="15"/>
      <c r="B653" s="261"/>
      <c r="C653" s="262"/>
      <c r="D653" s="235" t="s">
        <v>165</v>
      </c>
      <c r="E653" s="263" t="s">
        <v>96</v>
      </c>
      <c r="F653" s="264" t="s">
        <v>168</v>
      </c>
      <c r="G653" s="262"/>
      <c r="H653" s="265">
        <v>211.66300000000001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1" t="s">
        <v>165</v>
      </c>
      <c r="AU653" s="271" t="s">
        <v>87</v>
      </c>
      <c r="AV653" s="15" t="s">
        <v>161</v>
      </c>
      <c r="AW653" s="15" t="s">
        <v>33</v>
      </c>
      <c r="AX653" s="15" t="s">
        <v>78</v>
      </c>
      <c r="AY653" s="271" t="s">
        <v>155</v>
      </c>
    </row>
    <row r="654" s="14" customFormat="1">
      <c r="A654" s="14"/>
      <c r="B654" s="250"/>
      <c r="C654" s="251"/>
      <c r="D654" s="235" t="s">
        <v>165</v>
      </c>
      <c r="E654" s="252" t="s">
        <v>1</v>
      </c>
      <c r="F654" s="253" t="s">
        <v>525</v>
      </c>
      <c r="G654" s="251"/>
      <c r="H654" s="254">
        <v>105.83199999999999</v>
      </c>
      <c r="I654" s="255"/>
      <c r="J654" s="251"/>
      <c r="K654" s="251"/>
      <c r="L654" s="256"/>
      <c r="M654" s="257"/>
      <c r="N654" s="258"/>
      <c r="O654" s="258"/>
      <c r="P654" s="258"/>
      <c r="Q654" s="258"/>
      <c r="R654" s="258"/>
      <c r="S654" s="258"/>
      <c r="T654" s="25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0" t="s">
        <v>165</v>
      </c>
      <c r="AU654" s="260" t="s">
        <v>87</v>
      </c>
      <c r="AV654" s="14" t="s">
        <v>87</v>
      </c>
      <c r="AW654" s="14" t="s">
        <v>33</v>
      </c>
      <c r="AX654" s="14" t="s">
        <v>85</v>
      </c>
      <c r="AY654" s="260" t="s">
        <v>155</v>
      </c>
    </row>
    <row r="655" s="2" customFormat="1" ht="33" customHeight="1">
      <c r="A655" s="39"/>
      <c r="B655" s="40"/>
      <c r="C655" s="221" t="s">
        <v>526</v>
      </c>
      <c r="D655" s="221" t="s">
        <v>157</v>
      </c>
      <c r="E655" s="222" t="s">
        <v>527</v>
      </c>
      <c r="F655" s="223" t="s">
        <v>528</v>
      </c>
      <c r="G655" s="224" t="s">
        <v>460</v>
      </c>
      <c r="H655" s="225">
        <v>3.4380000000000002</v>
      </c>
      <c r="I655" s="226"/>
      <c r="J655" s="227">
        <f>ROUND(I655*H655,2)</f>
        <v>0</v>
      </c>
      <c r="K655" s="228"/>
      <c r="L655" s="45"/>
      <c r="M655" s="229" t="s">
        <v>1</v>
      </c>
      <c r="N655" s="230" t="s">
        <v>43</v>
      </c>
      <c r="O655" s="92"/>
      <c r="P655" s="231">
        <f>O655*H655</f>
        <v>0</v>
      </c>
      <c r="Q655" s="231">
        <v>0</v>
      </c>
      <c r="R655" s="231">
        <f>Q655*H655</f>
        <v>0</v>
      </c>
      <c r="S655" s="231">
        <v>0</v>
      </c>
      <c r="T655" s="232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3" t="s">
        <v>161</v>
      </c>
      <c r="AT655" s="233" t="s">
        <v>157</v>
      </c>
      <c r="AU655" s="233" t="s">
        <v>87</v>
      </c>
      <c r="AY655" s="18" t="s">
        <v>155</v>
      </c>
      <c r="BE655" s="234">
        <f>IF(N655="základní",J655,0)</f>
        <v>0</v>
      </c>
      <c r="BF655" s="234">
        <f>IF(N655="snížená",J655,0)</f>
        <v>0</v>
      </c>
      <c r="BG655" s="234">
        <f>IF(N655="zákl. přenesená",J655,0)</f>
        <v>0</v>
      </c>
      <c r="BH655" s="234">
        <f>IF(N655="sníž. přenesená",J655,0)</f>
        <v>0</v>
      </c>
      <c r="BI655" s="234">
        <f>IF(N655="nulová",J655,0)</f>
        <v>0</v>
      </c>
      <c r="BJ655" s="18" t="s">
        <v>85</v>
      </c>
      <c r="BK655" s="234">
        <f>ROUND(I655*H655,2)</f>
        <v>0</v>
      </c>
      <c r="BL655" s="18" t="s">
        <v>161</v>
      </c>
      <c r="BM655" s="233" t="s">
        <v>529</v>
      </c>
    </row>
    <row r="656" s="2" customFormat="1">
      <c r="A656" s="39"/>
      <c r="B656" s="40"/>
      <c r="C656" s="41"/>
      <c r="D656" s="235" t="s">
        <v>163</v>
      </c>
      <c r="E656" s="41"/>
      <c r="F656" s="236" t="s">
        <v>530</v>
      </c>
      <c r="G656" s="41"/>
      <c r="H656" s="41"/>
      <c r="I656" s="237"/>
      <c r="J656" s="41"/>
      <c r="K656" s="41"/>
      <c r="L656" s="45"/>
      <c r="M656" s="238"/>
      <c r="N656" s="239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163</v>
      </c>
      <c r="AU656" s="18" t="s">
        <v>87</v>
      </c>
    </row>
    <row r="657" s="13" customFormat="1">
      <c r="A657" s="13"/>
      <c r="B657" s="240"/>
      <c r="C657" s="241"/>
      <c r="D657" s="235" t="s">
        <v>165</v>
      </c>
      <c r="E657" s="242" t="s">
        <v>1</v>
      </c>
      <c r="F657" s="243" t="s">
        <v>510</v>
      </c>
      <c r="G657" s="241"/>
      <c r="H657" s="242" t="s">
        <v>1</v>
      </c>
      <c r="I657" s="244"/>
      <c r="J657" s="241"/>
      <c r="K657" s="241"/>
      <c r="L657" s="245"/>
      <c r="M657" s="246"/>
      <c r="N657" s="247"/>
      <c r="O657" s="247"/>
      <c r="P657" s="247"/>
      <c r="Q657" s="247"/>
      <c r="R657" s="247"/>
      <c r="S657" s="247"/>
      <c r="T657" s="24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9" t="s">
        <v>165</v>
      </c>
      <c r="AU657" s="249" t="s">
        <v>87</v>
      </c>
      <c r="AV657" s="13" t="s">
        <v>85</v>
      </c>
      <c r="AW657" s="13" t="s">
        <v>33</v>
      </c>
      <c r="AX657" s="13" t="s">
        <v>78</v>
      </c>
      <c r="AY657" s="249" t="s">
        <v>155</v>
      </c>
    </row>
    <row r="658" s="14" customFormat="1">
      <c r="A658" s="14"/>
      <c r="B658" s="250"/>
      <c r="C658" s="251"/>
      <c r="D658" s="235" t="s">
        <v>165</v>
      </c>
      <c r="E658" s="252" t="s">
        <v>93</v>
      </c>
      <c r="F658" s="253" t="s">
        <v>531</v>
      </c>
      <c r="G658" s="251"/>
      <c r="H658" s="254">
        <v>3.4380000000000002</v>
      </c>
      <c r="I658" s="255"/>
      <c r="J658" s="251"/>
      <c r="K658" s="251"/>
      <c r="L658" s="256"/>
      <c r="M658" s="257"/>
      <c r="N658" s="258"/>
      <c r="O658" s="258"/>
      <c r="P658" s="258"/>
      <c r="Q658" s="258"/>
      <c r="R658" s="258"/>
      <c r="S658" s="258"/>
      <c r="T658" s="25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0" t="s">
        <v>165</v>
      </c>
      <c r="AU658" s="260" t="s">
        <v>87</v>
      </c>
      <c r="AV658" s="14" t="s">
        <v>87</v>
      </c>
      <c r="AW658" s="14" t="s">
        <v>33</v>
      </c>
      <c r="AX658" s="14" t="s">
        <v>85</v>
      </c>
      <c r="AY658" s="260" t="s">
        <v>155</v>
      </c>
    </row>
    <row r="659" s="2" customFormat="1" ht="33" customHeight="1">
      <c r="A659" s="39"/>
      <c r="B659" s="40"/>
      <c r="C659" s="221" t="s">
        <v>532</v>
      </c>
      <c r="D659" s="221" t="s">
        <v>157</v>
      </c>
      <c r="E659" s="222" t="s">
        <v>533</v>
      </c>
      <c r="F659" s="223" t="s">
        <v>534</v>
      </c>
      <c r="G659" s="224" t="s">
        <v>460</v>
      </c>
      <c r="H659" s="225">
        <v>63.499000000000002</v>
      </c>
      <c r="I659" s="226"/>
      <c r="J659" s="227">
        <f>ROUND(I659*H659,2)</f>
        <v>0</v>
      </c>
      <c r="K659" s="228"/>
      <c r="L659" s="45"/>
      <c r="M659" s="229" t="s">
        <v>1</v>
      </c>
      <c r="N659" s="230" t="s">
        <v>43</v>
      </c>
      <c r="O659" s="92"/>
      <c r="P659" s="231">
        <f>O659*H659</f>
        <v>0</v>
      </c>
      <c r="Q659" s="231">
        <v>0</v>
      </c>
      <c r="R659" s="231">
        <f>Q659*H659</f>
        <v>0</v>
      </c>
      <c r="S659" s="231">
        <v>0</v>
      </c>
      <c r="T659" s="232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3" t="s">
        <v>161</v>
      </c>
      <c r="AT659" s="233" t="s">
        <v>157</v>
      </c>
      <c r="AU659" s="233" t="s">
        <v>87</v>
      </c>
      <c r="AY659" s="18" t="s">
        <v>155</v>
      </c>
      <c r="BE659" s="234">
        <f>IF(N659="základní",J659,0)</f>
        <v>0</v>
      </c>
      <c r="BF659" s="234">
        <f>IF(N659="snížená",J659,0)</f>
        <v>0</v>
      </c>
      <c r="BG659" s="234">
        <f>IF(N659="zákl. přenesená",J659,0)</f>
        <v>0</v>
      </c>
      <c r="BH659" s="234">
        <f>IF(N659="sníž. přenesená",J659,0)</f>
        <v>0</v>
      </c>
      <c r="BI659" s="234">
        <f>IF(N659="nulová",J659,0)</f>
        <v>0</v>
      </c>
      <c r="BJ659" s="18" t="s">
        <v>85</v>
      </c>
      <c r="BK659" s="234">
        <f>ROUND(I659*H659,2)</f>
        <v>0</v>
      </c>
      <c r="BL659" s="18" t="s">
        <v>161</v>
      </c>
      <c r="BM659" s="233" t="s">
        <v>535</v>
      </c>
    </row>
    <row r="660" s="2" customFormat="1">
      <c r="A660" s="39"/>
      <c r="B660" s="40"/>
      <c r="C660" s="41"/>
      <c r="D660" s="235" t="s">
        <v>163</v>
      </c>
      <c r="E660" s="41"/>
      <c r="F660" s="236" t="s">
        <v>536</v>
      </c>
      <c r="G660" s="41"/>
      <c r="H660" s="41"/>
      <c r="I660" s="237"/>
      <c r="J660" s="41"/>
      <c r="K660" s="41"/>
      <c r="L660" s="45"/>
      <c r="M660" s="238"/>
      <c r="N660" s="239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163</v>
      </c>
      <c r="AU660" s="18" t="s">
        <v>87</v>
      </c>
    </row>
    <row r="661" s="14" customFormat="1">
      <c r="A661" s="14"/>
      <c r="B661" s="250"/>
      <c r="C661" s="251"/>
      <c r="D661" s="235" t="s">
        <v>165</v>
      </c>
      <c r="E661" s="252" t="s">
        <v>1</v>
      </c>
      <c r="F661" s="253" t="s">
        <v>537</v>
      </c>
      <c r="G661" s="251"/>
      <c r="H661" s="254">
        <v>63.499000000000002</v>
      </c>
      <c r="I661" s="255"/>
      <c r="J661" s="251"/>
      <c r="K661" s="251"/>
      <c r="L661" s="256"/>
      <c r="M661" s="257"/>
      <c r="N661" s="258"/>
      <c r="O661" s="258"/>
      <c r="P661" s="258"/>
      <c r="Q661" s="258"/>
      <c r="R661" s="258"/>
      <c r="S661" s="258"/>
      <c r="T661" s="25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0" t="s">
        <v>165</v>
      </c>
      <c r="AU661" s="260" t="s">
        <v>87</v>
      </c>
      <c r="AV661" s="14" t="s">
        <v>87</v>
      </c>
      <c r="AW661" s="14" t="s">
        <v>33</v>
      </c>
      <c r="AX661" s="14" t="s">
        <v>85</v>
      </c>
      <c r="AY661" s="260" t="s">
        <v>155</v>
      </c>
    </row>
    <row r="662" s="2" customFormat="1" ht="33" customHeight="1">
      <c r="A662" s="39"/>
      <c r="B662" s="40"/>
      <c r="C662" s="221" t="s">
        <v>538</v>
      </c>
      <c r="D662" s="221" t="s">
        <v>157</v>
      </c>
      <c r="E662" s="222" t="s">
        <v>539</v>
      </c>
      <c r="F662" s="223" t="s">
        <v>540</v>
      </c>
      <c r="G662" s="224" t="s">
        <v>460</v>
      </c>
      <c r="H662" s="225">
        <v>42.332999999999998</v>
      </c>
      <c r="I662" s="226"/>
      <c r="J662" s="227">
        <f>ROUND(I662*H662,2)</f>
        <v>0</v>
      </c>
      <c r="K662" s="228"/>
      <c r="L662" s="45"/>
      <c r="M662" s="229" t="s">
        <v>1</v>
      </c>
      <c r="N662" s="230" t="s">
        <v>43</v>
      </c>
      <c r="O662" s="92"/>
      <c r="P662" s="231">
        <f>O662*H662</f>
        <v>0</v>
      </c>
      <c r="Q662" s="231">
        <v>0</v>
      </c>
      <c r="R662" s="231">
        <f>Q662*H662</f>
        <v>0</v>
      </c>
      <c r="S662" s="231">
        <v>0</v>
      </c>
      <c r="T662" s="232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3" t="s">
        <v>161</v>
      </c>
      <c r="AT662" s="233" t="s">
        <v>157</v>
      </c>
      <c r="AU662" s="233" t="s">
        <v>87</v>
      </c>
      <c r="AY662" s="18" t="s">
        <v>155</v>
      </c>
      <c r="BE662" s="234">
        <f>IF(N662="základní",J662,0)</f>
        <v>0</v>
      </c>
      <c r="BF662" s="234">
        <f>IF(N662="snížená",J662,0)</f>
        <v>0</v>
      </c>
      <c r="BG662" s="234">
        <f>IF(N662="zákl. přenesená",J662,0)</f>
        <v>0</v>
      </c>
      <c r="BH662" s="234">
        <f>IF(N662="sníž. přenesená",J662,0)</f>
        <v>0</v>
      </c>
      <c r="BI662" s="234">
        <f>IF(N662="nulová",J662,0)</f>
        <v>0</v>
      </c>
      <c r="BJ662" s="18" t="s">
        <v>85</v>
      </c>
      <c r="BK662" s="234">
        <f>ROUND(I662*H662,2)</f>
        <v>0</v>
      </c>
      <c r="BL662" s="18" t="s">
        <v>161</v>
      </c>
      <c r="BM662" s="233" t="s">
        <v>541</v>
      </c>
    </row>
    <row r="663" s="2" customFormat="1">
      <c r="A663" s="39"/>
      <c r="B663" s="40"/>
      <c r="C663" s="41"/>
      <c r="D663" s="235" t="s">
        <v>163</v>
      </c>
      <c r="E663" s="41"/>
      <c r="F663" s="236" t="s">
        <v>542</v>
      </c>
      <c r="G663" s="41"/>
      <c r="H663" s="41"/>
      <c r="I663" s="237"/>
      <c r="J663" s="41"/>
      <c r="K663" s="41"/>
      <c r="L663" s="45"/>
      <c r="M663" s="238"/>
      <c r="N663" s="239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163</v>
      </c>
      <c r="AU663" s="18" t="s">
        <v>87</v>
      </c>
    </row>
    <row r="664" s="14" customFormat="1">
      <c r="A664" s="14"/>
      <c r="B664" s="250"/>
      <c r="C664" s="251"/>
      <c r="D664" s="235" t="s">
        <v>165</v>
      </c>
      <c r="E664" s="252" t="s">
        <v>1</v>
      </c>
      <c r="F664" s="253" t="s">
        <v>543</v>
      </c>
      <c r="G664" s="251"/>
      <c r="H664" s="254">
        <v>42.332999999999998</v>
      </c>
      <c r="I664" s="255"/>
      <c r="J664" s="251"/>
      <c r="K664" s="251"/>
      <c r="L664" s="256"/>
      <c r="M664" s="257"/>
      <c r="N664" s="258"/>
      <c r="O664" s="258"/>
      <c r="P664" s="258"/>
      <c r="Q664" s="258"/>
      <c r="R664" s="258"/>
      <c r="S664" s="258"/>
      <c r="T664" s="25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0" t="s">
        <v>165</v>
      </c>
      <c r="AU664" s="260" t="s">
        <v>87</v>
      </c>
      <c r="AV664" s="14" t="s">
        <v>87</v>
      </c>
      <c r="AW664" s="14" t="s">
        <v>33</v>
      </c>
      <c r="AX664" s="14" t="s">
        <v>85</v>
      </c>
      <c r="AY664" s="260" t="s">
        <v>155</v>
      </c>
    </row>
    <row r="665" s="2" customFormat="1" ht="33" customHeight="1">
      <c r="A665" s="39"/>
      <c r="B665" s="40"/>
      <c r="C665" s="221" t="s">
        <v>544</v>
      </c>
      <c r="D665" s="221" t="s">
        <v>157</v>
      </c>
      <c r="E665" s="222" t="s">
        <v>545</v>
      </c>
      <c r="F665" s="223" t="s">
        <v>546</v>
      </c>
      <c r="G665" s="224" t="s">
        <v>460</v>
      </c>
      <c r="H665" s="225">
        <v>4963.5569999999998</v>
      </c>
      <c r="I665" s="226"/>
      <c r="J665" s="227">
        <f>ROUND(I665*H665,2)</f>
        <v>0</v>
      </c>
      <c r="K665" s="228"/>
      <c r="L665" s="45"/>
      <c r="M665" s="229" t="s">
        <v>1</v>
      </c>
      <c r="N665" s="230" t="s">
        <v>43</v>
      </c>
      <c r="O665" s="92"/>
      <c r="P665" s="231">
        <f>O665*H665</f>
        <v>0</v>
      </c>
      <c r="Q665" s="231">
        <v>0</v>
      </c>
      <c r="R665" s="231">
        <f>Q665*H665</f>
        <v>0</v>
      </c>
      <c r="S665" s="231">
        <v>0</v>
      </c>
      <c r="T665" s="232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3" t="s">
        <v>161</v>
      </c>
      <c r="AT665" s="233" t="s">
        <v>157</v>
      </c>
      <c r="AU665" s="233" t="s">
        <v>87</v>
      </c>
      <c r="AY665" s="18" t="s">
        <v>155</v>
      </c>
      <c r="BE665" s="234">
        <f>IF(N665="základní",J665,0)</f>
        <v>0</v>
      </c>
      <c r="BF665" s="234">
        <f>IF(N665="snížená",J665,0)</f>
        <v>0</v>
      </c>
      <c r="BG665" s="234">
        <f>IF(N665="zákl. přenesená",J665,0)</f>
        <v>0</v>
      </c>
      <c r="BH665" s="234">
        <f>IF(N665="sníž. přenesená",J665,0)</f>
        <v>0</v>
      </c>
      <c r="BI665" s="234">
        <f>IF(N665="nulová",J665,0)</f>
        <v>0</v>
      </c>
      <c r="BJ665" s="18" t="s">
        <v>85</v>
      </c>
      <c r="BK665" s="234">
        <f>ROUND(I665*H665,2)</f>
        <v>0</v>
      </c>
      <c r="BL665" s="18" t="s">
        <v>161</v>
      </c>
      <c r="BM665" s="233" t="s">
        <v>547</v>
      </c>
    </row>
    <row r="666" s="2" customFormat="1">
      <c r="A666" s="39"/>
      <c r="B666" s="40"/>
      <c r="C666" s="41"/>
      <c r="D666" s="235" t="s">
        <v>163</v>
      </c>
      <c r="E666" s="41"/>
      <c r="F666" s="236" t="s">
        <v>548</v>
      </c>
      <c r="G666" s="41"/>
      <c r="H666" s="41"/>
      <c r="I666" s="237"/>
      <c r="J666" s="41"/>
      <c r="K666" s="41"/>
      <c r="L666" s="45"/>
      <c r="M666" s="238"/>
      <c r="N666" s="239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163</v>
      </c>
      <c r="AU666" s="18" t="s">
        <v>87</v>
      </c>
    </row>
    <row r="667" s="13" customFormat="1">
      <c r="A667" s="13"/>
      <c r="B667" s="240"/>
      <c r="C667" s="241"/>
      <c r="D667" s="235" t="s">
        <v>165</v>
      </c>
      <c r="E667" s="242" t="s">
        <v>1</v>
      </c>
      <c r="F667" s="243" t="s">
        <v>232</v>
      </c>
      <c r="G667" s="241"/>
      <c r="H667" s="242" t="s">
        <v>1</v>
      </c>
      <c r="I667" s="244"/>
      <c r="J667" s="241"/>
      <c r="K667" s="241"/>
      <c r="L667" s="245"/>
      <c r="M667" s="246"/>
      <c r="N667" s="247"/>
      <c r="O667" s="247"/>
      <c r="P667" s="247"/>
      <c r="Q667" s="247"/>
      <c r="R667" s="247"/>
      <c r="S667" s="247"/>
      <c r="T667" s="24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9" t="s">
        <v>165</v>
      </c>
      <c r="AU667" s="249" t="s">
        <v>87</v>
      </c>
      <c r="AV667" s="13" t="s">
        <v>85</v>
      </c>
      <c r="AW667" s="13" t="s">
        <v>33</v>
      </c>
      <c r="AX667" s="13" t="s">
        <v>78</v>
      </c>
      <c r="AY667" s="249" t="s">
        <v>155</v>
      </c>
    </row>
    <row r="668" s="13" customFormat="1">
      <c r="A668" s="13"/>
      <c r="B668" s="240"/>
      <c r="C668" s="241"/>
      <c r="D668" s="235" t="s">
        <v>165</v>
      </c>
      <c r="E668" s="242" t="s">
        <v>1</v>
      </c>
      <c r="F668" s="243" t="s">
        <v>549</v>
      </c>
      <c r="G668" s="241"/>
      <c r="H668" s="242" t="s">
        <v>1</v>
      </c>
      <c r="I668" s="244"/>
      <c r="J668" s="241"/>
      <c r="K668" s="241"/>
      <c r="L668" s="245"/>
      <c r="M668" s="246"/>
      <c r="N668" s="247"/>
      <c r="O668" s="247"/>
      <c r="P668" s="247"/>
      <c r="Q668" s="247"/>
      <c r="R668" s="247"/>
      <c r="S668" s="247"/>
      <c r="T668" s="24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9" t="s">
        <v>165</v>
      </c>
      <c r="AU668" s="249" t="s">
        <v>87</v>
      </c>
      <c r="AV668" s="13" t="s">
        <v>85</v>
      </c>
      <c r="AW668" s="13" t="s">
        <v>33</v>
      </c>
      <c r="AX668" s="13" t="s">
        <v>78</v>
      </c>
      <c r="AY668" s="249" t="s">
        <v>155</v>
      </c>
    </row>
    <row r="669" s="13" customFormat="1">
      <c r="A669" s="13"/>
      <c r="B669" s="240"/>
      <c r="C669" s="241"/>
      <c r="D669" s="235" t="s">
        <v>165</v>
      </c>
      <c r="E669" s="242" t="s">
        <v>1</v>
      </c>
      <c r="F669" s="243" t="s">
        <v>550</v>
      </c>
      <c r="G669" s="241"/>
      <c r="H669" s="242" t="s">
        <v>1</v>
      </c>
      <c r="I669" s="244"/>
      <c r="J669" s="241"/>
      <c r="K669" s="241"/>
      <c r="L669" s="245"/>
      <c r="M669" s="246"/>
      <c r="N669" s="247"/>
      <c r="O669" s="247"/>
      <c r="P669" s="247"/>
      <c r="Q669" s="247"/>
      <c r="R669" s="247"/>
      <c r="S669" s="247"/>
      <c r="T669" s="24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9" t="s">
        <v>165</v>
      </c>
      <c r="AU669" s="249" t="s">
        <v>87</v>
      </c>
      <c r="AV669" s="13" t="s">
        <v>85</v>
      </c>
      <c r="AW669" s="13" t="s">
        <v>33</v>
      </c>
      <c r="AX669" s="13" t="s">
        <v>78</v>
      </c>
      <c r="AY669" s="249" t="s">
        <v>155</v>
      </c>
    </row>
    <row r="670" s="14" customFormat="1">
      <c r="A670" s="14"/>
      <c r="B670" s="250"/>
      <c r="C670" s="251"/>
      <c r="D670" s="235" t="s">
        <v>165</v>
      </c>
      <c r="E670" s="252" t="s">
        <v>1</v>
      </c>
      <c r="F670" s="253" t="s">
        <v>551</v>
      </c>
      <c r="G670" s="251"/>
      <c r="H670" s="254">
        <v>3.6150000000000002</v>
      </c>
      <c r="I670" s="255"/>
      <c r="J670" s="251"/>
      <c r="K670" s="251"/>
      <c r="L670" s="256"/>
      <c r="M670" s="257"/>
      <c r="N670" s="258"/>
      <c r="O670" s="258"/>
      <c r="P670" s="258"/>
      <c r="Q670" s="258"/>
      <c r="R670" s="258"/>
      <c r="S670" s="258"/>
      <c r="T670" s="25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0" t="s">
        <v>165</v>
      </c>
      <c r="AU670" s="260" t="s">
        <v>87</v>
      </c>
      <c r="AV670" s="14" t="s">
        <v>87</v>
      </c>
      <c r="AW670" s="14" t="s">
        <v>33</v>
      </c>
      <c r="AX670" s="14" t="s">
        <v>78</v>
      </c>
      <c r="AY670" s="260" t="s">
        <v>155</v>
      </c>
    </row>
    <row r="671" s="14" customFormat="1">
      <c r="A671" s="14"/>
      <c r="B671" s="250"/>
      <c r="C671" s="251"/>
      <c r="D671" s="235" t="s">
        <v>165</v>
      </c>
      <c r="E671" s="252" t="s">
        <v>1</v>
      </c>
      <c r="F671" s="253" t="s">
        <v>552</v>
      </c>
      <c r="G671" s="251"/>
      <c r="H671" s="254">
        <v>1.8340000000000001</v>
      </c>
      <c r="I671" s="255"/>
      <c r="J671" s="251"/>
      <c r="K671" s="251"/>
      <c r="L671" s="256"/>
      <c r="M671" s="257"/>
      <c r="N671" s="258"/>
      <c r="O671" s="258"/>
      <c r="P671" s="258"/>
      <c r="Q671" s="258"/>
      <c r="R671" s="258"/>
      <c r="S671" s="258"/>
      <c r="T671" s="25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0" t="s">
        <v>165</v>
      </c>
      <c r="AU671" s="260" t="s">
        <v>87</v>
      </c>
      <c r="AV671" s="14" t="s">
        <v>87</v>
      </c>
      <c r="AW671" s="14" t="s">
        <v>33</v>
      </c>
      <c r="AX671" s="14" t="s">
        <v>78</v>
      </c>
      <c r="AY671" s="260" t="s">
        <v>155</v>
      </c>
    </row>
    <row r="672" s="13" customFormat="1">
      <c r="A672" s="13"/>
      <c r="B672" s="240"/>
      <c r="C672" s="241"/>
      <c r="D672" s="235" t="s">
        <v>165</v>
      </c>
      <c r="E672" s="242" t="s">
        <v>1</v>
      </c>
      <c r="F672" s="243" t="s">
        <v>553</v>
      </c>
      <c r="G672" s="241"/>
      <c r="H672" s="242" t="s">
        <v>1</v>
      </c>
      <c r="I672" s="244"/>
      <c r="J672" s="241"/>
      <c r="K672" s="241"/>
      <c r="L672" s="245"/>
      <c r="M672" s="246"/>
      <c r="N672" s="247"/>
      <c r="O672" s="247"/>
      <c r="P672" s="247"/>
      <c r="Q672" s="247"/>
      <c r="R672" s="247"/>
      <c r="S672" s="247"/>
      <c r="T672" s="24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9" t="s">
        <v>165</v>
      </c>
      <c r="AU672" s="249" t="s">
        <v>87</v>
      </c>
      <c r="AV672" s="13" t="s">
        <v>85</v>
      </c>
      <c r="AW672" s="13" t="s">
        <v>33</v>
      </c>
      <c r="AX672" s="13" t="s">
        <v>78</v>
      </c>
      <c r="AY672" s="249" t="s">
        <v>155</v>
      </c>
    </row>
    <row r="673" s="14" customFormat="1">
      <c r="A673" s="14"/>
      <c r="B673" s="250"/>
      <c r="C673" s="251"/>
      <c r="D673" s="235" t="s">
        <v>165</v>
      </c>
      <c r="E673" s="252" t="s">
        <v>1</v>
      </c>
      <c r="F673" s="253" t="s">
        <v>554</v>
      </c>
      <c r="G673" s="251"/>
      <c r="H673" s="254">
        <v>288.33800000000002</v>
      </c>
      <c r="I673" s="255"/>
      <c r="J673" s="251"/>
      <c r="K673" s="251"/>
      <c r="L673" s="256"/>
      <c r="M673" s="257"/>
      <c r="N673" s="258"/>
      <c r="O673" s="258"/>
      <c r="P673" s="258"/>
      <c r="Q673" s="258"/>
      <c r="R673" s="258"/>
      <c r="S673" s="258"/>
      <c r="T673" s="25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0" t="s">
        <v>165</v>
      </c>
      <c r="AU673" s="260" t="s">
        <v>87</v>
      </c>
      <c r="AV673" s="14" t="s">
        <v>87</v>
      </c>
      <c r="AW673" s="14" t="s">
        <v>33</v>
      </c>
      <c r="AX673" s="14" t="s">
        <v>78</v>
      </c>
      <c r="AY673" s="260" t="s">
        <v>155</v>
      </c>
    </row>
    <row r="674" s="14" customFormat="1">
      <c r="A674" s="14"/>
      <c r="B674" s="250"/>
      <c r="C674" s="251"/>
      <c r="D674" s="235" t="s">
        <v>165</v>
      </c>
      <c r="E674" s="252" t="s">
        <v>1</v>
      </c>
      <c r="F674" s="253" t="s">
        <v>555</v>
      </c>
      <c r="G674" s="251"/>
      <c r="H674" s="254">
        <v>126.773</v>
      </c>
      <c r="I674" s="255"/>
      <c r="J674" s="251"/>
      <c r="K674" s="251"/>
      <c r="L674" s="256"/>
      <c r="M674" s="257"/>
      <c r="N674" s="258"/>
      <c r="O674" s="258"/>
      <c r="P674" s="258"/>
      <c r="Q674" s="258"/>
      <c r="R674" s="258"/>
      <c r="S674" s="258"/>
      <c r="T674" s="25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0" t="s">
        <v>165</v>
      </c>
      <c r="AU674" s="260" t="s">
        <v>87</v>
      </c>
      <c r="AV674" s="14" t="s">
        <v>87</v>
      </c>
      <c r="AW674" s="14" t="s">
        <v>33</v>
      </c>
      <c r="AX674" s="14" t="s">
        <v>78</v>
      </c>
      <c r="AY674" s="260" t="s">
        <v>155</v>
      </c>
    </row>
    <row r="675" s="13" customFormat="1">
      <c r="A675" s="13"/>
      <c r="B675" s="240"/>
      <c r="C675" s="241"/>
      <c r="D675" s="235" t="s">
        <v>165</v>
      </c>
      <c r="E675" s="242" t="s">
        <v>1</v>
      </c>
      <c r="F675" s="243" t="s">
        <v>196</v>
      </c>
      <c r="G675" s="241"/>
      <c r="H675" s="242" t="s">
        <v>1</v>
      </c>
      <c r="I675" s="244"/>
      <c r="J675" s="241"/>
      <c r="K675" s="241"/>
      <c r="L675" s="245"/>
      <c r="M675" s="246"/>
      <c r="N675" s="247"/>
      <c r="O675" s="247"/>
      <c r="P675" s="247"/>
      <c r="Q675" s="247"/>
      <c r="R675" s="247"/>
      <c r="S675" s="247"/>
      <c r="T675" s="24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9" t="s">
        <v>165</v>
      </c>
      <c r="AU675" s="249" t="s">
        <v>87</v>
      </c>
      <c r="AV675" s="13" t="s">
        <v>85</v>
      </c>
      <c r="AW675" s="13" t="s">
        <v>33</v>
      </c>
      <c r="AX675" s="13" t="s">
        <v>78</v>
      </c>
      <c r="AY675" s="249" t="s">
        <v>155</v>
      </c>
    </row>
    <row r="676" s="13" customFormat="1">
      <c r="A676" s="13"/>
      <c r="B676" s="240"/>
      <c r="C676" s="241"/>
      <c r="D676" s="235" t="s">
        <v>165</v>
      </c>
      <c r="E676" s="242" t="s">
        <v>1</v>
      </c>
      <c r="F676" s="243" t="s">
        <v>556</v>
      </c>
      <c r="G676" s="241"/>
      <c r="H676" s="242" t="s">
        <v>1</v>
      </c>
      <c r="I676" s="244"/>
      <c r="J676" s="241"/>
      <c r="K676" s="241"/>
      <c r="L676" s="245"/>
      <c r="M676" s="246"/>
      <c r="N676" s="247"/>
      <c r="O676" s="247"/>
      <c r="P676" s="247"/>
      <c r="Q676" s="247"/>
      <c r="R676" s="247"/>
      <c r="S676" s="247"/>
      <c r="T676" s="24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9" t="s">
        <v>165</v>
      </c>
      <c r="AU676" s="249" t="s">
        <v>87</v>
      </c>
      <c r="AV676" s="13" t="s">
        <v>85</v>
      </c>
      <c r="AW676" s="13" t="s">
        <v>33</v>
      </c>
      <c r="AX676" s="13" t="s">
        <v>78</v>
      </c>
      <c r="AY676" s="249" t="s">
        <v>155</v>
      </c>
    </row>
    <row r="677" s="14" customFormat="1">
      <c r="A677" s="14"/>
      <c r="B677" s="250"/>
      <c r="C677" s="251"/>
      <c r="D677" s="235" t="s">
        <v>165</v>
      </c>
      <c r="E677" s="252" t="s">
        <v>1</v>
      </c>
      <c r="F677" s="253" t="s">
        <v>557</v>
      </c>
      <c r="G677" s="251"/>
      <c r="H677" s="254">
        <v>158.38800000000001</v>
      </c>
      <c r="I677" s="255"/>
      <c r="J677" s="251"/>
      <c r="K677" s="251"/>
      <c r="L677" s="256"/>
      <c r="M677" s="257"/>
      <c r="N677" s="258"/>
      <c r="O677" s="258"/>
      <c r="P677" s="258"/>
      <c r="Q677" s="258"/>
      <c r="R677" s="258"/>
      <c r="S677" s="258"/>
      <c r="T677" s="25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0" t="s">
        <v>165</v>
      </c>
      <c r="AU677" s="260" t="s">
        <v>87</v>
      </c>
      <c r="AV677" s="14" t="s">
        <v>87</v>
      </c>
      <c r="AW677" s="14" t="s">
        <v>33</v>
      </c>
      <c r="AX677" s="14" t="s">
        <v>78</v>
      </c>
      <c r="AY677" s="260" t="s">
        <v>155</v>
      </c>
    </row>
    <row r="678" s="13" customFormat="1">
      <c r="A678" s="13"/>
      <c r="B678" s="240"/>
      <c r="C678" s="241"/>
      <c r="D678" s="235" t="s">
        <v>165</v>
      </c>
      <c r="E678" s="242" t="s">
        <v>1</v>
      </c>
      <c r="F678" s="243" t="s">
        <v>558</v>
      </c>
      <c r="G678" s="241"/>
      <c r="H678" s="242" t="s">
        <v>1</v>
      </c>
      <c r="I678" s="244"/>
      <c r="J678" s="241"/>
      <c r="K678" s="241"/>
      <c r="L678" s="245"/>
      <c r="M678" s="246"/>
      <c r="N678" s="247"/>
      <c r="O678" s="247"/>
      <c r="P678" s="247"/>
      <c r="Q678" s="247"/>
      <c r="R678" s="247"/>
      <c r="S678" s="247"/>
      <c r="T678" s="24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9" t="s">
        <v>165</v>
      </c>
      <c r="AU678" s="249" t="s">
        <v>87</v>
      </c>
      <c r="AV678" s="13" t="s">
        <v>85</v>
      </c>
      <c r="AW678" s="13" t="s">
        <v>33</v>
      </c>
      <c r="AX678" s="13" t="s">
        <v>78</v>
      </c>
      <c r="AY678" s="249" t="s">
        <v>155</v>
      </c>
    </row>
    <row r="679" s="14" customFormat="1">
      <c r="A679" s="14"/>
      <c r="B679" s="250"/>
      <c r="C679" s="251"/>
      <c r="D679" s="235" t="s">
        <v>165</v>
      </c>
      <c r="E679" s="252" t="s">
        <v>1</v>
      </c>
      <c r="F679" s="253" t="s">
        <v>559</v>
      </c>
      <c r="G679" s="251"/>
      <c r="H679" s="254">
        <v>1101.0719999999999</v>
      </c>
      <c r="I679" s="255"/>
      <c r="J679" s="251"/>
      <c r="K679" s="251"/>
      <c r="L679" s="256"/>
      <c r="M679" s="257"/>
      <c r="N679" s="258"/>
      <c r="O679" s="258"/>
      <c r="P679" s="258"/>
      <c r="Q679" s="258"/>
      <c r="R679" s="258"/>
      <c r="S679" s="258"/>
      <c r="T679" s="25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0" t="s">
        <v>165</v>
      </c>
      <c r="AU679" s="260" t="s">
        <v>87</v>
      </c>
      <c r="AV679" s="14" t="s">
        <v>87</v>
      </c>
      <c r="AW679" s="14" t="s">
        <v>33</v>
      </c>
      <c r="AX679" s="14" t="s">
        <v>78</v>
      </c>
      <c r="AY679" s="260" t="s">
        <v>155</v>
      </c>
    </row>
    <row r="680" s="13" customFormat="1">
      <c r="A680" s="13"/>
      <c r="B680" s="240"/>
      <c r="C680" s="241"/>
      <c r="D680" s="235" t="s">
        <v>165</v>
      </c>
      <c r="E680" s="242" t="s">
        <v>1</v>
      </c>
      <c r="F680" s="243" t="s">
        <v>560</v>
      </c>
      <c r="G680" s="241"/>
      <c r="H680" s="242" t="s">
        <v>1</v>
      </c>
      <c r="I680" s="244"/>
      <c r="J680" s="241"/>
      <c r="K680" s="241"/>
      <c r="L680" s="245"/>
      <c r="M680" s="246"/>
      <c r="N680" s="247"/>
      <c r="O680" s="247"/>
      <c r="P680" s="247"/>
      <c r="Q680" s="247"/>
      <c r="R680" s="247"/>
      <c r="S680" s="247"/>
      <c r="T680" s="24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9" t="s">
        <v>165</v>
      </c>
      <c r="AU680" s="249" t="s">
        <v>87</v>
      </c>
      <c r="AV680" s="13" t="s">
        <v>85</v>
      </c>
      <c r="AW680" s="13" t="s">
        <v>33</v>
      </c>
      <c r="AX680" s="13" t="s">
        <v>78</v>
      </c>
      <c r="AY680" s="249" t="s">
        <v>155</v>
      </c>
    </row>
    <row r="681" s="14" customFormat="1">
      <c r="A681" s="14"/>
      <c r="B681" s="250"/>
      <c r="C681" s="251"/>
      <c r="D681" s="235" t="s">
        <v>165</v>
      </c>
      <c r="E681" s="252" t="s">
        <v>1</v>
      </c>
      <c r="F681" s="253" t="s">
        <v>561</v>
      </c>
      <c r="G681" s="251"/>
      <c r="H681" s="254">
        <v>25.459</v>
      </c>
      <c r="I681" s="255"/>
      <c r="J681" s="251"/>
      <c r="K681" s="251"/>
      <c r="L681" s="256"/>
      <c r="M681" s="257"/>
      <c r="N681" s="258"/>
      <c r="O681" s="258"/>
      <c r="P681" s="258"/>
      <c r="Q681" s="258"/>
      <c r="R681" s="258"/>
      <c r="S681" s="258"/>
      <c r="T681" s="25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0" t="s">
        <v>165</v>
      </c>
      <c r="AU681" s="260" t="s">
        <v>87</v>
      </c>
      <c r="AV681" s="14" t="s">
        <v>87</v>
      </c>
      <c r="AW681" s="14" t="s">
        <v>33</v>
      </c>
      <c r="AX681" s="14" t="s">
        <v>78</v>
      </c>
      <c r="AY681" s="260" t="s">
        <v>155</v>
      </c>
    </row>
    <row r="682" s="14" customFormat="1">
      <c r="A682" s="14"/>
      <c r="B682" s="250"/>
      <c r="C682" s="251"/>
      <c r="D682" s="235" t="s">
        <v>165</v>
      </c>
      <c r="E682" s="252" t="s">
        <v>1</v>
      </c>
      <c r="F682" s="253" t="s">
        <v>562</v>
      </c>
      <c r="G682" s="251"/>
      <c r="H682" s="254">
        <v>44.755000000000003</v>
      </c>
      <c r="I682" s="255"/>
      <c r="J682" s="251"/>
      <c r="K682" s="251"/>
      <c r="L682" s="256"/>
      <c r="M682" s="257"/>
      <c r="N682" s="258"/>
      <c r="O682" s="258"/>
      <c r="P682" s="258"/>
      <c r="Q682" s="258"/>
      <c r="R682" s="258"/>
      <c r="S682" s="258"/>
      <c r="T682" s="25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0" t="s">
        <v>165</v>
      </c>
      <c r="AU682" s="260" t="s">
        <v>87</v>
      </c>
      <c r="AV682" s="14" t="s">
        <v>87</v>
      </c>
      <c r="AW682" s="14" t="s">
        <v>33</v>
      </c>
      <c r="AX682" s="14" t="s">
        <v>78</v>
      </c>
      <c r="AY682" s="260" t="s">
        <v>155</v>
      </c>
    </row>
    <row r="683" s="13" customFormat="1">
      <c r="A683" s="13"/>
      <c r="B683" s="240"/>
      <c r="C683" s="241"/>
      <c r="D683" s="235" t="s">
        <v>165</v>
      </c>
      <c r="E683" s="242" t="s">
        <v>1</v>
      </c>
      <c r="F683" s="243" t="s">
        <v>563</v>
      </c>
      <c r="G683" s="241"/>
      <c r="H683" s="242" t="s">
        <v>1</v>
      </c>
      <c r="I683" s="244"/>
      <c r="J683" s="241"/>
      <c r="K683" s="241"/>
      <c r="L683" s="245"/>
      <c r="M683" s="246"/>
      <c r="N683" s="247"/>
      <c r="O683" s="247"/>
      <c r="P683" s="247"/>
      <c r="Q683" s="247"/>
      <c r="R683" s="247"/>
      <c r="S683" s="247"/>
      <c r="T683" s="24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9" t="s">
        <v>165</v>
      </c>
      <c r="AU683" s="249" t="s">
        <v>87</v>
      </c>
      <c r="AV683" s="13" t="s">
        <v>85</v>
      </c>
      <c r="AW683" s="13" t="s">
        <v>33</v>
      </c>
      <c r="AX683" s="13" t="s">
        <v>78</v>
      </c>
      <c r="AY683" s="249" t="s">
        <v>155</v>
      </c>
    </row>
    <row r="684" s="13" customFormat="1">
      <c r="A684" s="13"/>
      <c r="B684" s="240"/>
      <c r="C684" s="241"/>
      <c r="D684" s="235" t="s">
        <v>165</v>
      </c>
      <c r="E684" s="242" t="s">
        <v>1</v>
      </c>
      <c r="F684" s="243" t="s">
        <v>556</v>
      </c>
      <c r="G684" s="241"/>
      <c r="H684" s="242" t="s">
        <v>1</v>
      </c>
      <c r="I684" s="244"/>
      <c r="J684" s="241"/>
      <c r="K684" s="241"/>
      <c r="L684" s="245"/>
      <c r="M684" s="246"/>
      <c r="N684" s="247"/>
      <c r="O684" s="247"/>
      <c r="P684" s="247"/>
      <c r="Q684" s="247"/>
      <c r="R684" s="247"/>
      <c r="S684" s="247"/>
      <c r="T684" s="24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9" t="s">
        <v>165</v>
      </c>
      <c r="AU684" s="249" t="s">
        <v>87</v>
      </c>
      <c r="AV684" s="13" t="s">
        <v>85</v>
      </c>
      <c r="AW684" s="13" t="s">
        <v>33</v>
      </c>
      <c r="AX684" s="13" t="s">
        <v>78</v>
      </c>
      <c r="AY684" s="249" t="s">
        <v>155</v>
      </c>
    </row>
    <row r="685" s="14" customFormat="1">
      <c r="A685" s="14"/>
      <c r="B685" s="250"/>
      <c r="C685" s="251"/>
      <c r="D685" s="235" t="s">
        <v>165</v>
      </c>
      <c r="E685" s="252" t="s">
        <v>1</v>
      </c>
      <c r="F685" s="253" t="s">
        <v>564</v>
      </c>
      <c r="G685" s="251"/>
      <c r="H685" s="254">
        <v>5.5800000000000001</v>
      </c>
      <c r="I685" s="255"/>
      <c r="J685" s="251"/>
      <c r="K685" s="251"/>
      <c r="L685" s="256"/>
      <c r="M685" s="257"/>
      <c r="N685" s="258"/>
      <c r="O685" s="258"/>
      <c r="P685" s="258"/>
      <c r="Q685" s="258"/>
      <c r="R685" s="258"/>
      <c r="S685" s="258"/>
      <c r="T685" s="25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0" t="s">
        <v>165</v>
      </c>
      <c r="AU685" s="260" t="s">
        <v>87</v>
      </c>
      <c r="AV685" s="14" t="s">
        <v>87</v>
      </c>
      <c r="AW685" s="14" t="s">
        <v>33</v>
      </c>
      <c r="AX685" s="14" t="s">
        <v>78</v>
      </c>
      <c r="AY685" s="260" t="s">
        <v>155</v>
      </c>
    </row>
    <row r="686" s="13" customFormat="1">
      <c r="A686" s="13"/>
      <c r="B686" s="240"/>
      <c r="C686" s="241"/>
      <c r="D686" s="235" t="s">
        <v>165</v>
      </c>
      <c r="E686" s="242" t="s">
        <v>1</v>
      </c>
      <c r="F686" s="243" t="s">
        <v>565</v>
      </c>
      <c r="G686" s="241"/>
      <c r="H686" s="242" t="s">
        <v>1</v>
      </c>
      <c r="I686" s="244"/>
      <c r="J686" s="241"/>
      <c r="K686" s="241"/>
      <c r="L686" s="245"/>
      <c r="M686" s="246"/>
      <c r="N686" s="247"/>
      <c r="O686" s="247"/>
      <c r="P686" s="247"/>
      <c r="Q686" s="247"/>
      <c r="R686" s="247"/>
      <c r="S686" s="247"/>
      <c r="T686" s="24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9" t="s">
        <v>165</v>
      </c>
      <c r="AU686" s="249" t="s">
        <v>87</v>
      </c>
      <c r="AV686" s="13" t="s">
        <v>85</v>
      </c>
      <c r="AW686" s="13" t="s">
        <v>33</v>
      </c>
      <c r="AX686" s="13" t="s">
        <v>78</v>
      </c>
      <c r="AY686" s="249" t="s">
        <v>155</v>
      </c>
    </row>
    <row r="687" s="14" customFormat="1">
      <c r="A687" s="14"/>
      <c r="B687" s="250"/>
      <c r="C687" s="251"/>
      <c r="D687" s="235" t="s">
        <v>165</v>
      </c>
      <c r="E687" s="252" t="s">
        <v>1</v>
      </c>
      <c r="F687" s="253" t="s">
        <v>566</v>
      </c>
      <c r="G687" s="251"/>
      <c r="H687" s="254">
        <v>58.823999999999998</v>
      </c>
      <c r="I687" s="255"/>
      <c r="J687" s="251"/>
      <c r="K687" s="251"/>
      <c r="L687" s="256"/>
      <c r="M687" s="257"/>
      <c r="N687" s="258"/>
      <c r="O687" s="258"/>
      <c r="P687" s="258"/>
      <c r="Q687" s="258"/>
      <c r="R687" s="258"/>
      <c r="S687" s="258"/>
      <c r="T687" s="259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0" t="s">
        <v>165</v>
      </c>
      <c r="AU687" s="260" t="s">
        <v>87</v>
      </c>
      <c r="AV687" s="14" t="s">
        <v>87</v>
      </c>
      <c r="AW687" s="14" t="s">
        <v>33</v>
      </c>
      <c r="AX687" s="14" t="s">
        <v>78</v>
      </c>
      <c r="AY687" s="260" t="s">
        <v>155</v>
      </c>
    </row>
    <row r="688" s="13" customFormat="1">
      <c r="A688" s="13"/>
      <c r="B688" s="240"/>
      <c r="C688" s="241"/>
      <c r="D688" s="235" t="s">
        <v>165</v>
      </c>
      <c r="E688" s="242" t="s">
        <v>1</v>
      </c>
      <c r="F688" s="243" t="s">
        <v>567</v>
      </c>
      <c r="G688" s="241"/>
      <c r="H688" s="242" t="s">
        <v>1</v>
      </c>
      <c r="I688" s="244"/>
      <c r="J688" s="241"/>
      <c r="K688" s="241"/>
      <c r="L688" s="245"/>
      <c r="M688" s="246"/>
      <c r="N688" s="247"/>
      <c r="O688" s="247"/>
      <c r="P688" s="247"/>
      <c r="Q688" s="247"/>
      <c r="R688" s="247"/>
      <c r="S688" s="247"/>
      <c r="T688" s="24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9" t="s">
        <v>165</v>
      </c>
      <c r="AU688" s="249" t="s">
        <v>87</v>
      </c>
      <c r="AV688" s="13" t="s">
        <v>85</v>
      </c>
      <c r="AW688" s="13" t="s">
        <v>33</v>
      </c>
      <c r="AX688" s="13" t="s">
        <v>78</v>
      </c>
      <c r="AY688" s="249" t="s">
        <v>155</v>
      </c>
    </row>
    <row r="689" s="14" customFormat="1">
      <c r="A689" s="14"/>
      <c r="B689" s="250"/>
      <c r="C689" s="251"/>
      <c r="D689" s="235" t="s">
        <v>165</v>
      </c>
      <c r="E689" s="252" t="s">
        <v>1</v>
      </c>
      <c r="F689" s="253" t="s">
        <v>568</v>
      </c>
      <c r="G689" s="251"/>
      <c r="H689" s="254">
        <v>151.60400000000001</v>
      </c>
      <c r="I689" s="255"/>
      <c r="J689" s="251"/>
      <c r="K689" s="251"/>
      <c r="L689" s="256"/>
      <c r="M689" s="257"/>
      <c r="N689" s="258"/>
      <c r="O689" s="258"/>
      <c r="P689" s="258"/>
      <c r="Q689" s="258"/>
      <c r="R689" s="258"/>
      <c r="S689" s="258"/>
      <c r="T689" s="25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0" t="s">
        <v>165</v>
      </c>
      <c r="AU689" s="260" t="s">
        <v>87</v>
      </c>
      <c r="AV689" s="14" t="s">
        <v>87</v>
      </c>
      <c r="AW689" s="14" t="s">
        <v>33</v>
      </c>
      <c r="AX689" s="14" t="s">
        <v>78</v>
      </c>
      <c r="AY689" s="260" t="s">
        <v>155</v>
      </c>
    </row>
    <row r="690" s="13" customFormat="1">
      <c r="A690" s="13"/>
      <c r="B690" s="240"/>
      <c r="C690" s="241"/>
      <c r="D690" s="235" t="s">
        <v>165</v>
      </c>
      <c r="E690" s="242" t="s">
        <v>1</v>
      </c>
      <c r="F690" s="243" t="s">
        <v>235</v>
      </c>
      <c r="G690" s="241"/>
      <c r="H690" s="242" t="s">
        <v>1</v>
      </c>
      <c r="I690" s="244"/>
      <c r="J690" s="241"/>
      <c r="K690" s="241"/>
      <c r="L690" s="245"/>
      <c r="M690" s="246"/>
      <c r="N690" s="247"/>
      <c r="O690" s="247"/>
      <c r="P690" s="247"/>
      <c r="Q690" s="247"/>
      <c r="R690" s="247"/>
      <c r="S690" s="247"/>
      <c r="T690" s="24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9" t="s">
        <v>165</v>
      </c>
      <c r="AU690" s="249" t="s">
        <v>87</v>
      </c>
      <c r="AV690" s="13" t="s">
        <v>85</v>
      </c>
      <c r="AW690" s="13" t="s">
        <v>33</v>
      </c>
      <c r="AX690" s="13" t="s">
        <v>78</v>
      </c>
      <c r="AY690" s="249" t="s">
        <v>155</v>
      </c>
    </row>
    <row r="691" s="13" customFormat="1">
      <c r="A691" s="13"/>
      <c r="B691" s="240"/>
      <c r="C691" s="241"/>
      <c r="D691" s="235" t="s">
        <v>165</v>
      </c>
      <c r="E691" s="242" t="s">
        <v>1</v>
      </c>
      <c r="F691" s="243" t="s">
        <v>553</v>
      </c>
      <c r="G691" s="241"/>
      <c r="H691" s="242" t="s">
        <v>1</v>
      </c>
      <c r="I691" s="244"/>
      <c r="J691" s="241"/>
      <c r="K691" s="241"/>
      <c r="L691" s="245"/>
      <c r="M691" s="246"/>
      <c r="N691" s="247"/>
      <c r="O691" s="247"/>
      <c r="P691" s="247"/>
      <c r="Q691" s="247"/>
      <c r="R691" s="247"/>
      <c r="S691" s="247"/>
      <c r="T691" s="24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9" t="s">
        <v>165</v>
      </c>
      <c r="AU691" s="249" t="s">
        <v>87</v>
      </c>
      <c r="AV691" s="13" t="s">
        <v>85</v>
      </c>
      <c r="AW691" s="13" t="s">
        <v>33</v>
      </c>
      <c r="AX691" s="13" t="s">
        <v>78</v>
      </c>
      <c r="AY691" s="249" t="s">
        <v>155</v>
      </c>
    </row>
    <row r="692" s="14" customFormat="1">
      <c r="A692" s="14"/>
      <c r="B692" s="250"/>
      <c r="C692" s="251"/>
      <c r="D692" s="235" t="s">
        <v>165</v>
      </c>
      <c r="E692" s="252" t="s">
        <v>1</v>
      </c>
      <c r="F692" s="253" t="s">
        <v>569</v>
      </c>
      <c r="G692" s="251"/>
      <c r="H692" s="254">
        <v>20.603999999999999</v>
      </c>
      <c r="I692" s="255"/>
      <c r="J692" s="251"/>
      <c r="K692" s="251"/>
      <c r="L692" s="256"/>
      <c r="M692" s="257"/>
      <c r="N692" s="258"/>
      <c r="O692" s="258"/>
      <c r="P692" s="258"/>
      <c r="Q692" s="258"/>
      <c r="R692" s="258"/>
      <c r="S692" s="258"/>
      <c r="T692" s="25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0" t="s">
        <v>165</v>
      </c>
      <c r="AU692" s="260" t="s">
        <v>87</v>
      </c>
      <c r="AV692" s="14" t="s">
        <v>87</v>
      </c>
      <c r="AW692" s="14" t="s">
        <v>33</v>
      </c>
      <c r="AX692" s="14" t="s">
        <v>78</v>
      </c>
      <c r="AY692" s="260" t="s">
        <v>155</v>
      </c>
    </row>
    <row r="693" s="13" customFormat="1">
      <c r="A693" s="13"/>
      <c r="B693" s="240"/>
      <c r="C693" s="241"/>
      <c r="D693" s="235" t="s">
        <v>165</v>
      </c>
      <c r="E693" s="242" t="s">
        <v>1</v>
      </c>
      <c r="F693" s="243" t="s">
        <v>570</v>
      </c>
      <c r="G693" s="241"/>
      <c r="H693" s="242" t="s">
        <v>1</v>
      </c>
      <c r="I693" s="244"/>
      <c r="J693" s="241"/>
      <c r="K693" s="241"/>
      <c r="L693" s="245"/>
      <c r="M693" s="246"/>
      <c r="N693" s="247"/>
      <c r="O693" s="247"/>
      <c r="P693" s="247"/>
      <c r="Q693" s="247"/>
      <c r="R693" s="247"/>
      <c r="S693" s="247"/>
      <c r="T693" s="24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9" t="s">
        <v>165</v>
      </c>
      <c r="AU693" s="249" t="s">
        <v>87</v>
      </c>
      <c r="AV693" s="13" t="s">
        <v>85</v>
      </c>
      <c r="AW693" s="13" t="s">
        <v>33</v>
      </c>
      <c r="AX693" s="13" t="s">
        <v>78</v>
      </c>
      <c r="AY693" s="249" t="s">
        <v>155</v>
      </c>
    </row>
    <row r="694" s="13" customFormat="1">
      <c r="A694" s="13"/>
      <c r="B694" s="240"/>
      <c r="C694" s="241"/>
      <c r="D694" s="235" t="s">
        <v>165</v>
      </c>
      <c r="E694" s="242" t="s">
        <v>1</v>
      </c>
      <c r="F694" s="243" t="s">
        <v>571</v>
      </c>
      <c r="G694" s="241"/>
      <c r="H694" s="242" t="s">
        <v>1</v>
      </c>
      <c r="I694" s="244"/>
      <c r="J694" s="241"/>
      <c r="K694" s="241"/>
      <c r="L694" s="245"/>
      <c r="M694" s="246"/>
      <c r="N694" s="247"/>
      <c r="O694" s="247"/>
      <c r="P694" s="247"/>
      <c r="Q694" s="247"/>
      <c r="R694" s="247"/>
      <c r="S694" s="247"/>
      <c r="T694" s="24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9" t="s">
        <v>165</v>
      </c>
      <c r="AU694" s="249" t="s">
        <v>87</v>
      </c>
      <c r="AV694" s="13" t="s">
        <v>85</v>
      </c>
      <c r="AW694" s="13" t="s">
        <v>33</v>
      </c>
      <c r="AX694" s="13" t="s">
        <v>78</v>
      </c>
      <c r="AY694" s="249" t="s">
        <v>155</v>
      </c>
    </row>
    <row r="695" s="14" customFormat="1">
      <c r="A695" s="14"/>
      <c r="B695" s="250"/>
      <c r="C695" s="251"/>
      <c r="D695" s="235" t="s">
        <v>165</v>
      </c>
      <c r="E695" s="252" t="s">
        <v>1</v>
      </c>
      <c r="F695" s="253" t="s">
        <v>572</v>
      </c>
      <c r="G695" s="251"/>
      <c r="H695" s="254">
        <v>7.5899999999999999</v>
      </c>
      <c r="I695" s="255"/>
      <c r="J695" s="251"/>
      <c r="K695" s="251"/>
      <c r="L695" s="256"/>
      <c r="M695" s="257"/>
      <c r="N695" s="258"/>
      <c r="O695" s="258"/>
      <c r="P695" s="258"/>
      <c r="Q695" s="258"/>
      <c r="R695" s="258"/>
      <c r="S695" s="258"/>
      <c r="T695" s="25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0" t="s">
        <v>165</v>
      </c>
      <c r="AU695" s="260" t="s">
        <v>87</v>
      </c>
      <c r="AV695" s="14" t="s">
        <v>87</v>
      </c>
      <c r="AW695" s="14" t="s">
        <v>33</v>
      </c>
      <c r="AX695" s="14" t="s">
        <v>78</v>
      </c>
      <c r="AY695" s="260" t="s">
        <v>155</v>
      </c>
    </row>
    <row r="696" s="13" customFormat="1">
      <c r="A696" s="13"/>
      <c r="B696" s="240"/>
      <c r="C696" s="241"/>
      <c r="D696" s="235" t="s">
        <v>165</v>
      </c>
      <c r="E696" s="242" t="s">
        <v>1</v>
      </c>
      <c r="F696" s="243" t="s">
        <v>573</v>
      </c>
      <c r="G696" s="241"/>
      <c r="H696" s="242" t="s">
        <v>1</v>
      </c>
      <c r="I696" s="244"/>
      <c r="J696" s="241"/>
      <c r="K696" s="241"/>
      <c r="L696" s="245"/>
      <c r="M696" s="246"/>
      <c r="N696" s="247"/>
      <c r="O696" s="247"/>
      <c r="P696" s="247"/>
      <c r="Q696" s="247"/>
      <c r="R696" s="247"/>
      <c r="S696" s="247"/>
      <c r="T696" s="24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9" t="s">
        <v>165</v>
      </c>
      <c r="AU696" s="249" t="s">
        <v>87</v>
      </c>
      <c r="AV696" s="13" t="s">
        <v>85</v>
      </c>
      <c r="AW696" s="13" t="s">
        <v>33</v>
      </c>
      <c r="AX696" s="13" t="s">
        <v>78</v>
      </c>
      <c r="AY696" s="249" t="s">
        <v>155</v>
      </c>
    </row>
    <row r="697" s="14" customFormat="1">
      <c r="A697" s="14"/>
      <c r="B697" s="250"/>
      <c r="C697" s="251"/>
      <c r="D697" s="235" t="s">
        <v>165</v>
      </c>
      <c r="E697" s="252" t="s">
        <v>1</v>
      </c>
      <c r="F697" s="253" t="s">
        <v>574</v>
      </c>
      <c r="G697" s="251"/>
      <c r="H697" s="254">
        <v>94.939999999999998</v>
      </c>
      <c r="I697" s="255"/>
      <c r="J697" s="251"/>
      <c r="K697" s="251"/>
      <c r="L697" s="256"/>
      <c r="M697" s="257"/>
      <c r="N697" s="258"/>
      <c r="O697" s="258"/>
      <c r="P697" s="258"/>
      <c r="Q697" s="258"/>
      <c r="R697" s="258"/>
      <c r="S697" s="258"/>
      <c r="T697" s="25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0" t="s">
        <v>165</v>
      </c>
      <c r="AU697" s="260" t="s">
        <v>87</v>
      </c>
      <c r="AV697" s="14" t="s">
        <v>87</v>
      </c>
      <c r="AW697" s="14" t="s">
        <v>33</v>
      </c>
      <c r="AX697" s="14" t="s">
        <v>78</v>
      </c>
      <c r="AY697" s="260" t="s">
        <v>155</v>
      </c>
    </row>
    <row r="698" s="14" customFormat="1">
      <c r="A698" s="14"/>
      <c r="B698" s="250"/>
      <c r="C698" s="251"/>
      <c r="D698" s="235" t="s">
        <v>165</v>
      </c>
      <c r="E698" s="252" t="s">
        <v>1</v>
      </c>
      <c r="F698" s="253" t="s">
        <v>575</v>
      </c>
      <c r="G698" s="251"/>
      <c r="H698" s="254">
        <v>3.0529999999999999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0" t="s">
        <v>165</v>
      </c>
      <c r="AU698" s="260" t="s">
        <v>87</v>
      </c>
      <c r="AV698" s="14" t="s">
        <v>87</v>
      </c>
      <c r="AW698" s="14" t="s">
        <v>33</v>
      </c>
      <c r="AX698" s="14" t="s">
        <v>78</v>
      </c>
      <c r="AY698" s="260" t="s">
        <v>155</v>
      </c>
    </row>
    <row r="699" s="13" customFormat="1">
      <c r="A699" s="13"/>
      <c r="B699" s="240"/>
      <c r="C699" s="241"/>
      <c r="D699" s="235" t="s">
        <v>165</v>
      </c>
      <c r="E699" s="242" t="s">
        <v>1</v>
      </c>
      <c r="F699" s="243" t="s">
        <v>367</v>
      </c>
      <c r="G699" s="241"/>
      <c r="H699" s="242" t="s">
        <v>1</v>
      </c>
      <c r="I699" s="244"/>
      <c r="J699" s="241"/>
      <c r="K699" s="241"/>
      <c r="L699" s="245"/>
      <c r="M699" s="246"/>
      <c r="N699" s="247"/>
      <c r="O699" s="247"/>
      <c r="P699" s="247"/>
      <c r="Q699" s="247"/>
      <c r="R699" s="247"/>
      <c r="S699" s="247"/>
      <c r="T699" s="24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9" t="s">
        <v>165</v>
      </c>
      <c r="AU699" s="249" t="s">
        <v>87</v>
      </c>
      <c r="AV699" s="13" t="s">
        <v>85</v>
      </c>
      <c r="AW699" s="13" t="s">
        <v>33</v>
      </c>
      <c r="AX699" s="13" t="s">
        <v>78</v>
      </c>
      <c r="AY699" s="249" t="s">
        <v>155</v>
      </c>
    </row>
    <row r="700" s="13" customFormat="1">
      <c r="A700" s="13"/>
      <c r="B700" s="240"/>
      <c r="C700" s="241"/>
      <c r="D700" s="235" t="s">
        <v>165</v>
      </c>
      <c r="E700" s="242" t="s">
        <v>1</v>
      </c>
      <c r="F700" s="243" t="s">
        <v>571</v>
      </c>
      <c r="G700" s="241"/>
      <c r="H700" s="242" t="s">
        <v>1</v>
      </c>
      <c r="I700" s="244"/>
      <c r="J700" s="241"/>
      <c r="K700" s="241"/>
      <c r="L700" s="245"/>
      <c r="M700" s="246"/>
      <c r="N700" s="247"/>
      <c r="O700" s="247"/>
      <c r="P700" s="247"/>
      <c r="Q700" s="247"/>
      <c r="R700" s="247"/>
      <c r="S700" s="247"/>
      <c r="T700" s="24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9" t="s">
        <v>165</v>
      </c>
      <c r="AU700" s="249" t="s">
        <v>87</v>
      </c>
      <c r="AV700" s="13" t="s">
        <v>85</v>
      </c>
      <c r="AW700" s="13" t="s">
        <v>33</v>
      </c>
      <c r="AX700" s="13" t="s">
        <v>78</v>
      </c>
      <c r="AY700" s="249" t="s">
        <v>155</v>
      </c>
    </row>
    <row r="701" s="14" customFormat="1">
      <c r="A701" s="14"/>
      <c r="B701" s="250"/>
      <c r="C701" s="251"/>
      <c r="D701" s="235" t="s">
        <v>165</v>
      </c>
      <c r="E701" s="252" t="s">
        <v>1</v>
      </c>
      <c r="F701" s="253" t="s">
        <v>576</v>
      </c>
      <c r="G701" s="251"/>
      <c r="H701" s="254">
        <v>573.24000000000001</v>
      </c>
      <c r="I701" s="255"/>
      <c r="J701" s="251"/>
      <c r="K701" s="251"/>
      <c r="L701" s="256"/>
      <c r="M701" s="257"/>
      <c r="N701" s="258"/>
      <c r="O701" s="258"/>
      <c r="P701" s="258"/>
      <c r="Q701" s="258"/>
      <c r="R701" s="258"/>
      <c r="S701" s="258"/>
      <c r="T701" s="25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0" t="s">
        <v>165</v>
      </c>
      <c r="AU701" s="260" t="s">
        <v>87</v>
      </c>
      <c r="AV701" s="14" t="s">
        <v>87</v>
      </c>
      <c r="AW701" s="14" t="s">
        <v>33</v>
      </c>
      <c r="AX701" s="14" t="s">
        <v>78</v>
      </c>
      <c r="AY701" s="260" t="s">
        <v>155</v>
      </c>
    </row>
    <row r="702" s="14" customFormat="1">
      <c r="A702" s="14"/>
      <c r="B702" s="250"/>
      <c r="C702" s="251"/>
      <c r="D702" s="235" t="s">
        <v>165</v>
      </c>
      <c r="E702" s="252" t="s">
        <v>1</v>
      </c>
      <c r="F702" s="253" t="s">
        <v>577</v>
      </c>
      <c r="G702" s="251"/>
      <c r="H702" s="254">
        <v>21.370000000000001</v>
      </c>
      <c r="I702" s="255"/>
      <c r="J702" s="251"/>
      <c r="K702" s="251"/>
      <c r="L702" s="256"/>
      <c r="M702" s="257"/>
      <c r="N702" s="258"/>
      <c r="O702" s="258"/>
      <c r="P702" s="258"/>
      <c r="Q702" s="258"/>
      <c r="R702" s="258"/>
      <c r="S702" s="258"/>
      <c r="T702" s="25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0" t="s">
        <v>165</v>
      </c>
      <c r="AU702" s="260" t="s">
        <v>87</v>
      </c>
      <c r="AV702" s="14" t="s">
        <v>87</v>
      </c>
      <c r="AW702" s="14" t="s">
        <v>33</v>
      </c>
      <c r="AX702" s="14" t="s">
        <v>78</v>
      </c>
      <c r="AY702" s="260" t="s">
        <v>155</v>
      </c>
    </row>
    <row r="703" s="13" customFormat="1">
      <c r="A703" s="13"/>
      <c r="B703" s="240"/>
      <c r="C703" s="241"/>
      <c r="D703" s="235" t="s">
        <v>165</v>
      </c>
      <c r="E703" s="242" t="s">
        <v>1</v>
      </c>
      <c r="F703" s="243" t="s">
        <v>578</v>
      </c>
      <c r="G703" s="241"/>
      <c r="H703" s="242" t="s">
        <v>1</v>
      </c>
      <c r="I703" s="244"/>
      <c r="J703" s="241"/>
      <c r="K703" s="241"/>
      <c r="L703" s="245"/>
      <c r="M703" s="246"/>
      <c r="N703" s="247"/>
      <c r="O703" s="247"/>
      <c r="P703" s="247"/>
      <c r="Q703" s="247"/>
      <c r="R703" s="247"/>
      <c r="S703" s="247"/>
      <c r="T703" s="24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9" t="s">
        <v>165</v>
      </c>
      <c r="AU703" s="249" t="s">
        <v>87</v>
      </c>
      <c r="AV703" s="13" t="s">
        <v>85</v>
      </c>
      <c r="AW703" s="13" t="s">
        <v>33</v>
      </c>
      <c r="AX703" s="13" t="s">
        <v>78</v>
      </c>
      <c r="AY703" s="249" t="s">
        <v>155</v>
      </c>
    </row>
    <row r="704" s="13" customFormat="1">
      <c r="A704" s="13"/>
      <c r="B704" s="240"/>
      <c r="C704" s="241"/>
      <c r="D704" s="235" t="s">
        <v>165</v>
      </c>
      <c r="E704" s="242" t="s">
        <v>1</v>
      </c>
      <c r="F704" s="243" t="s">
        <v>579</v>
      </c>
      <c r="G704" s="241"/>
      <c r="H704" s="242" t="s">
        <v>1</v>
      </c>
      <c r="I704" s="244"/>
      <c r="J704" s="241"/>
      <c r="K704" s="241"/>
      <c r="L704" s="245"/>
      <c r="M704" s="246"/>
      <c r="N704" s="247"/>
      <c r="O704" s="247"/>
      <c r="P704" s="247"/>
      <c r="Q704" s="247"/>
      <c r="R704" s="247"/>
      <c r="S704" s="247"/>
      <c r="T704" s="24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9" t="s">
        <v>165</v>
      </c>
      <c r="AU704" s="249" t="s">
        <v>87</v>
      </c>
      <c r="AV704" s="13" t="s">
        <v>85</v>
      </c>
      <c r="AW704" s="13" t="s">
        <v>33</v>
      </c>
      <c r="AX704" s="13" t="s">
        <v>78</v>
      </c>
      <c r="AY704" s="249" t="s">
        <v>155</v>
      </c>
    </row>
    <row r="705" s="13" customFormat="1">
      <c r="A705" s="13"/>
      <c r="B705" s="240"/>
      <c r="C705" s="241"/>
      <c r="D705" s="235" t="s">
        <v>165</v>
      </c>
      <c r="E705" s="242" t="s">
        <v>1</v>
      </c>
      <c r="F705" s="243" t="s">
        <v>558</v>
      </c>
      <c r="G705" s="241"/>
      <c r="H705" s="242" t="s">
        <v>1</v>
      </c>
      <c r="I705" s="244"/>
      <c r="J705" s="241"/>
      <c r="K705" s="241"/>
      <c r="L705" s="245"/>
      <c r="M705" s="246"/>
      <c r="N705" s="247"/>
      <c r="O705" s="247"/>
      <c r="P705" s="247"/>
      <c r="Q705" s="247"/>
      <c r="R705" s="247"/>
      <c r="S705" s="247"/>
      <c r="T705" s="24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9" t="s">
        <v>165</v>
      </c>
      <c r="AU705" s="249" t="s">
        <v>87</v>
      </c>
      <c r="AV705" s="13" t="s">
        <v>85</v>
      </c>
      <c r="AW705" s="13" t="s">
        <v>33</v>
      </c>
      <c r="AX705" s="13" t="s">
        <v>78</v>
      </c>
      <c r="AY705" s="249" t="s">
        <v>155</v>
      </c>
    </row>
    <row r="706" s="14" customFormat="1">
      <c r="A706" s="14"/>
      <c r="B706" s="250"/>
      <c r="C706" s="251"/>
      <c r="D706" s="235" t="s">
        <v>165</v>
      </c>
      <c r="E706" s="252" t="s">
        <v>1</v>
      </c>
      <c r="F706" s="253" t="s">
        <v>580</v>
      </c>
      <c r="G706" s="251"/>
      <c r="H706" s="254">
        <v>78.521000000000001</v>
      </c>
      <c r="I706" s="255"/>
      <c r="J706" s="251"/>
      <c r="K706" s="251"/>
      <c r="L706" s="256"/>
      <c r="M706" s="257"/>
      <c r="N706" s="258"/>
      <c r="O706" s="258"/>
      <c r="P706" s="258"/>
      <c r="Q706" s="258"/>
      <c r="R706" s="258"/>
      <c r="S706" s="258"/>
      <c r="T706" s="259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0" t="s">
        <v>165</v>
      </c>
      <c r="AU706" s="260" t="s">
        <v>87</v>
      </c>
      <c r="AV706" s="14" t="s">
        <v>87</v>
      </c>
      <c r="AW706" s="14" t="s">
        <v>33</v>
      </c>
      <c r="AX706" s="14" t="s">
        <v>78</v>
      </c>
      <c r="AY706" s="260" t="s">
        <v>155</v>
      </c>
    </row>
    <row r="707" s="13" customFormat="1">
      <c r="A707" s="13"/>
      <c r="B707" s="240"/>
      <c r="C707" s="241"/>
      <c r="D707" s="235" t="s">
        <v>165</v>
      </c>
      <c r="E707" s="242" t="s">
        <v>1</v>
      </c>
      <c r="F707" s="243" t="s">
        <v>196</v>
      </c>
      <c r="G707" s="241"/>
      <c r="H707" s="242" t="s">
        <v>1</v>
      </c>
      <c r="I707" s="244"/>
      <c r="J707" s="241"/>
      <c r="K707" s="241"/>
      <c r="L707" s="245"/>
      <c r="M707" s="246"/>
      <c r="N707" s="247"/>
      <c r="O707" s="247"/>
      <c r="P707" s="247"/>
      <c r="Q707" s="247"/>
      <c r="R707" s="247"/>
      <c r="S707" s="247"/>
      <c r="T707" s="248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9" t="s">
        <v>165</v>
      </c>
      <c r="AU707" s="249" t="s">
        <v>87</v>
      </c>
      <c r="AV707" s="13" t="s">
        <v>85</v>
      </c>
      <c r="AW707" s="13" t="s">
        <v>33</v>
      </c>
      <c r="AX707" s="13" t="s">
        <v>78</v>
      </c>
      <c r="AY707" s="249" t="s">
        <v>155</v>
      </c>
    </row>
    <row r="708" s="13" customFormat="1">
      <c r="A708" s="13"/>
      <c r="B708" s="240"/>
      <c r="C708" s="241"/>
      <c r="D708" s="235" t="s">
        <v>165</v>
      </c>
      <c r="E708" s="242" t="s">
        <v>1</v>
      </c>
      <c r="F708" s="243" t="s">
        <v>558</v>
      </c>
      <c r="G708" s="241"/>
      <c r="H708" s="242" t="s">
        <v>1</v>
      </c>
      <c r="I708" s="244"/>
      <c r="J708" s="241"/>
      <c r="K708" s="241"/>
      <c r="L708" s="245"/>
      <c r="M708" s="246"/>
      <c r="N708" s="247"/>
      <c r="O708" s="247"/>
      <c r="P708" s="247"/>
      <c r="Q708" s="247"/>
      <c r="R708" s="247"/>
      <c r="S708" s="247"/>
      <c r="T708" s="24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9" t="s">
        <v>165</v>
      </c>
      <c r="AU708" s="249" t="s">
        <v>87</v>
      </c>
      <c r="AV708" s="13" t="s">
        <v>85</v>
      </c>
      <c r="AW708" s="13" t="s">
        <v>33</v>
      </c>
      <c r="AX708" s="13" t="s">
        <v>78</v>
      </c>
      <c r="AY708" s="249" t="s">
        <v>155</v>
      </c>
    </row>
    <row r="709" s="14" customFormat="1">
      <c r="A709" s="14"/>
      <c r="B709" s="250"/>
      <c r="C709" s="251"/>
      <c r="D709" s="235" t="s">
        <v>165</v>
      </c>
      <c r="E709" s="252" t="s">
        <v>1</v>
      </c>
      <c r="F709" s="253" t="s">
        <v>581</v>
      </c>
      <c r="G709" s="251"/>
      <c r="H709" s="254">
        <v>460.69200000000001</v>
      </c>
      <c r="I709" s="255"/>
      <c r="J709" s="251"/>
      <c r="K709" s="251"/>
      <c r="L709" s="256"/>
      <c r="M709" s="257"/>
      <c r="N709" s="258"/>
      <c r="O709" s="258"/>
      <c r="P709" s="258"/>
      <c r="Q709" s="258"/>
      <c r="R709" s="258"/>
      <c r="S709" s="258"/>
      <c r="T709" s="25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0" t="s">
        <v>165</v>
      </c>
      <c r="AU709" s="260" t="s">
        <v>87</v>
      </c>
      <c r="AV709" s="14" t="s">
        <v>87</v>
      </c>
      <c r="AW709" s="14" t="s">
        <v>33</v>
      </c>
      <c r="AX709" s="14" t="s">
        <v>78</v>
      </c>
      <c r="AY709" s="260" t="s">
        <v>155</v>
      </c>
    </row>
    <row r="710" s="14" customFormat="1">
      <c r="A710" s="14"/>
      <c r="B710" s="250"/>
      <c r="C710" s="251"/>
      <c r="D710" s="235" t="s">
        <v>165</v>
      </c>
      <c r="E710" s="252" t="s">
        <v>1</v>
      </c>
      <c r="F710" s="253" t="s">
        <v>582</v>
      </c>
      <c r="G710" s="251"/>
      <c r="H710" s="254">
        <v>17.193999999999999</v>
      </c>
      <c r="I710" s="255"/>
      <c r="J710" s="251"/>
      <c r="K710" s="251"/>
      <c r="L710" s="256"/>
      <c r="M710" s="257"/>
      <c r="N710" s="258"/>
      <c r="O710" s="258"/>
      <c r="P710" s="258"/>
      <c r="Q710" s="258"/>
      <c r="R710" s="258"/>
      <c r="S710" s="258"/>
      <c r="T710" s="25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0" t="s">
        <v>165</v>
      </c>
      <c r="AU710" s="260" t="s">
        <v>87</v>
      </c>
      <c r="AV710" s="14" t="s">
        <v>87</v>
      </c>
      <c r="AW710" s="14" t="s">
        <v>33</v>
      </c>
      <c r="AX710" s="14" t="s">
        <v>78</v>
      </c>
      <c r="AY710" s="260" t="s">
        <v>155</v>
      </c>
    </row>
    <row r="711" s="13" customFormat="1">
      <c r="A711" s="13"/>
      <c r="B711" s="240"/>
      <c r="C711" s="241"/>
      <c r="D711" s="235" t="s">
        <v>165</v>
      </c>
      <c r="E711" s="242" t="s">
        <v>1</v>
      </c>
      <c r="F711" s="243" t="s">
        <v>583</v>
      </c>
      <c r="G711" s="241"/>
      <c r="H711" s="242" t="s">
        <v>1</v>
      </c>
      <c r="I711" s="244"/>
      <c r="J711" s="241"/>
      <c r="K711" s="241"/>
      <c r="L711" s="245"/>
      <c r="M711" s="246"/>
      <c r="N711" s="247"/>
      <c r="O711" s="247"/>
      <c r="P711" s="247"/>
      <c r="Q711" s="247"/>
      <c r="R711" s="247"/>
      <c r="S711" s="247"/>
      <c r="T711" s="24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9" t="s">
        <v>165</v>
      </c>
      <c r="AU711" s="249" t="s">
        <v>87</v>
      </c>
      <c r="AV711" s="13" t="s">
        <v>85</v>
      </c>
      <c r="AW711" s="13" t="s">
        <v>33</v>
      </c>
      <c r="AX711" s="13" t="s">
        <v>78</v>
      </c>
      <c r="AY711" s="249" t="s">
        <v>155</v>
      </c>
    </row>
    <row r="712" s="13" customFormat="1">
      <c r="A712" s="13"/>
      <c r="B712" s="240"/>
      <c r="C712" s="241"/>
      <c r="D712" s="235" t="s">
        <v>165</v>
      </c>
      <c r="E712" s="242" t="s">
        <v>1</v>
      </c>
      <c r="F712" s="243" t="s">
        <v>558</v>
      </c>
      <c r="G712" s="241"/>
      <c r="H712" s="242" t="s">
        <v>1</v>
      </c>
      <c r="I712" s="244"/>
      <c r="J712" s="241"/>
      <c r="K712" s="241"/>
      <c r="L712" s="245"/>
      <c r="M712" s="246"/>
      <c r="N712" s="247"/>
      <c r="O712" s="247"/>
      <c r="P712" s="247"/>
      <c r="Q712" s="247"/>
      <c r="R712" s="247"/>
      <c r="S712" s="247"/>
      <c r="T712" s="24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9" t="s">
        <v>165</v>
      </c>
      <c r="AU712" s="249" t="s">
        <v>87</v>
      </c>
      <c r="AV712" s="13" t="s">
        <v>85</v>
      </c>
      <c r="AW712" s="13" t="s">
        <v>33</v>
      </c>
      <c r="AX712" s="13" t="s">
        <v>78</v>
      </c>
      <c r="AY712" s="249" t="s">
        <v>155</v>
      </c>
    </row>
    <row r="713" s="14" customFormat="1">
      <c r="A713" s="14"/>
      <c r="B713" s="250"/>
      <c r="C713" s="251"/>
      <c r="D713" s="235" t="s">
        <v>165</v>
      </c>
      <c r="E713" s="252" t="s">
        <v>1</v>
      </c>
      <c r="F713" s="253" t="s">
        <v>584</v>
      </c>
      <c r="G713" s="251"/>
      <c r="H713" s="254">
        <v>4.048</v>
      </c>
      <c r="I713" s="255"/>
      <c r="J713" s="251"/>
      <c r="K713" s="251"/>
      <c r="L713" s="256"/>
      <c r="M713" s="257"/>
      <c r="N713" s="258"/>
      <c r="O713" s="258"/>
      <c r="P713" s="258"/>
      <c r="Q713" s="258"/>
      <c r="R713" s="258"/>
      <c r="S713" s="258"/>
      <c r="T713" s="25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0" t="s">
        <v>165</v>
      </c>
      <c r="AU713" s="260" t="s">
        <v>87</v>
      </c>
      <c r="AV713" s="14" t="s">
        <v>87</v>
      </c>
      <c r="AW713" s="14" t="s">
        <v>33</v>
      </c>
      <c r="AX713" s="14" t="s">
        <v>78</v>
      </c>
      <c r="AY713" s="260" t="s">
        <v>155</v>
      </c>
    </row>
    <row r="714" s="13" customFormat="1">
      <c r="A714" s="13"/>
      <c r="B714" s="240"/>
      <c r="C714" s="241"/>
      <c r="D714" s="235" t="s">
        <v>165</v>
      </c>
      <c r="E714" s="242" t="s">
        <v>1</v>
      </c>
      <c r="F714" s="243" t="s">
        <v>585</v>
      </c>
      <c r="G714" s="241"/>
      <c r="H714" s="242" t="s">
        <v>1</v>
      </c>
      <c r="I714" s="244"/>
      <c r="J714" s="241"/>
      <c r="K714" s="241"/>
      <c r="L714" s="245"/>
      <c r="M714" s="246"/>
      <c r="N714" s="247"/>
      <c r="O714" s="247"/>
      <c r="P714" s="247"/>
      <c r="Q714" s="247"/>
      <c r="R714" s="247"/>
      <c r="S714" s="247"/>
      <c r="T714" s="24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9" t="s">
        <v>165</v>
      </c>
      <c r="AU714" s="249" t="s">
        <v>87</v>
      </c>
      <c r="AV714" s="13" t="s">
        <v>85</v>
      </c>
      <c r="AW714" s="13" t="s">
        <v>33</v>
      </c>
      <c r="AX714" s="13" t="s">
        <v>78</v>
      </c>
      <c r="AY714" s="249" t="s">
        <v>155</v>
      </c>
    </row>
    <row r="715" s="14" customFormat="1">
      <c r="A715" s="14"/>
      <c r="B715" s="250"/>
      <c r="C715" s="251"/>
      <c r="D715" s="235" t="s">
        <v>165</v>
      </c>
      <c r="E715" s="252" t="s">
        <v>1</v>
      </c>
      <c r="F715" s="253" t="s">
        <v>586</v>
      </c>
      <c r="G715" s="251"/>
      <c r="H715" s="254">
        <v>346.31799999999998</v>
      </c>
      <c r="I715" s="255"/>
      <c r="J715" s="251"/>
      <c r="K715" s="251"/>
      <c r="L715" s="256"/>
      <c r="M715" s="257"/>
      <c r="N715" s="258"/>
      <c r="O715" s="258"/>
      <c r="P715" s="258"/>
      <c r="Q715" s="258"/>
      <c r="R715" s="258"/>
      <c r="S715" s="258"/>
      <c r="T715" s="25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0" t="s">
        <v>165</v>
      </c>
      <c r="AU715" s="260" t="s">
        <v>87</v>
      </c>
      <c r="AV715" s="14" t="s">
        <v>87</v>
      </c>
      <c r="AW715" s="14" t="s">
        <v>33</v>
      </c>
      <c r="AX715" s="14" t="s">
        <v>78</v>
      </c>
      <c r="AY715" s="260" t="s">
        <v>155</v>
      </c>
    </row>
    <row r="716" s="14" customFormat="1">
      <c r="A716" s="14"/>
      <c r="B716" s="250"/>
      <c r="C716" s="251"/>
      <c r="D716" s="235" t="s">
        <v>165</v>
      </c>
      <c r="E716" s="252" t="s">
        <v>1</v>
      </c>
      <c r="F716" s="253" t="s">
        <v>587</v>
      </c>
      <c r="G716" s="251"/>
      <c r="H716" s="254">
        <v>9.202</v>
      </c>
      <c r="I716" s="255"/>
      <c r="J716" s="251"/>
      <c r="K716" s="251"/>
      <c r="L716" s="256"/>
      <c r="M716" s="257"/>
      <c r="N716" s="258"/>
      <c r="O716" s="258"/>
      <c r="P716" s="258"/>
      <c r="Q716" s="258"/>
      <c r="R716" s="258"/>
      <c r="S716" s="258"/>
      <c r="T716" s="25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0" t="s">
        <v>165</v>
      </c>
      <c r="AU716" s="260" t="s">
        <v>87</v>
      </c>
      <c r="AV716" s="14" t="s">
        <v>87</v>
      </c>
      <c r="AW716" s="14" t="s">
        <v>33</v>
      </c>
      <c r="AX716" s="14" t="s">
        <v>78</v>
      </c>
      <c r="AY716" s="260" t="s">
        <v>155</v>
      </c>
    </row>
    <row r="717" s="13" customFormat="1">
      <c r="A717" s="13"/>
      <c r="B717" s="240"/>
      <c r="C717" s="241"/>
      <c r="D717" s="235" t="s">
        <v>165</v>
      </c>
      <c r="E717" s="242" t="s">
        <v>1</v>
      </c>
      <c r="F717" s="243" t="s">
        <v>237</v>
      </c>
      <c r="G717" s="241"/>
      <c r="H717" s="242" t="s">
        <v>1</v>
      </c>
      <c r="I717" s="244"/>
      <c r="J717" s="241"/>
      <c r="K717" s="241"/>
      <c r="L717" s="245"/>
      <c r="M717" s="246"/>
      <c r="N717" s="247"/>
      <c r="O717" s="247"/>
      <c r="P717" s="247"/>
      <c r="Q717" s="247"/>
      <c r="R717" s="247"/>
      <c r="S717" s="247"/>
      <c r="T717" s="24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9" t="s">
        <v>165</v>
      </c>
      <c r="AU717" s="249" t="s">
        <v>87</v>
      </c>
      <c r="AV717" s="13" t="s">
        <v>85</v>
      </c>
      <c r="AW717" s="13" t="s">
        <v>33</v>
      </c>
      <c r="AX717" s="13" t="s">
        <v>78</v>
      </c>
      <c r="AY717" s="249" t="s">
        <v>155</v>
      </c>
    </row>
    <row r="718" s="13" customFormat="1">
      <c r="A718" s="13"/>
      <c r="B718" s="240"/>
      <c r="C718" s="241"/>
      <c r="D718" s="235" t="s">
        <v>165</v>
      </c>
      <c r="E718" s="242" t="s">
        <v>1</v>
      </c>
      <c r="F718" s="243" t="s">
        <v>588</v>
      </c>
      <c r="G718" s="241"/>
      <c r="H718" s="242" t="s">
        <v>1</v>
      </c>
      <c r="I718" s="244"/>
      <c r="J718" s="241"/>
      <c r="K718" s="241"/>
      <c r="L718" s="245"/>
      <c r="M718" s="246"/>
      <c r="N718" s="247"/>
      <c r="O718" s="247"/>
      <c r="P718" s="247"/>
      <c r="Q718" s="247"/>
      <c r="R718" s="247"/>
      <c r="S718" s="247"/>
      <c r="T718" s="24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9" t="s">
        <v>165</v>
      </c>
      <c r="AU718" s="249" t="s">
        <v>87</v>
      </c>
      <c r="AV718" s="13" t="s">
        <v>85</v>
      </c>
      <c r="AW718" s="13" t="s">
        <v>33</v>
      </c>
      <c r="AX718" s="13" t="s">
        <v>78</v>
      </c>
      <c r="AY718" s="249" t="s">
        <v>155</v>
      </c>
    </row>
    <row r="719" s="14" customFormat="1">
      <c r="A719" s="14"/>
      <c r="B719" s="250"/>
      <c r="C719" s="251"/>
      <c r="D719" s="235" t="s">
        <v>165</v>
      </c>
      <c r="E719" s="252" t="s">
        <v>1</v>
      </c>
      <c r="F719" s="253" t="s">
        <v>589</v>
      </c>
      <c r="G719" s="251"/>
      <c r="H719" s="254">
        <v>549.79600000000005</v>
      </c>
      <c r="I719" s="255"/>
      <c r="J719" s="251"/>
      <c r="K719" s="251"/>
      <c r="L719" s="256"/>
      <c r="M719" s="257"/>
      <c r="N719" s="258"/>
      <c r="O719" s="258"/>
      <c r="P719" s="258"/>
      <c r="Q719" s="258"/>
      <c r="R719" s="258"/>
      <c r="S719" s="258"/>
      <c r="T719" s="25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0" t="s">
        <v>165</v>
      </c>
      <c r="AU719" s="260" t="s">
        <v>87</v>
      </c>
      <c r="AV719" s="14" t="s">
        <v>87</v>
      </c>
      <c r="AW719" s="14" t="s">
        <v>33</v>
      </c>
      <c r="AX719" s="14" t="s">
        <v>78</v>
      </c>
      <c r="AY719" s="260" t="s">
        <v>155</v>
      </c>
    </row>
    <row r="720" s="13" customFormat="1">
      <c r="A720" s="13"/>
      <c r="B720" s="240"/>
      <c r="C720" s="241"/>
      <c r="D720" s="235" t="s">
        <v>165</v>
      </c>
      <c r="E720" s="242" t="s">
        <v>1</v>
      </c>
      <c r="F720" s="243" t="s">
        <v>590</v>
      </c>
      <c r="G720" s="241"/>
      <c r="H720" s="242" t="s">
        <v>1</v>
      </c>
      <c r="I720" s="244"/>
      <c r="J720" s="241"/>
      <c r="K720" s="241"/>
      <c r="L720" s="245"/>
      <c r="M720" s="246"/>
      <c r="N720" s="247"/>
      <c r="O720" s="247"/>
      <c r="P720" s="247"/>
      <c r="Q720" s="247"/>
      <c r="R720" s="247"/>
      <c r="S720" s="247"/>
      <c r="T720" s="24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9" t="s">
        <v>165</v>
      </c>
      <c r="AU720" s="249" t="s">
        <v>87</v>
      </c>
      <c r="AV720" s="13" t="s">
        <v>85</v>
      </c>
      <c r="AW720" s="13" t="s">
        <v>33</v>
      </c>
      <c r="AX720" s="13" t="s">
        <v>78</v>
      </c>
      <c r="AY720" s="249" t="s">
        <v>155</v>
      </c>
    </row>
    <row r="721" s="14" customFormat="1">
      <c r="A721" s="14"/>
      <c r="B721" s="250"/>
      <c r="C721" s="251"/>
      <c r="D721" s="235" t="s">
        <v>165</v>
      </c>
      <c r="E721" s="252" t="s">
        <v>1</v>
      </c>
      <c r="F721" s="253" t="s">
        <v>591</v>
      </c>
      <c r="G721" s="251"/>
      <c r="H721" s="254">
        <v>150.846</v>
      </c>
      <c r="I721" s="255"/>
      <c r="J721" s="251"/>
      <c r="K721" s="251"/>
      <c r="L721" s="256"/>
      <c r="M721" s="257"/>
      <c r="N721" s="258"/>
      <c r="O721" s="258"/>
      <c r="P721" s="258"/>
      <c r="Q721" s="258"/>
      <c r="R721" s="258"/>
      <c r="S721" s="258"/>
      <c r="T721" s="25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0" t="s">
        <v>165</v>
      </c>
      <c r="AU721" s="260" t="s">
        <v>87</v>
      </c>
      <c r="AV721" s="14" t="s">
        <v>87</v>
      </c>
      <c r="AW721" s="14" t="s">
        <v>33</v>
      </c>
      <c r="AX721" s="14" t="s">
        <v>78</v>
      </c>
      <c r="AY721" s="260" t="s">
        <v>155</v>
      </c>
    </row>
    <row r="722" s="14" customFormat="1">
      <c r="A722" s="14"/>
      <c r="B722" s="250"/>
      <c r="C722" s="251"/>
      <c r="D722" s="235" t="s">
        <v>165</v>
      </c>
      <c r="E722" s="252" t="s">
        <v>1</v>
      </c>
      <c r="F722" s="253" t="s">
        <v>592</v>
      </c>
      <c r="G722" s="251"/>
      <c r="H722" s="254">
        <v>21.658000000000001</v>
      </c>
      <c r="I722" s="255"/>
      <c r="J722" s="251"/>
      <c r="K722" s="251"/>
      <c r="L722" s="256"/>
      <c r="M722" s="257"/>
      <c r="N722" s="258"/>
      <c r="O722" s="258"/>
      <c r="P722" s="258"/>
      <c r="Q722" s="258"/>
      <c r="R722" s="258"/>
      <c r="S722" s="258"/>
      <c r="T722" s="25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0" t="s">
        <v>165</v>
      </c>
      <c r="AU722" s="260" t="s">
        <v>87</v>
      </c>
      <c r="AV722" s="14" t="s">
        <v>87</v>
      </c>
      <c r="AW722" s="14" t="s">
        <v>33</v>
      </c>
      <c r="AX722" s="14" t="s">
        <v>78</v>
      </c>
      <c r="AY722" s="260" t="s">
        <v>155</v>
      </c>
    </row>
    <row r="723" s="14" customFormat="1">
      <c r="A723" s="14"/>
      <c r="B723" s="250"/>
      <c r="C723" s="251"/>
      <c r="D723" s="235" t="s">
        <v>165</v>
      </c>
      <c r="E723" s="252" t="s">
        <v>1</v>
      </c>
      <c r="F723" s="253" t="s">
        <v>593</v>
      </c>
      <c r="G723" s="251"/>
      <c r="H723" s="254">
        <v>7.7759999999999998</v>
      </c>
      <c r="I723" s="255"/>
      <c r="J723" s="251"/>
      <c r="K723" s="251"/>
      <c r="L723" s="256"/>
      <c r="M723" s="257"/>
      <c r="N723" s="258"/>
      <c r="O723" s="258"/>
      <c r="P723" s="258"/>
      <c r="Q723" s="258"/>
      <c r="R723" s="258"/>
      <c r="S723" s="258"/>
      <c r="T723" s="25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0" t="s">
        <v>165</v>
      </c>
      <c r="AU723" s="260" t="s">
        <v>87</v>
      </c>
      <c r="AV723" s="14" t="s">
        <v>87</v>
      </c>
      <c r="AW723" s="14" t="s">
        <v>33</v>
      </c>
      <c r="AX723" s="14" t="s">
        <v>78</v>
      </c>
      <c r="AY723" s="260" t="s">
        <v>155</v>
      </c>
    </row>
    <row r="724" s="13" customFormat="1">
      <c r="A724" s="13"/>
      <c r="B724" s="240"/>
      <c r="C724" s="241"/>
      <c r="D724" s="235" t="s">
        <v>165</v>
      </c>
      <c r="E724" s="242" t="s">
        <v>1</v>
      </c>
      <c r="F724" s="243" t="s">
        <v>239</v>
      </c>
      <c r="G724" s="241"/>
      <c r="H724" s="242" t="s">
        <v>1</v>
      </c>
      <c r="I724" s="244"/>
      <c r="J724" s="241"/>
      <c r="K724" s="241"/>
      <c r="L724" s="245"/>
      <c r="M724" s="246"/>
      <c r="N724" s="247"/>
      <c r="O724" s="247"/>
      <c r="P724" s="247"/>
      <c r="Q724" s="247"/>
      <c r="R724" s="247"/>
      <c r="S724" s="247"/>
      <c r="T724" s="24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9" t="s">
        <v>165</v>
      </c>
      <c r="AU724" s="249" t="s">
        <v>87</v>
      </c>
      <c r="AV724" s="13" t="s">
        <v>85</v>
      </c>
      <c r="AW724" s="13" t="s">
        <v>33</v>
      </c>
      <c r="AX724" s="13" t="s">
        <v>78</v>
      </c>
      <c r="AY724" s="249" t="s">
        <v>155</v>
      </c>
    </row>
    <row r="725" s="13" customFormat="1">
      <c r="A725" s="13"/>
      <c r="B725" s="240"/>
      <c r="C725" s="241"/>
      <c r="D725" s="235" t="s">
        <v>165</v>
      </c>
      <c r="E725" s="242" t="s">
        <v>1</v>
      </c>
      <c r="F725" s="243" t="s">
        <v>231</v>
      </c>
      <c r="G725" s="241"/>
      <c r="H725" s="242" t="s">
        <v>1</v>
      </c>
      <c r="I725" s="244"/>
      <c r="J725" s="241"/>
      <c r="K725" s="241"/>
      <c r="L725" s="245"/>
      <c r="M725" s="246"/>
      <c r="N725" s="247"/>
      <c r="O725" s="247"/>
      <c r="P725" s="247"/>
      <c r="Q725" s="247"/>
      <c r="R725" s="247"/>
      <c r="S725" s="247"/>
      <c r="T725" s="248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9" t="s">
        <v>165</v>
      </c>
      <c r="AU725" s="249" t="s">
        <v>87</v>
      </c>
      <c r="AV725" s="13" t="s">
        <v>85</v>
      </c>
      <c r="AW725" s="13" t="s">
        <v>33</v>
      </c>
      <c r="AX725" s="13" t="s">
        <v>78</v>
      </c>
      <c r="AY725" s="249" t="s">
        <v>155</v>
      </c>
    </row>
    <row r="726" s="14" customFormat="1">
      <c r="A726" s="14"/>
      <c r="B726" s="250"/>
      <c r="C726" s="251"/>
      <c r="D726" s="235" t="s">
        <v>165</v>
      </c>
      <c r="E726" s="252" t="s">
        <v>1</v>
      </c>
      <c r="F726" s="253" t="s">
        <v>594</v>
      </c>
      <c r="G726" s="251"/>
      <c r="H726" s="254">
        <v>8.4039999999999999</v>
      </c>
      <c r="I726" s="255"/>
      <c r="J726" s="251"/>
      <c r="K726" s="251"/>
      <c r="L726" s="256"/>
      <c r="M726" s="257"/>
      <c r="N726" s="258"/>
      <c r="O726" s="258"/>
      <c r="P726" s="258"/>
      <c r="Q726" s="258"/>
      <c r="R726" s="258"/>
      <c r="S726" s="258"/>
      <c r="T726" s="259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0" t="s">
        <v>165</v>
      </c>
      <c r="AU726" s="260" t="s">
        <v>87</v>
      </c>
      <c r="AV726" s="14" t="s">
        <v>87</v>
      </c>
      <c r="AW726" s="14" t="s">
        <v>33</v>
      </c>
      <c r="AX726" s="14" t="s">
        <v>78</v>
      </c>
      <c r="AY726" s="260" t="s">
        <v>155</v>
      </c>
    </row>
    <row r="727" s="13" customFormat="1">
      <c r="A727" s="13"/>
      <c r="B727" s="240"/>
      <c r="C727" s="241"/>
      <c r="D727" s="235" t="s">
        <v>165</v>
      </c>
      <c r="E727" s="242" t="s">
        <v>1</v>
      </c>
      <c r="F727" s="243" t="s">
        <v>297</v>
      </c>
      <c r="G727" s="241"/>
      <c r="H727" s="242" t="s">
        <v>1</v>
      </c>
      <c r="I727" s="244"/>
      <c r="J727" s="241"/>
      <c r="K727" s="241"/>
      <c r="L727" s="245"/>
      <c r="M727" s="246"/>
      <c r="N727" s="247"/>
      <c r="O727" s="247"/>
      <c r="P727" s="247"/>
      <c r="Q727" s="247"/>
      <c r="R727" s="247"/>
      <c r="S727" s="247"/>
      <c r="T727" s="24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9" t="s">
        <v>165</v>
      </c>
      <c r="AU727" s="249" t="s">
        <v>87</v>
      </c>
      <c r="AV727" s="13" t="s">
        <v>85</v>
      </c>
      <c r="AW727" s="13" t="s">
        <v>33</v>
      </c>
      <c r="AX727" s="13" t="s">
        <v>78</v>
      </c>
      <c r="AY727" s="249" t="s">
        <v>155</v>
      </c>
    </row>
    <row r="728" s="14" customFormat="1">
      <c r="A728" s="14"/>
      <c r="B728" s="250"/>
      <c r="C728" s="251"/>
      <c r="D728" s="235" t="s">
        <v>165</v>
      </c>
      <c r="E728" s="252" t="s">
        <v>1</v>
      </c>
      <c r="F728" s="253" t="s">
        <v>595</v>
      </c>
      <c r="G728" s="251"/>
      <c r="H728" s="254">
        <v>802</v>
      </c>
      <c r="I728" s="255"/>
      <c r="J728" s="251"/>
      <c r="K728" s="251"/>
      <c r="L728" s="256"/>
      <c r="M728" s="257"/>
      <c r="N728" s="258"/>
      <c r="O728" s="258"/>
      <c r="P728" s="258"/>
      <c r="Q728" s="258"/>
      <c r="R728" s="258"/>
      <c r="S728" s="258"/>
      <c r="T728" s="25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0" t="s">
        <v>165</v>
      </c>
      <c r="AU728" s="260" t="s">
        <v>87</v>
      </c>
      <c r="AV728" s="14" t="s">
        <v>87</v>
      </c>
      <c r="AW728" s="14" t="s">
        <v>33</v>
      </c>
      <c r="AX728" s="14" t="s">
        <v>78</v>
      </c>
      <c r="AY728" s="260" t="s">
        <v>155</v>
      </c>
    </row>
    <row r="729" s="13" customFormat="1">
      <c r="A729" s="13"/>
      <c r="B729" s="240"/>
      <c r="C729" s="241"/>
      <c r="D729" s="235" t="s">
        <v>165</v>
      </c>
      <c r="E729" s="242" t="s">
        <v>1</v>
      </c>
      <c r="F729" s="243" t="s">
        <v>244</v>
      </c>
      <c r="G729" s="241"/>
      <c r="H729" s="242" t="s">
        <v>1</v>
      </c>
      <c r="I729" s="244"/>
      <c r="J729" s="241"/>
      <c r="K729" s="241"/>
      <c r="L729" s="245"/>
      <c r="M729" s="246"/>
      <c r="N729" s="247"/>
      <c r="O729" s="247"/>
      <c r="P729" s="247"/>
      <c r="Q729" s="247"/>
      <c r="R729" s="247"/>
      <c r="S729" s="247"/>
      <c r="T729" s="24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9" t="s">
        <v>165</v>
      </c>
      <c r="AU729" s="249" t="s">
        <v>87</v>
      </c>
      <c r="AV729" s="13" t="s">
        <v>85</v>
      </c>
      <c r="AW729" s="13" t="s">
        <v>33</v>
      </c>
      <c r="AX729" s="13" t="s">
        <v>78</v>
      </c>
      <c r="AY729" s="249" t="s">
        <v>155</v>
      </c>
    </row>
    <row r="730" s="14" customFormat="1">
      <c r="A730" s="14"/>
      <c r="B730" s="250"/>
      <c r="C730" s="251"/>
      <c r="D730" s="235" t="s">
        <v>165</v>
      </c>
      <c r="E730" s="252" t="s">
        <v>1</v>
      </c>
      <c r="F730" s="253" t="s">
        <v>596</v>
      </c>
      <c r="G730" s="251"/>
      <c r="H730" s="254">
        <v>312.78399999999999</v>
      </c>
      <c r="I730" s="255"/>
      <c r="J730" s="251"/>
      <c r="K730" s="251"/>
      <c r="L730" s="256"/>
      <c r="M730" s="257"/>
      <c r="N730" s="258"/>
      <c r="O730" s="258"/>
      <c r="P730" s="258"/>
      <c r="Q730" s="258"/>
      <c r="R730" s="258"/>
      <c r="S730" s="258"/>
      <c r="T730" s="259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0" t="s">
        <v>165</v>
      </c>
      <c r="AU730" s="260" t="s">
        <v>87</v>
      </c>
      <c r="AV730" s="14" t="s">
        <v>87</v>
      </c>
      <c r="AW730" s="14" t="s">
        <v>33</v>
      </c>
      <c r="AX730" s="14" t="s">
        <v>78</v>
      </c>
      <c r="AY730" s="260" t="s">
        <v>155</v>
      </c>
    </row>
    <row r="731" s="13" customFormat="1">
      <c r="A731" s="13"/>
      <c r="B731" s="240"/>
      <c r="C731" s="241"/>
      <c r="D731" s="235" t="s">
        <v>165</v>
      </c>
      <c r="E731" s="242" t="s">
        <v>1</v>
      </c>
      <c r="F731" s="243" t="s">
        <v>565</v>
      </c>
      <c r="G731" s="241"/>
      <c r="H731" s="242" t="s">
        <v>1</v>
      </c>
      <c r="I731" s="244"/>
      <c r="J731" s="241"/>
      <c r="K731" s="241"/>
      <c r="L731" s="245"/>
      <c r="M731" s="246"/>
      <c r="N731" s="247"/>
      <c r="O731" s="247"/>
      <c r="P731" s="247"/>
      <c r="Q731" s="247"/>
      <c r="R731" s="247"/>
      <c r="S731" s="247"/>
      <c r="T731" s="24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9" t="s">
        <v>165</v>
      </c>
      <c r="AU731" s="249" t="s">
        <v>87</v>
      </c>
      <c r="AV731" s="13" t="s">
        <v>85</v>
      </c>
      <c r="AW731" s="13" t="s">
        <v>33</v>
      </c>
      <c r="AX731" s="13" t="s">
        <v>78</v>
      </c>
      <c r="AY731" s="249" t="s">
        <v>155</v>
      </c>
    </row>
    <row r="732" s="14" customFormat="1">
      <c r="A732" s="14"/>
      <c r="B732" s="250"/>
      <c r="C732" s="251"/>
      <c r="D732" s="235" t="s">
        <v>165</v>
      </c>
      <c r="E732" s="252" t="s">
        <v>1</v>
      </c>
      <c r="F732" s="253" t="s">
        <v>597</v>
      </c>
      <c r="G732" s="251"/>
      <c r="H732" s="254">
        <v>52.316000000000002</v>
      </c>
      <c r="I732" s="255"/>
      <c r="J732" s="251"/>
      <c r="K732" s="251"/>
      <c r="L732" s="256"/>
      <c r="M732" s="257"/>
      <c r="N732" s="258"/>
      <c r="O732" s="258"/>
      <c r="P732" s="258"/>
      <c r="Q732" s="258"/>
      <c r="R732" s="258"/>
      <c r="S732" s="258"/>
      <c r="T732" s="25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0" t="s">
        <v>165</v>
      </c>
      <c r="AU732" s="260" t="s">
        <v>87</v>
      </c>
      <c r="AV732" s="14" t="s">
        <v>87</v>
      </c>
      <c r="AW732" s="14" t="s">
        <v>33</v>
      </c>
      <c r="AX732" s="14" t="s">
        <v>78</v>
      </c>
      <c r="AY732" s="260" t="s">
        <v>155</v>
      </c>
    </row>
    <row r="733" s="13" customFormat="1">
      <c r="A733" s="13"/>
      <c r="B733" s="240"/>
      <c r="C733" s="241"/>
      <c r="D733" s="235" t="s">
        <v>165</v>
      </c>
      <c r="E733" s="242" t="s">
        <v>1</v>
      </c>
      <c r="F733" s="243" t="s">
        <v>585</v>
      </c>
      <c r="G733" s="241"/>
      <c r="H733" s="242" t="s">
        <v>1</v>
      </c>
      <c r="I733" s="244"/>
      <c r="J733" s="241"/>
      <c r="K733" s="241"/>
      <c r="L733" s="245"/>
      <c r="M733" s="246"/>
      <c r="N733" s="247"/>
      <c r="O733" s="247"/>
      <c r="P733" s="247"/>
      <c r="Q733" s="247"/>
      <c r="R733" s="247"/>
      <c r="S733" s="247"/>
      <c r="T733" s="24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9" t="s">
        <v>165</v>
      </c>
      <c r="AU733" s="249" t="s">
        <v>87</v>
      </c>
      <c r="AV733" s="13" t="s">
        <v>85</v>
      </c>
      <c r="AW733" s="13" t="s">
        <v>33</v>
      </c>
      <c r="AX733" s="13" t="s">
        <v>78</v>
      </c>
      <c r="AY733" s="249" t="s">
        <v>155</v>
      </c>
    </row>
    <row r="734" s="14" customFormat="1">
      <c r="A734" s="14"/>
      <c r="B734" s="250"/>
      <c r="C734" s="251"/>
      <c r="D734" s="235" t="s">
        <v>165</v>
      </c>
      <c r="E734" s="252" t="s">
        <v>1</v>
      </c>
      <c r="F734" s="253" t="s">
        <v>598</v>
      </c>
      <c r="G734" s="251"/>
      <c r="H734" s="254">
        <v>40.301000000000002</v>
      </c>
      <c r="I734" s="255"/>
      <c r="J734" s="251"/>
      <c r="K734" s="251"/>
      <c r="L734" s="256"/>
      <c r="M734" s="257"/>
      <c r="N734" s="258"/>
      <c r="O734" s="258"/>
      <c r="P734" s="258"/>
      <c r="Q734" s="258"/>
      <c r="R734" s="258"/>
      <c r="S734" s="258"/>
      <c r="T734" s="25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0" t="s">
        <v>165</v>
      </c>
      <c r="AU734" s="260" t="s">
        <v>87</v>
      </c>
      <c r="AV734" s="14" t="s">
        <v>87</v>
      </c>
      <c r="AW734" s="14" t="s">
        <v>33</v>
      </c>
      <c r="AX734" s="14" t="s">
        <v>78</v>
      </c>
      <c r="AY734" s="260" t="s">
        <v>155</v>
      </c>
    </row>
    <row r="735" s="14" customFormat="1">
      <c r="A735" s="14"/>
      <c r="B735" s="250"/>
      <c r="C735" s="251"/>
      <c r="D735" s="235" t="s">
        <v>165</v>
      </c>
      <c r="E735" s="252" t="s">
        <v>1</v>
      </c>
      <c r="F735" s="253" t="s">
        <v>599</v>
      </c>
      <c r="G735" s="251"/>
      <c r="H735" s="254">
        <v>14.946999999999999</v>
      </c>
      <c r="I735" s="255"/>
      <c r="J735" s="251"/>
      <c r="K735" s="251"/>
      <c r="L735" s="256"/>
      <c r="M735" s="257"/>
      <c r="N735" s="258"/>
      <c r="O735" s="258"/>
      <c r="P735" s="258"/>
      <c r="Q735" s="258"/>
      <c r="R735" s="258"/>
      <c r="S735" s="258"/>
      <c r="T735" s="25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0" t="s">
        <v>165</v>
      </c>
      <c r="AU735" s="260" t="s">
        <v>87</v>
      </c>
      <c r="AV735" s="14" t="s">
        <v>87</v>
      </c>
      <c r="AW735" s="14" t="s">
        <v>33</v>
      </c>
      <c r="AX735" s="14" t="s">
        <v>78</v>
      </c>
      <c r="AY735" s="260" t="s">
        <v>155</v>
      </c>
    </row>
    <row r="736" s="14" customFormat="1">
      <c r="A736" s="14"/>
      <c r="B736" s="250"/>
      <c r="C736" s="251"/>
      <c r="D736" s="235" t="s">
        <v>165</v>
      </c>
      <c r="E736" s="252" t="s">
        <v>1</v>
      </c>
      <c r="F736" s="253" t="s">
        <v>600</v>
      </c>
      <c r="G736" s="251"/>
      <c r="H736" s="254">
        <v>1.8720000000000001</v>
      </c>
      <c r="I736" s="255"/>
      <c r="J736" s="251"/>
      <c r="K736" s="251"/>
      <c r="L736" s="256"/>
      <c r="M736" s="257"/>
      <c r="N736" s="258"/>
      <c r="O736" s="258"/>
      <c r="P736" s="258"/>
      <c r="Q736" s="258"/>
      <c r="R736" s="258"/>
      <c r="S736" s="258"/>
      <c r="T736" s="25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0" t="s">
        <v>165</v>
      </c>
      <c r="AU736" s="260" t="s">
        <v>87</v>
      </c>
      <c r="AV736" s="14" t="s">
        <v>87</v>
      </c>
      <c r="AW736" s="14" t="s">
        <v>33</v>
      </c>
      <c r="AX736" s="14" t="s">
        <v>78</v>
      </c>
      <c r="AY736" s="260" t="s">
        <v>155</v>
      </c>
    </row>
    <row r="737" s="14" customFormat="1">
      <c r="A737" s="14"/>
      <c r="B737" s="250"/>
      <c r="C737" s="251"/>
      <c r="D737" s="235" t="s">
        <v>165</v>
      </c>
      <c r="E737" s="252" t="s">
        <v>1</v>
      </c>
      <c r="F737" s="253" t="s">
        <v>601</v>
      </c>
      <c r="G737" s="251"/>
      <c r="H737" s="254">
        <v>28.224</v>
      </c>
      <c r="I737" s="255"/>
      <c r="J737" s="251"/>
      <c r="K737" s="251"/>
      <c r="L737" s="256"/>
      <c r="M737" s="257"/>
      <c r="N737" s="258"/>
      <c r="O737" s="258"/>
      <c r="P737" s="258"/>
      <c r="Q737" s="258"/>
      <c r="R737" s="258"/>
      <c r="S737" s="258"/>
      <c r="T737" s="25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0" t="s">
        <v>165</v>
      </c>
      <c r="AU737" s="260" t="s">
        <v>87</v>
      </c>
      <c r="AV737" s="14" t="s">
        <v>87</v>
      </c>
      <c r="AW737" s="14" t="s">
        <v>33</v>
      </c>
      <c r="AX737" s="14" t="s">
        <v>78</v>
      </c>
      <c r="AY737" s="260" t="s">
        <v>155</v>
      </c>
    </row>
    <row r="738" s="13" customFormat="1">
      <c r="A738" s="13"/>
      <c r="B738" s="240"/>
      <c r="C738" s="241"/>
      <c r="D738" s="235" t="s">
        <v>165</v>
      </c>
      <c r="E738" s="242" t="s">
        <v>1</v>
      </c>
      <c r="F738" s="243" t="s">
        <v>602</v>
      </c>
      <c r="G738" s="241"/>
      <c r="H738" s="242" t="s">
        <v>1</v>
      </c>
      <c r="I738" s="244"/>
      <c r="J738" s="241"/>
      <c r="K738" s="241"/>
      <c r="L738" s="245"/>
      <c r="M738" s="246"/>
      <c r="N738" s="247"/>
      <c r="O738" s="247"/>
      <c r="P738" s="247"/>
      <c r="Q738" s="247"/>
      <c r="R738" s="247"/>
      <c r="S738" s="247"/>
      <c r="T738" s="248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9" t="s">
        <v>165</v>
      </c>
      <c r="AU738" s="249" t="s">
        <v>87</v>
      </c>
      <c r="AV738" s="13" t="s">
        <v>85</v>
      </c>
      <c r="AW738" s="13" t="s">
        <v>33</v>
      </c>
      <c r="AX738" s="13" t="s">
        <v>78</v>
      </c>
      <c r="AY738" s="249" t="s">
        <v>155</v>
      </c>
    </row>
    <row r="739" s="13" customFormat="1">
      <c r="A739" s="13"/>
      <c r="B739" s="240"/>
      <c r="C739" s="241"/>
      <c r="D739" s="235" t="s">
        <v>165</v>
      </c>
      <c r="E739" s="242" t="s">
        <v>1</v>
      </c>
      <c r="F739" s="243" t="s">
        <v>297</v>
      </c>
      <c r="G739" s="241"/>
      <c r="H739" s="242" t="s">
        <v>1</v>
      </c>
      <c r="I739" s="244"/>
      <c r="J739" s="241"/>
      <c r="K739" s="241"/>
      <c r="L739" s="245"/>
      <c r="M739" s="246"/>
      <c r="N739" s="247"/>
      <c r="O739" s="247"/>
      <c r="P739" s="247"/>
      <c r="Q739" s="247"/>
      <c r="R739" s="247"/>
      <c r="S739" s="247"/>
      <c r="T739" s="24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9" t="s">
        <v>165</v>
      </c>
      <c r="AU739" s="249" t="s">
        <v>87</v>
      </c>
      <c r="AV739" s="13" t="s">
        <v>85</v>
      </c>
      <c r="AW739" s="13" t="s">
        <v>33</v>
      </c>
      <c r="AX739" s="13" t="s">
        <v>78</v>
      </c>
      <c r="AY739" s="249" t="s">
        <v>155</v>
      </c>
    </row>
    <row r="740" s="14" customFormat="1">
      <c r="A740" s="14"/>
      <c r="B740" s="250"/>
      <c r="C740" s="251"/>
      <c r="D740" s="235" t="s">
        <v>165</v>
      </c>
      <c r="E740" s="252" t="s">
        <v>1</v>
      </c>
      <c r="F740" s="253" t="s">
        <v>603</v>
      </c>
      <c r="G740" s="251"/>
      <c r="H740" s="254">
        <v>67.159999999999997</v>
      </c>
      <c r="I740" s="255"/>
      <c r="J740" s="251"/>
      <c r="K740" s="251"/>
      <c r="L740" s="256"/>
      <c r="M740" s="257"/>
      <c r="N740" s="258"/>
      <c r="O740" s="258"/>
      <c r="P740" s="258"/>
      <c r="Q740" s="258"/>
      <c r="R740" s="258"/>
      <c r="S740" s="258"/>
      <c r="T740" s="25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0" t="s">
        <v>165</v>
      </c>
      <c r="AU740" s="260" t="s">
        <v>87</v>
      </c>
      <c r="AV740" s="14" t="s">
        <v>87</v>
      </c>
      <c r="AW740" s="14" t="s">
        <v>33</v>
      </c>
      <c r="AX740" s="14" t="s">
        <v>78</v>
      </c>
      <c r="AY740" s="260" t="s">
        <v>155</v>
      </c>
    </row>
    <row r="741" s="13" customFormat="1">
      <c r="A741" s="13"/>
      <c r="B741" s="240"/>
      <c r="C741" s="241"/>
      <c r="D741" s="235" t="s">
        <v>165</v>
      </c>
      <c r="E741" s="242" t="s">
        <v>1</v>
      </c>
      <c r="F741" s="243" t="s">
        <v>585</v>
      </c>
      <c r="G741" s="241"/>
      <c r="H741" s="242" t="s">
        <v>1</v>
      </c>
      <c r="I741" s="244"/>
      <c r="J741" s="241"/>
      <c r="K741" s="241"/>
      <c r="L741" s="245"/>
      <c r="M741" s="246"/>
      <c r="N741" s="247"/>
      <c r="O741" s="247"/>
      <c r="P741" s="247"/>
      <c r="Q741" s="247"/>
      <c r="R741" s="247"/>
      <c r="S741" s="247"/>
      <c r="T741" s="24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9" t="s">
        <v>165</v>
      </c>
      <c r="AU741" s="249" t="s">
        <v>87</v>
      </c>
      <c r="AV741" s="13" t="s">
        <v>85</v>
      </c>
      <c r="AW741" s="13" t="s">
        <v>33</v>
      </c>
      <c r="AX741" s="13" t="s">
        <v>78</v>
      </c>
      <c r="AY741" s="249" t="s">
        <v>155</v>
      </c>
    </row>
    <row r="742" s="14" customFormat="1">
      <c r="A742" s="14"/>
      <c r="B742" s="250"/>
      <c r="C742" s="251"/>
      <c r="D742" s="235" t="s">
        <v>165</v>
      </c>
      <c r="E742" s="252" t="s">
        <v>1</v>
      </c>
      <c r="F742" s="253" t="s">
        <v>604</v>
      </c>
      <c r="G742" s="251"/>
      <c r="H742" s="254">
        <v>246.13200000000001</v>
      </c>
      <c r="I742" s="255"/>
      <c r="J742" s="251"/>
      <c r="K742" s="251"/>
      <c r="L742" s="256"/>
      <c r="M742" s="257"/>
      <c r="N742" s="258"/>
      <c r="O742" s="258"/>
      <c r="P742" s="258"/>
      <c r="Q742" s="258"/>
      <c r="R742" s="258"/>
      <c r="S742" s="258"/>
      <c r="T742" s="25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0" t="s">
        <v>165</v>
      </c>
      <c r="AU742" s="260" t="s">
        <v>87</v>
      </c>
      <c r="AV742" s="14" t="s">
        <v>87</v>
      </c>
      <c r="AW742" s="14" t="s">
        <v>33</v>
      </c>
      <c r="AX742" s="14" t="s">
        <v>78</v>
      </c>
      <c r="AY742" s="260" t="s">
        <v>155</v>
      </c>
    </row>
    <row r="743" s="14" customFormat="1">
      <c r="A743" s="14"/>
      <c r="B743" s="250"/>
      <c r="C743" s="251"/>
      <c r="D743" s="235" t="s">
        <v>165</v>
      </c>
      <c r="E743" s="252" t="s">
        <v>1</v>
      </c>
      <c r="F743" s="253" t="s">
        <v>605</v>
      </c>
      <c r="G743" s="251"/>
      <c r="H743" s="254">
        <v>4.2050000000000001</v>
      </c>
      <c r="I743" s="255"/>
      <c r="J743" s="251"/>
      <c r="K743" s="251"/>
      <c r="L743" s="256"/>
      <c r="M743" s="257"/>
      <c r="N743" s="258"/>
      <c r="O743" s="258"/>
      <c r="P743" s="258"/>
      <c r="Q743" s="258"/>
      <c r="R743" s="258"/>
      <c r="S743" s="258"/>
      <c r="T743" s="25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0" t="s">
        <v>165</v>
      </c>
      <c r="AU743" s="260" t="s">
        <v>87</v>
      </c>
      <c r="AV743" s="14" t="s">
        <v>87</v>
      </c>
      <c r="AW743" s="14" t="s">
        <v>33</v>
      </c>
      <c r="AX743" s="14" t="s">
        <v>78</v>
      </c>
      <c r="AY743" s="260" t="s">
        <v>155</v>
      </c>
    </row>
    <row r="744" s="14" customFormat="1">
      <c r="A744" s="14"/>
      <c r="B744" s="250"/>
      <c r="C744" s="251"/>
      <c r="D744" s="235" t="s">
        <v>165</v>
      </c>
      <c r="E744" s="252" t="s">
        <v>1</v>
      </c>
      <c r="F744" s="253" t="s">
        <v>606</v>
      </c>
      <c r="G744" s="251"/>
      <c r="H744" s="254">
        <v>5.5300000000000002</v>
      </c>
      <c r="I744" s="255"/>
      <c r="J744" s="251"/>
      <c r="K744" s="251"/>
      <c r="L744" s="256"/>
      <c r="M744" s="257"/>
      <c r="N744" s="258"/>
      <c r="O744" s="258"/>
      <c r="P744" s="258"/>
      <c r="Q744" s="258"/>
      <c r="R744" s="258"/>
      <c r="S744" s="258"/>
      <c r="T744" s="25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0" t="s">
        <v>165</v>
      </c>
      <c r="AU744" s="260" t="s">
        <v>87</v>
      </c>
      <c r="AV744" s="14" t="s">
        <v>87</v>
      </c>
      <c r="AW744" s="14" t="s">
        <v>33</v>
      </c>
      <c r="AX744" s="14" t="s">
        <v>78</v>
      </c>
      <c r="AY744" s="260" t="s">
        <v>155</v>
      </c>
    </row>
    <row r="745" s="13" customFormat="1">
      <c r="A745" s="13"/>
      <c r="B745" s="240"/>
      <c r="C745" s="241"/>
      <c r="D745" s="235" t="s">
        <v>165</v>
      </c>
      <c r="E745" s="242" t="s">
        <v>1</v>
      </c>
      <c r="F745" s="243" t="s">
        <v>607</v>
      </c>
      <c r="G745" s="241"/>
      <c r="H745" s="242" t="s">
        <v>1</v>
      </c>
      <c r="I745" s="244"/>
      <c r="J745" s="241"/>
      <c r="K745" s="241"/>
      <c r="L745" s="245"/>
      <c r="M745" s="246"/>
      <c r="N745" s="247"/>
      <c r="O745" s="247"/>
      <c r="P745" s="247"/>
      <c r="Q745" s="247"/>
      <c r="R745" s="247"/>
      <c r="S745" s="247"/>
      <c r="T745" s="24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9" t="s">
        <v>165</v>
      </c>
      <c r="AU745" s="249" t="s">
        <v>87</v>
      </c>
      <c r="AV745" s="13" t="s">
        <v>85</v>
      </c>
      <c r="AW745" s="13" t="s">
        <v>33</v>
      </c>
      <c r="AX745" s="13" t="s">
        <v>78</v>
      </c>
      <c r="AY745" s="249" t="s">
        <v>155</v>
      </c>
    </row>
    <row r="746" s="13" customFormat="1">
      <c r="A746" s="13"/>
      <c r="B746" s="240"/>
      <c r="C746" s="241"/>
      <c r="D746" s="235" t="s">
        <v>165</v>
      </c>
      <c r="E746" s="242" t="s">
        <v>1</v>
      </c>
      <c r="F746" s="243" t="s">
        <v>297</v>
      </c>
      <c r="G746" s="241"/>
      <c r="H746" s="242" t="s">
        <v>1</v>
      </c>
      <c r="I746" s="244"/>
      <c r="J746" s="241"/>
      <c r="K746" s="241"/>
      <c r="L746" s="245"/>
      <c r="M746" s="246"/>
      <c r="N746" s="247"/>
      <c r="O746" s="247"/>
      <c r="P746" s="247"/>
      <c r="Q746" s="247"/>
      <c r="R746" s="247"/>
      <c r="S746" s="247"/>
      <c r="T746" s="24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9" t="s">
        <v>165</v>
      </c>
      <c r="AU746" s="249" t="s">
        <v>87</v>
      </c>
      <c r="AV746" s="13" t="s">
        <v>85</v>
      </c>
      <c r="AW746" s="13" t="s">
        <v>33</v>
      </c>
      <c r="AX746" s="13" t="s">
        <v>78</v>
      </c>
      <c r="AY746" s="249" t="s">
        <v>155</v>
      </c>
    </row>
    <row r="747" s="13" customFormat="1">
      <c r="A747" s="13"/>
      <c r="B747" s="240"/>
      <c r="C747" s="241"/>
      <c r="D747" s="235" t="s">
        <v>165</v>
      </c>
      <c r="E747" s="242" t="s">
        <v>1</v>
      </c>
      <c r="F747" s="243" t="s">
        <v>608</v>
      </c>
      <c r="G747" s="241"/>
      <c r="H747" s="242" t="s">
        <v>1</v>
      </c>
      <c r="I747" s="244"/>
      <c r="J747" s="241"/>
      <c r="K747" s="241"/>
      <c r="L747" s="245"/>
      <c r="M747" s="246"/>
      <c r="N747" s="247"/>
      <c r="O747" s="247"/>
      <c r="P747" s="247"/>
      <c r="Q747" s="247"/>
      <c r="R747" s="247"/>
      <c r="S747" s="247"/>
      <c r="T747" s="248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9" t="s">
        <v>165</v>
      </c>
      <c r="AU747" s="249" t="s">
        <v>87</v>
      </c>
      <c r="AV747" s="13" t="s">
        <v>85</v>
      </c>
      <c r="AW747" s="13" t="s">
        <v>33</v>
      </c>
      <c r="AX747" s="13" t="s">
        <v>78</v>
      </c>
      <c r="AY747" s="249" t="s">
        <v>155</v>
      </c>
    </row>
    <row r="748" s="14" customFormat="1">
      <c r="A748" s="14"/>
      <c r="B748" s="250"/>
      <c r="C748" s="251"/>
      <c r="D748" s="235" t="s">
        <v>165</v>
      </c>
      <c r="E748" s="252" t="s">
        <v>1</v>
      </c>
      <c r="F748" s="253" t="s">
        <v>609</v>
      </c>
      <c r="G748" s="251"/>
      <c r="H748" s="254">
        <v>110.208</v>
      </c>
      <c r="I748" s="255"/>
      <c r="J748" s="251"/>
      <c r="K748" s="251"/>
      <c r="L748" s="256"/>
      <c r="M748" s="257"/>
      <c r="N748" s="258"/>
      <c r="O748" s="258"/>
      <c r="P748" s="258"/>
      <c r="Q748" s="258"/>
      <c r="R748" s="258"/>
      <c r="S748" s="258"/>
      <c r="T748" s="25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0" t="s">
        <v>165</v>
      </c>
      <c r="AU748" s="260" t="s">
        <v>87</v>
      </c>
      <c r="AV748" s="14" t="s">
        <v>87</v>
      </c>
      <c r="AW748" s="14" t="s">
        <v>33</v>
      </c>
      <c r="AX748" s="14" t="s">
        <v>78</v>
      </c>
      <c r="AY748" s="260" t="s">
        <v>155</v>
      </c>
    </row>
    <row r="749" s="13" customFormat="1">
      <c r="A749" s="13"/>
      <c r="B749" s="240"/>
      <c r="C749" s="241"/>
      <c r="D749" s="235" t="s">
        <v>165</v>
      </c>
      <c r="E749" s="242" t="s">
        <v>1</v>
      </c>
      <c r="F749" s="243" t="s">
        <v>196</v>
      </c>
      <c r="G749" s="241"/>
      <c r="H749" s="242" t="s">
        <v>1</v>
      </c>
      <c r="I749" s="244"/>
      <c r="J749" s="241"/>
      <c r="K749" s="241"/>
      <c r="L749" s="245"/>
      <c r="M749" s="246"/>
      <c r="N749" s="247"/>
      <c r="O749" s="247"/>
      <c r="P749" s="247"/>
      <c r="Q749" s="247"/>
      <c r="R749" s="247"/>
      <c r="S749" s="247"/>
      <c r="T749" s="24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9" t="s">
        <v>165</v>
      </c>
      <c r="AU749" s="249" t="s">
        <v>87</v>
      </c>
      <c r="AV749" s="13" t="s">
        <v>85</v>
      </c>
      <c r="AW749" s="13" t="s">
        <v>33</v>
      </c>
      <c r="AX749" s="13" t="s">
        <v>78</v>
      </c>
      <c r="AY749" s="249" t="s">
        <v>155</v>
      </c>
    </row>
    <row r="750" s="14" customFormat="1">
      <c r="A750" s="14"/>
      <c r="B750" s="250"/>
      <c r="C750" s="251"/>
      <c r="D750" s="235" t="s">
        <v>165</v>
      </c>
      <c r="E750" s="252" t="s">
        <v>1</v>
      </c>
      <c r="F750" s="253" t="s">
        <v>610</v>
      </c>
      <c r="G750" s="251"/>
      <c r="H750" s="254">
        <v>57.552</v>
      </c>
      <c r="I750" s="255"/>
      <c r="J750" s="251"/>
      <c r="K750" s="251"/>
      <c r="L750" s="256"/>
      <c r="M750" s="257"/>
      <c r="N750" s="258"/>
      <c r="O750" s="258"/>
      <c r="P750" s="258"/>
      <c r="Q750" s="258"/>
      <c r="R750" s="258"/>
      <c r="S750" s="258"/>
      <c r="T750" s="25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0" t="s">
        <v>165</v>
      </c>
      <c r="AU750" s="260" t="s">
        <v>87</v>
      </c>
      <c r="AV750" s="14" t="s">
        <v>87</v>
      </c>
      <c r="AW750" s="14" t="s">
        <v>33</v>
      </c>
      <c r="AX750" s="14" t="s">
        <v>78</v>
      </c>
      <c r="AY750" s="260" t="s">
        <v>155</v>
      </c>
    </row>
    <row r="751" s="14" customFormat="1">
      <c r="A751" s="14"/>
      <c r="B751" s="250"/>
      <c r="C751" s="251"/>
      <c r="D751" s="235" t="s">
        <v>165</v>
      </c>
      <c r="E751" s="252" t="s">
        <v>1</v>
      </c>
      <c r="F751" s="253" t="s">
        <v>611</v>
      </c>
      <c r="G751" s="251"/>
      <c r="H751" s="254">
        <v>8.4100000000000001</v>
      </c>
      <c r="I751" s="255"/>
      <c r="J751" s="251"/>
      <c r="K751" s="251"/>
      <c r="L751" s="256"/>
      <c r="M751" s="257"/>
      <c r="N751" s="258"/>
      <c r="O751" s="258"/>
      <c r="P751" s="258"/>
      <c r="Q751" s="258"/>
      <c r="R751" s="258"/>
      <c r="S751" s="258"/>
      <c r="T751" s="25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0" t="s">
        <v>165</v>
      </c>
      <c r="AU751" s="260" t="s">
        <v>87</v>
      </c>
      <c r="AV751" s="14" t="s">
        <v>87</v>
      </c>
      <c r="AW751" s="14" t="s">
        <v>33</v>
      </c>
      <c r="AX751" s="14" t="s">
        <v>78</v>
      </c>
      <c r="AY751" s="260" t="s">
        <v>155</v>
      </c>
    </row>
    <row r="752" s="13" customFormat="1">
      <c r="A752" s="13"/>
      <c r="B752" s="240"/>
      <c r="C752" s="241"/>
      <c r="D752" s="235" t="s">
        <v>165</v>
      </c>
      <c r="E752" s="242" t="s">
        <v>1</v>
      </c>
      <c r="F752" s="243" t="s">
        <v>241</v>
      </c>
      <c r="G752" s="241"/>
      <c r="H752" s="242" t="s">
        <v>1</v>
      </c>
      <c r="I752" s="244"/>
      <c r="J752" s="241"/>
      <c r="K752" s="241"/>
      <c r="L752" s="245"/>
      <c r="M752" s="246"/>
      <c r="N752" s="247"/>
      <c r="O752" s="247"/>
      <c r="P752" s="247"/>
      <c r="Q752" s="247"/>
      <c r="R752" s="247"/>
      <c r="S752" s="247"/>
      <c r="T752" s="24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9" t="s">
        <v>165</v>
      </c>
      <c r="AU752" s="249" t="s">
        <v>87</v>
      </c>
      <c r="AV752" s="13" t="s">
        <v>85</v>
      </c>
      <c r="AW752" s="13" t="s">
        <v>33</v>
      </c>
      <c r="AX752" s="13" t="s">
        <v>78</v>
      </c>
      <c r="AY752" s="249" t="s">
        <v>155</v>
      </c>
    </row>
    <row r="753" s="13" customFormat="1">
      <c r="A753" s="13"/>
      <c r="B753" s="240"/>
      <c r="C753" s="241"/>
      <c r="D753" s="235" t="s">
        <v>165</v>
      </c>
      <c r="E753" s="242" t="s">
        <v>1</v>
      </c>
      <c r="F753" s="243" t="s">
        <v>231</v>
      </c>
      <c r="G753" s="241"/>
      <c r="H753" s="242" t="s">
        <v>1</v>
      </c>
      <c r="I753" s="244"/>
      <c r="J753" s="241"/>
      <c r="K753" s="241"/>
      <c r="L753" s="245"/>
      <c r="M753" s="246"/>
      <c r="N753" s="247"/>
      <c r="O753" s="247"/>
      <c r="P753" s="247"/>
      <c r="Q753" s="247"/>
      <c r="R753" s="247"/>
      <c r="S753" s="247"/>
      <c r="T753" s="24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9" t="s">
        <v>165</v>
      </c>
      <c r="AU753" s="249" t="s">
        <v>87</v>
      </c>
      <c r="AV753" s="13" t="s">
        <v>85</v>
      </c>
      <c r="AW753" s="13" t="s">
        <v>33</v>
      </c>
      <c r="AX753" s="13" t="s">
        <v>78</v>
      </c>
      <c r="AY753" s="249" t="s">
        <v>155</v>
      </c>
    </row>
    <row r="754" s="14" customFormat="1">
      <c r="A754" s="14"/>
      <c r="B754" s="250"/>
      <c r="C754" s="251"/>
      <c r="D754" s="235" t="s">
        <v>165</v>
      </c>
      <c r="E754" s="252" t="s">
        <v>1</v>
      </c>
      <c r="F754" s="253" t="s">
        <v>612</v>
      </c>
      <c r="G754" s="251"/>
      <c r="H754" s="254">
        <v>9.5039999999999996</v>
      </c>
      <c r="I754" s="255"/>
      <c r="J754" s="251"/>
      <c r="K754" s="251"/>
      <c r="L754" s="256"/>
      <c r="M754" s="257"/>
      <c r="N754" s="258"/>
      <c r="O754" s="258"/>
      <c r="P754" s="258"/>
      <c r="Q754" s="258"/>
      <c r="R754" s="258"/>
      <c r="S754" s="258"/>
      <c r="T754" s="25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0" t="s">
        <v>165</v>
      </c>
      <c r="AU754" s="260" t="s">
        <v>87</v>
      </c>
      <c r="AV754" s="14" t="s">
        <v>87</v>
      </c>
      <c r="AW754" s="14" t="s">
        <v>33</v>
      </c>
      <c r="AX754" s="14" t="s">
        <v>78</v>
      </c>
      <c r="AY754" s="260" t="s">
        <v>155</v>
      </c>
    </row>
    <row r="755" s="13" customFormat="1">
      <c r="A755" s="13"/>
      <c r="B755" s="240"/>
      <c r="C755" s="241"/>
      <c r="D755" s="235" t="s">
        <v>165</v>
      </c>
      <c r="E755" s="242" t="s">
        <v>1</v>
      </c>
      <c r="F755" s="243" t="s">
        <v>297</v>
      </c>
      <c r="G755" s="241"/>
      <c r="H755" s="242" t="s">
        <v>1</v>
      </c>
      <c r="I755" s="244"/>
      <c r="J755" s="241"/>
      <c r="K755" s="241"/>
      <c r="L755" s="245"/>
      <c r="M755" s="246"/>
      <c r="N755" s="247"/>
      <c r="O755" s="247"/>
      <c r="P755" s="247"/>
      <c r="Q755" s="247"/>
      <c r="R755" s="247"/>
      <c r="S755" s="247"/>
      <c r="T755" s="24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9" t="s">
        <v>165</v>
      </c>
      <c r="AU755" s="249" t="s">
        <v>87</v>
      </c>
      <c r="AV755" s="13" t="s">
        <v>85</v>
      </c>
      <c r="AW755" s="13" t="s">
        <v>33</v>
      </c>
      <c r="AX755" s="13" t="s">
        <v>78</v>
      </c>
      <c r="AY755" s="249" t="s">
        <v>155</v>
      </c>
    </row>
    <row r="756" s="14" customFormat="1">
      <c r="A756" s="14"/>
      <c r="B756" s="250"/>
      <c r="C756" s="251"/>
      <c r="D756" s="235" t="s">
        <v>165</v>
      </c>
      <c r="E756" s="252" t="s">
        <v>1</v>
      </c>
      <c r="F756" s="253" t="s">
        <v>613</v>
      </c>
      <c r="G756" s="251"/>
      <c r="H756" s="254">
        <v>557.17200000000003</v>
      </c>
      <c r="I756" s="255"/>
      <c r="J756" s="251"/>
      <c r="K756" s="251"/>
      <c r="L756" s="256"/>
      <c r="M756" s="257"/>
      <c r="N756" s="258"/>
      <c r="O756" s="258"/>
      <c r="P756" s="258"/>
      <c r="Q756" s="258"/>
      <c r="R756" s="258"/>
      <c r="S756" s="258"/>
      <c r="T756" s="25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0" t="s">
        <v>165</v>
      </c>
      <c r="AU756" s="260" t="s">
        <v>87</v>
      </c>
      <c r="AV756" s="14" t="s">
        <v>87</v>
      </c>
      <c r="AW756" s="14" t="s">
        <v>33</v>
      </c>
      <c r="AX756" s="14" t="s">
        <v>78</v>
      </c>
      <c r="AY756" s="260" t="s">
        <v>155</v>
      </c>
    </row>
    <row r="757" s="13" customFormat="1">
      <c r="A757" s="13"/>
      <c r="B757" s="240"/>
      <c r="C757" s="241"/>
      <c r="D757" s="235" t="s">
        <v>165</v>
      </c>
      <c r="E757" s="242" t="s">
        <v>1</v>
      </c>
      <c r="F757" s="243" t="s">
        <v>244</v>
      </c>
      <c r="G757" s="241"/>
      <c r="H757" s="242" t="s">
        <v>1</v>
      </c>
      <c r="I757" s="244"/>
      <c r="J757" s="241"/>
      <c r="K757" s="241"/>
      <c r="L757" s="245"/>
      <c r="M757" s="246"/>
      <c r="N757" s="247"/>
      <c r="O757" s="247"/>
      <c r="P757" s="247"/>
      <c r="Q757" s="247"/>
      <c r="R757" s="247"/>
      <c r="S757" s="247"/>
      <c r="T757" s="24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9" t="s">
        <v>165</v>
      </c>
      <c r="AU757" s="249" t="s">
        <v>87</v>
      </c>
      <c r="AV757" s="13" t="s">
        <v>85</v>
      </c>
      <c r="AW757" s="13" t="s">
        <v>33</v>
      </c>
      <c r="AX757" s="13" t="s">
        <v>78</v>
      </c>
      <c r="AY757" s="249" t="s">
        <v>155</v>
      </c>
    </row>
    <row r="758" s="14" customFormat="1">
      <c r="A758" s="14"/>
      <c r="B758" s="250"/>
      <c r="C758" s="251"/>
      <c r="D758" s="235" t="s">
        <v>165</v>
      </c>
      <c r="E758" s="252" t="s">
        <v>1</v>
      </c>
      <c r="F758" s="253" t="s">
        <v>614</v>
      </c>
      <c r="G758" s="251"/>
      <c r="H758" s="254">
        <v>152.09999999999999</v>
      </c>
      <c r="I758" s="255"/>
      <c r="J758" s="251"/>
      <c r="K758" s="251"/>
      <c r="L758" s="256"/>
      <c r="M758" s="257"/>
      <c r="N758" s="258"/>
      <c r="O758" s="258"/>
      <c r="P758" s="258"/>
      <c r="Q758" s="258"/>
      <c r="R758" s="258"/>
      <c r="S758" s="258"/>
      <c r="T758" s="25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0" t="s">
        <v>165</v>
      </c>
      <c r="AU758" s="260" t="s">
        <v>87</v>
      </c>
      <c r="AV758" s="14" t="s">
        <v>87</v>
      </c>
      <c r="AW758" s="14" t="s">
        <v>33</v>
      </c>
      <c r="AX758" s="14" t="s">
        <v>78</v>
      </c>
      <c r="AY758" s="260" t="s">
        <v>155</v>
      </c>
    </row>
    <row r="759" s="14" customFormat="1">
      <c r="A759" s="14"/>
      <c r="B759" s="250"/>
      <c r="C759" s="251"/>
      <c r="D759" s="235" t="s">
        <v>165</v>
      </c>
      <c r="E759" s="252" t="s">
        <v>1</v>
      </c>
      <c r="F759" s="253" t="s">
        <v>615</v>
      </c>
      <c r="G759" s="251"/>
      <c r="H759" s="254">
        <v>29.52</v>
      </c>
      <c r="I759" s="255"/>
      <c r="J759" s="251"/>
      <c r="K759" s="251"/>
      <c r="L759" s="256"/>
      <c r="M759" s="257"/>
      <c r="N759" s="258"/>
      <c r="O759" s="258"/>
      <c r="P759" s="258"/>
      <c r="Q759" s="258"/>
      <c r="R759" s="258"/>
      <c r="S759" s="258"/>
      <c r="T759" s="25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0" t="s">
        <v>165</v>
      </c>
      <c r="AU759" s="260" t="s">
        <v>87</v>
      </c>
      <c r="AV759" s="14" t="s">
        <v>87</v>
      </c>
      <c r="AW759" s="14" t="s">
        <v>33</v>
      </c>
      <c r="AX759" s="14" t="s">
        <v>78</v>
      </c>
      <c r="AY759" s="260" t="s">
        <v>155</v>
      </c>
    </row>
    <row r="760" s="14" customFormat="1">
      <c r="A760" s="14"/>
      <c r="B760" s="250"/>
      <c r="C760" s="251"/>
      <c r="D760" s="235" t="s">
        <v>165</v>
      </c>
      <c r="E760" s="252" t="s">
        <v>1</v>
      </c>
      <c r="F760" s="253" t="s">
        <v>616</v>
      </c>
      <c r="G760" s="251"/>
      <c r="H760" s="254">
        <v>10.253</v>
      </c>
      <c r="I760" s="255"/>
      <c r="J760" s="251"/>
      <c r="K760" s="251"/>
      <c r="L760" s="256"/>
      <c r="M760" s="257"/>
      <c r="N760" s="258"/>
      <c r="O760" s="258"/>
      <c r="P760" s="258"/>
      <c r="Q760" s="258"/>
      <c r="R760" s="258"/>
      <c r="S760" s="258"/>
      <c r="T760" s="259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0" t="s">
        <v>165</v>
      </c>
      <c r="AU760" s="260" t="s">
        <v>87</v>
      </c>
      <c r="AV760" s="14" t="s">
        <v>87</v>
      </c>
      <c r="AW760" s="14" t="s">
        <v>33</v>
      </c>
      <c r="AX760" s="14" t="s">
        <v>78</v>
      </c>
      <c r="AY760" s="260" t="s">
        <v>155</v>
      </c>
    </row>
    <row r="761" s="13" customFormat="1">
      <c r="A761" s="13"/>
      <c r="B761" s="240"/>
      <c r="C761" s="241"/>
      <c r="D761" s="235" t="s">
        <v>165</v>
      </c>
      <c r="E761" s="242" t="s">
        <v>1</v>
      </c>
      <c r="F761" s="243" t="s">
        <v>248</v>
      </c>
      <c r="G761" s="241"/>
      <c r="H761" s="242" t="s">
        <v>1</v>
      </c>
      <c r="I761" s="244"/>
      <c r="J761" s="241"/>
      <c r="K761" s="241"/>
      <c r="L761" s="245"/>
      <c r="M761" s="246"/>
      <c r="N761" s="247"/>
      <c r="O761" s="247"/>
      <c r="P761" s="247"/>
      <c r="Q761" s="247"/>
      <c r="R761" s="247"/>
      <c r="S761" s="247"/>
      <c r="T761" s="24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9" t="s">
        <v>165</v>
      </c>
      <c r="AU761" s="249" t="s">
        <v>87</v>
      </c>
      <c r="AV761" s="13" t="s">
        <v>85</v>
      </c>
      <c r="AW761" s="13" t="s">
        <v>33</v>
      </c>
      <c r="AX761" s="13" t="s">
        <v>78</v>
      </c>
      <c r="AY761" s="249" t="s">
        <v>155</v>
      </c>
    </row>
    <row r="762" s="13" customFormat="1">
      <c r="A762" s="13"/>
      <c r="B762" s="240"/>
      <c r="C762" s="241"/>
      <c r="D762" s="235" t="s">
        <v>165</v>
      </c>
      <c r="E762" s="242" t="s">
        <v>1</v>
      </c>
      <c r="F762" s="243" t="s">
        <v>244</v>
      </c>
      <c r="G762" s="241"/>
      <c r="H762" s="242" t="s">
        <v>1</v>
      </c>
      <c r="I762" s="244"/>
      <c r="J762" s="241"/>
      <c r="K762" s="241"/>
      <c r="L762" s="245"/>
      <c r="M762" s="246"/>
      <c r="N762" s="247"/>
      <c r="O762" s="247"/>
      <c r="P762" s="247"/>
      <c r="Q762" s="247"/>
      <c r="R762" s="247"/>
      <c r="S762" s="247"/>
      <c r="T762" s="24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9" t="s">
        <v>165</v>
      </c>
      <c r="AU762" s="249" t="s">
        <v>87</v>
      </c>
      <c r="AV762" s="13" t="s">
        <v>85</v>
      </c>
      <c r="AW762" s="13" t="s">
        <v>33</v>
      </c>
      <c r="AX762" s="13" t="s">
        <v>78</v>
      </c>
      <c r="AY762" s="249" t="s">
        <v>155</v>
      </c>
    </row>
    <row r="763" s="14" customFormat="1">
      <c r="A763" s="14"/>
      <c r="B763" s="250"/>
      <c r="C763" s="251"/>
      <c r="D763" s="235" t="s">
        <v>165</v>
      </c>
      <c r="E763" s="252" t="s">
        <v>1</v>
      </c>
      <c r="F763" s="253" t="s">
        <v>617</v>
      </c>
      <c r="G763" s="251"/>
      <c r="H763" s="254">
        <v>71.584999999999994</v>
      </c>
      <c r="I763" s="255"/>
      <c r="J763" s="251"/>
      <c r="K763" s="251"/>
      <c r="L763" s="256"/>
      <c r="M763" s="257"/>
      <c r="N763" s="258"/>
      <c r="O763" s="258"/>
      <c r="P763" s="258"/>
      <c r="Q763" s="258"/>
      <c r="R763" s="258"/>
      <c r="S763" s="258"/>
      <c r="T763" s="25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0" t="s">
        <v>165</v>
      </c>
      <c r="AU763" s="260" t="s">
        <v>87</v>
      </c>
      <c r="AV763" s="14" t="s">
        <v>87</v>
      </c>
      <c r="AW763" s="14" t="s">
        <v>33</v>
      </c>
      <c r="AX763" s="14" t="s">
        <v>78</v>
      </c>
      <c r="AY763" s="260" t="s">
        <v>155</v>
      </c>
    </row>
    <row r="764" s="14" customFormat="1">
      <c r="A764" s="14"/>
      <c r="B764" s="250"/>
      <c r="C764" s="251"/>
      <c r="D764" s="235" t="s">
        <v>165</v>
      </c>
      <c r="E764" s="252" t="s">
        <v>1</v>
      </c>
      <c r="F764" s="253" t="s">
        <v>618</v>
      </c>
      <c r="G764" s="251"/>
      <c r="H764" s="254">
        <v>1.5980000000000001</v>
      </c>
      <c r="I764" s="255"/>
      <c r="J764" s="251"/>
      <c r="K764" s="251"/>
      <c r="L764" s="256"/>
      <c r="M764" s="257"/>
      <c r="N764" s="258"/>
      <c r="O764" s="258"/>
      <c r="P764" s="258"/>
      <c r="Q764" s="258"/>
      <c r="R764" s="258"/>
      <c r="S764" s="258"/>
      <c r="T764" s="25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0" t="s">
        <v>165</v>
      </c>
      <c r="AU764" s="260" t="s">
        <v>87</v>
      </c>
      <c r="AV764" s="14" t="s">
        <v>87</v>
      </c>
      <c r="AW764" s="14" t="s">
        <v>33</v>
      </c>
      <c r="AX764" s="14" t="s">
        <v>78</v>
      </c>
      <c r="AY764" s="260" t="s">
        <v>155</v>
      </c>
    </row>
    <row r="765" s="13" customFormat="1">
      <c r="A765" s="13"/>
      <c r="B765" s="240"/>
      <c r="C765" s="241"/>
      <c r="D765" s="235" t="s">
        <v>165</v>
      </c>
      <c r="E765" s="242" t="s">
        <v>1</v>
      </c>
      <c r="F765" s="243" t="s">
        <v>250</v>
      </c>
      <c r="G765" s="241"/>
      <c r="H765" s="242" t="s">
        <v>1</v>
      </c>
      <c r="I765" s="244"/>
      <c r="J765" s="241"/>
      <c r="K765" s="241"/>
      <c r="L765" s="245"/>
      <c r="M765" s="246"/>
      <c r="N765" s="247"/>
      <c r="O765" s="247"/>
      <c r="P765" s="247"/>
      <c r="Q765" s="247"/>
      <c r="R765" s="247"/>
      <c r="S765" s="247"/>
      <c r="T765" s="24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9" t="s">
        <v>165</v>
      </c>
      <c r="AU765" s="249" t="s">
        <v>87</v>
      </c>
      <c r="AV765" s="13" t="s">
        <v>85</v>
      </c>
      <c r="AW765" s="13" t="s">
        <v>33</v>
      </c>
      <c r="AX765" s="13" t="s">
        <v>78</v>
      </c>
      <c r="AY765" s="249" t="s">
        <v>155</v>
      </c>
    </row>
    <row r="766" s="13" customFormat="1">
      <c r="A766" s="13"/>
      <c r="B766" s="240"/>
      <c r="C766" s="241"/>
      <c r="D766" s="235" t="s">
        <v>165</v>
      </c>
      <c r="E766" s="242" t="s">
        <v>1</v>
      </c>
      <c r="F766" s="243" t="s">
        <v>244</v>
      </c>
      <c r="G766" s="241"/>
      <c r="H766" s="242" t="s">
        <v>1</v>
      </c>
      <c r="I766" s="244"/>
      <c r="J766" s="241"/>
      <c r="K766" s="241"/>
      <c r="L766" s="245"/>
      <c r="M766" s="246"/>
      <c r="N766" s="247"/>
      <c r="O766" s="247"/>
      <c r="P766" s="247"/>
      <c r="Q766" s="247"/>
      <c r="R766" s="247"/>
      <c r="S766" s="247"/>
      <c r="T766" s="24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9" t="s">
        <v>165</v>
      </c>
      <c r="AU766" s="249" t="s">
        <v>87</v>
      </c>
      <c r="AV766" s="13" t="s">
        <v>85</v>
      </c>
      <c r="AW766" s="13" t="s">
        <v>33</v>
      </c>
      <c r="AX766" s="13" t="s">
        <v>78</v>
      </c>
      <c r="AY766" s="249" t="s">
        <v>155</v>
      </c>
    </row>
    <row r="767" s="14" customFormat="1">
      <c r="A767" s="14"/>
      <c r="B767" s="250"/>
      <c r="C767" s="251"/>
      <c r="D767" s="235" t="s">
        <v>165</v>
      </c>
      <c r="E767" s="252" t="s">
        <v>1</v>
      </c>
      <c r="F767" s="253" t="s">
        <v>619</v>
      </c>
      <c r="G767" s="251"/>
      <c r="H767" s="254">
        <v>15.640000000000001</v>
      </c>
      <c r="I767" s="255"/>
      <c r="J767" s="251"/>
      <c r="K767" s="251"/>
      <c r="L767" s="256"/>
      <c r="M767" s="257"/>
      <c r="N767" s="258"/>
      <c r="O767" s="258"/>
      <c r="P767" s="258"/>
      <c r="Q767" s="258"/>
      <c r="R767" s="258"/>
      <c r="S767" s="258"/>
      <c r="T767" s="25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0" t="s">
        <v>165</v>
      </c>
      <c r="AU767" s="260" t="s">
        <v>87</v>
      </c>
      <c r="AV767" s="14" t="s">
        <v>87</v>
      </c>
      <c r="AW767" s="14" t="s">
        <v>33</v>
      </c>
      <c r="AX767" s="14" t="s">
        <v>78</v>
      </c>
      <c r="AY767" s="260" t="s">
        <v>155</v>
      </c>
    </row>
    <row r="768" s="13" customFormat="1">
      <c r="A768" s="13"/>
      <c r="B768" s="240"/>
      <c r="C768" s="241"/>
      <c r="D768" s="235" t="s">
        <v>165</v>
      </c>
      <c r="E768" s="242" t="s">
        <v>1</v>
      </c>
      <c r="F768" s="243" t="s">
        <v>620</v>
      </c>
      <c r="G768" s="241"/>
      <c r="H768" s="242" t="s">
        <v>1</v>
      </c>
      <c r="I768" s="244"/>
      <c r="J768" s="241"/>
      <c r="K768" s="241"/>
      <c r="L768" s="245"/>
      <c r="M768" s="246"/>
      <c r="N768" s="247"/>
      <c r="O768" s="247"/>
      <c r="P768" s="247"/>
      <c r="Q768" s="247"/>
      <c r="R768" s="247"/>
      <c r="S768" s="247"/>
      <c r="T768" s="24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9" t="s">
        <v>165</v>
      </c>
      <c r="AU768" s="249" t="s">
        <v>87</v>
      </c>
      <c r="AV768" s="13" t="s">
        <v>85</v>
      </c>
      <c r="AW768" s="13" t="s">
        <v>33</v>
      </c>
      <c r="AX768" s="13" t="s">
        <v>78</v>
      </c>
      <c r="AY768" s="249" t="s">
        <v>155</v>
      </c>
    </row>
    <row r="769" s="14" customFormat="1">
      <c r="A769" s="14"/>
      <c r="B769" s="250"/>
      <c r="C769" s="251"/>
      <c r="D769" s="235" t="s">
        <v>165</v>
      </c>
      <c r="E769" s="252" t="s">
        <v>1</v>
      </c>
      <c r="F769" s="253" t="s">
        <v>621</v>
      </c>
      <c r="G769" s="251"/>
      <c r="H769" s="254">
        <v>2.496</v>
      </c>
      <c r="I769" s="255"/>
      <c r="J769" s="251"/>
      <c r="K769" s="251"/>
      <c r="L769" s="256"/>
      <c r="M769" s="257"/>
      <c r="N769" s="258"/>
      <c r="O769" s="258"/>
      <c r="P769" s="258"/>
      <c r="Q769" s="258"/>
      <c r="R769" s="258"/>
      <c r="S769" s="258"/>
      <c r="T769" s="25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0" t="s">
        <v>165</v>
      </c>
      <c r="AU769" s="260" t="s">
        <v>87</v>
      </c>
      <c r="AV769" s="14" t="s">
        <v>87</v>
      </c>
      <c r="AW769" s="14" t="s">
        <v>33</v>
      </c>
      <c r="AX769" s="14" t="s">
        <v>78</v>
      </c>
      <c r="AY769" s="260" t="s">
        <v>155</v>
      </c>
    </row>
    <row r="770" s="13" customFormat="1">
      <c r="A770" s="13"/>
      <c r="B770" s="240"/>
      <c r="C770" s="241"/>
      <c r="D770" s="235" t="s">
        <v>165</v>
      </c>
      <c r="E770" s="242" t="s">
        <v>1</v>
      </c>
      <c r="F770" s="243" t="s">
        <v>585</v>
      </c>
      <c r="G770" s="241"/>
      <c r="H770" s="242" t="s">
        <v>1</v>
      </c>
      <c r="I770" s="244"/>
      <c r="J770" s="241"/>
      <c r="K770" s="241"/>
      <c r="L770" s="245"/>
      <c r="M770" s="246"/>
      <c r="N770" s="247"/>
      <c r="O770" s="247"/>
      <c r="P770" s="247"/>
      <c r="Q770" s="247"/>
      <c r="R770" s="247"/>
      <c r="S770" s="247"/>
      <c r="T770" s="24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9" t="s">
        <v>165</v>
      </c>
      <c r="AU770" s="249" t="s">
        <v>87</v>
      </c>
      <c r="AV770" s="13" t="s">
        <v>85</v>
      </c>
      <c r="AW770" s="13" t="s">
        <v>33</v>
      </c>
      <c r="AX770" s="13" t="s">
        <v>78</v>
      </c>
      <c r="AY770" s="249" t="s">
        <v>155</v>
      </c>
    </row>
    <row r="771" s="14" customFormat="1">
      <c r="A771" s="14"/>
      <c r="B771" s="250"/>
      <c r="C771" s="251"/>
      <c r="D771" s="235" t="s">
        <v>165</v>
      </c>
      <c r="E771" s="252" t="s">
        <v>1</v>
      </c>
      <c r="F771" s="253" t="s">
        <v>622</v>
      </c>
      <c r="G771" s="251"/>
      <c r="H771" s="254">
        <v>62.033999999999999</v>
      </c>
      <c r="I771" s="255"/>
      <c r="J771" s="251"/>
      <c r="K771" s="251"/>
      <c r="L771" s="256"/>
      <c r="M771" s="257"/>
      <c r="N771" s="258"/>
      <c r="O771" s="258"/>
      <c r="P771" s="258"/>
      <c r="Q771" s="258"/>
      <c r="R771" s="258"/>
      <c r="S771" s="258"/>
      <c r="T771" s="25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0" t="s">
        <v>165</v>
      </c>
      <c r="AU771" s="260" t="s">
        <v>87</v>
      </c>
      <c r="AV771" s="14" t="s">
        <v>87</v>
      </c>
      <c r="AW771" s="14" t="s">
        <v>33</v>
      </c>
      <c r="AX771" s="14" t="s">
        <v>78</v>
      </c>
      <c r="AY771" s="260" t="s">
        <v>155</v>
      </c>
    </row>
    <row r="772" s="13" customFormat="1">
      <c r="A772" s="13"/>
      <c r="B772" s="240"/>
      <c r="C772" s="241"/>
      <c r="D772" s="235" t="s">
        <v>165</v>
      </c>
      <c r="E772" s="242" t="s">
        <v>1</v>
      </c>
      <c r="F772" s="243" t="s">
        <v>565</v>
      </c>
      <c r="G772" s="241"/>
      <c r="H772" s="242" t="s">
        <v>1</v>
      </c>
      <c r="I772" s="244"/>
      <c r="J772" s="241"/>
      <c r="K772" s="241"/>
      <c r="L772" s="245"/>
      <c r="M772" s="246"/>
      <c r="N772" s="247"/>
      <c r="O772" s="247"/>
      <c r="P772" s="247"/>
      <c r="Q772" s="247"/>
      <c r="R772" s="247"/>
      <c r="S772" s="247"/>
      <c r="T772" s="24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9" t="s">
        <v>165</v>
      </c>
      <c r="AU772" s="249" t="s">
        <v>87</v>
      </c>
      <c r="AV772" s="13" t="s">
        <v>85</v>
      </c>
      <c r="AW772" s="13" t="s">
        <v>33</v>
      </c>
      <c r="AX772" s="13" t="s">
        <v>78</v>
      </c>
      <c r="AY772" s="249" t="s">
        <v>155</v>
      </c>
    </row>
    <row r="773" s="14" customFormat="1">
      <c r="A773" s="14"/>
      <c r="B773" s="250"/>
      <c r="C773" s="251"/>
      <c r="D773" s="235" t="s">
        <v>165</v>
      </c>
      <c r="E773" s="252" t="s">
        <v>1</v>
      </c>
      <c r="F773" s="253" t="s">
        <v>623</v>
      </c>
      <c r="G773" s="251"/>
      <c r="H773" s="254">
        <v>37.045000000000002</v>
      </c>
      <c r="I773" s="255"/>
      <c r="J773" s="251"/>
      <c r="K773" s="251"/>
      <c r="L773" s="256"/>
      <c r="M773" s="257"/>
      <c r="N773" s="258"/>
      <c r="O773" s="258"/>
      <c r="P773" s="258"/>
      <c r="Q773" s="258"/>
      <c r="R773" s="258"/>
      <c r="S773" s="258"/>
      <c r="T773" s="25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0" t="s">
        <v>165</v>
      </c>
      <c r="AU773" s="260" t="s">
        <v>87</v>
      </c>
      <c r="AV773" s="14" t="s">
        <v>87</v>
      </c>
      <c r="AW773" s="14" t="s">
        <v>33</v>
      </c>
      <c r="AX773" s="14" t="s">
        <v>78</v>
      </c>
      <c r="AY773" s="260" t="s">
        <v>155</v>
      </c>
    </row>
    <row r="774" s="14" customFormat="1">
      <c r="A774" s="14"/>
      <c r="B774" s="250"/>
      <c r="C774" s="251"/>
      <c r="D774" s="235" t="s">
        <v>165</v>
      </c>
      <c r="E774" s="252" t="s">
        <v>1</v>
      </c>
      <c r="F774" s="253" t="s">
        <v>624</v>
      </c>
      <c r="G774" s="251"/>
      <c r="H774" s="254">
        <v>2.9809999999999999</v>
      </c>
      <c r="I774" s="255"/>
      <c r="J774" s="251"/>
      <c r="K774" s="251"/>
      <c r="L774" s="256"/>
      <c r="M774" s="257"/>
      <c r="N774" s="258"/>
      <c r="O774" s="258"/>
      <c r="P774" s="258"/>
      <c r="Q774" s="258"/>
      <c r="R774" s="258"/>
      <c r="S774" s="258"/>
      <c r="T774" s="25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0" t="s">
        <v>165</v>
      </c>
      <c r="AU774" s="260" t="s">
        <v>87</v>
      </c>
      <c r="AV774" s="14" t="s">
        <v>87</v>
      </c>
      <c r="AW774" s="14" t="s">
        <v>33</v>
      </c>
      <c r="AX774" s="14" t="s">
        <v>78</v>
      </c>
      <c r="AY774" s="260" t="s">
        <v>155</v>
      </c>
    </row>
    <row r="775" s="14" customFormat="1">
      <c r="A775" s="14"/>
      <c r="B775" s="250"/>
      <c r="C775" s="251"/>
      <c r="D775" s="235" t="s">
        <v>165</v>
      </c>
      <c r="E775" s="252" t="s">
        <v>1</v>
      </c>
      <c r="F775" s="253" t="s">
        <v>625</v>
      </c>
      <c r="G775" s="251"/>
      <c r="H775" s="254">
        <v>4.3780000000000001</v>
      </c>
      <c r="I775" s="255"/>
      <c r="J775" s="251"/>
      <c r="K775" s="251"/>
      <c r="L775" s="256"/>
      <c r="M775" s="257"/>
      <c r="N775" s="258"/>
      <c r="O775" s="258"/>
      <c r="P775" s="258"/>
      <c r="Q775" s="258"/>
      <c r="R775" s="258"/>
      <c r="S775" s="258"/>
      <c r="T775" s="25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0" t="s">
        <v>165</v>
      </c>
      <c r="AU775" s="260" t="s">
        <v>87</v>
      </c>
      <c r="AV775" s="14" t="s">
        <v>87</v>
      </c>
      <c r="AW775" s="14" t="s">
        <v>33</v>
      </c>
      <c r="AX775" s="14" t="s">
        <v>78</v>
      </c>
      <c r="AY775" s="260" t="s">
        <v>155</v>
      </c>
    </row>
    <row r="776" s="13" customFormat="1">
      <c r="A776" s="13"/>
      <c r="B776" s="240"/>
      <c r="C776" s="241"/>
      <c r="D776" s="235" t="s">
        <v>165</v>
      </c>
      <c r="E776" s="242" t="s">
        <v>1</v>
      </c>
      <c r="F776" s="243" t="s">
        <v>626</v>
      </c>
      <c r="G776" s="241"/>
      <c r="H776" s="242" t="s">
        <v>1</v>
      </c>
      <c r="I776" s="244"/>
      <c r="J776" s="241"/>
      <c r="K776" s="241"/>
      <c r="L776" s="245"/>
      <c r="M776" s="246"/>
      <c r="N776" s="247"/>
      <c r="O776" s="247"/>
      <c r="P776" s="247"/>
      <c r="Q776" s="247"/>
      <c r="R776" s="247"/>
      <c r="S776" s="247"/>
      <c r="T776" s="24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9" t="s">
        <v>165</v>
      </c>
      <c r="AU776" s="249" t="s">
        <v>87</v>
      </c>
      <c r="AV776" s="13" t="s">
        <v>85</v>
      </c>
      <c r="AW776" s="13" t="s">
        <v>33</v>
      </c>
      <c r="AX776" s="13" t="s">
        <v>78</v>
      </c>
      <c r="AY776" s="249" t="s">
        <v>155</v>
      </c>
    </row>
    <row r="777" s="13" customFormat="1">
      <c r="A777" s="13"/>
      <c r="B777" s="240"/>
      <c r="C777" s="241"/>
      <c r="D777" s="235" t="s">
        <v>165</v>
      </c>
      <c r="E777" s="242" t="s">
        <v>1</v>
      </c>
      <c r="F777" s="243" t="s">
        <v>297</v>
      </c>
      <c r="G777" s="241"/>
      <c r="H777" s="242" t="s">
        <v>1</v>
      </c>
      <c r="I777" s="244"/>
      <c r="J777" s="241"/>
      <c r="K777" s="241"/>
      <c r="L777" s="245"/>
      <c r="M777" s="246"/>
      <c r="N777" s="247"/>
      <c r="O777" s="247"/>
      <c r="P777" s="247"/>
      <c r="Q777" s="247"/>
      <c r="R777" s="247"/>
      <c r="S777" s="247"/>
      <c r="T777" s="24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9" t="s">
        <v>165</v>
      </c>
      <c r="AU777" s="249" t="s">
        <v>87</v>
      </c>
      <c r="AV777" s="13" t="s">
        <v>85</v>
      </c>
      <c r="AW777" s="13" t="s">
        <v>33</v>
      </c>
      <c r="AX777" s="13" t="s">
        <v>78</v>
      </c>
      <c r="AY777" s="249" t="s">
        <v>155</v>
      </c>
    </row>
    <row r="778" s="13" customFormat="1">
      <c r="A778" s="13"/>
      <c r="B778" s="240"/>
      <c r="C778" s="241"/>
      <c r="D778" s="235" t="s">
        <v>165</v>
      </c>
      <c r="E778" s="242" t="s">
        <v>1</v>
      </c>
      <c r="F778" s="243" t="s">
        <v>203</v>
      </c>
      <c r="G778" s="241"/>
      <c r="H778" s="242" t="s">
        <v>1</v>
      </c>
      <c r="I778" s="244"/>
      <c r="J778" s="241"/>
      <c r="K778" s="241"/>
      <c r="L778" s="245"/>
      <c r="M778" s="246"/>
      <c r="N778" s="247"/>
      <c r="O778" s="247"/>
      <c r="P778" s="247"/>
      <c r="Q778" s="247"/>
      <c r="R778" s="247"/>
      <c r="S778" s="247"/>
      <c r="T778" s="24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9" t="s">
        <v>165</v>
      </c>
      <c r="AU778" s="249" t="s">
        <v>87</v>
      </c>
      <c r="AV778" s="13" t="s">
        <v>85</v>
      </c>
      <c r="AW778" s="13" t="s">
        <v>33</v>
      </c>
      <c r="AX778" s="13" t="s">
        <v>78</v>
      </c>
      <c r="AY778" s="249" t="s">
        <v>155</v>
      </c>
    </row>
    <row r="779" s="14" customFormat="1">
      <c r="A779" s="14"/>
      <c r="B779" s="250"/>
      <c r="C779" s="251"/>
      <c r="D779" s="235" t="s">
        <v>165</v>
      </c>
      <c r="E779" s="252" t="s">
        <v>1</v>
      </c>
      <c r="F779" s="253" t="s">
        <v>627</v>
      </c>
      <c r="G779" s="251"/>
      <c r="H779" s="254">
        <v>99.492000000000004</v>
      </c>
      <c r="I779" s="255"/>
      <c r="J779" s="251"/>
      <c r="K779" s="251"/>
      <c r="L779" s="256"/>
      <c r="M779" s="257"/>
      <c r="N779" s="258"/>
      <c r="O779" s="258"/>
      <c r="P779" s="258"/>
      <c r="Q779" s="258"/>
      <c r="R779" s="258"/>
      <c r="S779" s="258"/>
      <c r="T779" s="25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0" t="s">
        <v>165</v>
      </c>
      <c r="AU779" s="260" t="s">
        <v>87</v>
      </c>
      <c r="AV779" s="14" t="s">
        <v>87</v>
      </c>
      <c r="AW779" s="14" t="s">
        <v>33</v>
      </c>
      <c r="AX779" s="14" t="s">
        <v>78</v>
      </c>
      <c r="AY779" s="260" t="s">
        <v>155</v>
      </c>
    </row>
    <row r="780" s="14" customFormat="1">
      <c r="A780" s="14"/>
      <c r="B780" s="250"/>
      <c r="C780" s="251"/>
      <c r="D780" s="235" t="s">
        <v>165</v>
      </c>
      <c r="E780" s="252" t="s">
        <v>1</v>
      </c>
      <c r="F780" s="253" t="s">
        <v>628</v>
      </c>
      <c r="G780" s="251"/>
      <c r="H780" s="254">
        <v>54.500999999999998</v>
      </c>
      <c r="I780" s="255"/>
      <c r="J780" s="251"/>
      <c r="K780" s="251"/>
      <c r="L780" s="256"/>
      <c r="M780" s="257"/>
      <c r="N780" s="258"/>
      <c r="O780" s="258"/>
      <c r="P780" s="258"/>
      <c r="Q780" s="258"/>
      <c r="R780" s="258"/>
      <c r="S780" s="258"/>
      <c r="T780" s="25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0" t="s">
        <v>165</v>
      </c>
      <c r="AU780" s="260" t="s">
        <v>87</v>
      </c>
      <c r="AV780" s="14" t="s">
        <v>87</v>
      </c>
      <c r="AW780" s="14" t="s">
        <v>33</v>
      </c>
      <c r="AX780" s="14" t="s">
        <v>78</v>
      </c>
      <c r="AY780" s="260" t="s">
        <v>155</v>
      </c>
    </row>
    <row r="781" s="13" customFormat="1">
      <c r="A781" s="13"/>
      <c r="B781" s="240"/>
      <c r="C781" s="241"/>
      <c r="D781" s="235" t="s">
        <v>165</v>
      </c>
      <c r="E781" s="242" t="s">
        <v>1</v>
      </c>
      <c r="F781" s="243" t="s">
        <v>196</v>
      </c>
      <c r="G781" s="241"/>
      <c r="H781" s="242" t="s">
        <v>1</v>
      </c>
      <c r="I781" s="244"/>
      <c r="J781" s="241"/>
      <c r="K781" s="241"/>
      <c r="L781" s="245"/>
      <c r="M781" s="246"/>
      <c r="N781" s="247"/>
      <c r="O781" s="247"/>
      <c r="P781" s="247"/>
      <c r="Q781" s="247"/>
      <c r="R781" s="247"/>
      <c r="S781" s="247"/>
      <c r="T781" s="24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9" t="s">
        <v>165</v>
      </c>
      <c r="AU781" s="249" t="s">
        <v>87</v>
      </c>
      <c r="AV781" s="13" t="s">
        <v>85</v>
      </c>
      <c r="AW781" s="13" t="s">
        <v>33</v>
      </c>
      <c r="AX781" s="13" t="s">
        <v>78</v>
      </c>
      <c r="AY781" s="249" t="s">
        <v>155</v>
      </c>
    </row>
    <row r="782" s="14" customFormat="1">
      <c r="A782" s="14"/>
      <c r="B782" s="250"/>
      <c r="C782" s="251"/>
      <c r="D782" s="235" t="s">
        <v>165</v>
      </c>
      <c r="E782" s="252" t="s">
        <v>1</v>
      </c>
      <c r="F782" s="253" t="s">
        <v>629</v>
      </c>
      <c r="G782" s="251"/>
      <c r="H782" s="254">
        <v>32.752000000000002</v>
      </c>
      <c r="I782" s="255"/>
      <c r="J782" s="251"/>
      <c r="K782" s="251"/>
      <c r="L782" s="256"/>
      <c r="M782" s="257"/>
      <c r="N782" s="258"/>
      <c r="O782" s="258"/>
      <c r="P782" s="258"/>
      <c r="Q782" s="258"/>
      <c r="R782" s="258"/>
      <c r="S782" s="258"/>
      <c r="T782" s="259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0" t="s">
        <v>165</v>
      </c>
      <c r="AU782" s="260" t="s">
        <v>87</v>
      </c>
      <c r="AV782" s="14" t="s">
        <v>87</v>
      </c>
      <c r="AW782" s="14" t="s">
        <v>33</v>
      </c>
      <c r="AX782" s="14" t="s">
        <v>78</v>
      </c>
      <c r="AY782" s="260" t="s">
        <v>155</v>
      </c>
    </row>
    <row r="783" s="13" customFormat="1">
      <c r="A783" s="13"/>
      <c r="B783" s="240"/>
      <c r="C783" s="241"/>
      <c r="D783" s="235" t="s">
        <v>165</v>
      </c>
      <c r="E783" s="242" t="s">
        <v>1</v>
      </c>
      <c r="F783" s="243" t="s">
        <v>630</v>
      </c>
      <c r="G783" s="241"/>
      <c r="H783" s="242" t="s">
        <v>1</v>
      </c>
      <c r="I783" s="244"/>
      <c r="J783" s="241"/>
      <c r="K783" s="241"/>
      <c r="L783" s="245"/>
      <c r="M783" s="246"/>
      <c r="N783" s="247"/>
      <c r="O783" s="247"/>
      <c r="P783" s="247"/>
      <c r="Q783" s="247"/>
      <c r="R783" s="247"/>
      <c r="S783" s="247"/>
      <c r="T783" s="24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9" t="s">
        <v>165</v>
      </c>
      <c r="AU783" s="249" t="s">
        <v>87</v>
      </c>
      <c r="AV783" s="13" t="s">
        <v>85</v>
      </c>
      <c r="AW783" s="13" t="s">
        <v>33</v>
      </c>
      <c r="AX783" s="13" t="s">
        <v>78</v>
      </c>
      <c r="AY783" s="249" t="s">
        <v>155</v>
      </c>
    </row>
    <row r="784" s="14" customFormat="1">
      <c r="A784" s="14"/>
      <c r="B784" s="250"/>
      <c r="C784" s="251"/>
      <c r="D784" s="235" t="s">
        <v>165</v>
      </c>
      <c r="E784" s="252" t="s">
        <v>1</v>
      </c>
      <c r="F784" s="253" t="s">
        <v>631</v>
      </c>
      <c r="G784" s="251"/>
      <c r="H784" s="254">
        <v>23.472000000000001</v>
      </c>
      <c r="I784" s="255"/>
      <c r="J784" s="251"/>
      <c r="K784" s="251"/>
      <c r="L784" s="256"/>
      <c r="M784" s="257"/>
      <c r="N784" s="258"/>
      <c r="O784" s="258"/>
      <c r="P784" s="258"/>
      <c r="Q784" s="258"/>
      <c r="R784" s="258"/>
      <c r="S784" s="258"/>
      <c r="T784" s="25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0" t="s">
        <v>165</v>
      </c>
      <c r="AU784" s="260" t="s">
        <v>87</v>
      </c>
      <c r="AV784" s="14" t="s">
        <v>87</v>
      </c>
      <c r="AW784" s="14" t="s">
        <v>33</v>
      </c>
      <c r="AX784" s="14" t="s">
        <v>78</v>
      </c>
      <c r="AY784" s="260" t="s">
        <v>155</v>
      </c>
    </row>
    <row r="785" s="14" customFormat="1">
      <c r="A785" s="14"/>
      <c r="B785" s="250"/>
      <c r="C785" s="251"/>
      <c r="D785" s="235" t="s">
        <v>165</v>
      </c>
      <c r="E785" s="252" t="s">
        <v>1</v>
      </c>
      <c r="F785" s="253" t="s">
        <v>632</v>
      </c>
      <c r="G785" s="251"/>
      <c r="H785" s="254">
        <v>7.6029999999999998</v>
      </c>
      <c r="I785" s="255"/>
      <c r="J785" s="251"/>
      <c r="K785" s="251"/>
      <c r="L785" s="256"/>
      <c r="M785" s="257"/>
      <c r="N785" s="258"/>
      <c r="O785" s="258"/>
      <c r="P785" s="258"/>
      <c r="Q785" s="258"/>
      <c r="R785" s="258"/>
      <c r="S785" s="258"/>
      <c r="T785" s="259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0" t="s">
        <v>165</v>
      </c>
      <c r="AU785" s="260" t="s">
        <v>87</v>
      </c>
      <c r="AV785" s="14" t="s">
        <v>87</v>
      </c>
      <c r="AW785" s="14" t="s">
        <v>33</v>
      </c>
      <c r="AX785" s="14" t="s">
        <v>78</v>
      </c>
      <c r="AY785" s="260" t="s">
        <v>155</v>
      </c>
    </row>
    <row r="786" s="13" customFormat="1">
      <c r="A786" s="13"/>
      <c r="B786" s="240"/>
      <c r="C786" s="241"/>
      <c r="D786" s="235" t="s">
        <v>165</v>
      </c>
      <c r="E786" s="242" t="s">
        <v>1</v>
      </c>
      <c r="F786" s="243" t="s">
        <v>633</v>
      </c>
      <c r="G786" s="241"/>
      <c r="H786" s="242" t="s">
        <v>1</v>
      </c>
      <c r="I786" s="244"/>
      <c r="J786" s="241"/>
      <c r="K786" s="241"/>
      <c r="L786" s="245"/>
      <c r="M786" s="246"/>
      <c r="N786" s="247"/>
      <c r="O786" s="247"/>
      <c r="P786" s="247"/>
      <c r="Q786" s="247"/>
      <c r="R786" s="247"/>
      <c r="S786" s="247"/>
      <c r="T786" s="24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9" t="s">
        <v>165</v>
      </c>
      <c r="AU786" s="249" t="s">
        <v>87</v>
      </c>
      <c r="AV786" s="13" t="s">
        <v>85</v>
      </c>
      <c r="AW786" s="13" t="s">
        <v>33</v>
      </c>
      <c r="AX786" s="13" t="s">
        <v>78</v>
      </c>
      <c r="AY786" s="249" t="s">
        <v>155</v>
      </c>
    </row>
    <row r="787" s="13" customFormat="1">
      <c r="A787" s="13"/>
      <c r="B787" s="240"/>
      <c r="C787" s="241"/>
      <c r="D787" s="235" t="s">
        <v>165</v>
      </c>
      <c r="E787" s="242" t="s">
        <v>1</v>
      </c>
      <c r="F787" s="243" t="s">
        <v>297</v>
      </c>
      <c r="G787" s="241"/>
      <c r="H787" s="242" t="s">
        <v>1</v>
      </c>
      <c r="I787" s="244"/>
      <c r="J787" s="241"/>
      <c r="K787" s="241"/>
      <c r="L787" s="245"/>
      <c r="M787" s="246"/>
      <c r="N787" s="247"/>
      <c r="O787" s="247"/>
      <c r="P787" s="247"/>
      <c r="Q787" s="247"/>
      <c r="R787" s="247"/>
      <c r="S787" s="247"/>
      <c r="T787" s="24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9" t="s">
        <v>165</v>
      </c>
      <c r="AU787" s="249" t="s">
        <v>87</v>
      </c>
      <c r="AV787" s="13" t="s">
        <v>85</v>
      </c>
      <c r="AW787" s="13" t="s">
        <v>33</v>
      </c>
      <c r="AX787" s="13" t="s">
        <v>78</v>
      </c>
      <c r="AY787" s="249" t="s">
        <v>155</v>
      </c>
    </row>
    <row r="788" s="14" customFormat="1">
      <c r="A788" s="14"/>
      <c r="B788" s="250"/>
      <c r="C788" s="251"/>
      <c r="D788" s="235" t="s">
        <v>165</v>
      </c>
      <c r="E788" s="252" t="s">
        <v>1</v>
      </c>
      <c r="F788" s="253" t="s">
        <v>634</v>
      </c>
      <c r="G788" s="251"/>
      <c r="H788" s="254">
        <v>97.244</v>
      </c>
      <c r="I788" s="255"/>
      <c r="J788" s="251"/>
      <c r="K788" s="251"/>
      <c r="L788" s="256"/>
      <c r="M788" s="257"/>
      <c r="N788" s="258"/>
      <c r="O788" s="258"/>
      <c r="P788" s="258"/>
      <c r="Q788" s="258"/>
      <c r="R788" s="258"/>
      <c r="S788" s="258"/>
      <c r="T788" s="25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0" t="s">
        <v>165</v>
      </c>
      <c r="AU788" s="260" t="s">
        <v>87</v>
      </c>
      <c r="AV788" s="14" t="s">
        <v>87</v>
      </c>
      <c r="AW788" s="14" t="s">
        <v>33</v>
      </c>
      <c r="AX788" s="14" t="s">
        <v>78</v>
      </c>
      <c r="AY788" s="260" t="s">
        <v>155</v>
      </c>
    </row>
    <row r="789" s="13" customFormat="1">
      <c r="A789" s="13"/>
      <c r="B789" s="240"/>
      <c r="C789" s="241"/>
      <c r="D789" s="235" t="s">
        <v>165</v>
      </c>
      <c r="E789" s="242" t="s">
        <v>1</v>
      </c>
      <c r="F789" s="243" t="s">
        <v>244</v>
      </c>
      <c r="G789" s="241"/>
      <c r="H789" s="242" t="s">
        <v>1</v>
      </c>
      <c r="I789" s="244"/>
      <c r="J789" s="241"/>
      <c r="K789" s="241"/>
      <c r="L789" s="245"/>
      <c r="M789" s="246"/>
      <c r="N789" s="247"/>
      <c r="O789" s="247"/>
      <c r="P789" s="247"/>
      <c r="Q789" s="247"/>
      <c r="R789" s="247"/>
      <c r="S789" s="247"/>
      <c r="T789" s="24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9" t="s">
        <v>165</v>
      </c>
      <c r="AU789" s="249" t="s">
        <v>87</v>
      </c>
      <c r="AV789" s="13" t="s">
        <v>85</v>
      </c>
      <c r="AW789" s="13" t="s">
        <v>33</v>
      </c>
      <c r="AX789" s="13" t="s">
        <v>78</v>
      </c>
      <c r="AY789" s="249" t="s">
        <v>155</v>
      </c>
    </row>
    <row r="790" s="14" customFormat="1">
      <c r="A790" s="14"/>
      <c r="B790" s="250"/>
      <c r="C790" s="251"/>
      <c r="D790" s="235" t="s">
        <v>165</v>
      </c>
      <c r="E790" s="252" t="s">
        <v>1</v>
      </c>
      <c r="F790" s="253" t="s">
        <v>635</v>
      </c>
      <c r="G790" s="251"/>
      <c r="H790" s="254">
        <v>8.9039999999999999</v>
      </c>
      <c r="I790" s="255"/>
      <c r="J790" s="251"/>
      <c r="K790" s="251"/>
      <c r="L790" s="256"/>
      <c r="M790" s="257"/>
      <c r="N790" s="258"/>
      <c r="O790" s="258"/>
      <c r="P790" s="258"/>
      <c r="Q790" s="258"/>
      <c r="R790" s="258"/>
      <c r="S790" s="258"/>
      <c r="T790" s="259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0" t="s">
        <v>165</v>
      </c>
      <c r="AU790" s="260" t="s">
        <v>87</v>
      </c>
      <c r="AV790" s="14" t="s">
        <v>87</v>
      </c>
      <c r="AW790" s="14" t="s">
        <v>33</v>
      </c>
      <c r="AX790" s="14" t="s">
        <v>78</v>
      </c>
      <c r="AY790" s="260" t="s">
        <v>155</v>
      </c>
    </row>
    <row r="791" s="13" customFormat="1">
      <c r="A791" s="13"/>
      <c r="B791" s="240"/>
      <c r="C791" s="241"/>
      <c r="D791" s="235" t="s">
        <v>165</v>
      </c>
      <c r="E791" s="242" t="s">
        <v>1</v>
      </c>
      <c r="F791" s="243" t="s">
        <v>636</v>
      </c>
      <c r="G791" s="241"/>
      <c r="H791" s="242" t="s">
        <v>1</v>
      </c>
      <c r="I791" s="244"/>
      <c r="J791" s="241"/>
      <c r="K791" s="241"/>
      <c r="L791" s="245"/>
      <c r="M791" s="246"/>
      <c r="N791" s="247"/>
      <c r="O791" s="247"/>
      <c r="P791" s="247"/>
      <c r="Q791" s="247"/>
      <c r="R791" s="247"/>
      <c r="S791" s="247"/>
      <c r="T791" s="24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9" t="s">
        <v>165</v>
      </c>
      <c r="AU791" s="249" t="s">
        <v>87</v>
      </c>
      <c r="AV791" s="13" t="s">
        <v>85</v>
      </c>
      <c r="AW791" s="13" t="s">
        <v>33</v>
      </c>
      <c r="AX791" s="13" t="s">
        <v>78</v>
      </c>
      <c r="AY791" s="249" t="s">
        <v>155</v>
      </c>
    </row>
    <row r="792" s="14" customFormat="1">
      <c r="A792" s="14"/>
      <c r="B792" s="250"/>
      <c r="C792" s="251"/>
      <c r="D792" s="235" t="s">
        <v>165</v>
      </c>
      <c r="E792" s="252" t="s">
        <v>1</v>
      </c>
      <c r="F792" s="253" t="s">
        <v>637</v>
      </c>
      <c r="G792" s="251"/>
      <c r="H792" s="254">
        <v>58.139000000000003</v>
      </c>
      <c r="I792" s="255"/>
      <c r="J792" s="251"/>
      <c r="K792" s="251"/>
      <c r="L792" s="256"/>
      <c r="M792" s="257"/>
      <c r="N792" s="258"/>
      <c r="O792" s="258"/>
      <c r="P792" s="258"/>
      <c r="Q792" s="258"/>
      <c r="R792" s="258"/>
      <c r="S792" s="258"/>
      <c r="T792" s="25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0" t="s">
        <v>165</v>
      </c>
      <c r="AU792" s="260" t="s">
        <v>87</v>
      </c>
      <c r="AV792" s="14" t="s">
        <v>87</v>
      </c>
      <c r="AW792" s="14" t="s">
        <v>33</v>
      </c>
      <c r="AX792" s="14" t="s">
        <v>78</v>
      </c>
      <c r="AY792" s="260" t="s">
        <v>155</v>
      </c>
    </row>
    <row r="793" s="14" customFormat="1">
      <c r="A793" s="14"/>
      <c r="B793" s="250"/>
      <c r="C793" s="251"/>
      <c r="D793" s="235" t="s">
        <v>165</v>
      </c>
      <c r="E793" s="252" t="s">
        <v>1</v>
      </c>
      <c r="F793" s="253" t="s">
        <v>638</v>
      </c>
      <c r="G793" s="251"/>
      <c r="H793" s="254">
        <v>2.5920000000000001</v>
      </c>
      <c r="I793" s="255"/>
      <c r="J793" s="251"/>
      <c r="K793" s="251"/>
      <c r="L793" s="256"/>
      <c r="M793" s="257"/>
      <c r="N793" s="258"/>
      <c r="O793" s="258"/>
      <c r="P793" s="258"/>
      <c r="Q793" s="258"/>
      <c r="R793" s="258"/>
      <c r="S793" s="258"/>
      <c r="T793" s="25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0" t="s">
        <v>165</v>
      </c>
      <c r="AU793" s="260" t="s">
        <v>87</v>
      </c>
      <c r="AV793" s="14" t="s">
        <v>87</v>
      </c>
      <c r="AW793" s="14" t="s">
        <v>33</v>
      </c>
      <c r="AX793" s="14" t="s">
        <v>78</v>
      </c>
      <c r="AY793" s="260" t="s">
        <v>155</v>
      </c>
    </row>
    <row r="794" s="13" customFormat="1">
      <c r="A794" s="13"/>
      <c r="B794" s="240"/>
      <c r="C794" s="241"/>
      <c r="D794" s="235" t="s">
        <v>165</v>
      </c>
      <c r="E794" s="242" t="s">
        <v>1</v>
      </c>
      <c r="F794" s="243" t="s">
        <v>504</v>
      </c>
      <c r="G794" s="241"/>
      <c r="H794" s="242" t="s">
        <v>1</v>
      </c>
      <c r="I794" s="244"/>
      <c r="J794" s="241"/>
      <c r="K794" s="241"/>
      <c r="L794" s="245"/>
      <c r="M794" s="246"/>
      <c r="N794" s="247"/>
      <c r="O794" s="247"/>
      <c r="P794" s="247"/>
      <c r="Q794" s="247"/>
      <c r="R794" s="247"/>
      <c r="S794" s="247"/>
      <c r="T794" s="24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9" t="s">
        <v>165</v>
      </c>
      <c r="AU794" s="249" t="s">
        <v>87</v>
      </c>
      <c r="AV794" s="13" t="s">
        <v>85</v>
      </c>
      <c r="AW794" s="13" t="s">
        <v>33</v>
      </c>
      <c r="AX794" s="13" t="s">
        <v>78</v>
      </c>
      <c r="AY794" s="249" t="s">
        <v>155</v>
      </c>
    </row>
    <row r="795" s="13" customFormat="1">
      <c r="A795" s="13"/>
      <c r="B795" s="240"/>
      <c r="C795" s="241"/>
      <c r="D795" s="235" t="s">
        <v>165</v>
      </c>
      <c r="E795" s="242" t="s">
        <v>1</v>
      </c>
      <c r="F795" s="243" t="s">
        <v>565</v>
      </c>
      <c r="G795" s="241"/>
      <c r="H795" s="242" t="s">
        <v>1</v>
      </c>
      <c r="I795" s="244"/>
      <c r="J795" s="241"/>
      <c r="K795" s="241"/>
      <c r="L795" s="245"/>
      <c r="M795" s="246"/>
      <c r="N795" s="247"/>
      <c r="O795" s="247"/>
      <c r="P795" s="247"/>
      <c r="Q795" s="247"/>
      <c r="R795" s="247"/>
      <c r="S795" s="247"/>
      <c r="T795" s="24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9" t="s">
        <v>165</v>
      </c>
      <c r="AU795" s="249" t="s">
        <v>87</v>
      </c>
      <c r="AV795" s="13" t="s">
        <v>85</v>
      </c>
      <c r="AW795" s="13" t="s">
        <v>33</v>
      </c>
      <c r="AX795" s="13" t="s">
        <v>78</v>
      </c>
      <c r="AY795" s="249" t="s">
        <v>155</v>
      </c>
    </row>
    <row r="796" s="14" customFormat="1">
      <c r="A796" s="14"/>
      <c r="B796" s="250"/>
      <c r="C796" s="251"/>
      <c r="D796" s="235" t="s">
        <v>165</v>
      </c>
      <c r="E796" s="252" t="s">
        <v>1</v>
      </c>
      <c r="F796" s="253" t="s">
        <v>639</v>
      </c>
      <c r="G796" s="251"/>
      <c r="H796" s="254">
        <v>32.448</v>
      </c>
      <c r="I796" s="255"/>
      <c r="J796" s="251"/>
      <c r="K796" s="251"/>
      <c r="L796" s="256"/>
      <c r="M796" s="257"/>
      <c r="N796" s="258"/>
      <c r="O796" s="258"/>
      <c r="P796" s="258"/>
      <c r="Q796" s="258"/>
      <c r="R796" s="258"/>
      <c r="S796" s="258"/>
      <c r="T796" s="25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0" t="s">
        <v>165</v>
      </c>
      <c r="AU796" s="260" t="s">
        <v>87</v>
      </c>
      <c r="AV796" s="14" t="s">
        <v>87</v>
      </c>
      <c r="AW796" s="14" t="s">
        <v>33</v>
      </c>
      <c r="AX796" s="14" t="s">
        <v>78</v>
      </c>
      <c r="AY796" s="260" t="s">
        <v>155</v>
      </c>
    </row>
    <row r="797" s="13" customFormat="1">
      <c r="A797" s="13"/>
      <c r="B797" s="240"/>
      <c r="C797" s="241"/>
      <c r="D797" s="235" t="s">
        <v>165</v>
      </c>
      <c r="E797" s="242" t="s">
        <v>1</v>
      </c>
      <c r="F797" s="243" t="s">
        <v>297</v>
      </c>
      <c r="G797" s="241"/>
      <c r="H797" s="242" t="s">
        <v>1</v>
      </c>
      <c r="I797" s="244"/>
      <c r="J797" s="241"/>
      <c r="K797" s="241"/>
      <c r="L797" s="245"/>
      <c r="M797" s="246"/>
      <c r="N797" s="247"/>
      <c r="O797" s="247"/>
      <c r="P797" s="247"/>
      <c r="Q797" s="247"/>
      <c r="R797" s="247"/>
      <c r="S797" s="247"/>
      <c r="T797" s="24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9" t="s">
        <v>165</v>
      </c>
      <c r="AU797" s="249" t="s">
        <v>87</v>
      </c>
      <c r="AV797" s="13" t="s">
        <v>85</v>
      </c>
      <c r="AW797" s="13" t="s">
        <v>33</v>
      </c>
      <c r="AX797" s="13" t="s">
        <v>78</v>
      </c>
      <c r="AY797" s="249" t="s">
        <v>155</v>
      </c>
    </row>
    <row r="798" s="14" customFormat="1">
      <c r="A798" s="14"/>
      <c r="B798" s="250"/>
      <c r="C798" s="251"/>
      <c r="D798" s="235" t="s">
        <v>165</v>
      </c>
      <c r="E798" s="252" t="s">
        <v>1</v>
      </c>
      <c r="F798" s="253" t="s">
        <v>640</v>
      </c>
      <c r="G798" s="251"/>
      <c r="H798" s="254">
        <v>604.42200000000003</v>
      </c>
      <c r="I798" s="255"/>
      <c r="J798" s="251"/>
      <c r="K798" s="251"/>
      <c r="L798" s="256"/>
      <c r="M798" s="257"/>
      <c r="N798" s="258"/>
      <c r="O798" s="258"/>
      <c r="P798" s="258"/>
      <c r="Q798" s="258"/>
      <c r="R798" s="258"/>
      <c r="S798" s="258"/>
      <c r="T798" s="25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0" t="s">
        <v>165</v>
      </c>
      <c r="AU798" s="260" t="s">
        <v>87</v>
      </c>
      <c r="AV798" s="14" t="s">
        <v>87</v>
      </c>
      <c r="AW798" s="14" t="s">
        <v>33</v>
      </c>
      <c r="AX798" s="14" t="s">
        <v>78</v>
      </c>
      <c r="AY798" s="260" t="s">
        <v>155</v>
      </c>
    </row>
    <row r="799" s="14" customFormat="1">
      <c r="A799" s="14"/>
      <c r="B799" s="250"/>
      <c r="C799" s="251"/>
      <c r="D799" s="235" t="s">
        <v>165</v>
      </c>
      <c r="E799" s="252" t="s">
        <v>1</v>
      </c>
      <c r="F799" s="253" t="s">
        <v>641</v>
      </c>
      <c r="G799" s="251"/>
      <c r="H799" s="254">
        <v>22.420999999999999</v>
      </c>
      <c r="I799" s="255"/>
      <c r="J799" s="251"/>
      <c r="K799" s="251"/>
      <c r="L799" s="256"/>
      <c r="M799" s="257"/>
      <c r="N799" s="258"/>
      <c r="O799" s="258"/>
      <c r="P799" s="258"/>
      <c r="Q799" s="258"/>
      <c r="R799" s="258"/>
      <c r="S799" s="258"/>
      <c r="T799" s="25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0" t="s">
        <v>165</v>
      </c>
      <c r="AU799" s="260" t="s">
        <v>87</v>
      </c>
      <c r="AV799" s="14" t="s">
        <v>87</v>
      </c>
      <c r="AW799" s="14" t="s">
        <v>33</v>
      </c>
      <c r="AX799" s="14" t="s">
        <v>78</v>
      </c>
      <c r="AY799" s="260" t="s">
        <v>155</v>
      </c>
    </row>
    <row r="800" s="13" customFormat="1">
      <c r="A800" s="13"/>
      <c r="B800" s="240"/>
      <c r="C800" s="241"/>
      <c r="D800" s="235" t="s">
        <v>165</v>
      </c>
      <c r="E800" s="242" t="s">
        <v>1</v>
      </c>
      <c r="F800" s="243" t="s">
        <v>642</v>
      </c>
      <c r="G800" s="241"/>
      <c r="H800" s="242" t="s">
        <v>1</v>
      </c>
      <c r="I800" s="244"/>
      <c r="J800" s="241"/>
      <c r="K800" s="241"/>
      <c r="L800" s="245"/>
      <c r="M800" s="246"/>
      <c r="N800" s="247"/>
      <c r="O800" s="247"/>
      <c r="P800" s="247"/>
      <c r="Q800" s="247"/>
      <c r="R800" s="247"/>
      <c r="S800" s="247"/>
      <c r="T800" s="24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9" t="s">
        <v>165</v>
      </c>
      <c r="AU800" s="249" t="s">
        <v>87</v>
      </c>
      <c r="AV800" s="13" t="s">
        <v>85</v>
      </c>
      <c r="AW800" s="13" t="s">
        <v>33</v>
      </c>
      <c r="AX800" s="13" t="s">
        <v>78</v>
      </c>
      <c r="AY800" s="249" t="s">
        <v>155</v>
      </c>
    </row>
    <row r="801" s="13" customFormat="1">
      <c r="A801" s="13"/>
      <c r="B801" s="240"/>
      <c r="C801" s="241"/>
      <c r="D801" s="235" t="s">
        <v>165</v>
      </c>
      <c r="E801" s="242" t="s">
        <v>1</v>
      </c>
      <c r="F801" s="243" t="s">
        <v>203</v>
      </c>
      <c r="G801" s="241"/>
      <c r="H801" s="242" t="s">
        <v>1</v>
      </c>
      <c r="I801" s="244"/>
      <c r="J801" s="241"/>
      <c r="K801" s="241"/>
      <c r="L801" s="245"/>
      <c r="M801" s="246"/>
      <c r="N801" s="247"/>
      <c r="O801" s="247"/>
      <c r="P801" s="247"/>
      <c r="Q801" s="247"/>
      <c r="R801" s="247"/>
      <c r="S801" s="247"/>
      <c r="T801" s="24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9" t="s">
        <v>165</v>
      </c>
      <c r="AU801" s="249" t="s">
        <v>87</v>
      </c>
      <c r="AV801" s="13" t="s">
        <v>85</v>
      </c>
      <c r="AW801" s="13" t="s">
        <v>33</v>
      </c>
      <c r="AX801" s="13" t="s">
        <v>78</v>
      </c>
      <c r="AY801" s="249" t="s">
        <v>155</v>
      </c>
    </row>
    <row r="802" s="13" customFormat="1">
      <c r="A802" s="13"/>
      <c r="B802" s="240"/>
      <c r="C802" s="241"/>
      <c r="D802" s="235" t="s">
        <v>165</v>
      </c>
      <c r="E802" s="242" t="s">
        <v>1</v>
      </c>
      <c r="F802" s="243" t="s">
        <v>585</v>
      </c>
      <c r="G802" s="241"/>
      <c r="H802" s="242" t="s">
        <v>1</v>
      </c>
      <c r="I802" s="244"/>
      <c r="J802" s="241"/>
      <c r="K802" s="241"/>
      <c r="L802" s="245"/>
      <c r="M802" s="246"/>
      <c r="N802" s="247"/>
      <c r="O802" s="247"/>
      <c r="P802" s="247"/>
      <c r="Q802" s="247"/>
      <c r="R802" s="247"/>
      <c r="S802" s="247"/>
      <c r="T802" s="248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9" t="s">
        <v>165</v>
      </c>
      <c r="AU802" s="249" t="s">
        <v>87</v>
      </c>
      <c r="AV802" s="13" t="s">
        <v>85</v>
      </c>
      <c r="AW802" s="13" t="s">
        <v>33</v>
      </c>
      <c r="AX802" s="13" t="s">
        <v>78</v>
      </c>
      <c r="AY802" s="249" t="s">
        <v>155</v>
      </c>
    </row>
    <row r="803" s="14" customFormat="1">
      <c r="A803" s="14"/>
      <c r="B803" s="250"/>
      <c r="C803" s="251"/>
      <c r="D803" s="235" t="s">
        <v>165</v>
      </c>
      <c r="E803" s="252" t="s">
        <v>1</v>
      </c>
      <c r="F803" s="253" t="s">
        <v>643</v>
      </c>
      <c r="G803" s="251"/>
      <c r="H803" s="254">
        <v>266.66699999999997</v>
      </c>
      <c r="I803" s="255"/>
      <c r="J803" s="251"/>
      <c r="K803" s="251"/>
      <c r="L803" s="256"/>
      <c r="M803" s="257"/>
      <c r="N803" s="258"/>
      <c r="O803" s="258"/>
      <c r="P803" s="258"/>
      <c r="Q803" s="258"/>
      <c r="R803" s="258"/>
      <c r="S803" s="258"/>
      <c r="T803" s="25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0" t="s">
        <v>165</v>
      </c>
      <c r="AU803" s="260" t="s">
        <v>87</v>
      </c>
      <c r="AV803" s="14" t="s">
        <v>87</v>
      </c>
      <c r="AW803" s="14" t="s">
        <v>33</v>
      </c>
      <c r="AX803" s="14" t="s">
        <v>78</v>
      </c>
      <c r="AY803" s="260" t="s">
        <v>155</v>
      </c>
    </row>
    <row r="804" s="14" customFormat="1">
      <c r="A804" s="14"/>
      <c r="B804" s="250"/>
      <c r="C804" s="251"/>
      <c r="D804" s="235" t="s">
        <v>165</v>
      </c>
      <c r="E804" s="252" t="s">
        <v>1</v>
      </c>
      <c r="F804" s="253" t="s">
        <v>644</v>
      </c>
      <c r="G804" s="251"/>
      <c r="H804" s="254">
        <v>162.29900000000001</v>
      </c>
      <c r="I804" s="255"/>
      <c r="J804" s="251"/>
      <c r="K804" s="251"/>
      <c r="L804" s="256"/>
      <c r="M804" s="257"/>
      <c r="N804" s="258"/>
      <c r="O804" s="258"/>
      <c r="P804" s="258"/>
      <c r="Q804" s="258"/>
      <c r="R804" s="258"/>
      <c r="S804" s="258"/>
      <c r="T804" s="25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0" t="s">
        <v>165</v>
      </c>
      <c r="AU804" s="260" t="s">
        <v>87</v>
      </c>
      <c r="AV804" s="14" t="s">
        <v>87</v>
      </c>
      <c r="AW804" s="14" t="s">
        <v>33</v>
      </c>
      <c r="AX804" s="14" t="s">
        <v>78</v>
      </c>
      <c r="AY804" s="260" t="s">
        <v>155</v>
      </c>
    </row>
    <row r="805" s="13" customFormat="1">
      <c r="A805" s="13"/>
      <c r="B805" s="240"/>
      <c r="C805" s="241"/>
      <c r="D805" s="235" t="s">
        <v>165</v>
      </c>
      <c r="E805" s="242" t="s">
        <v>1</v>
      </c>
      <c r="F805" s="243" t="s">
        <v>558</v>
      </c>
      <c r="G805" s="241"/>
      <c r="H805" s="242" t="s">
        <v>1</v>
      </c>
      <c r="I805" s="244"/>
      <c r="J805" s="241"/>
      <c r="K805" s="241"/>
      <c r="L805" s="245"/>
      <c r="M805" s="246"/>
      <c r="N805" s="247"/>
      <c r="O805" s="247"/>
      <c r="P805" s="247"/>
      <c r="Q805" s="247"/>
      <c r="R805" s="247"/>
      <c r="S805" s="247"/>
      <c r="T805" s="24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9" t="s">
        <v>165</v>
      </c>
      <c r="AU805" s="249" t="s">
        <v>87</v>
      </c>
      <c r="AV805" s="13" t="s">
        <v>85</v>
      </c>
      <c r="AW805" s="13" t="s">
        <v>33</v>
      </c>
      <c r="AX805" s="13" t="s">
        <v>78</v>
      </c>
      <c r="AY805" s="249" t="s">
        <v>155</v>
      </c>
    </row>
    <row r="806" s="14" customFormat="1">
      <c r="A806" s="14"/>
      <c r="B806" s="250"/>
      <c r="C806" s="251"/>
      <c r="D806" s="235" t="s">
        <v>165</v>
      </c>
      <c r="E806" s="252" t="s">
        <v>1</v>
      </c>
      <c r="F806" s="253" t="s">
        <v>645</v>
      </c>
      <c r="G806" s="251"/>
      <c r="H806" s="254">
        <v>9.0150000000000006</v>
      </c>
      <c r="I806" s="255"/>
      <c r="J806" s="251"/>
      <c r="K806" s="251"/>
      <c r="L806" s="256"/>
      <c r="M806" s="257"/>
      <c r="N806" s="258"/>
      <c r="O806" s="258"/>
      <c r="P806" s="258"/>
      <c r="Q806" s="258"/>
      <c r="R806" s="258"/>
      <c r="S806" s="258"/>
      <c r="T806" s="25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0" t="s">
        <v>165</v>
      </c>
      <c r="AU806" s="260" t="s">
        <v>87</v>
      </c>
      <c r="AV806" s="14" t="s">
        <v>87</v>
      </c>
      <c r="AW806" s="14" t="s">
        <v>33</v>
      </c>
      <c r="AX806" s="14" t="s">
        <v>78</v>
      </c>
      <c r="AY806" s="260" t="s">
        <v>155</v>
      </c>
    </row>
    <row r="807" s="14" customFormat="1">
      <c r="A807" s="14"/>
      <c r="B807" s="250"/>
      <c r="C807" s="251"/>
      <c r="D807" s="235" t="s">
        <v>165</v>
      </c>
      <c r="E807" s="252" t="s">
        <v>1</v>
      </c>
      <c r="F807" s="253" t="s">
        <v>646</v>
      </c>
      <c r="G807" s="251"/>
      <c r="H807" s="254">
        <v>9.7100000000000009</v>
      </c>
      <c r="I807" s="255"/>
      <c r="J807" s="251"/>
      <c r="K807" s="251"/>
      <c r="L807" s="256"/>
      <c r="M807" s="257"/>
      <c r="N807" s="258"/>
      <c r="O807" s="258"/>
      <c r="P807" s="258"/>
      <c r="Q807" s="258"/>
      <c r="R807" s="258"/>
      <c r="S807" s="258"/>
      <c r="T807" s="25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0" t="s">
        <v>165</v>
      </c>
      <c r="AU807" s="260" t="s">
        <v>87</v>
      </c>
      <c r="AV807" s="14" t="s">
        <v>87</v>
      </c>
      <c r="AW807" s="14" t="s">
        <v>33</v>
      </c>
      <c r="AX807" s="14" t="s">
        <v>78</v>
      </c>
      <c r="AY807" s="260" t="s">
        <v>155</v>
      </c>
    </row>
    <row r="808" s="14" customFormat="1">
      <c r="A808" s="14"/>
      <c r="B808" s="250"/>
      <c r="C808" s="251"/>
      <c r="D808" s="235" t="s">
        <v>165</v>
      </c>
      <c r="E808" s="252" t="s">
        <v>1</v>
      </c>
      <c r="F808" s="253" t="s">
        <v>647</v>
      </c>
      <c r="G808" s="251"/>
      <c r="H808" s="254">
        <v>7.5599999999999996</v>
      </c>
      <c r="I808" s="255"/>
      <c r="J808" s="251"/>
      <c r="K808" s="251"/>
      <c r="L808" s="256"/>
      <c r="M808" s="257"/>
      <c r="N808" s="258"/>
      <c r="O808" s="258"/>
      <c r="P808" s="258"/>
      <c r="Q808" s="258"/>
      <c r="R808" s="258"/>
      <c r="S808" s="258"/>
      <c r="T808" s="25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0" t="s">
        <v>165</v>
      </c>
      <c r="AU808" s="260" t="s">
        <v>87</v>
      </c>
      <c r="AV808" s="14" t="s">
        <v>87</v>
      </c>
      <c r="AW808" s="14" t="s">
        <v>33</v>
      </c>
      <c r="AX808" s="14" t="s">
        <v>78</v>
      </c>
      <c r="AY808" s="260" t="s">
        <v>155</v>
      </c>
    </row>
    <row r="809" s="14" customFormat="1">
      <c r="A809" s="14"/>
      <c r="B809" s="250"/>
      <c r="C809" s="251"/>
      <c r="D809" s="235" t="s">
        <v>165</v>
      </c>
      <c r="E809" s="252" t="s">
        <v>1</v>
      </c>
      <c r="F809" s="253" t="s">
        <v>648</v>
      </c>
      <c r="G809" s="251"/>
      <c r="H809" s="254">
        <v>2.2749999999999999</v>
      </c>
      <c r="I809" s="255"/>
      <c r="J809" s="251"/>
      <c r="K809" s="251"/>
      <c r="L809" s="256"/>
      <c r="M809" s="257"/>
      <c r="N809" s="258"/>
      <c r="O809" s="258"/>
      <c r="P809" s="258"/>
      <c r="Q809" s="258"/>
      <c r="R809" s="258"/>
      <c r="S809" s="258"/>
      <c r="T809" s="25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0" t="s">
        <v>165</v>
      </c>
      <c r="AU809" s="260" t="s">
        <v>87</v>
      </c>
      <c r="AV809" s="14" t="s">
        <v>87</v>
      </c>
      <c r="AW809" s="14" t="s">
        <v>33</v>
      </c>
      <c r="AX809" s="14" t="s">
        <v>78</v>
      </c>
      <c r="AY809" s="260" t="s">
        <v>155</v>
      </c>
    </row>
    <row r="810" s="13" customFormat="1">
      <c r="A810" s="13"/>
      <c r="B810" s="240"/>
      <c r="C810" s="241"/>
      <c r="D810" s="235" t="s">
        <v>165</v>
      </c>
      <c r="E810" s="242" t="s">
        <v>1</v>
      </c>
      <c r="F810" s="243" t="s">
        <v>649</v>
      </c>
      <c r="G810" s="241"/>
      <c r="H810" s="242" t="s">
        <v>1</v>
      </c>
      <c r="I810" s="244"/>
      <c r="J810" s="241"/>
      <c r="K810" s="241"/>
      <c r="L810" s="245"/>
      <c r="M810" s="246"/>
      <c r="N810" s="247"/>
      <c r="O810" s="247"/>
      <c r="P810" s="247"/>
      <c r="Q810" s="247"/>
      <c r="R810" s="247"/>
      <c r="S810" s="247"/>
      <c r="T810" s="24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9" t="s">
        <v>165</v>
      </c>
      <c r="AU810" s="249" t="s">
        <v>87</v>
      </c>
      <c r="AV810" s="13" t="s">
        <v>85</v>
      </c>
      <c r="AW810" s="13" t="s">
        <v>33</v>
      </c>
      <c r="AX810" s="13" t="s">
        <v>78</v>
      </c>
      <c r="AY810" s="249" t="s">
        <v>155</v>
      </c>
    </row>
    <row r="811" s="13" customFormat="1">
      <c r="A811" s="13"/>
      <c r="B811" s="240"/>
      <c r="C811" s="241"/>
      <c r="D811" s="235" t="s">
        <v>165</v>
      </c>
      <c r="E811" s="242" t="s">
        <v>1</v>
      </c>
      <c r="F811" s="243" t="s">
        <v>558</v>
      </c>
      <c r="G811" s="241"/>
      <c r="H811" s="242" t="s">
        <v>1</v>
      </c>
      <c r="I811" s="244"/>
      <c r="J811" s="241"/>
      <c r="K811" s="241"/>
      <c r="L811" s="245"/>
      <c r="M811" s="246"/>
      <c r="N811" s="247"/>
      <c r="O811" s="247"/>
      <c r="P811" s="247"/>
      <c r="Q811" s="247"/>
      <c r="R811" s="247"/>
      <c r="S811" s="247"/>
      <c r="T811" s="24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9" t="s">
        <v>165</v>
      </c>
      <c r="AU811" s="249" t="s">
        <v>87</v>
      </c>
      <c r="AV811" s="13" t="s">
        <v>85</v>
      </c>
      <c r="AW811" s="13" t="s">
        <v>33</v>
      </c>
      <c r="AX811" s="13" t="s">
        <v>78</v>
      </c>
      <c r="AY811" s="249" t="s">
        <v>155</v>
      </c>
    </row>
    <row r="812" s="14" customFormat="1">
      <c r="A812" s="14"/>
      <c r="B812" s="250"/>
      <c r="C812" s="251"/>
      <c r="D812" s="235" t="s">
        <v>165</v>
      </c>
      <c r="E812" s="252" t="s">
        <v>1</v>
      </c>
      <c r="F812" s="253" t="s">
        <v>650</v>
      </c>
      <c r="G812" s="251"/>
      <c r="H812" s="254">
        <v>123.76000000000001</v>
      </c>
      <c r="I812" s="255"/>
      <c r="J812" s="251"/>
      <c r="K812" s="251"/>
      <c r="L812" s="256"/>
      <c r="M812" s="257"/>
      <c r="N812" s="258"/>
      <c r="O812" s="258"/>
      <c r="P812" s="258"/>
      <c r="Q812" s="258"/>
      <c r="R812" s="258"/>
      <c r="S812" s="258"/>
      <c r="T812" s="25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0" t="s">
        <v>165</v>
      </c>
      <c r="AU812" s="260" t="s">
        <v>87</v>
      </c>
      <c r="AV812" s="14" t="s">
        <v>87</v>
      </c>
      <c r="AW812" s="14" t="s">
        <v>33</v>
      </c>
      <c r="AX812" s="14" t="s">
        <v>78</v>
      </c>
      <c r="AY812" s="260" t="s">
        <v>155</v>
      </c>
    </row>
    <row r="813" s="13" customFormat="1">
      <c r="A813" s="13"/>
      <c r="B813" s="240"/>
      <c r="C813" s="241"/>
      <c r="D813" s="235" t="s">
        <v>165</v>
      </c>
      <c r="E813" s="242" t="s">
        <v>1</v>
      </c>
      <c r="F813" s="243" t="s">
        <v>254</v>
      </c>
      <c r="G813" s="241"/>
      <c r="H813" s="242" t="s">
        <v>1</v>
      </c>
      <c r="I813" s="244"/>
      <c r="J813" s="241"/>
      <c r="K813" s="241"/>
      <c r="L813" s="245"/>
      <c r="M813" s="246"/>
      <c r="N813" s="247"/>
      <c r="O813" s="247"/>
      <c r="P813" s="247"/>
      <c r="Q813" s="247"/>
      <c r="R813" s="247"/>
      <c r="S813" s="247"/>
      <c r="T813" s="24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9" t="s">
        <v>165</v>
      </c>
      <c r="AU813" s="249" t="s">
        <v>87</v>
      </c>
      <c r="AV813" s="13" t="s">
        <v>85</v>
      </c>
      <c r="AW813" s="13" t="s">
        <v>33</v>
      </c>
      <c r="AX813" s="13" t="s">
        <v>78</v>
      </c>
      <c r="AY813" s="249" t="s">
        <v>155</v>
      </c>
    </row>
    <row r="814" s="13" customFormat="1">
      <c r="A814" s="13"/>
      <c r="B814" s="240"/>
      <c r="C814" s="241"/>
      <c r="D814" s="235" t="s">
        <v>165</v>
      </c>
      <c r="E814" s="242" t="s">
        <v>1</v>
      </c>
      <c r="F814" s="243" t="s">
        <v>203</v>
      </c>
      <c r="G814" s="241"/>
      <c r="H814" s="242" t="s">
        <v>1</v>
      </c>
      <c r="I814" s="244"/>
      <c r="J814" s="241"/>
      <c r="K814" s="241"/>
      <c r="L814" s="245"/>
      <c r="M814" s="246"/>
      <c r="N814" s="247"/>
      <c r="O814" s="247"/>
      <c r="P814" s="247"/>
      <c r="Q814" s="247"/>
      <c r="R814" s="247"/>
      <c r="S814" s="247"/>
      <c r="T814" s="24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9" t="s">
        <v>165</v>
      </c>
      <c r="AU814" s="249" t="s">
        <v>87</v>
      </c>
      <c r="AV814" s="13" t="s">
        <v>85</v>
      </c>
      <c r="AW814" s="13" t="s">
        <v>33</v>
      </c>
      <c r="AX814" s="13" t="s">
        <v>78</v>
      </c>
      <c r="AY814" s="249" t="s">
        <v>155</v>
      </c>
    </row>
    <row r="815" s="13" customFormat="1">
      <c r="A815" s="13"/>
      <c r="B815" s="240"/>
      <c r="C815" s="241"/>
      <c r="D815" s="235" t="s">
        <v>165</v>
      </c>
      <c r="E815" s="242" t="s">
        <v>1</v>
      </c>
      <c r="F815" s="243" t="s">
        <v>558</v>
      </c>
      <c r="G815" s="241"/>
      <c r="H815" s="242" t="s">
        <v>1</v>
      </c>
      <c r="I815" s="244"/>
      <c r="J815" s="241"/>
      <c r="K815" s="241"/>
      <c r="L815" s="245"/>
      <c r="M815" s="246"/>
      <c r="N815" s="247"/>
      <c r="O815" s="247"/>
      <c r="P815" s="247"/>
      <c r="Q815" s="247"/>
      <c r="R815" s="247"/>
      <c r="S815" s="247"/>
      <c r="T815" s="24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9" t="s">
        <v>165</v>
      </c>
      <c r="AU815" s="249" t="s">
        <v>87</v>
      </c>
      <c r="AV815" s="13" t="s">
        <v>85</v>
      </c>
      <c r="AW815" s="13" t="s">
        <v>33</v>
      </c>
      <c r="AX815" s="13" t="s">
        <v>78</v>
      </c>
      <c r="AY815" s="249" t="s">
        <v>155</v>
      </c>
    </row>
    <row r="816" s="14" customFormat="1">
      <c r="A816" s="14"/>
      <c r="B816" s="250"/>
      <c r="C816" s="251"/>
      <c r="D816" s="235" t="s">
        <v>165</v>
      </c>
      <c r="E816" s="252" t="s">
        <v>1</v>
      </c>
      <c r="F816" s="253" t="s">
        <v>651</v>
      </c>
      <c r="G816" s="251"/>
      <c r="H816" s="254">
        <v>240.487</v>
      </c>
      <c r="I816" s="255"/>
      <c r="J816" s="251"/>
      <c r="K816" s="251"/>
      <c r="L816" s="256"/>
      <c r="M816" s="257"/>
      <c r="N816" s="258"/>
      <c r="O816" s="258"/>
      <c r="P816" s="258"/>
      <c r="Q816" s="258"/>
      <c r="R816" s="258"/>
      <c r="S816" s="258"/>
      <c r="T816" s="25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0" t="s">
        <v>165</v>
      </c>
      <c r="AU816" s="260" t="s">
        <v>87</v>
      </c>
      <c r="AV816" s="14" t="s">
        <v>87</v>
      </c>
      <c r="AW816" s="14" t="s">
        <v>33</v>
      </c>
      <c r="AX816" s="14" t="s">
        <v>78</v>
      </c>
      <c r="AY816" s="260" t="s">
        <v>155</v>
      </c>
    </row>
    <row r="817" s="14" customFormat="1">
      <c r="A817" s="14"/>
      <c r="B817" s="250"/>
      <c r="C817" s="251"/>
      <c r="D817" s="235" t="s">
        <v>165</v>
      </c>
      <c r="E817" s="252" t="s">
        <v>1</v>
      </c>
      <c r="F817" s="253" t="s">
        <v>652</v>
      </c>
      <c r="G817" s="251"/>
      <c r="H817" s="254">
        <v>52.488999999999997</v>
      </c>
      <c r="I817" s="255"/>
      <c r="J817" s="251"/>
      <c r="K817" s="251"/>
      <c r="L817" s="256"/>
      <c r="M817" s="257"/>
      <c r="N817" s="258"/>
      <c r="O817" s="258"/>
      <c r="P817" s="258"/>
      <c r="Q817" s="258"/>
      <c r="R817" s="258"/>
      <c r="S817" s="258"/>
      <c r="T817" s="25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0" t="s">
        <v>165</v>
      </c>
      <c r="AU817" s="260" t="s">
        <v>87</v>
      </c>
      <c r="AV817" s="14" t="s">
        <v>87</v>
      </c>
      <c r="AW817" s="14" t="s">
        <v>33</v>
      </c>
      <c r="AX817" s="14" t="s">
        <v>78</v>
      </c>
      <c r="AY817" s="260" t="s">
        <v>155</v>
      </c>
    </row>
    <row r="818" s="13" customFormat="1">
      <c r="A818" s="13"/>
      <c r="B818" s="240"/>
      <c r="C818" s="241"/>
      <c r="D818" s="235" t="s">
        <v>165</v>
      </c>
      <c r="E818" s="242" t="s">
        <v>1</v>
      </c>
      <c r="F818" s="243" t="s">
        <v>244</v>
      </c>
      <c r="G818" s="241"/>
      <c r="H818" s="242" t="s">
        <v>1</v>
      </c>
      <c r="I818" s="244"/>
      <c r="J818" s="241"/>
      <c r="K818" s="241"/>
      <c r="L818" s="245"/>
      <c r="M818" s="246"/>
      <c r="N818" s="247"/>
      <c r="O818" s="247"/>
      <c r="P818" s="247"/>
      <c r="Q818" s="247"/>
      <c r="R818" s="247"/>
      <c r="S818" s="247"/>
      <c r="T818" s="248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9" t="s">
        <v>165</v>
      </c>
      <c r="AU818" s="249" t="s">
        <v>87</v>
      </c>
      <c r="AV818" s="13" t="s">
        <v>85</v>
      </c>
      <c r="AW818" s="13" t="s">
        <v>33</v>
      </c>
      <c r="AX818" s="13" t="s">
        <v>78</v>
      </c>
      <c r="AY818" s="249" t="s">
        <v>155</v>
      </c>
    </row>
    <row r="819" s="14" customFormat="1">
      <c r="A819" s="14"/>
      <c r="B819" s="250"/>
      <c r="C819" s="251"/>
      <c r="D819" s="235" t="s">
        <v>165</v>
      </c>
      <c r="E819" s="252" t="s">
        <v>1</v>
      </c>
      <c r="F819" s="253" t="s">
        <v>653</v>
      </c>
      <c r="G819" s="251"/>
      <c r="H819" s="254">
        <v>6.0650000000000004</v>
      </c>
      <c r="I819" s="255"/>
      <c r="J819" s="251"/>
      <c r="K819" s="251"/>
      <c r="L819" s="256"/>
      <c r="M819" s="257"/>
      <c r="N819" s="258"/>
      <c r="O819" s="258"/>
      <c r="P819" s="258"/>
      <c r="Q819" s="258"/>
      <c r="R819" s="258"/>
      <c r="S819" s="258"/>
      <c r="T819" s="25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0" t="s">
        <v>165</v>
      </c>
      <c r="AU819" s="260" t="s">
        <v>87</v>
      </c>
      <c r="AV819" s="14" t="s">
        <v>87</v>
      </c>
      <c r="AW819" s="14" t="s">
        <v>33</v>
      </c>
      <c r="AX819" s="14" t="s">
        <v>78</v>
      </c>
      <c r="AY819" s="260" t="s">
        <v>155</v>
      </c>
    </row>
    <row r="820" s="14" customFormat="1">
      <c r="A820" s="14"/>
      <c r="B820" s="250"/>
      <c r="C820" s="251"/>
      <c r="D820" s="235" t="s">
        <v>165</v>
      </c>
      <c r="E820" s="252" t="s">
        <v>1</v>
      </c>
      <c r="F820" s="253" t="s">
        <v>654</v>
      </c>
      <c r="G820" s="251"/>
      <c r="H820" s="254">
        <v>1.3440000000000001</v>
      </c>
      <c r="I820" s="255"/>
      <c r="J820" s="251"/>
      <c r="K820" s="251"/>
      <c r="L820" s="256"/>
      <c r="M820" s="257"/>
      <c r="N820" s="258"/>
      <c r="O820" s="258"/>
      <c r="P820" s="258"/>
      <c r="Q820" s="258"/>
      <c r="R820" s="258"/>
      <c r="S820" s="258"/>
      <c r="T820" s="25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0" t="s">
        <v>165</v>
      </c>
      <c r="AU820" s="260" t="s">
        <v>87</v>
      </c>
      <c r="AV820" s="14" t="s">
        <v>87</v>
      </c>
      <c r="AW820" s="14" t="s">
        <v>33</v>
      </c>
      <c r="AX820" s="14" t="s">
        <v>78</v>
      </c>
      <c r="AY820" s="260" t="s">
        <v>155</v>
      </c>
    </row>
    <row r="821" s="13" customFormat="1">
      <c r="A821" s="13"/>
      <c r="B821" s="240"/>
      <c r="C821" s="241"/>
      <c r="D821" s="235" t="s">
        <v>165</v>
      </c>
      <c r="E821" s="242" t="s">
        <v>1</v>
      </c>
      <c r="F821" s="243" t="s">
        <v>655</v>
      </c>
      <c r="G821" s="241"/>
      <c r="H821" s="242" t="s">
        <v>1</v>
      </c>
      <c r="I821" s="244"/>
      <c r="J821" s="241"/>
      <c r="K821" s="241"/>
      <c r="L821" s="245"/>
      <c r="M821" s="246"/>
      <c r="N821" s="247"/>
      <c r="O821" s="247"/>
      <c r="P821" s="247"/>
      <c r="Q821" s="247"/>
      <c r="R821" s="247"/>
      <c r="S821" s="247"/>
      <c r="T821" s="24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9" t="s">
        <v>165</v>
      </c>
      <c r="AU821" s="249" t="s">
        <v>87</v>
      </c>
      <c r="AV821" s="13" t="s">
        <v>85</v>
      </c>
      <c r="AW821" s="13" t="s">
        <v>33</v>
      </c>
      <c r="AX821" s="13" t="s">
        <v>78</v>
      </c>
      <c r="AY821" s="249" t="s">
        <v>155</v>
      </c>
    </row>
    <row r="822" s="14" customFormat="1">
      <c r="A822" s="14"/>
      <c r="B822" s="250"/>
      <c r="C822" s="251"/>
      <c r="D822" s="235" t="s">
        <v>165</v>
      </c>
      <c r="E822" s="252" t="s">
        <v>1</v>
      </c>
      <c r="F822" s="253" t="s">
        <v>656</v>
      </c>
      <c r="G822" s="251"/>
      <c r="H822" s="254">
        <v>372.589</v>
      </c>
      <c r="I822" s="255"/>
      <c r="J822" s="251"/>
      <c r="K822" s="251"/>
      <c r="L822" s="256"/>
      <c r="M822" s="257"/>
      <c r="N822" s="258"/>
      <c r="O822" s="258"/>
      <c r="P822" s="258"/>
      <c r="Q822" s="258"/>
      <c r="R822" s="258"/>
      <c r="S822" s="258"/>
      <c r="T822" s="25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0" t="s">
        <v>165</v>
      </c>
      <c r="AU822" s="260" t="s">
        <v>87</v>
      </c>
      <c r="AV822" s="14" t="s">
        <v>87</v>
      </c>
      <c r="AW822" s="14" t="s">
        <v>33</v>
      </c>
      <c r="AX822" s="14" t="s">
        <v>78</v>
      </c>
      <c r="AY822" s="260" t="s">
        <v>155</v>
      </c>
    </row>
    <row r="823" s="14" customFormat="1">
      <c r="A823" s="14"/>
      <c r="B823" s="250"/>
      <c r="C823" s="251"/>
      <c r="D823" s="235" t="s">
        <v>165</v>
      </c>
      <c r="E823" s="252" t="s">
        <v>1</v>
      </c>
      <c r="F823" s="253" t="s">
        <v>657</v>
      </c>
      <c r="G823" s="251"/>
      <c r="H823" s="254">
        <v>11.621</v>
      </c>
      <c r="I823" s="255"/>
      <c r="J823" s="251"/>
      <c r="K823" s="251"/>
      <c r="L823" s="256"/>
      <c r="M823" s="257"/>
      <c r="N823" s="258"/>
      <c r="O823" s="258"/>
      <c r="P823" s="258"/>
      <c r="Q823" s="258"/>
      <c r="R823" s="258"/>
      <c r="S823" s="258"/>
      <c r="T823" s="259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0" t="s">
        <v>165</v>
      </c>
      <c r="AU823" s="260" t="s">
        <v>87</v>
      </c>
      <c r="AV823" s="14" t="s">
        <v>87</v>
      </c>
      <c r="AW823" s="14" t="s">
        <v>33</v>
      </c>
      <c r="AX823" s="14" t="s">
        <v>78</v>
      </c>
      <c r="AY823" s="260" t="s">
        <v>155</v>
      </c>
    </row>
    <row r="824" s="14" customFormat="1">
      <c r="A824" s="14"/>
      <c r="B824" s="250"/>
      <c r="C824" s="251"/>
      <c r="D824" s="235" t="s">
        <v>165</v>
      </c>
      <c r="E824" s="252" t="s">
        <v>1</v>
      </c>
      <c r="F824" s="253" t="s">
        <v>658</v>
      </c>
      <c r="G824" s="251"/>
      <c r="H824" s="254">
        <v>15.263999999999999</v>
      </c>
      <c r="I824" s="255"/>
      <c r="J824" s="251"/>
      <c r="K824" s="251"/>
      <c r="L824" s="256"/>
      <c r="M824" s="257"/>
      <c r="N824" s="258"/>
      <c r="O824" s="258"/>
      <c r="P824" s="258"/>
      <c r="Q824" s="258"/>
      <c r="R824" s="258"/>
      <c r="S824" s="258"/>
      <c r="T824" s="25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0" t="s">
        <v>165</v>
      </c>
      <c r="AU824" s="260" t="s">
        <v>87</v>
      </c>
      <c r="AV824" s="14" t="s">
        <v>87</v>
      </c>
      <c r="AW824" s="14" t="s">
        <v>33</v>
      </c>
      <c r="AX824" s="14" t="s">
        <v>78</v>
      </c>
      <c r="AY824" s="260" t="s">
        <v>155</v>
      </c>
    </row>
    <row r="825" s="13" customFormat="1">
      <c r="A825" s="13"/>
      <c r="B825" s="240"/>
      <c r="C825" s="241"/>
      <c r="D825" s="235" t="s">
        <v>165</v>
      </c>
      <c r="E825" s="242" t="s">
        <v>1</v>
      </c>
      <c r="F825" s="243" t="s">
        <v>257</v>
      </c>
      <c r="G825" s="241"/>
      <c r="H825" s="242" t="s">
        <v>1</v>
      </c>
      <c r="I825" s="244"/>
      <c r="J825" s="241"/>
      <c r="K825" s="241"/>
      <c r="L825" s="245"/>
      <c r="M825" s="246"/>
      <c r="N825" s="247"/>
      <c r="O825" s="247"/>
      <c r="P825" s="247"/>
      <c r="Q825" s="247"/>
      <c r="R825" s="247"/>
      <c r="S825" s="247"/>
      <c r="T825" s="24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9" t="s">
        <v>165</v>
      </c>
      <c r="AU825" s="249" t="s">
        <v>87</v>
      </c>
      <c r="AV825" s="13" t="s">
        <v>85</v>
      </c>
      <c r="AW825" s="13" t="s">
        <v>33</v>
      </c>
      <c r="AX825" s="13" t="s">
        <v>78</v>
      </c>
      <c r="AY825" s="249" t="s">
        <v>155</v>
      </c>
    </row>
    <row r="826" s="13" customFormat="1">
      <c r="A826" s="13"/>
      <c r="B826" s="240"/>
      <c r="C826" s="241"/>
      <c r="D826" s="235" t="s">
        <v>165</v>
      </c>
      <c r="E826" s="242" t="s">
        <v>1</v>
      </c>
      <c r="F826" s="243" t="s">
        <v>659</v>
      </c>
      <c r="G826" s="241"/>
      <c r="H826" s="242" t="s">
        <v>1</v>
      </c>
      <c r="I826" s="244"/>
      <c r="J826" s="241"/>
      <c r="K826" s="241"/>
      <c r="L826" s="245"/>
      <c r="M826" s="246"/>
      <c r="N826" s="247"/>
      <c r="O826" s="247"/>
      <c r="P826" s="247"/>
      <c r="Q826" s="247"/>
      <c r="R826" s="247"/>
      <c r="S826" s="247"/>
      <c r="T826" s="248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9" t="s">
        <v>165</v>
      </c>
      <c r="AU826" s="249" t="s">
        <v>87</v>
      </c>
      <c r="AV826" s="13" t="s">
        <v>85</v>
      </c>
      <c r="AW826" s="13" t="s">
        <v>33</v>
      </c>
      <c r="AX826" s="13" t="s">
        <v>78</v>
      </c>
      <c r="AY826" s="249" t="s">
        <v>155</v>
      </c>
    </row>
    <row r="827" s="14" customFormat="1">
      <c r="A827" s="14"/>
      <c r="B827" s="250"/>
      <c r="C827" s="251"/>
      <c r="D827" s="235" t="s">
        <v>165</v>
      </c>
      <c r="E827" s="252" t="s">
        <v>1</v>
      </c>
      <c r="F827" s="253" t="s">
        <v>660</v>
      </c>
      <c r="G827" s="251"/>
      <c r="H827" s="254">
        <v>81.608000000000004</v>
      </c>
      <c r="I827" s="255"/>
      <c r="J827" s="251"/>
      <c r="K827" s="251"/>
      <c r="L827" s="256"/>
      <c r="M827" s="257"/>
      <c r="N827" s="258"/>
      <c r="O827" s="258"/>
      <c r="P827" s="258"/>
      <c r="Q827" s="258"/>
      <c r="R827" s="258"/>
      <c r="S827" s="258"/>
      <c r="T827" s="25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0" t="s">
        <v>165</v>
      </c>
      <c r="AU827" s="260" t="s">
        <v>87</v>
      </c>
      <c r="AV827" s="14" t="s">
        <v>87</v>
      </c>
      <c r="AW827" s="14" t="s">
        <v>33</v>
      </c>
      <c r="AX827" s="14" t="s">
        <v>78</v>
      </c>
      <c r="AY827" s="260" t="s">
        <v>155</v>
      </c>
    </row>
    <row r="828" s="14" customFormat="1">
      <c r="A828" s="14"/>
      <c r="B828" s="250"/>
      <c r="C828" s="251"/>
      <c r="D828" s="235" t="s">
        <v>165</v>
      </c>
      <c r="E828" s="252" t="s">
        <v>1</v>
      </c>
      <c r="F828" s="253" t="s">
        <v>661</v>
      </c>
      <c r="G828" s="251"/>
      <c r="H828" s="254">
        <v>32.543999999999997</v>
      </c>
      <c r="I828" s="255"/>
      <c r="J828" s="251"/>
      <c r="K828" s="251"/>
      <c r="L828" s="256"/>
      <c r="M828" s="257"/>
      <c r="N828" s="258"/>
      <c r="O828" s="258"/>
      <c r="P828" s="258"/>
      <c r="Q828" s="258"/>
      <c r="R828" s="258"/>
      <c r="S828" s="258"/>
      <c r="T828" s="25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0" t="s">
        <v>165</v>
      </c>
      <c r="AU828" s="260" t="s">
        <v>87</v>
      </c>
      <c r="AV828" s="14" t="s">
        <v>87</v>
      </c>
      <c r="AW828" s="14" t="s">
        <v>33</v>
      </c>
      <c r="AX828" s="14" t="s">
        <v>78</v>
      </c>
      <c r="AY828" s="260" t="s">
        <v>155</v>
      </c>
    </row>
    <row r="829" s="14" customFormat="1">
      <c r="A829" s="14"/>
      <c r="B829" s="250"/>
      <c r="C829" s="251"/>
      <c r="D829" s="235" t="s">
        <v>165</v>
      </c>
      <c r="E829" s="252" t="s">
        <v>1</v>
      </c>
      <c r="F829" s="253" t="s">
        <v>662</v>
      </c>
      <c r="G829" s="251"/>
      <c r="H829" s="254">
        <v>2.3039999999999998</v>
      </c>
      <c r="I829" s="255"/>
      <c r="J829" s="251"/>
      <c r="K829" s="251"/>
      <c r="L829" s="256"/>
      <c r="M829" s="257"/>
      <c r="N829" s="258"/>
      <c r="O829" s="258"/>
      <c r="P829" s="258"/>
      <c r="Q829" s="258"/>
      <c r="R829" s="258"/>
      <c r="S829" s="258"/>
      <c r="T829" s="25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0" t="s">
        <v>165</v>
      </c>
      <c r="AU829" s="260" t="s">
        <v>87</v>
      </c>
      <c r="AV829" s="14" t="s">
        <v>87</v>
      </c>
      <c r="AW829" s="14" t="s">
        <v>33</v>
      </c>
      <c r="AX829" s="14" t="s">
        <v>78</v>
      </c>
      <c r="AY829" s="260" t="s">
        <v>155</v>
      </c>
    </row>
    <row r="830" s="13" customFormat="1">
      <c r="A830" s="13"/>
      <c r="B830" s="240"/>
      <c r="C830" s="241"/>
      <c r="D830" s="235" t="s">
        <v>165</v>
      </c>
      <c r="E830" s="242" t="s">
        <v>1</v>
      </c>
      <c r="F830" s="243" t="s">
        <v>663</v>
      </c>
      <c r="G830" s="241"/>
      <c r="H830" s="242" t="s">
        <v>1</v>
      </c>
      <c r="I830" s="244"/>
      <c r="J830" s="241"/>
      <c r="K830" s="241"/>
      <c r="L830" s="245"/>
      <c r="M830" s="246"/>
      <c r="N830" s="247"/>
      <c r="O830" s="247"/>
      <c r="P830" s="247"/>
      <c r="Q830" s="247"/>
      <c r="R830" s="247"/>
      <c r="S830" s="247"/>
      <c r="T830" s="24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9" t="s">
        <v>165</v>
      </c>
      <c r="AU830" s="249" t="s">
        <v>87</v>
      </c>
      <c r="AV830" s="13" t="s">
        <v>85</v>
      </c>
      <c r="AW830" s="13" t="s">
        <v>33</v>
      </c>
      <c r="AX830" s="13" t="s">
        <v>78</v>
      </c>
      <c r="AY830" s="249" t="s">
        <v>155</v>
      </c>
    </row>
    <row r="831" s="13" customFormat="1">
      <c r="A831" s="13"/>
      <c r="B831" s="240"/>
      <c r="C831" s="241"/>
      <c r="D831" s="235" t="s">
        <v>165</v>
      </c>
      <c r="E831" s="242" t="s">
        <v>1</v>
      </c>
      <c r="F831" s="243" t="s">
        <v>244</v>
      </c>
      <c r="G831" s="241"/>
      <c r="H831" s="242" t="s">
        <v>1</v>
      </c>
      <c r="I831" s="244"/>
      <c r="J831" s="241"/>
      <c r="K831" s="241"/>
      <c r="L831" s="245"/>
      <c r="M831" s="246"/>
      <c r="N831" s="247"/>
      <c r="O831" s="247"/>
      <c r="P831" s="247"/>
      <c r="Q831" s="247"/>
      <c r="R831" s="247"/>
      <c r="S831" s="247"/>
      <c r="T831" s="24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9" t="s">
        <v>165</v>
      </c>
      <c r="AU831" s="249" t="s">
        <v>87</v>
      </c>
      <c r="AV831" s="13" t="s">
        <v>85</v>
      </c>
      <c r="AW831" s="13" t="s">
        <v>33</v>
      </c>
      <c r="AX831" s="13" t="s">
        <v>78</v>
      </c>
      <c r="AY831" s="249" t="s">
        <v>155</v>
      </c>
    </row>
    <row r="832" s="14" customFormat="1">
      <c r="A832" s="14"/>
      <c r="B832" s="250"/>
      <c r="C832" s="251"/>
      <c r="D832" s="235" t="s">
        <v>165</v>
      </c>
      <c r="E832" s="252" t="s">
        <v>1</v>
      </c>
      <c r="F832" s="253" t="s">
        <v>664</v>
      </c>
      <c r="G832" s="251"/>
      <c r="H832" s="254">
        <v>14.012000000000001</v>
      </c>
      <c r="I832" s="255"/>
      <c r="J832" s="251"/>
      <c r="K832" s="251"/>
      <c r="L832" s="256"/>
      <c r="M832" s="257"/>
      <c r="N832" s="258"/>
      <c r="O832" s="258"/>
      <c r="P832" s="258"/>
      <c r="Q832" s="258"/>
      <c r="R832" s="258"/>
      <c r="S832" s="258"/>
      <c r="T832" s="25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0" t="s">
        <v>165</v>
      </c>
      <c r="AU832" s="260" t="s">
        <v>87</v>
      </c>
      <c r="AV832" s="14" t="s">
        <v>87</v>
      </c>
      <c r="AW832" s="14" t="s">
        <v>33</v>
      </c>
      <c r="AX832" s="14" t="s">
        <v>78</v>
      </c>
      <c r="AY832" s="260" t="s">
        <v>155</v>
      </c>
    </row>
    <row r="833" s="13" customFormat="1">
      <c r="A833" s="13"/>
      <c r="B833" s="240"/>
      <c r="C833" s="241"/>
      <c r="D833" s="235" t="s">
        <v>165</v>
      </c>
      <c r="E833" s="242" t="s">
        <v>1</v>
      </c>
      <c r="F833" s="243" t="s">
        <v>665</v>
      </c>
      <c r="G833" s="241"/>
      <c r="H833" s="242" t="s">
        <v>1</v>
      </c>
      <c r="I833" s="244"/>
      <c r="J833" s="241"/>
      <c r="K833" s="241"/>
      <c r="L833" s="245"/>
      <c r="M833" s="246"/>
      <c r="N833" s="247"/>
      <c r="O833" s="247"/>
      <c r="P833" s="247"/>
      <c r="Q833" s="247"/>
      <c r="R833" s="247"/>
      <c r="S833" s="247"/>
      <c r="T833" s="24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9" t="s">
        <v>165</v>
      </c>
      <c r="AU833" s="249" t="s">
        <v>87</v>
      </c>
      <c r="AV833" s="13" t="s">
        <v>85</v>
      </c>
      <c r="AW833" s="13" t="s">
        <v>33</v>
      </c>
      <c r="AX833" s="13" t="s">
        <v>78</v>
      </c>
      <c r="AY833" s="249" t="s">
        <v>155</v>
      </c>
    </row>
    <row r="834" s="14" customFormat="1">
      <c r="A834" s="14"/>
      <c r="B834" s="250"/>
      <c r="C834" s="251"/>
      <c r="D834" s="235" t="s">
        <v>165</v>
      </c>
      <c r="E834" s="252" t="s">
        <v>1</v>
      </c>
      <c r="F834" s="253" t="s">
        <v>666</v>
      </c>
      <c r="G834" s="251"/>
      <c r="H834" s="254">
        <v>140.29599999999999</v>
      </c>
      <c r="I834" s="255"/>
      <c r="J834" s="251"/>
      <c r="K834" s="251"/>
      <c r="L834" s="256"/>
      <c r="M834" s="257"/>
      <c r="N834" s="258"/>
      <c r="O834" s="258"/>
      <c r="P834" s="258"/>
      <c r="Q834" s="258"/>
      <c r="R834" s="258"/>
      <c r="S834" s="258"/>
      <c r="T834" s="25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0" t="s">
        <v>165</v>
      </c>
      <c r="AU834" s="260" t="s">
        <v>87</v>
      </c>
      <c r="AV834" s="14" t="s">
        <v>87</v>
      </c>
      <c r="AW834" s="14" t="s">
        <v>33</v>
      </c>
      <c r="AX834" s="14" t="s">
        <v>78</v>
      </c>
      <c r="AY834" s="260" t="s">
        <v>155</v>
      </c>
    </row>
    <row r="835" s="14" customFormat="1">
      <c r="A835" s="14"/>
      <c r="B835" s="250"/>
      <c r="C835" s="251"/>
      <c r="D835" s="235" t="s">
        <v>165</v>
      </c>
      <c r="E835" s="252" t="s">
        <v>1</v>
      </c>
      <c r="F835" s="253" t="s">
        <v>667</v>
      </c>
      <c r="G835" s="251"/>
      <c r="H835" s="254">
        <v>7.7759999999999998</v>
      </c>
      <c r="I835" s="255"/>
      <c r="J835" s="251"/>
      <c r="K835" s="251"/>
      <c r="L835" s="256"/>
      <c r="M835" s="257"/>
      <c r="N835" s="258"/>
      <c r="O835" s="258"/>
      <c r="P835" s="258"/>
      <c r="Q835" s="258"/>
      <c r="R835" s="258"/>
      <c r="S835" s="258"/>
      <c r="T835" s="25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0" t="s">
        <v>165</v>
      </c>
      <c r="AU835" s="260" t="s">
        <v>87</v>
      </c>
      <c r="AV835" s="14" t="s">
        <v>87</v>
      </c>
      <c r="AW835" s="14" t="s">
        <v>33</v>
      </c>
      <c r="AX835" s="14" t="s">
        <v>78</v>
      </c>
      <c r="AY835" s="260" t="s">
        <v>155</v>
      </c>
    </row>
    <row r="836" s="13" customFormat="1">
      <c r="A836" s="13"/>
      <c r="B836" s="240"/>
      <c r="C836" s="241"/>
      <c r="D836" s="235" t="s">
        <v>165</v>
      </c>
      <c r="E836" s="242" t="s">
        <v>1</v>
      </c>
      <c r="F836" s="243" t="s">
        <v>286</v>
      </c>
      <c r="G836" s="241"/>
      <c r="H836" s="242" t="s">
        <v>1</v>
      </c>
      <c r="I836" s="244"/>
      <c r="J836" s="241"/>
      <c r="K836" s="241"/>
      <c r="L836" s="245"/>
      <c r="M836" s="246"/>
      <c r="N836" s="247"/>
      <c r="O836" s="247"/>
      <c r="P836" s="247"/>
      <c r="Q836" s="247"/>
      <c r="R836" s="247"/>
      <c r="S836" s="247"/>
      <c r="T836" s="248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9" t="s">
        <v>165</v>
      </c>
      <c r="AU836" s="249" t="s">
        <v>87</v>
      </c>
      <c r="AV836" s="13" t="s">
        <v>85</v>
      </c>
      <c r="AW836" s="13" t="s">
        <v>33</v>
      </c>
      <c r="AX836" s="13" t="s">
        <v>78</v>
      </c>
      <c r="AY836" s="249" t="s">
        <v>155</v>
      </c>
    </row>
    <row r="837" s="13" customFormat="1">
      <c r="A837" s="13"/>
      <c r="B837" s="240"/>
      <c r="C837" s="241"/>
      <c r="D837" s="235" t="s">
        <v>165</v>
      </c>
      <c r="E837" s="242" t="s">
        <v>1</v>
      </c>
      <c r="F837" s="243" t="s">
        <v>585</v>
      </c>
      <c r="G837" s="241"/>
      <c r="H837" s="242" t="s">
        <v>1</v>
      </c>
      <c r="I837" s="244"/>
      <c r="J837" s="241"/>
      <c r="K837" s="241"/>
      <c r="L837" s="245"/>
      <c r="M837" s="246"/>
      <c r="N837" s="247"/>
      <c r="O837" s="247"/>
      <c r="P837" s="247"/>
      <c r="Q837" s="247"/>
      <c r="R837" s="247"/>
      <c r="S837" s="247"/>
      <c r="T837" s="24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9" t="s">
        <v>165</v>
      </c>
      <c r="AU837" s="249" t="s">
        <v>87</v>
      </c>
      <c r="AV837" s="13" t="s">
        <v>85</v>
      </c>
      <c r="AW837" s="13" t="s">
        <v>33</v>
      </c>
      <c r="AX837" s="13" t="s">
        <v>78</v>
      </c>
      <c r="AY837" s="249" t="s">
        <v>155</v>
      </c>
    </row>
    <row r="838" s="14" customFormat="1">
      <c r="A838" s="14"/>
      <c r="B838" s="250"/>
      <c r="C838" s="251"/>
      <c r="D838" s="235" t="s">
        <v>165</v>
      </c>
      <c r="E838" s="252" t="s">
        <v>1</v>
      </c>
      <c r="F838" s="253" t="s">
        <v>668</v>
      </c>
      <c r="G838" s="251"/>
      <c r="H838" s="254">
        <v>68.608000000000004</v>
      </c>
      <c r="I838" s="255"/>
      <c r="J838" s="251"/>
      <c r="K838" s="251"/>
      <c r="L838" s="256"/>
      <c r="M838" s="257"/>
      <c r="N838" s="258"/>
      <c r="O838" s="258"/>
      <c r="P838" s="258"/>
      <c r="Q838" s="258"/>
      <c r="R838" s="258"/>
      <c r="S838" s="258"/>
      <c r="T838" s="25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0" t="s">
        <v>165</v>
      </c>
      <c r="AU838" s="260" t="s">
        <v>87</v>
      </c>
      <c r="AV838" s="14" t="s">
        <v>87</v>
      </c>
      <c r="AW838" s="14" t="s">
        <v>33</v>
      </c>
      <c r="AX838" s="14" t="s">
        <v>78</v>
      </c>
      <c r="AY838" s="260" t="s">
        <v>155</v>
      </c>
    </row>
    <row r="839" s="13" customFormat="1">
      <c r="A839" s="13"/>
      <c r="B839" s="240"/>
      <c r="C839" s="241"/>
      <c r="D839" s="235" t="s">
        <v>165</v>
      </c>
      <c r="E839" s="242" t="s">
        <v>1</v>
      </c>
      <c r="F839" s="243" t="s">
        <v>669</v>
      </c>
      <c r="G839" s="241"/>
      <c r="H839" s="242" t="s">
        <v>1</v>
      </c>
      <c r="I839" s="244"/>
      <c r="J839" s="241"/>
      <c r="K839" s="241"/>
      <c r="L839" s="245"/>
      <c r="M839" s="246"/>
      <c r="N839" s="247"/>
      <c r="O839" s="247"/>
      <c r="P839" s="247"/>
      <c r="Q839" s="247"/>
      <c r="R839" s="247"/>
      <c r="S839" s="247"/>
      <c r="T839" s="24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9" t="s">
        <v>165</v>
      </c>
      <c r="AU839" s="249" t="s">
        <v>87</v>
      </c>
      <c r="AV839" s="13" t="s">
        <v>85</v>
      </c>
      <c r="AW839" s="13" t="s">
        <v>33</v>
      </c>
      <c r="AX839" s="13" t="s">
        <v>78</v>
      </c>
      <c r="AY839" s="249" t="s">
        <v>155</v>
      </c>
    </row>
    <row r="840" s="13" customFormat="1">
      <c r="A840" s="13"/>
      <c r="B840" s="240"/>
      <c r="C840" s="241"/>
      <c r="D840" s="235" t="s">
        <v>165</v>
      </c>
      <c r="E840" s="242" t="s">
        <v>1</v>
      </c>
      <c r="F840" s="243" t="s">
        <v>558</v>
      </c>
      <c r="G840" s="241"/>
      <c r="H840" s="242" t="s">
        <v>1</v>
      </c>
      <c r="I840" s="244"/>
      <c r="J840" s="241"/>
      <c r="K840" s="241"/>
      <c r="L840" s="245"/>
      <c r="M840" s="246"/>
      <c r="N840" s="247"/>
      <c r="O840" s="247"/>
      <c r="P840" s="247"/>
      <c r="Q840" s="247"/>
      <c r="R840" s="247"/>
      <c r="S840" s="247"/>
      <c r="T840" s="24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9" t="s">
        <v>165</v>
      </c>
      <c r="AU840" s="249" t="s">
        <v>87</v>
      </c>
      <c r="AV840" s="13" t="s">
        <v>85</v>
      </c>
      <c r="AW840" s="13" t="s">
        <v>33</v>
      </c>
      <c r="AX840" s="13" t="s">
        <v>78</v>
      </c>
      <c r="AY840" s="249" t="s">
        <v>155</v>
      </c>
    </row>
    <row r="841" s="14" customFormat="1">
      <c r="A841" s="14"/>
      <c r="B841" s="250"/>
      <c r="C841" s="251"/>
      <c r="D841" s="235" t="s">
        <v>165</v>
      </c>
      <c r="E841" s="252" t="s">
        <v>1</v>
      </c>
      <c r="F841" s="253" t="s">
        <v>670</v>
      </c>
      <c r="G841" s="251"/>
      <c r="H841" s="254">
        <v>129.75</v>
      </c>
      <c r="I841" s="255"/>
      <c r="J841" s="251"/>
      <c r="K841" s="251"/>
      <c r="L841" s="256"/>
      <c r="M841" s="257"/>
      <c r="N841" s="258"/>
      <c r="O841" s="258"/>
      <c r="P841" s="258"/>
      <c r="Q841" s="258"/>
      <c r="R841" s="258"/>
      <c r="S841" s="258"/>
      <c r="T841" s="25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0" t="s">
        <v>165</v>
      </c>
      <c r="AU841" s="260" t="s">
        <v>87</v>
      </c>
      <c r="AV841" s="14" t="s">
        <v>87</v>
      </c>
      <c r="AW841" s="14" t="s">
        <v>33</v>
      </c>
      <c r="AX841" s="14" t="s">
        <v>78</v>
      </c>
      <c r="AY841" s="260" t="s">
        <v>155</v>
      </c>
    </row>
    <row r="842" s="13" customFormat="1">
      <c r="A842" s="13"/>
      <c r="B842" s="240"/>
      <c r="C842" s="241"/>
      <c r="D842" s="235" t="s">
        <v>165</v>
      </c>
      <c r="E842" s="242" t="s">
        <v>1</v>
      </c>
      <c r="F842" s="243" t="s">
        <v>671</v>
      </c>
      <c r="G842" s="241"/>
      <c r="H842" s="242" t="s">
        <v>1</v>
      </c>
      <c r="I842" s="244"/>
      <c r="J842" s="241"/>
      <c r="K842" s="241"/>
      <c r="L842" s="245"/>
      <c r="M842" s="246"/>
      <c r="N842" s="247"/>
      <c r="O842" s="247"/>
      <c r="P842" s="247"/>
      <c r="Q842" s="247"/>
      <c r="R842" s="247"/>
      <c r="S842" s="247"/>
      <c r="T842" s="24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9" t="s">
        <v>165</v>
      </c>
      <c r="AU842" s="249" t="s">
        <v>87</v>
      </c>
      <c r="AV842" s="13" t="s">
        <v>85</v>
      </c>
      <c r="AW842" s="13" t="s">
        <v>33</v>
      </c>
      <c r="AX842" s="13" t="s">
        <v>78</v>
      </c>
      <c r="AY842" s="249" t="s">
        <v>155</v>
      </c>
    </row>
    <row r="843" s="14" customFormat="1">
      <c r="A843" s="14"/>
      <c r="B843" s="250"/>
      <c r="C843" s="251"/>
      <c r="D843" s="235" t="s">
        <v>165</v>
      </c>
      <c r="E843" s="252" t="s">
        <v>1</v>
      </c>
      <c r="F843" s="253" t="s">
        <v>672</v>
      </c>
      <c r="G843" s="251"/>
      <c r="H843" s="254">
        <v>48.880000000000003</v>
      </c>
      <c r="I843" s="255"/>
      <c r="J843" s="251"/>
      <c r="K843" s="251"/>
      <c r="L843" s="256"/>
      <c r="M843" s="257"/>
      <c r="N843" s="258"/>
      <c r="O843" s="258"/>
      <c r="P843" s="258"/>
      <c r="Q843" s="258"/>
      <c r="R843" s="258"/>
      <c r="S843" s="258"/>
      <c r="T843" s="25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0" t="s">
        <v>165</v>
      </c>
      <c r="AU843" s="260" t="s">
        <v>87</v>
      </c>
      <c r="AV843" s="14" t="s">
        <v>87</v>
      </c>
      <c r="AW843" s="14" t="s">
        <v>33</v>
      </c>
      <c r="AX843" s="14" t="s">
        <v>78</v>
      </c>
      <c r="AY843" s="260" t="s">
        <v>155</v>
      </c>
    </row>
    <row r="844" s="13" customFormat="1">
      <c r="A844" s="13"/>
      <c r="B844" s="240"/>
      <c r="C844" s="241"/>
      <c r="D844" s="235" t="s">
        <v>165</v>
      </c>
      <c r="E844" s="242" t="s">
        <v>1</v>
      </c>
      <c r="F844" s="243" t="s">
        <v>508</v>
      </c>
      <c r="G844" s="241"/>
      <c r="H844" s="242" t="s">
        <v>1</v>
      </c>
      <c r="I844" s="244"/>
      <c r="J844" s="241"/>
      <c r="K844" s="241"/>
      <c r="L844" s="245"/>
      <c r="M844" s="246"/>
      <c r="N844" s="247"/>
      <c r="O844" s="247"/>
      <c r="P844" s="247"/>
      <c r="Q844" s="247"/>
      <c r="R844" s="247"/>
      <c r="S844" s="247"/>
      <c r="T844" s="24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9" t="s">
        <v>165</v>
      </c>
      <c r="AU844" s="249" t="s">
        <v>87</v>
      </c>
      <c r="AV844" s="13" t="s">
        <v>85</v>
      </c>
      <c r="AW844" s="13" t="s">
        <v>33</v>
      </c>
      <c r="AX844" s="13" t="s">
        <v>78</v>
      </c>
      <c r="AY844" s="249" t="s">
        <v>155</v>
      </c>
    </row>
    <row r="845" s="14" customFormat="1">
      <c r="A845" s="14"/>
      <c r="B845" s="250"/>
      <c r="C845" s="251"/>
      <c r="D845" s="235" t="s">
        <v>165</v>
      </c>
      <c r="E845" s="252" t="s">
        <v>1</v>
      </c>
      <c r="F845" s="253" t="s">
        <v>673</v>
      </c>
      <c r="G845" s="251"/>
      <c r="H845" s="254">
        <v>1.6499999999999999</v>
      </c>
      <c r="I845" s="255"/>
      <c r="J845" s="251"/>
      <c r="K845" s="251"/>
      <c r="L845" s="256"/>
      <c r="M845" s="257"/>
      <c r="N845" s="258"/>
      <c r="O845" s="258"/>
      <c r="P845" s="258"/>
      <c r="Q845" s="258"/>
      <c r="R845" s="258"/>
      <c r="S845" s="258"/>
      <c r="T845" s="25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0" t="s">
        <v>165</v>
      </c>
      <c r="AU845" s="260" t="s">
        <v>87</v>
      </c>
      <c r="AV845" s="14" t="s">
        <v>87</v>
      </c>
      <c r="AW845" s="14" t="s">
        <v>33</v>
      </c>
      <c r="AX845" s="14" t="s">
        <v>78</v>
      </c>
      <c r="AY845" s="260" t="s">
        <v>155</v>
      </c>
    </row>
    <row r="846" s="13" customFormat="1">
      <c r="A846" s="13"/>
      <c r="B846" s="240"/>
      <c r="C846" s="241"/>
      <c r="D846" s="235" t="s">
        <v>165</v>
      </c>
      <c r="E846" s="242" t="s">
        <v>1</v>
      </c>
      <c r="F846" s="243" t="s">
        <v>224</v>
      </c>
      <c r="G846" s="241"/>
      <c r="H846" s="242" t="s">
        <v>1</v>
      </c>
      <c r="I846" s="244"/>
      <c r="J846" s="241"/>
      <c r="K846" s="241"/>
      <c r="L846" s="245"/>
      <c r="M846" s="246"/>
      <c r="N846" s="247"/>
      <c r="O846" s="247"/>
      <c r="P846" s="247"/>
      <c r="Q846" s="247"/>
      <c r="R846" s="247"/>
      <c r="S846" s="247"/>
      <c r="T846" s="248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9" t="s">
        <v>165</v>
      </c>
      <c r="AU846" s="249" t="s">
        <v>87</v>
      </c>
      <c r="AV846" s="13" t="s">
        <v>85</v>
      </c>
      <c r="AW846" s="13" t="s">
        <v>33</v>
      </c>
      <c r="AX846" s="13" t="s">
        <v>78</v>
      </c>
      <c r="AY846" s="249" t="s">
        <v>155</v>
      </c>
    </row>
    <row r="847" s="14" customFormat="1">
      <c r="A847" s="14"/>
      <c r="B847" s="250"/>
      <c r="C847" s="251"/>
      <c r="D847" s="235" t="s">
        <v>165</v>
      </c>
      <c r="E847" s="252" t="s">
        <v>1</v>
      </c>
      <c r="F847" s="253" t="s">
        <v>674</v>
      </c>
      <c r="G847" s="251"/>
      <c r="H847" s="254">
        <v>12.960000000000001</v>
      </c>
      <c r="I847" s="255"/>
      <c r="J847" s="251"/>
      <c r="K847" s="251"/>
      <c r="L847" s="256"/>
      <c r="M847" s="257"/>
      <c r="N847" s="258"/>
      <c r="O847" s="258"/>
      <c r="P847" s="258"/>
      <c r="Q847" s="258"/>
      <c r="R847" s="258"/>
      <c r="S847" s="258"/>
      <c r="T847" s="25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0" t="s">
        <v>165</v>
      </c>
      <c r="AU847" s="260" t="s">
        <v>87</v>
      </c>
      <c r="AV847" s="14" t="s">
        <v>87</v>
      </c>
      <c r="AW847" s="14" t="s">
        <v>33</v>
      </c>
      <c r="AX847" s="14" t="s">
        <v>78</v>
      </c>
      <c r="AY847" s="260" t="s">
        <v>155</v>
      </c>
    </row>
    <row r="848" s="14" customFormat="1">
      <c r="A848" s="14"/>
      <c r="B848" s="250"/>
      <c r="C848" s="251"/>
      <c r="D848" s="235" t="s">
        <v>165</v>
      </c>
      <c r="E848" s="252" t="s">
        <v>1</v>
      </c>
      <c r="F848" s="253" t="s">
        <v>675</v>
      </c>
      <c r="G848" s="251"/>
      <c r="H848" s="254">
        <v>12.15</v>
      </c>
      <c r="I848" s="255"/>
      <c r="J848" s="251"/>
      <c r="K848" s="251"/>
      <c r="L848" s="256"/>
      <c r="M848" s="257"/>
      <c r="N848" s="258"/>
      <c r="O848" s="258"/>
      <c r="P848" s="258"/>
      <c r="Q848" s="258"/>
      <c r="R848" s="258"/>
      <c r="S848" s="258"/>
      <c r="T848" s="259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0" t="s">
        <v>165</v>
      </c>
      <c r="AU848" s="260" t="s">
        <v>87</v>
      </c>
      <c r="AV848" s="14" t="s">
        <v>87</v>
      </c>
      <c r="AW848" s="14" t="s">
        <v>33</v>
      </c>
      <c r="AX848" s="14" t="s">
        <v>78</v>
      </c>
      <c r="AY848" s="260" t="s">
        <v>155</v>
      </c>
    </row>
    <row r="849" s="15" customFormat="1">
      <c r="A849" s="15"/>
      <c r="B849" s="261"/>
      <c r="C849" s="262"/>
      <c r="D849" s="235" t="s">
        <v>165</v>
      </c>
      <c r="E849" s="263" t="s">
        <v>100</v>
      </c>
      <c r="F849" s="264" t="s">
        <v>168</v>
      </c>
      <c r="G849" s="262"/>
      <c r="H849" s="265">
        <v>9927.1139999999941</v>
      </c>
      <c r="I849" s="266"/>
      <c r="J849" s="262"/>
      <c r="K849" s="262"/>
      <c r="L849" s="267"/>
      <c r="M849" s="268"/>
      <c r="N849" s="269"/>
      <c r="O849" s="269"/>
      <c r="P849" s="269"/>
      <c r="Q849" s="269"/>
      <c r="R849" s="269"/>
      <c r="S849" s="269"/>
      <c r="T849" s="270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71" t="s">
        <v>165</v>
      </c>
      <c r="AU849" s="271" t="s">
        <v>87</v>
      </c>
      <c r="AV849" s="15" t="s">
        <v>161</v>
      </c>
      <c r="AW849" s="15" t="s">
        <v>33</v>
      </c>
      <c r="AX849" s="15" t="s">
        <v>78</v>
      </c>
      <c r="AY849" s="271" t="s">
        <v>155</v>
      </c>
    </row>
    <row r="850" s="14" customFormat="1">
      <c r="A850" s="14"/>
      <c r="B850" s="250"/>
      <c r="C850" s="251"/>
      <c r="D850" s="235" t="s">
        <v>165</v>
      </c>
      <c r="E850" s="252" t="s">
        <v>1</v>
      </c>
      <c r="F850" s="253" t="s">
        <v>676</v>
      </c>
      <c r="G850" s="251"/>
      <c r="H850" s="254">
        <v>4963.5569999999998</v>
      </c>
      <c r="I850" s="255"/>
      <c r="J850" s="251"/>
      <c r="K850" s="251"/>
      <c r="L850" s="256"/>
      <c r="M850" s="257"/>
      <c r="N850" s="258"/>
      <c r="O850" s="258"/>
      <c r="P850" s="258"/>
      <c r="Q850" s="258"/>
      <c r="R850" s="258"/>
      <c r="S850" s="258"/>
      <c r="T850" s="25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0" t="s">
        <v>165</v>
      </c>
      <c r="AU850" s="260" t="s">
        <v>87</v>
      </c>
      <c r="AV850" s="14" t="s">
        <v>87</v>
      </c>
      <c r="AW850" s="14" t="s">
        <v>33</v>
      </c>
      <c r="AX850" s="14" t="s">
        <v>85</v>
      </c>
      <c r="AY850" s="260" t="s">
        <v>155</v>
      </c>
    </row>
    <row r="851" s="2" customFormat="1" ht="33" customHeight="1">
      <c r="A851" s="39"/>
      <c r="B851" s="40"/>
      <c r="C851" s="221" t="s">
        <v>677</v>
      </c>
      <c r="D851" s="221" t="s">
        <v>157</v>
      </c>
      <c r="E851" s="222" t="s">
        <v>678</v>
      </c>
      <c r="F851" s="223" t="s">
        <v>679</v>
      </c>
      <c r="G851" s="224" t="s">
        <v>460</v>
      </c>
      <c r="H851" s="225">
        <v>2978.134</v>
      </c>
      <c r="I851" s="226"/>
      <c r="J851" s="227">
        <f>ROUND(I851*H851,2)</f>
        <v>0</v>
      </c>
      <c r="K851" s="228"/>
      <c r="L851" s="45"/>
      <c r="M851" s="229" t="s">
        <v>1</v>
      </c>
      <c r="N851" s="230" t="s">
        <v>43</v>
      </c>
      <c r="O851" s="92"/>
      <c r="P851" s="231">
        <f>O851*H851</f>
        <v>0</v>
      </c>
      <c r="Q851" s="231">
        <v>0</v>
      </c>
      <c r="R851" s="231">
        <f>Q851*H851</f>
        <v>0</v>
      </c>
      <c r="S851" s="231">
        <v>0</v>
      </c>
      <c r="T851" s="232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3" t="s">
        <v>161</v>
      </c>
      <c r="AT851" s="233" t="s">
        <v>157</v>
      </c>
      <c r="AU851" s="233" t="s">
        <v>87</v>
      </c>
      <c r="AY851" s="18" t="s">
        <v>155</v>
      </c>
      <c r="BE851" s="234">
        <f>IF(N851="základní",J851,0)</f>
        <v>0</v>
      </c>
      <c r="BF851" s="234">
        <f>IF(N851="snížená",J851,0)</f>
        <v>0</v>
      </c>
      <c r="BG851" s="234">
        <f>IF(N851="zákl. přenesená",J851,0)</f>
        <v>0</v>
      </c>
      <c r="BH851" s="234">
        <f>IF(N851="sníž. přenesená",J851,0)</f>
        <v>0</v>
      </c>
      <c r="BI851" s="234">
        <f>IF(N851="nulová",J851,0)</f>
        <v>0</v>
      </c>
      <c r="BJ851" s="18" t="s">
        <v>85</v>
      </c>
      <c r="BK851" s="234">
        <f>ROUND(I851*H851,2)</f>
        <v>0</v>
      </c>
      <c r="BL851" s="18" t="s">
        <v>161</v>
      </c>
      <c r="BM851" s="233" t="s">
        <v>680</v>
      </c>
    </row>
    <row r="852" s="2" customFormat="1">
      <c r="A852" s="39"/>
      <c r="B852" s="40"/>
      <c r="C852" s="41"/>
      <c r="D852" s="235" t="s">
        <v>163</v>
      </c>
      <c r="E852" s="41"/>
      <c r="F852" s="236" t="s">
        <v>681</v>
      </c>
      <c r="G852" s="41"/>
      <c r="H852" s="41"/>
      <c r="I852" s="237"/>
      <c r="J852" s="41"/>
      <c r="K852" s="41"/>
      <c r="L852" s="45"/>
      <c r="M852" s="238"/>
      <c r="N852" s="239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163</v>
      </c>
      <c r="AU852" s="18" t="s">
        <v>87</v>
      </c>
    </row>
    <row r="853" s="14" customFormat="1">
      <c r="A853" s="14"/>
      <c r="B853" s="250"/>
      <c r="C853" s="251"/>
      <c r="D853" s="235" t="s">
        <v>165</v>
      </c>
      <c r="E853" s="252" t="s">
        <v>1</v>
      </c>
      <c r="F853" s="253" t="s">
        <v>682</v>
      </c>
      <c r="G853" s="251"/>
      <c r="H853" s="254">
        <v>2978.134</v>
      </c>
      <c r="I853" s="255"/>
      <c r="J853" s="251"/>
      <c r="K853" s="251"/>
      <c r="L853" s="256"/>
      <c r="M853" s="257"/>
      <c r="N853" s="258"/>
      <c r="O853" s="258"/>
      <c r="P853" s="258"/>
      <c r="Q853" s="258"/>
      <c r="R853" s="258"/>
      <c r="S853" s="258"/>
      <c r="T853" s="25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0" t="s">
        <v>165</v>
      </c>
      <c r="AU853" s="260" t="s">
        <v>87</v>
      </c>
      <c r="AV853" s="14" t="s">
        <v>87</v>
      </c>
      <c r="AW853" s="14" t="s">
        <v>33</v>
      </c>
      <c r="AX853" s="14" t="s">
        <v>85</v>
      </c>
      <c r="AY853" s="260" t="s">
        <v>155</v>
      </c>
    </row>
    <row r="854" s="2" customFormat="1" ht="33" customHeight="1">
      <c r="A854" s="39"/>
      <c r="B854" s="40"/>
      <c r="C854" s="221" t="s">
        <v>683</v>
      </c>
      <c r="D854" s="221" t="s">
        <v>157</v>
      </c>
      <c r="E854" s="222" t="s">
        <v>684</v>
      </c>
      <c r="F854" s="223" t="s">
        <v>685</v>
      </c>
      <c r="G854" s="224" t="s">
        <v>460</v>
      </c>
      <c r="H854" s="225">
        <v>1985.423</v>
      </c>
      <c r="I854" s="226"/>
      <c r="J854" s="227">
        <f>ROUND(I854*H854,2)</f>
        <v>0</v>
      </c>
      <c r="K854" s="228"/>
      <c r="L854" s="45"/>
      <c r="M854" s="229" t="s">
        <v>1</v>
      </c>
      <c r="N854" s="230" t="s">
        <v>43</v>
      </c>
      <c r="O854" s="92"/>
      <c r="P854" s="231">
        <f>O854*H854</f>
        <v>0</v>
      </c>
      <c r="Q854" s="231">
        <v>0</v>
      </c>
      <c r="R854" s="231">
        <f>Q854*H854</f>
        <v>0</v>
      </c>
      <c r="S854" s="231">
        <v>0</v>
      </c>
      <c r="T854" s="232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3" t="s">
        <v>161</v>
      </c>
      <c r="AT854" s="233" t="s">
        <v>157</v>
      </c>
      <c r="AU854" s="233" t="s">
        <v>87</v>
      </c>
      <c r="AY854" s="18" t="s">
        <v>155</v>
      </c>
      <c r="BE854" s="234">
        <f>IF(N854="základní",J854,0)</f>
        <v>0</v>
      </c>
      <c r="BF854" s="234">
        <f>IF(N854="snížená",J854,0)</f>
        <v>0</v>
      </c>
      <c r="BG854" s="234">
        <f>IF(N854="zákl. přenesená",J854,0)</f>
        <v>0</v>
      </c>
      <c r="BH854" s="234">
        <f>IF(N854="sníž. přenesená",J854,0)</f>
        <v>0</v>
      </c>
      <c r="BI854" s="234">
        <f>IF(N854="nulová",J854,0)</f>
        <v>0</v>
      </c>
      <c r="BJ854" s="18" t="s">
        <v>85</v>
      </c>
      <c r="BK854" s="234">
        <f>ROUND(I854*H854,2)</f>
        <v>0</v>
      </c>
      <c r="BL854" s="18" t="s">
        <v>161</v>
      </c>
      <c r="BM854" s="233" t="s">
        <v>686</v>
      </c>
    </row>
    <row r="855" s="2" customFormat="1">
      <c r="A855" s="39"/>
      <c r="B855" s="40"/>
      <c r="C855" s="41"/>
      <c r="D855" s="235" t="s">
        <v>163</v>
      </c>
      <c r="E855" s="41"/>
      <c r="F855" s="236" t="s">
        <v>687</v>
      </c>
      <c r="G855" s="41"/>
      <c r="H855" s="41"/>
      <c r="I855" s="237"/>
      <c r="J855" s="41"/>
      <c r="K855" s="41"/>
      <c r="L855" s="45"/>
      <c r="M855" s="238"/>
      <c r="N855" s="239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163</v>
      </c>
      <c r="AU855" s="18" t="s">
        <v>87</v>
      </c>
    </row>
    <row r="856" s="14" customFormat="1">
      <c r="A856" s="14"/>
      <c r="B856" s="250"/>
      <c r="C856" s="251"/>
      <c r="D856" s="235" t="s">
        <v>165</v>
      </c>
      <c r="E856" s="252" t="s">
        <v>1</v>
      </c>
      <c r="F856" s="253" t="s">
        <v>688</v>
      </c>
      <c r="G856" s="251"/>
      <c r="H856" s="254">
        <v>1985.423</v>
      </c>
      <c r="I856" s="255"/>
      <c r="J856" s="251"/>
      <c r="K856" s="251"/>
      <c r="L856" s="256"/>
      <c r="M856" s="257"/>
      <c r="N856" s="258"/>
      <c r="O856" s="258"/>
      <c r="P856" s="258"/>
      <c r="Q856" s="258"/>
      <c r="R856" s="258"/>
      <c r="S856" s="258"/>
      <c r="T856" s="25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0" t="s">
        <v>165</v>
      </c>
      <c r="AU856" s="260" t="s">
        <v>87</v>
      </c>
      <c r="AV856" s="14" t="s">
        <v>87</v>
      </c>
      <c r="AW856" s="14" t="s">
        <v>33</v>
      </c>
      <c r="AX856" s="14" t="s">
        <v>85</v>
      </c>
      <c r="AY856" s="260" t="s">
        <v>155</v>
      </c>
    </row>
    <row r="857" s="2" customFormat="1" ht="44.25" customHeight="1">
      <c r="A857" s="39"/>
      <c r="B857" s="40"/>
      <c r="C857" s="221" t="s">
        <v>689</v>
      </c>
      <c r="D857" s="221" t="s">
        <v>157</v>
      </c>
      <c r="E857" s="222" t="s">
        <v>690</v>
      </c>
      <c r="F857" s="223" t="s">
        <v>691</v>
      </c>
      <c r="G857" s="224" t="s">
        <v>363</v>
      </c>
      <c r="H857" s="225">
        <v>31</v>
      </c>
      <c r="I857" s="226"/>
      <c r="J857" s="227">
        <f>ROUND(I857*H857,2)</f>
        <v>0</v>
      </c>
      <c r="K857" s="228"/>
      <c r="L857" s="45"/>
      <c r="M857" s="229" t="s">
        <v>1</v>
      </c>
      <c r="N857" s="230" t="s">
        <v>43</v>
      </c>
      <c r="O857" s="92"/>
      <c r="P857" s="231">
        <f>O857*H857</f>
        <v>0</v>
      </c>
      <c r="Q857" s="231">
        <v>0.0035999999999999999</v>
      </c>
      <c r="R857" s="231">
        <f>Q857*H857</f>
        <v>0.11159999999999999</v>
      </c>
      <c r="S857" s="231">
        <v>0</v>
      </c>
      <c r="T857" s="232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3" t="s">
        <v>161</v>
      </c>
      <c r="AT857" s="233" t="s">
        <v>157</v>
      </c>
      <c r="AU857" s="233" t="s">
        <v>87</v>
      </c>
      <c r="AY857" s="18" t="s">
        <v>155</v>
      </c>
      <c r="BE857" s="234">
        <f>IF(N857="základní",J857,0)</f>
        <v>0</v>
      </c>
      <c r="BF857" s="234">
        <f>IF(N857="snížená",J857,0)</f>
        <v>0</v>
      </c>
      <c r="BG857" s="234">
        <f>IF(N857="zákl. přenesená",J857,0)</f>
        <v>0</v>
      </c>
      <c r="BH857" s="234">
        <f>IF(N857="sníž. přenesená",J857,0)</f>
        <v>0</v>
      </c>
      <c r="BI857" s="234">
        <f>IF(N857="nulová",J857,0)</f>
        <v>0</v>
      </c>
      <c r="BJ857" s="18" t="s">
        <v>85</v>
      </c>
      <c r="BK857" s="234">
        <f>ROUND(I857*H857,2)</f>
        <v>0</v>
      </c>
      <c r="BL857" s="18" t="s">
        <v>161</v>
      </c>
      <c r="BM857" s="233" t="s">
        <v>692</v>
      </c>
    </row>
    <row r="858" s="2" customFormat="1">
      <c r="A858" s="39"/>
      <c r="B858" s="40"/>
      <c r="C858" s="41"/>
      <c r="D858" s="235" t="s">
        <v>163</v>
      </c>
      <c r="E858" s="41"/>
      <c r="F858" s="236" t="s">
        <v>693</v>
      </c>
      <c r="G858" s="41"/>
      <c r="H858" s="41"/>
      <c r="I858" s="237"/>
      <c r="J858" s="41"/>
      <c r="K858" s="41"/>
      <c r="L858" s="45"/>
      <c r="M858" s="238"/>
      <c r="N858" s="239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163</v>
      </c>
      <c r="AU858" s="18" t="s">
        <v>87</v>
      </c>
    </row>
    <row r="859" s="2" customFormat="1" ht="21.75" customHeight="1">
      <c r="A859" s="39"/>
      <c r="B859" s="40"/>
      <c r="C859" s="283" t="s">
        <v>694</v>
      </c>
      <c r="D859" s="283" t="s">
        <v>695</v>
      </c>
      <c r="E859" s="284" t="s">
        <v>696</v>
      </c>
      <c r="F859" s="285" t="s">
        <v>697</v>
      </c>
      <c r="G859" s="286" t="s">
        <v>363</v>
      </c>
      <c r="H859" s="287">
        <v>31</v>
      </c>
      <c r="I859" s="288"/>
      <c r="J859" s="289">
        <f>ROUND(I859*H859,2)</f>
        <v>0</v>
      </c>
      <c r="K859" s="290"/>
      <c r="L859" s="291"/>
      <c r="M859" s="292" t="s">
        <v>1</v>
      </c>
      <c r="N859" s="293" t="s">
        <v>43</v>
      </c>
      <c r="O859" s="92"/>
      <c r="P859" s="231">
        <f>O859*H859</f>
        <v>0</v>
      </c>
      <c r="Q859" s="231">
        <v>0.032750000000000001</v>
      </c>
      <c r="R859" s="231">
        <f>Q859*H859</f>
        <v>1.01525</v>
      </c>
      <c r="S859" s="231">
        <v>0</v>
      </c>
      <c r="T859" s="232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3" t="s">
        <v>305</v>
      </c>
      <c r="AT859" s="233" t="s">
        <v>695</v>
      </c>
      <c r="AU859" s="233" t="s">
        <v>87</v>
      </c>
      <c r="AY859" s="18" t="s">
        <v>155</v>
      </c>
      <c r="BE859" s="234">
        <f>IF(N859="základní",J859,0)</f>
        <v>0</v>
      </c>
      <c r="BF859" s="234">
        <f>IF(N859="snížená",J859,0)</f>
        <v>0</v>
      </c>
      <c r="BG859" s="234">
        <f>IF(N859="zákl. přenesená",J859,0)</f>
        <v>0</v>
      </c>
      <c r="BH859" s="234">
        <f>IF(N859="sníž. přenesená",J859,0)</f>
        <v>0</v>
      </c>
      <c r="BI859" s="234">
        <f>IF(N859="nulová",J859,0)</f>
        <v>0</v>
      </c>
      <c r="BJ859" s="18" t="s">
        <v>85</v>
      </c>
      <c r="BK859" s="234">
        <f>ROUND(I859*H859,2)</f>
        <v>0</v>
      </c>
      <c r="BL859" s="18" t="s">
        <v>161</v>
      </c>
      <c r="BM859" s="233" t="s">
        <v>698</v>
      </c>
    </row>
    <row r="860" s="2" customFormat="1">
      <c r="A860" s="39"/>
      <c r="B860" s="40"/>
      <c r="C860" s="41"/>
      <c r="D860" s="235" t="s">
        <v>163</v>
      </c>
      <c r="E860" s="41"/>
      <c r="F860" s="236" t="s">
        <v>697</v>
      </c>
      <c r="G860" s="41"/>
      <c r="H860" s="41"/>
      <c r="I860" s="237"/>
      <c r="J860" s="41"/>
      <c r="K860" s="41"/>
      <c r="L860" s="45"/>
      <c r="M860" s="238"/>
      <c r="N860" s="239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163</v>
      </c>
      <c r="AU860" s="18" t="s">
        <v>87</v>
      </c>
    </row>
    <row r="861" s="14" customFormat="1">
      <c r="A861" s="14"/>
      <c r="B861" s="250"/>
      <c r="C861" s="251"/>
      <c r="D861" s="235" t="s">
        <v>165</v>
      </c>
      <c r="E861" s="252" t="s">
        <v>1</v>
      </c>
      <c r="F861" s="253" t="s">
        <v>694</v>
      </c>
      <c r="G861" s="251"/>
      <c r="H861" s="254">
        <v>31</v>
      </c>
      <c r="I861" s="255"/>
      <c r="J861" s="251"/>
      <c r="K861" s="251"/>
      <c r="L861" s="256"/>
      <c r="M861" s="257"/>
      <c r="N861" s="258"/>
      <c r="O861" s="258"/>
      <c r="P861" s="258"/>
      <c r="Q861" s="258"/>
      <c r="R861" s="258"/>
      <c r="S861" s="258"/>
      <c r="T861" s="259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0" t="s">
        <v>165</v>
      </c>
      <c r="AU861" s="260" t="s">
        <v>87</v>
      </c>
      <c r="AV861" s="14" t="s">
        <v>87</v>
      </c>
      <c r="AW861" s="14" t="s">
        <v>33</v>
      </c>
      <c r="AX861" s="14" t="s">
        <v>85</v>
      </c>
      <c r="AY861" s="260" t="s">
        <v>155</v>
      </c>
    </row>
    <row r="862" s="2" customFormat="1" ht="44.25" customHeight="1">
      <c r="A862" s="39"/>
      <c r="B862" s="40"/>
      <c r="C862" s="221" t="s">
        <v>368</v>
      </c>
      <c r="D862" s="221" t="s">
        <v>157</v>
      </c>
      <c r="E862" s="222" t="s">
        <v>699</v>
      </c>
      <c r="F862" s="223" t="s">
        <v>700</v>
      </c>
      <c r="G862" s="224" t="s">
        <v>363</v>
      </c>
      <c r="H862" s="225">
        <v>31</v>
      </c>
      <c r="I862" s="226"/>
      <c r="J862" s="227">
        <f>ROUND(I862*H862,2)</f>
        <v>0</v>
      </c>
      <c r="K862" s="228"/>
      <c r="L862" s="45"/>
      <c r="M862" s="229" t="s">
        <v>1</v>
      </c>
      <c r="N862" s="230" t="s">
        <v>43</v>
      </c>
      <c r="O862" s="92"/>
      <c r="P862" s="231">
        <f>O862*H862</f>
        <v>0</v>
      </c>
      <c r="Q862" s="231">
        <v>0.012</v>
      </c>
      <c r="R862" s="231">
        <f>Q862*H862</f>
        <v>0.372</v>
      </c>
      <c r="S862" s="231">
        <v>0</v>
      </c>
      <c r="T862" s="232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3" t="s">
        <v>161</v>
      </c>
      <c r="AT862" s="233" t="s">
        <v>157</v>
      </c>
      <c r="AU862" s="233" t="s">
        <v>87</v>
      </c>
      <c r="AY862" s="18" t="s">
        <v>155</v>
      </c>
      <c r="BE862" s="234">
        <f>IF(N862="základní",J862,0)</f>
        <v>0</v>
      </c>
      <c r="BF862" s="234">
        <f>IF(N862="snížená",J862,0)</f>
        <v>0</v>
      </c>
      <c r="BG862" s="234">
        <f>IF(N862="zákl. přenesená",J862,0)</f>
        <v>0</v>
      </c>
      <c r="BH862" s="234">
        <f>IF(N862="sníž. přenesená",J862,0)</f>
        <v>0</v>
      </c>
      <c r="BI862" s="234">
        <f>IF(N862="nulová",J862,0)</f>
        <v>0</v>
      </c>
      <c r="BJ862" s="18" t="s">
        <v>85</v>
      </c>
      <c r="BK862" s="234">
        <f>ROUND(I862*H862,2)</f>
        <v>0</v>
      </c>
      <c r="BL862" s="18" t="s">
        <v>161</v>
      </c>
      <c r="BM862" s="233" t="s">
        <v>701</v>
      </c>
    </row>
    <row r="863" s="2" customFormat="1">
      <c r="A863" s="39"/>
      <c r="B863" s="40"/>
      <c r="C863" s="41"/>
      <c r="D863" s="235" t="s">
        <v>163</v>
      </c>
      <c r="E863" s="41"/>
      <c r="F863" s="236" t="s">
        <v>702</v>
      </c>
      <c r="G863" s="41"/>
      <c r="H863" s="41"/>
      <c r="I863" s="237"/>
      <c r="J863" s="41"/>
      <c r="K863" s="41"/>
      <c r="L863" s="45"/>
      <c r="M863" s="238"/>
      <c r="N863" s="239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163</v>
      </c>
      <c r="AU863" s="18" t="s">
        <v>87</v>
      </c>
    </row>
    <row r="864" s="2" customFormat="1" ht="21.75" customHeight="1">
      <c r="A864" s="39"/>
      <c r="B864" s="40"/>
      <c r="C864" s="283" t="s">
        <v>703</v>
      </c>
      <c r="D864" s="283" t="s">
        <v>695</v>
      </c>
      <c r="E864" s="284" t="s">
        <v>704</v>
      </c>
      <c r="F864" s="285" t="s">
        <v>705</v>
      </c>
      <c r="G864" s="286" t="s">
        <v>363</v>
      </c>
      <c r="H864" s="287">
        <v>31</v>
      </c>
      <c r="I864" s="288"/>
      <c r="J864" s="289">
        <f>ROUND(I864*H864,2)</f>
        <v>0</v>
      </c>
      <c r="K864" s="290"/>
      <c r="L864" s="291"/>
      <c r="M864" s="292" t="s">
        <v>1</v>
      </c>
      <c r="N864" s="293" t="s">
        <v>43</v>
      </c>
      <c r="O864" s="92"/>
      <c r="P864" s="231">
        <f>O864*H864</f>
        <v>0</v>
      </c>
      <c r="Q864" s="231">
        <v>0.062399999999999997</v>
      </c>
      <c r="R864" s="231">
        <f>Q864*H864</f>
        <v>1.9343999999999999</v>
      </c>
      <c r="S864" s="231">
        <v>0</v>
      </c>
      <c r="T864" s="232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3" t="s">
        <v>305</v>
      </c>
      <c r="AT864" s="233" t="s">
        <v>695</v>
      </c>
      <c r="AU864" s="233" t="s">
        <v>87</v>
      </c>
      <c r="AY864" s="18" t="s">
        <v>155</v>
      </c>
      <c r="BE864" s="234">
        <f>IF(N864="základní",J864,0)</f>
        <v>0</v>
      </c>
      <c r="BF864" s="234">
        <f>IF(N864="snížená",J864,0)</f>
        <v>0</v>
      </c>
      <c r="BG864" s="234">
        <f>IF(N864="zákl. přenesená",J864,0)</f>
        <v>0</v>
      </c>
      <c r="BH864" s="234">
        <f>IF(N864="sníž. přenesená",J864,0)</f>
        <v>0</v>
      </c>
      <c r="BI864" s="234">
        <f>IF(N864="nulová",J864,0)</f>
        <v>0</v>
      </c>
      <c r="BJ864" s="18" t="s">
        <v>85</v>
      </c>
      <c r="BK864" s="234">
        <f>ROUND(I864*H864,2)</f>
        <v>0</v>
      </c>
      <c r="BL864" s="18" t="s">
        <v>161</v>
      </c>
      <c r="BM864" s="233" t="s">
        <v>706</v>
      </c>
    </row>
    <row r="865" s="2" customFormat="1">
      <c r="A865" s="39"/>
      <c r="B865" s="40"/>
      <c r="C865" s="41"/>
      <c r="D865" s="235" t="s">
        <v>163</v>
      </c>
      <c r="E865" s="41"/>
      <c r="F865" s="236" t="s">
        <v>705</v>
      </c>
      <c r="G865" s="41"/>
      <c r="H865" s="41"/>
      <c r="I865" s="237"/>
      <c r="J865" s="41"/>
      <c r="K865" s="41"/>
      <c r="L865" s="45"/>
      <c r="M865" s="238"/>
      <c r="N865" s="239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163</v>
      </c>
      <c r="AU865" s="18" t="s">
        <v>87</v>
      </c>
    </row>
    <row r="866" s="14" customFormat="1">
      <c r="A866" s="14"/>
      <c r="B866" s="250"/>
      <c r="C866" s="251"/>
      <c r="D866" s="235" t="s">
        <v>165</v>
      </c>
      <c r="E866" s="252" t="s">
        <v>1</v>
      </c>
      <c r="F866" s="253" t="s">
        <v>694</v>
      </c>
      <c r="G866" s="251"/>
      <c r="H866" s="254">
        <v>31</v>
      </c>
      <c r="I866" s="255"/>
      <c r="J866" s="251"/>
      <c r="K866" s="251"/>
      <c r="L866" s="256"/>
      <c r="M866" s="257"/>
      <c r="N866" s="258"/>
      <c r="O866" s="258"/>
      <c r="P866" s="258"/>
      <c r="Q866" s="258"/>
      <c r="R866" s="258"/>
      <c r="S866" s="258"/>
      <c r="T866" s="259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0" t="s">
        <v>165</v>
      </c>
      <c r="AU866" s="260" t="s">
        <v>87</v>
      </c>
      <c r="AV866" s="14" t="s">
        <v>87</v>
      </c>
      <c r="AW866" s="14" t="s">
        <v>33</v>
      </c>
      <c r="AX866" s="14" t="s">
        <v>85</v>
      </c>
      <c r="AY866" s="260" t="s">
        <v>155</v>
      </c>
    </row>
    <row r="867" s="2" customFormat="1" ht="21.75" customHeight="1">
      <c r="A867" s="39"/>
      <c r="B867" s="40"/>
      <c r="C867" s="221" t="s">
        <v>707</v>
      </c>
      <c r="D867" s="221" t="s">
        <v>157</v>
      </c>
      <c r="E867" s="222" t="s">
        <v>708</v>
      </c>
      <c r="F867" s="223" t="s">
        <v>709</v>
      </c>
      <c r="G867" s="224" t="s">
        <v>160</v>
      </c>
      <c r="H867" s="225">
        <v>21819.317999999999</v>
      </c>
      <c r="I867" s="226"/>
      <c r="J867" s="227">
        <f>ROUND(I867*H867,2)</f>
        <v>0</v>
      </c>
      <c r="K867" s="228"/>
      <c r="L867" s="45"/>
      <c r="M867" s="229" t="s">
        <v>1</v>
      </c>
      <c r="N867" s="230" t="s">
        <v>43</v>
      </c>
      <c r="O867" s="92"/>
      <c r="P867" s="231">
        <f>O867*H867</f>
        <v>0</v>
      </c>
      <c r="Q867" s="231">
        <v>0.00059000000000000003</v>
      </c>
      <c r="R867" s="231">
        <f>Q867*H867</f>
        <v>12.87339762</v>
      </c>
      <c r="S867" s="231">
        <v>0</v>
      </c>
      <c r="T867" s="232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3" t="s">
        <v>161</v>
      </c>
      <c r="AT867" s="233" t="s">
        <v>157</v>
      </c>
      <c r="AU867" s="233" t="s">
        <v>87</v>
      </c>
      <c r="AY867" s="18" t="s">
        <v>155</v>
      </c>
      <c r="BE867" s="234">
        <f>IF(N867="základní",J867,0)</f>
        <v>0</v>
      </c>
      <c r="BF867" s="234">
        <f>IF(N867="snížená",J867,0)</f>
        <v>0</v>
      </c>
      <c r="BG867" s="234">
        <f>IF(N867="zákl. přenesená",J867,0)</f>
        <v>0</v>
      </c>
      <c r="BH867" s="234">
        <f>IF(N867="sníž. přenesená",J867,0)</f>
        <v>0</v>
      </c>
      <c r="BI867" s="234">
        <f>IF(N867="nulová",J867,0)</f>
        <v>0</v>
      </c>
      <c r="BJ867" s="18" t="s">
        <v>85</v>
      </c>
      <c r="BK867" s="234">
        <f>ROUND(I867*H867,2)</f>
        <v>0</v>
      </c>
      <c r="BL867" s="18" t="s">
        <v>161</v>
      </c>
      <c r="BM867" s="233" t="s">
        <v>710</v>
      </c>
    </row>
    <row r="868" s="2" customFormat="1">
      <c r="A868" s="39"/>
      <c r="B868" s="40"/>
      <c r="C868" s="41"/>
      <c r="D868" s="235" t="s">
        <v>163</v>
      </c>
      <c r="E868" s="41"/>
      <c r="F868" s="236" t="s">
        <v>711</v>
      </c>
      <c r="G868" s="41"/>
      <c r="H868" s="41"/>
      <c r="I868" s="237"/>
      <c r="J868" s="41"/>
      <c r="K868" s="41"/>
      <c r="L868" s="45"/>
      <c r="M868" s="238"/>
      <c r="N868" s="239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163</v>
      </c>
      <c r="AU868" s="18" t="s">
        <v>87</v>
      </c>
    </row>
    <row r="869" s="13" customFormat="1">
      <c r="A869" s="13"/>
      <c r="B869" s="240"/>
      <c r="C869" s="241"/>
      <c r="D869" s="235" t="s">
        <v>165</v>
      </c>
      <c r="E869" s="242" t="s">
        <v>1</v>
      </c>
      <c r="F869" s="243" t="s">
        <v>232</v>
      </c>
      <c r="G869" s="241"/>
      <c r="H869" s="242" t="s">
        <v>1</v>
      </c>
      <c r="I869" s="244"/>
      <c r="J869" s="241"/>
      <c r="K869" s="241"/>
      <c r="L869" s="245"/>
      <c r="M869" s="246"/>
      <c r="N869" s="247"/>
      <c r="O869" s="247"/>
      <c r="P869" s="247"/>
      <c r="Q869" s="247"/>
      <c r="R869" s="247"/>
      <c r="S869" s="247"/>
      <c r="T869" s="24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9" t="s">
        <v>165</v>
      </c>
      <c r="AU869" s="249" t="s">
        <v>87</v>
      </c>
      <c r="AV869" s="13" t="s">
        <v>85</v>
      </c>
      <c r="AW869" s="13" t="s">
        <v>33</v>
      </c>
      <c r="AX869" s="13" t="s">
        <v>78</v>
      </c>
      <c r="AY869" s="249" t="s">
        <v>155</v>
      </c>
    </row>
    <row r="870" s="14" customFormat="1">
      <c r="A870" s="14"/>
      <c r="B870" s="250"/>
      <c r="C870" s="251"/>
      <c r="D870" s="235" t="s">
        <v>165</v>
      </c>
      <c r="E870" s="252" t="s">
        <v>1</v>
      </c>
      <c r="F870" s="253" t="s">
        <v>712</v>
      </c>
      <c r="G870" s="251"/>
      <c r="H870" s="254">
        <v>3759.29</v>
      </c>
      <c r="I870" s="255"/>
      <c r="J870" s="251"/>
      <c r="K870" s="251"/>
      <c r="L870" s="256"/>
      <c r="M870" s="257"/>
      <c r="N870" s="258"/>
      <c r="O870" s="258"/>
      <c r="P870" s="258"/>
      <c r="Q870" s="258"/>
      <c r="R870" s="258"/>
      <c r="S870" s="258"/>
      <c r="T870" s="25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0" t="s">
        <v>165</v>
      </c>
      <c r="AU870" s="260" t="s">
        <v>87</v>
      </c>
      <c r="AV870" s="14" t="s">
        <v>87</v>
      </c>
      <c r="AW870" s="14" t="s">
        <v>33</v>
      </c>
      <c r="AX870" s="14" t="s">
        <v>78</v>
      </c>
      <c r="AY870" s="260" t="s">
        <v>155</v>
      </c>
    </row>
    <row r="871" s="13" customFormat="1">
      <c r="A871" s="13"/>
      <c r="B871" s="240"/>
      <c r="C871" s="241"/>
      <c r="D871" s="235" t="s">
        <v>165</v>
      </c>
      <c r="E871" s="242" t="s">
        <v>1</v>
      </c>
      <c r="F871" s="243" t="s">
        <v>235</v>
      </c>
      <c r="G871" s="241"/>
      <c r="H871" s="242" t="s">
        <v>1</v>
      </c>
      <c r="I871" s="244"/>
      <c r="J871" s="241"/>
      <c r="K871" s="241"/>
      <c r="L871" s="245"/>
      <c r="M871" s="246"/>
      <c r="N871" s="247"/>
      <c r="O871" s="247"/>
      <c r="P871" s="247"/>
      <c r="Q871" s="247"/>
      <c r="R871" s="247"/>
      <c r="S871" s="247"/>
      <c r="T871" s="24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9" t="s">
        <v>165</v>
      </c>
      <c r="AU871" s="249" t="s">
        <v>87</v>
      </c>
      <c r="AV871" s="13" t="s">
        <v>85</v>
      </c>
      <c r="AW871" s="13" t="s">
        <v>33</v>
      </c>
      <c r="AX871" s="13" t="s">
        <v>78</v>
      </c>
      <c r="AY871" s="249" t="s">
        <v>155</v>
      </c>
    </row>
    <row r="872" s="14" customFormat="1">
      <c r="A872" s="14"/>
      <c r="B872" s="250"/>
      <c r="C872" s="251"/>
      <c r="D872" s="235" t="s">
        <v>165</v>
      </c>
      <c r="E872" s="252" t="s">
        <v>1</v>
      </c>
      <c r="F872" s="253" t="s">
        <v>713</v>
      </c>
      <c r="G872" s="251"/>
      <c r="H872" s="254">
        <v>50.298000000000002</v>
      </c>
      <c r="I872" s="255"/>
      <c r="J872" s="251"/>
      <c r="K872" s="251"/>
      <c r="L872" s="256"/>
      <c r="M872" s="257"/>
      <c r="N872" s="258"/>
      <c r="O872" s="258"/>
      <c r="P872" s="258"/>
      <c r="Q872" s="258"/>
      <c r="R872" s="258"/>
      <c r="S872" s="258"/>
      <c r="T872" s="25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0" t="s">
        <v>165</v>
      </c>
      <c r="AU872" s="260" t="s">
        <v>87</v>
      </c>
      <c r="AV872" s="14" t="s">
        <v>87</v>
      </c>
      <c r="AW872" s="14" t="s">
        <v>33</v>
      </c>
      <c r="AX872" s="14" t="s">
        <v>78</v>
      </c>
      <c r="AY872" s="260" t="s">
        <v>155</v>
      </c>
    </row>
    <row r="873" s="13" customFormat="1">
      <c r="A873" s="13"/>
      <c r="B873" s="240"/>
      <c r="C873" s="241"/>
      <c r="D873" s="235" t="s">
        <v>165</v>
      </c>
      <c r="E873" s="242" t="s">
        <v>1</v>
      </c>
      <c r="F873" s="243" t="s">
        <v>570</v>
      </c>
      <c r="G873" s="241"/>
      <c r="H873" s="242" t="s">
        <v>1</v>
      </c>
      <c r="I873" s="244"/>
      <c r="J873" s="241"/>
      <c r="K873" s="241"/>
      <c r="L873" s="245"/>
      <c r="M873" s="246"/>
      <c r="N873" s="247"/>
      <c r="O873" s="247"/>
      <c r="P873" s="247"/>
      <c r="Q873" s="247"/>
      <c r="R873" s="247"/>
      <c r="S873" s="247"/>
      <c r="T873" s="24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9" t="s">
        <v>165</v>
      </c>
      <c r="AU873" s="249" t="s">
        <v>87</v>
      </c>
      <c r="AV873" s="13" t="s">
        <v>85</v>
      </c>
      <c r="AW873" s="13" t="s">
        <v>33</v>
      </c>
      <c r="AX873" s="13" t="s">
        <v>78</v>
      </c>
      <c r="AY873" s="249" t="s">
        <v>155</v>
      </c>
    </row>
    <row r="874" s="14" customFormat="1">
      <c r="A874" s="14"/>
      <c r="B874" s="250"/>
      <c r="C874" s="251"/>
      <c r="D874" s="235" t="s">
        <v>165</v>
      </c>
      <c r="E874" s="252" t="s">
        <v>1</v>
      </c>
      <c r="F874" s="253" t="s">
        <v>714</v>
      </c>
      <c r="G874" s="251"/>
      <c r="H874" s="254">
        <v>237</v>
      </c>
      <c r="I874" s="255"/>
      <c r="J874" s="251"/>
      <c r="K874" s="251"/>
      <c r="L874" s="256"/>
      <c r="M874" s="257"/>
      <c r="N874" s="258"/>
      <c r="O874" s="258"/>
      <c r="P874" s="258"/>
      <c r="Q874" s="258"/>
      <c r="R874" s="258"/>
      <c r="S874" s="258"/>
      <c r="T874" s="259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0" t="s">
        <v>165</v>
      </c>
      <c r="AU874" s="260" t="s">
        <v>87</v>
      </c>
      <c r="AV874" s="14" t="s">
        <v>87</v>
      </c>
      <c r="AW874" s="14" t="s">
        <v>33</v>
      </c>
      <c r="AX874" s="14" t="s">
        <v>78</v>
      </c>
      <c r="AY874" s="260" t="s">
        <v>155</v>
      </c>
    </row>
    <row r="875" s="13" customFormat="1">
      <c r="A875" s="13"/>
      <c r="B875" s="240"/>
      <c r="C875" s="241"/>
      <c r="D875" s="235" t="s">
        <v>165</v>
      </c>
      <c r="E875" s="242" t="s">
        <v>1</v>
      </c>
      <c r="F875" s="243" t="s">
        <v>367</v>
      </c>
      <c r="G875" s="241"/>
      <c r="H875" s="242" t="s">
        <v>1</v>
      </c>
      <c r="I875" s="244"/>
      <c r="J875" s="241"/>
      <c r="K875" s="241"/>
      <c r="L875" s="245"/>
      <c r="M875" s="246"/>
      <c r="N875" s="247"/>
      <c r="O875" s="247"/>
      <c r="P875" s="247"/>
      <c r="Q875" s="247"/>
      <c r="R875" s="247"/>
      <c r="S875" s="247"/>
      <c r="T875" s="24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9" t="s">
        <v>165</v>
      </c>
      <c r="AU875" s="249" t="s">
        <v>87</v>
      </c>
      <c r="AV875" s="13" t="s">
        <v>85</v>
      </c>
      <c r="AW875" s="13" t="s">
        <v>33</v>
      </c>
      <c r="AX875" s="13" t="s">
        <v>78</v>
      </c>
      <c r="AY875" s="249" t="s">
        <v>155</v>
      </c>
    </row>
    <row r="876" s="14" customFormat="1">
      <c r="A876" s="14"/>
      <c r="B876" s="250"/>
      <c r="C876" s="251"/>
      <c r="D876" s="235" t="s">
        <v>165</v>
      </c>
      <c r="E876" s="252" t="s">
        <v>1</v>
      </c>
      <c r="F876" s="253" t="s">
        <v>715</v>
      </c>
      <c r="G876" s="251"/>
      <c r="H876" s="254">
        <v>1371.28</v>
      </c>
      <c r="I876" s="255"/>
      <c r="J876" s="251"/>
      <c r="K876" s="251"/>
      <c r="L876" s="256"/>
      <c r="M876" s="257"/>
      <c r="N876" s="258"/>
      <c r="O876" s="258"/>
      <c r="P876" s="258"/>
      <c r="Q876" s="258"/>
      <c r="R876" s="258"/>
      <c r="S876" s="258"/>
      <c r="T876" s="25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0" t="s">
        <v>165</v>
      </c>
      <c r="AU876" s="260" t="s">
        <v>87</v>
      </c>
      <c r="AV876" s="14" t="s">
        <v>87</v>
      </c>
      <c r="AW876" s="14" t="s">
        <v>33</v>
      </c>
      <c r="AX876" s="14" t="s">
        <v>78</v>
      </c>
      <c r="AY876" s="260" t="s">
        <v>155</v>
      </c>
    </row>
    <row r="877" s="13" customFormat="1">
      <c r="A877" s="13"/>
      <c r="B877" s="240"/>
      <c r="C877" s="241"/>
      <c r="D877" s="235" t="s">
        <v>165</v>
      </c>
      <c r="E877" s="242" t="s">
        <v>1</v>
      </c>
      <c r="F877" s="243" t="s">
        <v>578</v>
      </c>
      <c r="G877" s="241"/>
      <c r="H877" s="242" t="s">
        <v>1</v>
      </c>
      <c r="I877" s="244"/>
      <c r="J877" s="241"/>
      <c r="K877" s="241"/>
      <c r="L877" s="245"/>
      <c r="M877" s="246"/>
      <c r="N877" s="247"/>
      <c r="O877" s="247"/>
      <c r="P877" s="247"/>
      <c r="Q877" s="247"/>
      <c r="R877" s="247"/>
      <c r="S877" s="247"/>
      <c r="T877" s="24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9" t="s">
        <v>165</v>
      </c>
      <c r="AU877" s="249" t="s">
        <v>87</v>
      </c>
      <c r="AV877" s="13" t="s">
        <v>85</v>
      </c>
      <c r="AW877" s="13" t="s">
        <v>33</v>
      </c>
      <c r="AX877" s="13" t="s">
        <v>78</v>
      </c>
      <c r="AY877" s="249" t="s">
        <v>155</v>
      </c>
    </row>
    <row r="878" s="14" customFormat="1">
      <c r="A878" s="14"/>
      <c r="B878" s="250"/>
      <c r="C878" s="251"/>
      <c r="D878" s="235" t="s">
        <v>165</v>
      </c>
      <c r="E878" s="252" t="s">
        <v>1</v>
      </c>
      <c r="F878" s="253" t="s">
        <v>716</v>
      </c>
      <c r="G878" s="251"/>
      <c r="H878" s="254">
        <v>1312.8399999999999</v>
      </c>
      <c r="I878" s="255"/>
      <c r="J878" s="251"/>
      <c r="K878" s="251"/>
      <c r="L878" s="256"/>
      <c r="M878" s="257"/>
      <c r="N878" s="258"/>
      <c r="O878" s="258"/>
      <c r="P878" s="258"/>
      <c r="Q878" s="258"/>
      <c r="R878" s="258"/>
      <c r="S878" s="258"/>
      <c r="T878" s="25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0" t="s">
        <v>165</v>
      </c>
      <c r="AU878" s="260" t="s">
        <v>87</v>
      </c>
      <c r="AV878" s="14" t="s">
        <v>87</v>
      </c>
      <c r="AW878" s="14" t="s">
        <v>33</v>
      </c>
      <c r="AX878" s="14" t="s">
        <v>78</v>
      </c>
      <c r="AY878" s="260" t="s">
        <v>155</v>
      </c>
    </row>
    <row r="879" s="13" customFormat="1">
      <c r="A879" s="13"/>
      <c r="B879" s="240"/>
      <c r="C879" s="241"/>
      <c r="D879" s="235" t="s">
        <v>165</v>
      </c>
      <c r="E879" s="242" t="s">
        <v>1</v>
      </c>
      <c r="F879" s="243" t="s">
        <v>583</v>
      </c>
      <c r="G879" s="241"/>
      <c r="H879" s="242" t="s">
        <v>1</v>
      </c>
      <c r="I879" s="244"/>
      <c r="J879" s="241"/>
      <c r="K879" s="241"/>
      <c r="L879" s="245"/>
      <c r="M879" s="246"/>
      <c r="N879" s="247"/>
      <c r="O879" s="247"/>
      <c r="P879" s="247"/>
      <c r="Q879" s="247"/>
      <c r="R879" s="247"/>
      <c r="S879" s="247"/>
      <c r="T879" s="248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9" t="s">
        <v>165</v>
      </c>
      <c r="AU879" s="249" t="s">
        <v>87</v>
      </c>
      <c r="AV879" s="13" t="s">
        <v>85</v>
      </c>
      <c r="AW879" s="13" t="s">
        <v>33</v>
      </c>
      <c r="AX879" s="13" t="s">
        <v>78</v>
      </c>
      <c r="AY879" s="249" t="s">
        <v>155</v>
      </c>
    </row>
    <row r="880" s="14" customFormat="1">
      <c r="A880" s="14"/>
      <c r="B880" s="250"/>
      <c r="C880" s="251"/>
      <c r="D880" s="235" t="s">
        <v>165</v>
      </c>
      <c r="E880" s="252" t="s">
        <v>1</v>
      </c>
      <c r="F880" s="253" t="s">
        <v>717</v>
      </c>
      <c r="G880" s="251"/>
      <c r="H880" s="254">
        <v>805.71400000000006</v>
      </c>
      <c r="I880" s="255"/>
      <c r="J880" s="251"/>
      <c r="K880" s="251"/>
      <c r="L880" s="256"/>
      <c r="M880" s="257"/>
      <c r="N880" s="258"/>
      <c r="O880" s="258"/>
      <c r="P880" s="258"/>
      <c r="Q880" s="258"/>
      <c r="R880" s="258"/>
      <c r="S880" s="258"/>
      <c r="T880" s="25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0" t="s">
        <v>165</v>
      </c>
      <c r="AU880" s="260" t="s">
        <v>87</v>
      </c>
      <c r="AV880" s="14" t="s">
        <v>87</v>
      </c>
      <c r="AW880" s="14" t="s">
        <v>33</v>
      </c>
      <c r="AX880" s="14" t="s">
        <v>78</v>
      </c>
      <c r="AY880" s="260" t="s">
        <v>155</v>
      </c>
    </row>
    <row r="881" s="13" customFormat="1">
      <c r="A881" s="13"/>
      <c r="B881" s="240"/>
      <c r="C881" s="241"/>
      <c r="D881" s="235" t="s">
        <v>165</v>
      </c>
      <c r="E881" s="242" t="s">
        <v>1</v>
      </c>
      <c r="F881" s="243" t="s">
        <v>237</v>
      </c>
      <c r="G881" s="241"/>
      <c r="H881" s="242" t="s">
        <v>1</v>
      </c>
      <c r="I881" s="244"/>
      <c r="J881" s="241"/>
      <c r="K881" s="241"/>
      <c r="L881" s="245"/>
      <c r="M881" s="246"/>
      <c r="N881" s="247"/>
      <c r="O881" s="247"/>
      <c r="P881" s="247"/>
      <c r="Q881" s="247"/>
      <c r="R881" s="247"/>
      <c r="S881" s="247"/>
      <c r="T881" s="248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9" t="s">
        <v>165</v>
      </c>
      <c r="AU881" s="249" t="s">
        <v>87</v>
      </c>
      <c r="AV881" s="13" t="s">
        <v>85</v>
      </c>
      <c r="AW881" s="13" t="s">
        <v>33</v>
      </c>
      <c r="AX881" s="13" t="s">
        <v>78</v>
      </c>
      <c r="AY881" s="249" t="s">
        <v>155</v>
      </c>
    </row>
    <row r="882" s="14" customFormat="1">
      <c r="A882" s="14"/>
      <c r="B882" s="250"/>
      <c r="C882" s="251"/>
      <c r="D882" s="235" t="s">
        <v>165</v>
      </c>
      <c r="E882" s="252" t="s">
        <v>1</v>
      </c>
      <c r="F882" s="253" t="s">
        <v>718</v>
      </c>
      <c r="G882" s="251"/>
      <c r="H882" s="254">
        <v>1735.02</v>
      </c>
      <c r="I882" s="255"/>
      <c r="J882" s="251"/>
      <c r="K882" s="251"/>
      <c r="L882" s="256"/>
      <c r="M882" s="257"/>
      <c r="N882" s="258"/>
      <c r="O882" s="258"/>
      <c r="P882" s="258"/>
      <c r="Q882" s="258"/>
      <c r="R882" s="258"/>
      <c r="S882" s="258"/>
      <c r="T882" s="259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0" t="s">
        <v>165</v>
      </c>
      <c r="AU882" s="260" t="s">
        <v>87</v>
      </c>
      <c r="AV882" s="14" t="s">
        <v>87</v>
      </c>
      <c r="AW882" s="14" t="s">
        <v>33</v>
      </c>
      <c r="AX882" s="14" t="s">
        <v>78</v>
      </c>
      <c r="AY882" s="260" t="s">
        <v>155</v>
      </c>
    </row>
    <row r="883" s="13" customFormat="1">
      <c r="A883" s="13"/>
      <c r="B883" s="240"/>
      <c r="C883" s="241"/>
      <c r="D883" s="235" t="s">
        <v>165</v>
      </c>
      <c r="E883" s="242" t="s">
        <v>1</v>
      </c>
      <c r="F883" s="243" t="s">
        <v>239</v>
      </c>
      <c r="G883" s="241"/>
      <c r="H883" s="242" t="s">
        <v>1</v>
      </c>
      <c r="I883" s="244"/>
      <c r="J883" s="241"/>
      <c r="K883" s="241"/>
      <c r="L883" s="245"/>
      <c r="M883" s="246"/>
      <c r="N883" s="247"/>
      <c r="O883" s="247"/>
      <c r="P883" s="247"/>
      <c r="Q883" s="247"/>
      <c r="R883" s="247"/>
      <c r="S883" s="247"/>
      <c r="T883" s="24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9" t="s">
        <v>165</v>
      </c>
      <c r="AU883" s="249" t="s">
        <v>87</v>
      </c>
      <c r="AV883" s="13" t="s">
        <v>85</v>
      </c>
      <c r="AW883" s="13" t="s">
        <v>33</v>
      </c>
      <c r="AX883" s="13" t="s">
        <v>78</v>
      </c>
      <c r="AY883" s="249" t="s">
        <v>155</v>
      </c>
    </row>
    <row r="884" s="14" customFormat="1">
      <c r="A884" s="14"/>
      <c r="B884" s="250"/>
      <c r="C884" s="251"/>
      <c r="D884" s="235" t="s">
        <v>165</v>
      </c>
      <c r="E884" s="252" t="s">
        <v>1</v>
      </c>
      <c r="F884" s="253" t="s">
        <v>719</v>
      </c>
      <c r="G884" s="251"/>
      <c r="H884" s="254">
        <v>2772.9720000000002</v>
      </c>
      <c r="I884" s="255"/>
      <c r="J884" s="251"/>
      <c r="K884" s="251"/>
      <c r="L884" s="256"/>
      <c r="M884" s="257"/>
      <c r="N884" s="258"/>
      <c r="O884" s="258"/>
      <c r="P884" s="258"/>
      <c r="Q884" s="258"/>
      <c r="R884" s="258"/>
      <c r="S884" s="258"/>
      <c r="T884" s="259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0" t="s">
        <v>165</v>
      </c>
      <c r="AU884" s="260" t="s">
        <v>87</v>
      </c>
      <c r="AV884" s="14" t="s">
        <v>87</v>
      </c>
      <c r="AW884" s="14" t="s">
        <v>33</v>
      </c>
      <c r="AX884" s="14" t="s">
        <v>78</v>
      </c>
      <c r="AY884" s="260" t="s">
        <v>155</v>
      </c>
    </row>
    <row r="885" s="13" customFormat="1">
      <c r="A885" s="13"/>
      <c r="B885" s="240"/>
      <c r="C885" s="241"/>
      <c r="D885" s="235" t="s">
        <v>165</v>
      </c>
      <c r="E885" s="242" t="s">
        <v>1</v>
      </c>
      <c r="F885" s="243" t="s">
        <v>602</v>
      </c>
      <c r="G885" s="241"/>
      <c r="H885" s="242" t="s">
        <v>1</v>
      </c>
      <c r="I885" s="244"/>
      <c r="J885" s="241"/>
      <c r="K885" s="241"/>
      <c r="L885" s="245"/>
      <c r="M885" s="246"/>
      <c r="N885" s="247"/>
      <c r="O885" s="247"/>
      <c r="P885" s="247"/>
      <c r="Q885" s="247"/>
      <c r="R885" s="247"/>
      <c r="S885" s="247"/>
      <c r="T885" s="248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9" t="s">
        <v>165</v>
      </c>
      <c r="AU885" s="249" t="s">
        <v>87</v>
      </c>
      <c r="AV885" s="13" t="s">
        <v>85</v>
      </c>
      <c r="AW885" s="13" t="s">
        <v>33</v>
      </c>
      <c r="AX885" s="13" t="s">
        <v>78</v>
      </c>
      <c r="AY885" s="249" t="s">
        <v>155</v>
      </c>
    </row>
    <row r="886" s="14" customFormat="1">
      <c r="A886" s="14"/>
      <c r="B886" s="250"/>
      <c r="C886" s="251"/>
      <c r="D886" s="235" t="s">
        <v>165</v>
      </c>
      <c r="E886" s="252" t="s">
        <v>1</v>
      </c>
      <c r="F886" s="253" t="s">
        <v>720</v>
      </c>
      <c r="G886" s="251"/>
      <c r="H886" s="254">
        <v>701.06399999999996</v>
      </c>
      <c r="I886" s="255"/>
      <c r="J886" s="251"/>
      <c r="K886" s="251"/>
      <c r="L886" s="256"/>
      <c r="M886" s="257"/>
      <c r="N886" s="258"/>
      <c r="O886" s="258"/>
      <c r="P886" s="258"/>
      <c r="Q886" s="258"/>
      <c r="R886" s="258"/>
      <c r="S886" s="258"/>
      <c r="T886" s="259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0" t="s">
        <v>165</v>
      </c>
      <c r="AU886" s="260" t="s">
        <v>87</v>
      </c>
      <c r="AV886" s="14" t="s">
        <v>87</v>
      </c>
      <c r="AW886" s="14" t="s">
        <v>33</v>
      </c>
      <c r="AX886" s="14" t="s">
        <v>78</v>
      </c>
      <c r="AY886" s="260" t="s">
        <v>155</v>
      </c>
    </row>
    <row r="887" s="13" customFormat="1">
      <c r="A887" s="13"/>
      <c r="B887" s="240"/>
      <c r="C887" s="241"/>
      <c r="D887" s="235" t="s">
        <v>165</v>
      </c>
      <c r="E887" s="242" t="s">
        <v>1</v>
      </c>
      <c r="F887" s="243" t="s">
        <v>607</v>
      </c>
      <c r="G887" s="241"/>
      <c r="H887" s="242" t="s">
        <v>1</v>
      </c>
      <c r="I887" s="244"/>
      <c r="J887" s="241"/>
      <c r="K887" s="241"/>
      <c r="L887" s="245"/>
      <c r="M887" s="246"/>
      <c r="N887" s="247"/>
      <c r="O887" s="247"/>
      <c r="P887" s="247"/>
      <c r="Q887" s="247"/>
      <c r="R887" s="247"/>
      <c r="S887" s="247"/>
      <c r="T887" s="24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9" t="s">
        <v>165</v>
      </c>
      <c r="AU887" s="249" t="s">
        <v>87</v>
      </c>
      <c r="AV887" s="13" t="s">
        <v>85</v>
      </c>
      <c r="AW887" s="13" t="s">
        <v>33</v>
      </c>
      <c r="AX887" s="13" t="s">
        <v>78</v>
      </c>
      <c r="AY887" s="249" t="s">
        <v>155</v>
      </c>
    </row>
    <row r="888" s="14" customFormat="1">
      <c r="A888" s="14"/>
      <c r="B888" s="250"/>
      <c r="C888" s="251"/>
      <c r="D888" s="235" t="s">
        <v>165</v>
      </c>
      <c r="E888" s="252" t="s">
        <v>1</v>
      </c>
      <c r="F888" s="253" t="s">
        <v>721</v>
      </c>
      <c r="G888" s="251"/>
      <c r="H888" s="254">
        <v>492.536</v>
      </c>
      <c r="I888" s="255"/>
      <c r="J888" s="251"/>
      <c r="K888" s="251"/>
      <c r="L888" s="256"/>
      <c r="M888" s="257"/>
      <c r="N888" s="258"/>
      <c r="O888" s="258"/>
      <c r="P888" s="258"/>
      <c r="Q888" s="258"/>
      <c r="R888" s="258"/>
      <c r="S888" s="258"/>
      <c r="T888" s="259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0" t="s">
        <v>165</v>
      </c>
      <c r="AU888" s="260" t="s">
        <v>87</v>
      </c>
      <c r="AV888" s="14" t="s">
        <v>87</v>
      </c>
      <c r="AW888" s="14" t="s">
        <v>33</v>
      </c>
      <c r="AX888" s="14" t="s">
        <v>78</v>
      </c>
      <c r="AY888" s="260" t="s">
        <v>155</v>
      </c>
    </row>
    <row r="889" s="13" customFormat="1">
      <c r="A889" s="13"/>
      <c r="B889" s="240"/>
      <c r="C889" s="241"/>
      <c r="D889" s="235" t="s">
        <v>165</v>
      </c>
      <c r="E889" s="242" t="s">
        <v>1</v>
      </c>
      <c r="F889" s="243" t="s">
        <v>241</v>
      </c>
      <c r="G889" s="241"/>
      <c r="H889" s="242" t="s">
        <v>1</v>
      </c>
      <c r="I889" s="244"/>
      <c r="J889" s="241"/>
      <c r="K889" s="241"/>
      <c r="L889" s="245"/>
      <c r="M889" s="246"/>
      <c r="N889" s="247"/>
      <c r="O889" s="247"/>
      <c r="P889" s="247"/>
      <c r="Q889" s="247"/>
      <c r="R889" s="247"/>
      <c r="S889" s="247"/>
      <c r="T889" s="248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9" t="s">
        <v>165</v>
      </c>
      <c r="AU889" s="249" t="s">
        <v>87</v>
      </c>
      <c r="AV889" s="13" t="s">
        <v>85</v>
      </c>
      <c r="AW889" s="13" t="s">
        <v>33</v>
      </c>
      <c r="AX889" s="13" t="s">
        <v>78</v>
      </c>
      <c r="AY889" s="249" t="s">
        <v>155</v>
      </c>
    </row>
    <row r="890" s="14" customFormat="1">
      <c r="A890" s="14"/>
      <c r="B890" s="250"/>
      <c r="C890" s="251"/>
      <c r="D890" s="235" t="s">
        <v>165</v>
      </c>
      <c r="E890" s="252" t="s">
        <v>1</v>
      </c>
      <c r="F890" s="253" t="s">
        <v>722</v>
      </c>
      <c r="G890" s="251"/>
      <c r="H890" s="254">
        <v>1688.6600000000001</v>
      </c>
      <c r="I890" s="255"/>
      <c r="J890" s="251"/>
      <c r="K890" s="251"/>
      <c r="L890" s="256"/>
      <c r="M890" s="257"/>
      <c r="N890" s="258"/>
      <c r="O890" s="258"/>
      <c r="P890" s="258"/>
      <c r="Q890" s="258"/>
      <c r="R890" s="258"/>
      <c r="S890" s="258"/>
      <c r="T890" s="259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0" t="s">
        <v>165</v>
      </c>
      <c r="AU890" s="260" t="s">
        <v>87</v>
      </c>
      <c r="AV890" s="14" t="s">
        <v>87</v>
      </c>
      <c r="AW890" s="14" t="s">
        <v>33</v>
      </c>
      <c r="AX890" s="14" t="s">
        <v>78</v>
      </c>
      <c r="AY890" s="260" t="s">
        <v>155</v>
      </c>
    </row>
    <row r="891" s="13" customFormat="1">
      <c r="A891" s="13"/>
      <c r="B891" s="240"/>
      <c r="C891" s="241"/>
      <c r="D891" s="235" t="s">
        <v>165</v>
      </c>
      <c r="E891" s="242" t="s">
        <v>1</v>
      </c>
      <c r="F891" s="243" t="s">
        <v>248</v>
      </c>
      <c r="G891" s="241"/>
      <c r="H891" s="242" t="s">
        <v>1</v>
      </c>
      <c r="I891" s="244"/>
      <c r="J891" s="241"/>
      <c r="K891" s="241"/>
      <c r="L891" s="245"/>
      <c r="M891" s="246"/>
      <c r="N891" s="247"/>
      <c r="O891" s="247"/>
      <c r="P891" s="247"/>
      <c r="Q891" s="247"/>
      <c r="R891" s="247"/>
      <c r="S891" s="247"/>
      <c r="T891" s="24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9" t="s">
        <v>165</v>
      </c>
      <c r="AU891" s="249" t="s">
        <v>87</v>
      </c>
      <c r="AV891" s="13" t="s">
        <v>85</v>
      </c>
      <c r="AW891" s="13" t="s">
        <v>33</v>
      </c>
      <c r="AX891" s="13" t="s">
        <v>78</v>
      </c>
      <c r="AY891" s="249" t="s">
        <v>155</v>
      </c>
    </row>
    <row r="892" s="14" customFormat="1">
      <c r="A892" s="14"/>
      <c r="B892" s="250"/>
      <c r="C892" s="251"/>
      <c r="D892" s="235" t="s">
        <v>165</v>
      </c>
      <c r="E892" s="252" t="s">
        <v>1</v>
      </c>
      <c r="F892" s="253" t="s">
        <v>723</v>
      </c>
      <c r="G892" s="251"/>
      <c r="H892" s="254">
        <v>194.66999999999999</v>
      </c>
      <c r="I892" s="255"/>
      <c r="J892" s="251"/>
      <c r="K892" s="251"/>
      <c r="L892" s="256"/>
      <c r="M892" s="257"/>
      <c r="N892" s="258"/>
      <c r="O892" s="258"/>
      <c r="P892" s="258"/>
      <c r="Q892" s="258"/>
      <c r="R892" s="258"/>
      <c r="S892" s="258"/>
      <c r="T892" s="25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0" t="s">
        <v>165</v>
      </c>
      <c r="AU892" s="260" t="s">
        <v>87</v>
      </c>
      <c r="AV892" s="14" t="s">
        <v>87</v>
      </c>
      <c r="AW892" s="14" t="s">
        <v>33</v>
      </c>
      <c r="AX892" s="14" t="s">
        <v>78</v>
      </c>
      <c r="AY892" s="260" t="s">
        <v>155</v>
      </c>
    </row>
    <row r="893" s="13" customFormat="1">
      <c r="A893" s="13"/>
      <c r="B893" s="240"/>
      <c r="C893" s="241"/>
      <c r="D893" s="235" t="s">
        <v>165</v>
      </c>
      <c r="E893" s="242" t="s">
        <v>1</v>
      </c>
      <c r="F893" s="243" t="s">
        <v>250</v>
      </c>
      <c r="G893" s="241"/>
      <c r="H893" s="242" t="s">
        <v>1</v>
      </c>
      <c r="I893" s="244"/>
      <c r="J893" s="241"/>
      <c r="K893" s="241"/>
      <c r="L893" s="245"/>
      <c r="M893" s="246"/>
      <c r="N893" s="247"/>
      <c r="O893" s="247"/>
      <c r="P893" s="247"/>
      <c r="Q893" s="247"/>
      <c r="R893" s="247"/>
      <c r="S893" s="247"/>
      <c r="T893" s="24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9" t="s">
        <v>165</v>
      </c>
      <c r="AU893" s="249" t="s">
        <v>87</v>
      </c>
      <c r="AV893" s="13" t="s">
        <v>85</v>
      </c>
      <c r="AW893" s="13" t="s">
        <v>33</v>
      </c>
      <c r="AX893" s="13" t="s">
        <v>78</v>
      </c>
      <c r="AY893" s="249" t="s">
        <v>155</v>
      </c>
    </row>
    <row r="894" s="14" customFormat="1">
      <c r="A894" s="14"/>
      <c r="B894" s="250"/>
      <c r="C894" s="251"/>
      <c r="D894" s="235" t="s">
        <v>165</v>
      </c>
      <c r="E894" s="252" t="s">
        <v>1</v>
      </c>
      <c r="F894" s="253" t="s">
        <v>724</v>
      </c>
      <c r="G894" s="251"/>
      <c r="H894" s="254">
        <v>251.46000000000001</v>
      </c>
      <c r="I894" s="255"/>
      <c r="J894" s="251"/>
      <c r="K894" s="251"/>
      <c r="L894" s="256"/>
      <c r="M894" s="257"/>
      <c r="N894" s="258"/>
      <c r="O894" s="258"/>
      <c r="P894" s="258"/>
      <c r="Q894" s="258"/>
      <c r="R894" s="258"/>
      <c r="S894" s="258"/>
      <c r="T894" s="259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0" t="s">
        <v>165</v>
      </c>
      <c r="AU894" s="260" t="s">
        <v>87</v>
      </c>
      <c r="AV894" s="14" t="s">
        <v>87</v>
      </c>
      <c r="AW894" s="14" t="s">
        <v>33</v>
      </c>
      <c r="AX894" s="14" t="s">
        <v>78</v>
      </c>
      <c r="AY894" s="260" t="s">
        <v>155</v>
      </c>
    </row>
    <row r="895" s="13" customFormat="1">
      <c r="A895" s="13"/>
      <c r="B895" s="240"/>
      <c r="C895" s="241"/>
      <c r="D895" s="235" t="s">
        <v>165</v>
      </c>
      <c r="E895" s="242" t="s">
        <v>1</v>
      </c>
      <c r="F895" s="243" t="s">
        <v>626</v>
      </c>
      <c r="G895" s="241"/>
      <c r="H895" s="242" t="s">
        <v>1</v>
      </c>
      <c r="I895" s="244"/>
      <c r="J895" s="241"/>
      <c r="K895" s="241"/>
      <c r="L895" s="245"/>
      <c r="M895" s="246"/>
      <c r="N895" s="247"/>
      <c r="O895" s="247"/>
      <c r="P895" s="247"/>
      <c r="Q895" s="247"/>
      <c r="R895" s="247"/>
      <c r="S895" s="247"/>
      <c r="T895" s="24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9" t="s">
        <v>165</v>
      </c>
      <c r="AU895" s="249" t="s">
        <v>87</v>
      </c>
      <c r="AV895" s="13" t="s">
        <v>85</v>
      </c>
      <c r="AW895" s="13" t="s">
        <v>33</v>
      </c>
      <c r="AX895" s="13" t="s">
        <v>78</v>
      </c>
      <c r="AY895" s="249" t="s">
        <v>155</v>
      </c>
    </row>
    <row r="896" s="14" customFormat="1">
      <c r="A896" s="14"/>
      <c r="B896" s="250"/>
      <c r="C896" s="251"/>
      <c r="D896" s="235" t="s">
        <v>165</v>
      </c>
      <c r="E896" s="252" t="s">
        <v>1</v>
      </c>
      <c r="F896" s="253" t="s">
        <v>725</v>
      </c>
      <c r="G896" s="251"/>
      <c r="H896" s="254">
        <v>425.26999999999998</v>
      </c>
      <c r="I896" s="255"/>
      <c r="J896" s="251"/>
      <c r="K896" s="251"/>
      <c r="L896" s="256"/>
      <c r="M896" s="257"/>
      <c r="N896" s="258"/>
      <c r="O896" s="258"/>
      <c r="P896" s="258"/>
      <c r="Q896" s="258"/>
      <c r="R896" s="258"/>
      <c r="S896" s="258"/>
      <c r="T896" s="25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0" t="s">
        <v>165</v>
      </c>
      <c r="AU896" s="260" t="s">
        <v>87</v>
      </c>
      <c r="AV896" s="14" t="s">
        <v>87</v>
      </c>
      <c r="AW896" s="14" t="s">
        <v>33</v>
      </c>
      <c r="AX896" s="14" t="s">
        <v>78</v>
      </c>
      <c r="AY896" s="260" t="s">
        <v>155</v>
      </c>
    </row>
    <row r="897" s="13" customFormat="1">
      <c r="A897" s="13"/>
      <c r="B897" s="240"/>
      <c r="C897" s="241"/>
      <c r="D897" s="235" t="s">
        <v>165</v>
      </c>
      <c r="E897" s="242" t="s">
        <v>1</v>
      </c>
      <c r="F897" s="243" t="s">
        <v>636</v>
      </c>
      <c r="G897" s="241"/>
      <c r="H897" s="242" t="s">
        <v>1</v>
      </c>
      <c r="I897" s="244"/>
      <c r="J897" s="241"/>
      <c r="K897" s="241"/>
      <c r="L897" s="245"/>
      <c r="M897" s="246"/>
      <c r="N897" s="247"/>
      <c r="O897" s="247"/>
      <c r="P897" s="247"/>
      <c r="Q897" s="247"/>
      <c r="R897" s="247"/>
      <c r="S897" s="247"/>
      <c r="T897" s="24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9" t="s">
        <v>165</v>
      </c>
      <c r="AU897" s="249" t="s">
        <v>87</v>
      </c>
      <c r="AV897" s="13" t="s">
        <v>85</v>
      </c>
      <c r="AW897" s="13" t="s">
        <v>33</v>
      </c>
      <c r="AX897" s="13" t="s">
        <v>78</v>
      </c>
      <c r="AY897" s="249" t="s">
        <v>155</v>
      </c>
    </row>
    <row r="898" s="14" customFormat="1">
      <c r="A898" s="14"/>
      <c r="B898" s="250"/>
      <c r="C898" s="251"/>
      <c r="D898" s="235" t="s">
        <v>165</v>
      </c>
      <c r="E898" s="252" t="s">
        <v>1</v>
      </c>
      <c r="F898" s="253" t="s">
        <v>726</v>
      </c>
      <c r="G898" s="251"/>
      <c r="H898" s="254">
        <v>177.828</v>
      </c>
      <c r="I898" s="255"/>
      <c r="J898" s="251"/>
      <c r="K898" s="251"/>
      <c r="L898" s="256"/>
      <c r="M898" s="257"/>
      <c r="N898" s="258"/>
      <c r="O898" s="258"/>
      <c r="P898" s="258"/>
      <c r="Q898" s="258"/>
      <c r="R898" s="258"/>
      <c r="S898" s="258"/>
      <c r="T898" s="25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0" t="s">
        <v>165</v>
      </c>
      <c r="AU898" s="260" t="s">
        <v>87</v>
      </c>
      <c r="AV898" s="14" t="s">
        <v>87</v>
      </c>
      <c r="AW898" s="14" t="s">
        <v>33</v>
      </c>
      <c r="AX898" s="14" t="s">
        <v>78</v>
      </c>
      <c r="AY898" s="260" t="s">
        <v>155</v>
      </c>
    </row>
    <row r="899" s="13" customFormat="1">
      <c r="A899" s="13"/>
      <c r="B899" s="240"/>
      <c r="C899" s="241"/>
      <c r="D899" s="235" t="s">
        <v>165</v>
      </c>
      <c r="E899" s="242" t="s">
        <v>1</v>
      </c>
      <c r="F899" s="243" t="s">
        <v>633</v>
      </c>
      <c r="G899" s="241"/>
      <c r="H899" s="242" t="s">
        <v>1</v>
      </c>
      <c r="I899" s="244"/>
      <c r="J899" s="241"/>
      <c r="K899" s="241"/>
      <c r="L899" s="245"/>
      <c r="M899" s="246"/>
      <c r="N899" s="247"/>
      <c r="O899" s="247"/>
      <c r="P899" s="247"/>
      <c r="Q899" s="247"/>
      <c r="R899" s="247"/>
      <c r="S899" s="247"/>
      <c r="T899" s="24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9" t="s">
        <v>165</v>
      </c>
      <c r="AU899" s="249" t="s">
        <v>87</v>
      </c>
      <c r="AV899" s="13" t="s">
        <v>85</v>
      </c>
      <c r="AW899" s="13" t="s">
        <v>33</v>
      </c>
      <c r="AX899" s="13" t="s">
        <v>78</v>
      </c>
      <c r="AY899" s="249" t="s">
        <v>155</v>
      </c>
    </row>
    <row r="900" s="14" customFormat="1">
      <c r="A900" s="14"/>
      <c r="B900" s="250"/>
      <c r="C900" s="251"/>
      <c r="D900" s="235" t="s">
        <v>165</v>
      </c>
      <c r="E900" s="252" t="s">
        <v>1</v>
      </c>
      <c r="F900" s="253" t="s">
        <v>727</v>
      </c>
      <c r="G900" s="251"/>
      <c r="H900" s="254">
        <v>271.82999999999998</v>
      </c>
      <c r="I900" s="255"/>
      <c r="J900" s="251"/>
      <c r="K900" s="251"/>
      <c r="L900" s="256"/>
      <c r="M900" s="257"/>
      <c r="N900" s="258"/>
      <c r="O900" s="258"/>
      <c r="P900" s="258"/>
      <c r="Q900" s="258"/>
      <c r="R900" s="258"/>
      <c r="S900" s="258"/>
      <c r="T900" s="25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0" t="s">
        <v>165</v>
      </c>
      <c r="AU900" s="260" t="s">
        <v>87</v>
      </c>
      <c r="AV900" s="14" t="s">
        <v>87</v>
      </c>
      <c r="AW900" s="14" t="s">
        <v>33</v>
      </c>
      <c r="AX900" s="14" t="s">
        <v>78</v>
      </c>
      <c r="AY900" s="260" t="s">
        <v>155</v>
      </c>
    </row>
    <row r="901" s="13" customFormat="1">
      <c r="A901" s="13"/>
      <c r="B901" s="240"/>
      <c r="C901" s="241"/>
      <c r="D901" s="235" t="s">
        <v>165</v>
      </c>
      <c r="E901" s="242" t="s">
        <v>1</v>
      </c>
      <c r="F901" s="243" t="s">
        <v>636</v>
      </c>
      <c r="G901" s="241"/>
      <c r="H901" s="242" t="s">
        <v>1</v>
      </c>
      <c r="I901" s="244"/>
      <c r="J901" s="241"/>
      <c r="K901" s="241"/>
      <c r="L901" s="245"/>
      <c r="M901" s="246"/>
      <c r="N901" s="247"/>
      <c r="O901" s="247"/>
      <c r="P901" s="247"/>
      <c r="Q901" s="247"/>
      <c r="R901" s="247"/>
      <c r="S901" s="247"/>
      <c r="T901" s="24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9" t="s">
        <v>165</v>
      </c>
      <c r="AU901" s="249" t="s">
        <v>87</v>
      </c>
      <c r="AV901" s="13" t="s">
        <v>85</v>
      </c>
      <c r="AW901" s="13" t="s">
        <v>33</v>
      </c>
      <c r="AX901" s="13" t="s">
        <v>78</v>
      </c>
      <c r="AY901" s="249" t="s">
        <v>155</v>
      </c>
    </row>
    <row r="902" s="14" customFormat="1">
      <c r="A902" s="14"/>
      <c r="B902" s="250"/>
      <c r="C902" s="251"/>
      <c r="D902" s="235" t="s">
        <v>165</v>
      </c>
      <c r="E902" s="252" t="s">
        <v>1</v>
      </c>
      <c r="F902" s="253" t="s">
        <v>726</v>
      </c>
      <c r="G902" s="251"/>
      <c r="H902" s="254">
        <v>177.828</v>
      </c>
      <c r="I902" s="255"/>
      <c r="J902" s="251"/>
      <c r="K902" s="251"/>
      <c r="L902" s="256"/>
      <c r="M902" s="257"/>
      <c r="N902" s="258"/>
      <c r="O902" s="258"/>
      <c r="P902" s="258"/>
      <c r="Q902" s="258"/>
      <c r="R902" s="258"/>
      <c r="S902" s="258"/>
      <c r="T902" s="259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0" t="s">
        <v>165</v>
      </c>
      <c r="AU902" s="260" t="s">
        <v>87</v>
      </c>
      <c r="AV902" s="14" t="s">
        <v>87</v>
      </c>
      <c r="AW902" s="14" t="s">
        <v>33</v>
      </c>
      <c r="AX902" s="14" t="s">
        <v>78</v>
      </c>
      <c r="AY902" s="260" t="s">
        <v>155</v>
      </c>
    </row>
    <row r="903" s="13" customFormat="1">
      <c r="A903" s="13"/>
      <c r="B903" s="240"/>
      <c r="C903" s="241"/>
      <c r="D903" s="235" t="s">
        <v>165</v>
      </c>
      <c r="E903" s="242" t="s">
        <v>1</v>
      </c>
      <c r="F903" s="243" t="s">
        <v>504</v>
      </c>
      <c r="G903" s="241"/>
      <c r="H903" s="242" t="s">
        <v>1</v>
      </c>
      <c r="I903" s="244"/>
      <c r="J903" s="241"/>
      <c r="K903" s="241"/>
      <c r="L903" s="245"/>
      <c r="M903" s="246"/>
      <c r="N903" s="247"/>
      <c r="O903" s="247"/>
      <c r="P903" s="247"/>
      <c r="Q903" s="247"/>
      <c r="R903" s="247"/>
      <c r="S903" s="247"/>
      <c r="T903" s="24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9" t="s">
        <v>165</v>
      </c>
      <c r="AU903" s="249" t="s">
        <v>87</v>
      </c>
      <c r="AV903" s="13" t="s">
        <v>85</v>
      </c>
      <c r="AW903" s="13" t="s">
        <v>33</v>
      </c>
      <c r="AX903" s="13" t="s">
        <v>78</v>
      </c>
      <c r="AY903" s="249" t="s">
        <v>155</v>
      </c>
    </row>
    <row r="904" s="14" customFormat="1">
      <c r="A904" s="14"/>
      <c r="B904" s="250"/>
      <c r="C904" s="251"/>
      <c r="D904" s="235" t="s">
        <v>165</v>
      </c>
      <c r="E904" s="252" t="s">
        <v>1</v>
      </c>
      <c r="F904" s="253" t="s">
        <v>728</v>
      </c>
      <c r="G904" s="251"/>
      <c r="H904" s="254">
        <v>1289.52</v>
      </c>
      <c r="I904" s="255"/>
      <c r="J904" s="251"/>
      <c r="K904" s="251"/>
      <c r="L904" s="256"/>
      <c r="M904" s="257"/>
      <c r="N904" s="258"/>
      <c r="O904" s="258"/>
      <c r="P904" s="258"/>
      <c r="Q904" s="258"/>
      <c r="R904" s="258"/>
      <c r="S904" s="258"/>
      <c r="T904" s="25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0" t="s">
        <v>165</v>
      </c>
      <c r="AU904" s="260" t="s">
        <v>87</v>
      </c>
      <c r="AV904" s="14" t="s">
        <v>87</v>
      </c>
      <c r="AW904" s="14" t="s">
        <v>33</v>
      </c>
      <c r="AX904" s="14" t="s">
        <v>78</v>
      </c>
      <c r="AY904" s="260" t="s">
        <v>155</v>
      </c>
    </row>
    <row r="905" s="14" customFormat="1">
      <c r="A905" s="14"/>
      <c r="B905" s="250"/>
      <c r="C905" s="251"/>
      <c r="D905" s="235" t="s">
        <v>165</v>
      </c>
      <c r="E905" s="252" t="s">
        <v>1</v>
      </c>
      <c r="F905" s="253" t="s">
        <v>729</v>
      </c>
      <c r="G905" s="251"/>
      <c r="H905" s="254">
        <v>254.31999999999999</v>
      </c>
      <c r="I905" s="255"/>
      <c r="J905" s="251"/>
      <c r="K905" s="251"/>
      <c r="L905" s="256"/>
      <c r="M905" s="257"/>
      <c r="N905" s="258"/>
      <c r="O905" s="258"/>
      <c r="P905" s="258"/>
      <c r="Q905" s="258"/>
      <c r="R905" s="258"/>
      <c r="S905" s="258"/>
      <c r="T905" s="259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0" t="s">
        <v>165</v>
      </c>
      <c r="AU905" s="260" t="s">
        <v>87</v>
      </c>
      <c r="AV905" s="14" t="s">
        <v>87</v>
      </c>
      <c r="AW905" s="14" t="s">
        <v>33</v>
      </c>
      <c r="AX905" s="14" t="s">
        <v>78</v>
      </c>
      <c r="AY905" s="260" t="s">
        <v>155</v>
      </c>
    </row>
    <row r="906" s="13" customFormat="1">
      <c r="A906" s="13"/>
      <c r="B906" s="240"/>
      <c r="C906" s="241"/>
      <c r="D906" s="235" t="s">
        <v>165</v>
      </c>
      <c r="E906" s="242" t="s">
        <v>1</v>
      </c>
      <c r="F906" s="243" t="s">
        <v>642</v>
      </c>
      <c r="G906" s="241"/>
      <c r="H906" s="242" t="s">
        <v>1</v>
      </c>
      <c r="I906" s="244"/>
      <c r="J906" s="241"/>
      <c r="K906" s="241"/>
      <c r="L906" s="245"/>
      <c r="M906" s="246"/>
      <c r="N906" s="247"/>
      <c r="O906" s="247"/>
      <c r="P906" s="247"/>
      <c r="Q906" s="247"/>
      <c r="R906" s="247"/>
      <c r="S906" s="247"/>
      <c r="T906" s="248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9" t="s">
        <v>165</v>
      </c>
      <c r="AU906" s="249" t="s">
        <v>87</v>
      </c>
      <c r="AV906" s="13" t="s">
        <v>85</v>
      </c>
      <c r="AW906" s="13" t="s">
        <v>33</v>
      </c>
      <c r="AX906" s="13" t="s">
        <v>78</v>
      </c>
      <c r="AY906" s="249" t="s">
        <v>155</v>
      </c>
    </row>
    <row r="907" s="14" customFormat="1">
      <c r="A907" s="14"/>
      <c r="B907" s="250"/>
      <c r="C907" s="251"/>
      <c r="D907" s="235" t="s">
        <v>165</v>
      </c>
      <c r="E907" s="252" t="s">
        <v>1</v>
      </c>
      <c r="F907" s="253" t="s">
        <v>730</v>
      </c>
      <c r="G907" s="251"/>
      <c r="H907" s="254">
        <v>717.39999999999998</v>
      </c>
      <c r="I907" s="255"/>
      <c r="J907" s="251"/>
      <c r="K907" s="251"/>
      <c r="L907" s="256"/>
      <c r="M907" s="257"/>
      <c r="N907" s="258"/>
      <c r="O907" s="258"/>
      <c r="P907" s="258"/>
      <c r="Q907" s="258"/>
      <c r="R907" s="258"/>
      <c r="S907" s="258"/>
      <c r="T907" s="259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0" t="s">
        <v>165</v>
      </c>
      <c r="AU907" s="260" t="s">
        <v>87</v>
      </c>
      <c r="AV907" s="14" t="s">
        <v>87</v>
      </c>
      <c r="AW907" s="14" t="s">
        <v>33</v>
      </c>
      <c r="AX907" s="14" t="s">
        <v>78</v>
      </c>
      <c r="AY907" s="260" t="s">
        <v>155</v>
      </c>
    </row>
    <row r="908" s="13" customFormat="1">
      <c r="A908" s="13"/>
      <c r="B908" s="240"/>
      <c r="C908" s="241"/>
      <c r="D908" s="235" t="s">
        <v>165</v>
      </c>
      <c r="E908" s="242" t="s">
        <v>1</v>
      </c>
      <c r="F908" s="243" t="s">
        <v>649</v>
      </c>
      <c r="G908" s="241"/>
      <c r="H908" s="242" t="s">
        <v>1</v>
      </c>
      <c r="I908" s="244"/>
      <c r="J908" s="241"/>
      <c r="K908" s="241"/>
      <c r="L908" s="245"/>
      <c r="M908" s="246"/>
      <c r="N908" s="247"/>
      <c r="O908" s="247"/>
      <c r="P908" s="247"/>
      <c r="Q908" s="247"/>
      <c r="R908" s="247"/>
      <c r="S908" s="247"/>
      <c r="T908" s="24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9" t="s">
        <v>165</v>
      </c>
      <c r="AU908" s="249" t="s">
        <v>87</v>
      </c>
      <c r="AV908" s="13" t="s">
        <v>85</v>
      </c>
      <c r="AW908" s="13" t="s">
        <v>33</v>
      </c>
      <c r="AX908" s="13" t="s">
        <v>78</v>
      </c>
      <c r="AY908" s="249" t="s">
        <v>155</v>
      </c>
    </row>
    <row r="909" s="14" customFormat="1">
      <c r="A909" s="14"/>
      <c r="B909" s="250"/>
      <c r="C909" s="251"/>
      <c r="D909" s="235" t="s">
        <v>165</v>
      </c>
      <c r="E909" s="252" t="s">
        <v>1</v>
      </c>
      <c r="F909" s="253" t="s">
        <v>731</v>
      </c>
      <c r="G909" s="251"/>
      <c r="H909" s="254">
        <v>318.24000000000001</v>
      </c>
      <c r="I909" s="255"/>
      <c r="J909" s="251"/>
      <c r="K909" s="251"/>
      <c r="L909" s="256"/>
      <c r="M909" s="257"/>
      <c r="N909" s="258"/>
      <c r="O909" s="258"/>
      <c r="P909" s="258"/>
      <c r="Q909" s="258"/>
      <c r="R909" s="258"/>
      <c r="S909" s="258"/>
      <c r="T909" s="259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0" t="s">
        <v>165</v>
      </c>
      <c r="AU909" s="260" t="s">
        <v>87</v>
      </c>
      <c r="AV909" s="14" t="s">
        <v>87</v>
      </c>
      <c r="AW909" s="14" t="s">
        <v>33</v>
      </c>
      <c r="AX909" s="14" t="s">
        <v>78</v>
      </c>
      <c r="AY909" s="260" t="s">
        <v>155</v>
      </c>
    </row>
    <row r="910" s="13" customFormat="1">
      <c r="A910" s="13"/>
      <c r="B910" s="240"/>
      <c r="C910" s="241"/>
      <c r="D910" s="235" t="s">
        <v>165</v>
      </c>
      <c r="E910" s="242" t="s">
        <v>1</v>
      </c>
      <c r="F910" s="243" t="s">
        <v>254</v>
      </c>
      <c r="G910" s="241"/>
      <c r="H910" s="242" t="s">
        <v>1</v>
      </c>
      <c r="I910" s="244"/>
      <c r="J910" s="241"/>
      <c r="K910" s="241"/>
      <c r="L910" s="245"/>
      <c r="M910" s="246"/>
      <c r="N910" s="247"/>
      <c r="O910" s="247"/>
      <c r="P910" s="247"/>
      <c r="Q910" s="247"/>
      <c r="R910" s="247"/>
      <c r="S910" s="247"/>
      <c r="T910" s="248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9" t="s">
        <v>165</v>
      </c>
      <c r="AU910" s="249" t="s">
        <v>87</v>
      </c>
      <c r="AV910" s="13" t="s">
        <v>85</v>
      </c>
      <c r="AW910" s="13" t="s">
        <v>33</v>
      </c>
      <c r="AX910" s="13" t="s">
        <v>78</v>
      </c>
      <c r="AY910" s="249" t="s">
        <v>155</v>
      </c>
    </row>
    <row r="911" s="14" customFormat="1">
      <c r="A911" s="14"/>
      <c r="B911" s="250"/>
      <c r="C911" s="251"/>
      <c r="D911" s="235" t="s">
        <v>165</v>
      </c>
      <c r="E911" s="252" t="s">
        <v>1</v>
      </c>
      <c r="F911" s="253" t="s">
        <v>732</v>
      </c>
      <c r="G911" s="251"/>
      <c r="H911" s="254">
        <v>258.70999999999998</v>
      </c>
      <c r="I911" s="255"/>
      <c r="J911" s="251"/>
      <c r="K911" s="251"/>
      <c r="L911" s="256"/>
      <c r="M911" s="257"/>
      <c r="N911" s="258"/>
      <c r="O911" s="258"/>
      <c r="P911" s="258"/>
      <c r="Q911" s="258"/>
      <c r="R911" s="258"/>
      <c r="S911" s="258"/>
      <c r="T911" s="25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0" t="s">
        <v>165</v>
      </c>
      <c r="AU911" s="260" t="s">
        <v>87</v>
      </c>
      <c r="AV911" s="14" t="s">
        <v>87</v>
      </c>
      <c r="AW911" s="14" t="s">
        <v>33</v>
      </c>
      <c r="AX911" s="14" t="s">
        <v>78</v>
      </c>
      <c r="AY911" s="260" t="s">
        <v>155</v>
      </c>
    </row>
    <row r="912" s="14" customFormat="1">
      <c r="A912" s="14"/>
      <c r="B912" s="250"/>
      <c r="C912" s="251"/>
      <c r="D912" s="235" t="s">
        <v>165</v>
      </c>
      <c r="E912" s="252" t="s">
        <v>1</v>
      </c>
      <c r="F912" s="253" t="s">
        <v>733</v>
      </c>
      <c r="G912" s="251"/>
      <c r="H912" s="254">
        <v>1126.0160000000001</v>
      </c>
      <c r="I912" s="255"/>
      <c r="J912" s="251"/>
      <c r="K912" s="251"/>
      <c r="L912" s="256"/>
      <c r="M912" s="257"/>
      <c r="N912" s="258"/>
      <c r="O912" s="258"/>
      <c r="P912" s="258"/>
      <c r="Q912" s="258"/>
      <c r="R912" s="258"/>
      <c r="S912" s="258"/>
      <c r="T912" s="259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0" t="s">
        <v>165</v>
      </c>
      <c r="AU912" s="260" t="s">
        <v>87</v>
      </c>
      <c r="AV912" s="14" t="s">
        <v>87</v>
      </c>
      <c r="AW912" s="14" t="s">
        <v>33</v>
      </c>
      <c r="AX912" s="14" t="s">
        <v>78</v>
      </c>
      <c r="AY912" s="260" t="s">
        <v>155</v>
      </c>
    </row>
    <row r="913" s="13" customFormat="1">
      <c r="A913" s="13"/>
      <c r="B913" s="240"/>
      <c r="C913" s="241"/>
      <c r="D913" s="235" t="s">
        <v>165</v>
      </c>
      <c r="E913" s="242" t="s">
        <v>1</v>
      </c>
      <c r="F913" s="243" t="s">
        <v>257</v>
      </c>
      <c r="G913" s="241"/>
      <c r="H913" s="242" t="s">
        <v>1</v>
      </c>
      <c r="I913" s="244"/>
      <c r="J913" s="241"/>
      <c r="K913" s="241"/>
      <c r="L913" s="245"/>
      <c r="M913" s="246"/>
      <c r="N913" s="247"/>
      <c r="O913" s="247"/>
      <c r="P913" s="247"/>
      <c r="Q913" s="247"/>
      <c r="R913" s="247"/>
      <c r="S913" s="247"/>
      <c r="T913" s="24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9" t="s">
        <v>165</v>
      </c>
      <c r="AU913" s="249" t="s">
        <v>87</v>
      </c>
      <c r="AV913" s="13" t="s">
        <v>85</v>
      </c>
      <c r="AW913" s="13" t="s">
        <v>33</v>
      </c>
      <c r="AX913" s="13" t="s">
        <v>78</v>
      </c>
      <c r="AY913" s="249" t="s">
        <v>155</v>
      </c>
    </row>
    <row r="914" s="14" customFormat="1">
      <c r="A914" s="14"/>
      <c r="B914" s="250"/>
      <c r="C914" s="251"/>
      <c r="D914" s="235" t="s">
        <v>165</v>
      </c>
      <c r="E914" s="252" t="s">
        <v>1</v>
      </c>
      <c r="F914" s="253" t="s">
        <v>734</v>
      </c>
      <c r="G914" s="251"/>
      <c r="H914" s="254">
        <v>55.659999999999997</v>
      </c>
      <c r="I914" s="255"/>
      <c r="J914" s="251"/>
      <c r="K914" s="251"/>
      <c r="L914" s="256"/>
      <c r="M914" s="257"/>
      <c r="N914" s="258"/>
      <c r="O914" s="258"/>
      <c r="P914" s="258"/>
      <c r="Q914" s="258"/>
      <c r="R914" s="258"/>
      <c r="S914" s="258"/>
      <c r="T914" s="25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0" t="s">
        <v>165</v>
      </c>
      <c r="AU914" s="260" t="s">
        <v>87</v>
      </c>
      <c r="AV914" s="14" t="s">
        <v>87</v>
      </c>
      <c r="AW914" s="14" t="s">
        <v>33</v>
      </c>
      <c r="AX914" s="14" t="s">
        <v>78</v>
      </c>
      <c r="AY914" s="260" t="s">
        <v>155</v>
      </c>
    </row>
    <row r="915" s="14" customFormat="1">
      <c r="A915" s="14"/>
      <c r="B915" s="250"/>
      <c r="C915" s="251"/>
      <c r="D915" s="235" t="s">
        <v>165</v>
      </c>
      <c r="E915" s="252" t="s">
        <v>1</v>
      </c>
      <c r="F915" s="253" t="s">
        <v>735</v>
      </c>
      <c r="G915" s="251"/>
      <c r="H915" s="254">
        <v>166.38</v>
      </c>
      <c r="I915" s="255"/>
      <c r="J915" s="251"/>
      <c r="K915" s="251"/>
      <c r="L915" s="256"/>
      <c r="M915" s="257"/>
      <c r="N915" s="258"/>
      <c r="O915" s="258"/>
      <c r="P915" s="258"/>
      <c r="Q915" s="258"/>
      <c r="R915" s="258"/>
      <c r="S915" s="258"/>
      <c r="T915" s="259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0" t="s">
        <v>165</v>
      </c>
      <c r="AU915" s="260" t="s">
        <v>87</v>
      </c>
      <c r="AV915" s="14" t="s">
        <v>87</v>
      </c>
      <c r="AW915" s="14" t="s">
        <v>33</v>
      </c>
      <c r="AX915" s="14" t="s">
        <v>78</v>
      </c>
      <c r="AY915" s="260" t="s">
        <v>155</v>
      </c>
    </row>
    <row r="916" s="13" customFormat="1">
      <c r="A916" s="13"/>
      <c r="B916" s="240"/>
      <c r="C916" s="241"/>
      <c r="D916" s="235" t="s">
        <v>165</v>
      </c>
      <c r="E916" s="242" t="s">
        <v>1</v>
      </c>
      <c r="F916" s="243" t="s">
        <v>663</v>
      </c>
      <c r="G916" s="241"/>
      <c r="H916" s="242" t="s">
        <v>1</v>
      </c>
      <c r="I916" s="244"/>
      <c r="J916" s="241"/>
      <c r="K916" s="241"/>
      <c r="L916" s="245"/>
      <c r="M916" s="246"/>
      <c r="N916" s="247"/>
      <c r="O916" s="247"/>
      <c r="P916" s="247"/>
      <c r="Q916" s="247"/>
      <c r="R916" s="247"/>
      <c r="S916" s="247"/>
      <c r="T916" s="248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9" t="s">
        <v>165</v>
      </c>
      <c r="AU916" s="249" t="s">
        <v>87</v>
      </c>
      <c r="AV916" s="13" t="s">
        <v>85</v>
      </c>
      <c r="AW916" s="13" t="s">
        <v>33</v>
      </c>
      <c r="AX916" s="13" t="s">
        <v>78</v>
      </c>
      <c r="AY916" s="249" t="s">
        <v>155</v>
      </c>
    </row>
    <row r="917" s="13" customFormat="1">
      <c r="A917" s="13"/>
      <c r="B917" s="240"/>
      <c r="C917" s="241"/>
      <c r="D917" s="235" t="s">
        <v>165</v>
      </c>
      <c r="E917" s="242" t="s">
        <v>1</v>
      </c>
      <c r="F917" s="243" t="s">
        <v>244</v>
      </c>
      <c r="G917" s="241"/>
      <c r="H917" s="242" t="s">
        <v>1</v>
      </c>
      <c r="I917" s="244"/>
      <c r="J917" s="241"/>
      <c r="K917" s="241"/>
      <c r="L917" s="245"/>
      <c r="M917" s="246"/>
      <c r="N917" s="247"/>
      <c r="O917" s="247"/>
      <c r="P917" s="247"/>
      <c r="Q917" s="247"/>
      <c r="R917" s="247"/>
      <c r="S917" s="247"/>
      <c r="T917" s="248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9" t="s">
        <v>165</v>
      </c>
      <c r="AU917" s="249" t="s">
        <v>87</v>
      </c>
      <c r="AV917" s="13" t="s">
        <v>85</v>
      </c>
      <c r="AW917" s="13" t="s">
        <v>33</v>
      </c>
      <c r="AX917" s="13" t="s">
        <v>78</v>
      </c>
      <c r="AY917" s="249" t="s">
        <v>155</v>
      </c>
    </row>
    <row r="918" s="14" customFormat="1">
      <c r="A918" s="14"/>
      <c r="B918" s="250"/>
      <c r="C918" s="251"/>
      <c r="D918" s="235" t="s">
        <v>165</v>
      </c>
      <c r="E918" s="252" t="s">
        <v>1</v>
      </c>
      <c r="F918" s="253" t="s">
        <v>736</v>
      </c>
      <c r="G918" s="251"/>
      <c r="H918" s="254">
        <v>40.423999999999999</v>
      </c>
      <c r="I918" s="255"/>
      <c r="J918" s="251"/>
      <c r="K918" s="251"/>
      <c r="L918" s="256"/>
      <c r="M918" s="257"/>
      <c r="N918" s="258"/>
      <c r="O918" s="258"/>
      <c r="P918" s="258"/>
      <c r="Q918" s="258"/>
      <c r="R918" s="258"/>
      <c r="S918" s="258"/>
      <c r="T918" s="259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0" t="s">
        <v>165</v>
      </c>
      <c r="AU918" s="260" t="s">
        <v>87</v>
      </c>
      <c r="AV918" s="14" t="s">
        <v>87</v>
      </c>
      <c r="AW918" s="14" t="s">
        <v>33</v>
      </c>
      <c r="AX918" s="14" t="s">
        <v>78</v>
      </c>
      <c r="AY918" s="260" t="s">
        <v>155</v>
      </c>
    </row>
    <row r="919" s="13" customFormat="1">
      <c r="A919" s="13"/>
      <c r="B919" s="240"/>
      <c r="C919" s="241"/>
      <c r="D919" s="235" t="s">
        <v>165</v>
      </c>
      <c r="E919" s="242" t="s">
        <v>1</v>
      </c>
      <c r="F919" s="243" t="s">
        <v>665</v>
      </c>
      <c r="G919" s="241"/>
      <c r="H919" s="242" t="s">
        <v>1</v>
      </c>
      <c r="I919" s="244"/>
      <c r="J919" s="241"/>
      <c r="K919" s="241"/>
      <c r="L919" s="245"/>
      <c r="M919" s="246"/>
      <c r="N919" s="247"/>
      <c r="O919" s="247"/>
      <c r="P919" s="247"/>
      <c r="Q919" s="247"/>
      <c r="R919" s="247"/>
      <c r="S919" s="247"/>
      <c r="T919" s="24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9" t="s">
        <v>165</v>
      </c>
      <c r="AU919" s="249" t="s">
        <v>87</v>
      </c>
      <c r="AV919" s="13" t="s">
        <v>85</v>
      </c>
      <c r="AW919" s="13" t="s">
        <v>33</v>
      </c>
      <c r="AX919" s="13" t="s">
        <v>78</v>
      </c>
      <c r="AY919" s="249" t="s">
        <v>155</v>
      </c>
    </row>
    <row r="920" s="14" customFormat="1">
      <c r="A920" s="14"/>
      <c r="B920" s="250"/>
      <c r="C920" s="251"/>
      <c r="D920" s="235" t="s">
        <v>165</v>
      </c>
      <c r="E920" s="252" t="s">
        <v>1</v>
      </c>
      <c r="F920" s="253" t="s">
        <v>737</v>
      </c>
      <c r="G920" s="251"/>
      <c r="H920" s="254">
        <v>399.15199999999999</v>
      </c>
      <c r="I920" s="255"/>
      <c r="J920" s="251"/>
      <c r="K920" s="251"/>
      <c r="L920" s="256"/>
      <c r="M920" s="257"/>
      <c r="N920" s="258"/>
      <c r="O920" s="258"/>
      <c r="P920" s="258"/>
      <c r="Q920" s="258"/>
      <c r="R920" s="258"/>
      <c r="S920" s="258"/>
      <c r="T920" s="259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0" t="s">
        <v>165</v>
      </c>
      <c r="AU920" s="260" t="s">
        <v>87</v>
      </c>
      <c r="AV920" s="14" t="s">
        <v>87</v>
      </c>
      <c r="AW920" s="14" t="s">
        <v>33</v>
      </c>
      <c r="AX920" s="14" t="s">
        <v>78</v>
      </c>
      <c r="AY920" s="260" t="s">
        <v>155</v>
      </c>
    </row>
    <row r="921" s="13" customFormat="1">
      <c r="A921" s="13"/>
      <c r="B921" s="240"/>
      <c r="C921" s="241"/>
      <c r="D921" s="235" t="s">
        <v>165</v>
      </c>
      <c r="E921" s="242" t="s">
        <v>1</v>
      </c>
      <c r="F921" s="243" t="s">
        <v>286</v>
      </c>
      <c r="G921" s="241"/>
      <c r="H921" s="242" t="s">
        <v>1</v>
      </c>
      <c r="I921" s="244"/>
      <c r="J921" s="241"/>
      <c r="K921" s="241"/>
      <c r="L921" s="245"/>
      <c r="M921" s="246"/>
      <c r="N921" s="247"/>
      <c r="O921" s="247"/>
      <c r="P921" s="247"/>
      <c r="Q921" s="247"/>
      <c r="R921" s="247"/>
      <c r="S921" s="247"/>
      <c r="T921" s="248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9" t="s">
        <v>165</v>
      </c>
      <c r="AU921" s="249" t="s">
        <v>87</v>
      </c>
      <c r="AV921" s="13" t="s">
        <v>85</v>
      </c>
      <c r="AW921" s="13" t="s">
        <v>33</v>
      </c>
      <c r="AX921" s="13" t="s">
        <v>78</v>
      </c>
      <c r="AY921" s="249" t="s">
        <v>155</v>
      </c>
    </row>
    <row r="922" s="13" customFormat="1">
      <c r="A922" s="13"/>
      <c r="B922" s="240"/>
      <c r="C922" s="241"/>
      <c r="D922" s="235" t="s">
        <v>165</v>
      </c>
      <c r="E922" s="242" t="s">
        <v>1</v>
      </c>
      <c r="F922" s="243" t="s">
        <v>585</v>
      </c>
      <c r="G922" s="241"/>
      <c r="H922" s="242" t="s">
        <v>1</v>
      </c>
      <c r="I922" s="244"/>
      <c r="J922" s="241"/>
      <c r="K922" s="241"/>
      <c r="L922" s="245"/>
      <c r="M922" s="246"/>
      <c r="N922" s="247"/>
      <c r="O922" s="247"/>
      <c r="P922" s="247"/>
      <c r="Q922" s="247"/>
      <c r="R922" s="247"/>
      <c r="S922" s="247"/>
      <c r="T922" s="24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9" t="s">
        <v>165</v>
      </c>
      <c r="AU922" s="249" t="s">
        <v>87</v>
      </c>
      <c r="AV922" s="13" t="s">
        <v>85</v>
      </c>
      <c r="AW922" s="13" t="s">
        <v>33</v>
      </c>
      <c r="AX922" s="13" t="s">
        <v>78</v>
      </c>
      <c r="AY922" s="249" t="s">
        <v>155</v>
      </c>
    </row>
    <row r="923" s="14" customFormat="1">
      <c r="A923" s="14"/>
      <c r="B923" s="250"/>
      <c r="C923" s="251"/>
      <c r="D923" s="235" t="s">
        <v>165</v>
      </c>
      <c r="E923" s="252" t="s">
        <v>1</v>
      </c>
      <c r="F923" s="253" t="s">
        <v>738</v>
      </c>
      <c r="G923" s="251"/>
      <c r="H923" s="254">
        <v>167.93600000000001</v>
      </c>
      <c r="I923" s="255"/>
      <c r="J923" s="251"/>
      <c r="K923" s="251"/>
      <c r="L923" s="256"/>
      <c r="M923" s="257"/>
      <c r="N923" s="258"/>
      <c r="O923" s="258"/>
      <c r="P923" s="258"/>
      <c r="Q923" s="258"/>
      <c r="R923" s="258"/>
      <c r="S923" s="258"/>
      <c r="T923" s="259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0" t="s">
        <v>165</v>
      </c>
      <c r="AU923" s="260" t="s">
        <v>87</v>
      </c>
      <c r="AV923" s="14" t="s">
        <v>87</v>
      </c>
      <c r="AW923" s="14" t="s">
        <v>33</v>
      </c>
      <c r="AX923" s="14" t="s">
        <v>78</v>
      </c>
      <c r="AY923" s="260" t="s">
        <v>155</v>
      </c>
    </row>
    <row r="924" s="13" customFormat="1">
      <c r="A924" s="13"/>
      <c r="B924" s="240"/>
      <c r="C924" s="241"/>
      <c r="D924" s="235" t="s">
        <v>165</v>
      </c>
      <c r="E924" s="242" t="s">
        <v>1</v>
      </c>
      <c r="F924" s="243" t="s">
        <v>669</v>
      </c>
      <c r="G924" s="241"/>
      <c r="H924" s="242" t="s">
        <v>1</v>
      </c>
      <c r="I924" s="244"/>
      <c r="J924" s="241"/>
      <c r="K924" s="241"/>
      <c r="L924" s="245"/>
      <c r="M924" s="246"/>
      <c r="N924" s="247"/>
      <c r="O924" s="247"/>
      <c r="P924" s="247"/>
      <c r="Q924" s="247"/>
      <c r="R924" s="247"/>
      <c r="S924" s="247"/>
      <c r="T924" s="248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9" t="s">
        <v>165</v>
      </c>
      <c r="AU924" s="249" t="s">
        <v>87</v>
      </c>
      <c r="AV924" s="13" t="s">
        <v>85</v>
      </c>
      <c r="AW924" s="13" t="s">
        <v>33</v>
      </c>
      <c r="AX924" s="13" t="s">
        <v>78</v>
      </c>
      <c r="AY924" s="249" t="s">
        <v>155</v>
      </c>
    </row>
    <row r="925" s="13" customFormat="1">
      <c r="A925" s="13"/>
      <c r="B925" s="240"/>
      <c r="C925" s="241"/>
      <c r="D925" s="235" t="s">
        <v>165</v>
      </c>
      <c r="E925" s="242" t="s">
        <v>1</v>
      </c>
      <c r="F925" s="243" t="s">
        <v>558</v>
      </c>
      <c r="G925" s="241"/>
      <c r="H925" s="242" t="s">
        <v>1</v>
      </c>
      <c r="I925" s="244"/>
      <c r="J925" s="241"/>
      <c r="K925" s="241"/>
      <c r="L925" s="245"/>
      <c r="M925" s="246"/>
      <c r="N925" s="247"/>
      <c r="O925" s="247"/>
      <c r="P925" s="247"/>
      <c r="Q925" s="247"/>
      <c r="R925" s="247"/>
      <c r="S925" s="247"/>
      <c r="T925" s="24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9" t="s">
        <v>165</v>
      </c>
      <c r="AU925" s="249" t="s">
        <v>87</v>
      </c>
      <c r="AV925" s="13" t="s">
        <v>85</v>
      </c>
      <c r="AW925" s="13" t="s">
        <v>33</v>
      </c>
      <c r="AX925" s="13" t="s">
        <v>78</v>
      </c>
      <c r="AY925" s="249" t="s">
        <v>155</v>
      </c>
    </row>
    <row r="926" s="14" customFormat="1">
      <c r="A926" s="14"/>
      <c r="B926" s="250"/>
      <c r="C926" s="251"/>
      <c r="D926" s="235" t="s">
        <v>165</v>
      </c>
      <c r="E926" s="252" t="s">
        <v>1</v>
      </c>
      <c r="F926" s="253" t="s">
        <v>739</v>
      </c>
      <c r="G926" s="251"/>
      <c r="H926" s="254">
        <v>319.5</v>
      </c>
      <c r="I926" s="255"/>
      <c r="J926" s="251"/>
      <c r="K926" s="251"/>
      <c r="L926" s="256"/>
      <c r="M926" s="257"/>
      <c r="N926" s="258"/>
      <c r="O926" s="258"/>
      <c r="P926" s="258"/>
      <c r="Q926" s="258"/>
      <c r="R926" s="258"/>
      <c r="S926" s="258"/>
      <c r="T926" s="259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0" t="s">
        <v>165</v>
      </c>
      <c r="AU926" s="260" t="s">
        <v>87</v>
      </c>
      <c r="AV926" s="14" t="s">
        <v>87</v>
      </c>
      <c r="AW926" s="14" t="s">
        <v>33</v>
      </c>
      <c r="AX926" s="14" t="s">
        <v>78</v>
      </c>
      <c r="AY926" s="260" t="s">
        <v>155</v>
      </c>
    </row>
    <row r="927" s="13" customFormat="1">
      <c r="A927" s="13"/>
      <c r="B927" s="240"/>
      <c r="C927" s="241"/>
      <c r="D927" s="235" t="s">
        <v>165</v>
      </c>
      <c r="E927" s="242" t="s">
        <v>1</v>
      </c>
      <c r="F927" s="243" t="s">
        <v>740</v>
      </c>
      <c r="G927" s="241"/>
      <c r="H927" s="242" t="s">
        <v>1</v>
      </c>
      <c r="I927" s="244"/>
      <c r="J927" s="241"/>
      <c r="K927" s="241"/>
      <c r="L927" s="245"/>
      <c r="M927" s="246"/>
      <c r="N927" s="247"/>
      <c r="O927" s="247"/>
      <c r="P927" s="247"/>
      <c r="Q927" s="247"/>
      <c r="R927" s="247"/>
      <c r="S927" s="247"/>
      <c r="T927" s="24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9" t="s">
        <v>165</v>
      </c>
      <c r="AU927" s="249" t="s">
        <v>87</v>
      </c>
      <c r="AV927" s="13" t="s">
        <v>85</v>
      </c>
      <c r="AW927" s="13" t="s">
        <v>33</v>
      </c>
      <c r="AX927" s="13" t="s">
        <v>78</v>
      </c>
      <c r="AY927" s="249" t="s">
        <v>155</v>
      </c>
    </row>
    <row r="928" s="14" customFormat="1">
      <c r="A928" s="14"/>
      <c r="B928" s="250"/>
      <c r="C928" s="251"/>
      <c r="D928" s="235" t="s">
        <v>165</v>
      </c>
      <c r="E928" s="252" t="s">
        <v>1</v>
      </c>
      <c r="F928" s="253" t="s">
        <v>741</v>
      </c>
      <c r="G928" s="251"/>
      <c r="H928" s="254">
        <v>280.5</v>
      </c>
      <c r="I928" s="255"/>
      <c r="J928" s="251"/>
      <c r="K928" s="251"/>
      <c r="L928" s="256"/>
      <c r="M928" s="257"/>
      <c r="N928" s="258"/>
      <c r="O928" s="258"/>
      <c r="P928" s="258"/>
      <c r="Q928" s="258"/>
      <c r="R928" s="258"/>
      <c r="S928" s="258"/>
      <c r="T928" s="25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0" t="s">
        <v>165</v>
      </c>
      <c r="AU928" s="260" t="s">
        <v>87</v>
      </c>
      <c r="AV928" s="14" t="s">
        <v>87</v>
      </c>
      <c r="AW928" s="14" t="s">
        <v>33</v>
      </c>
      <c r="AX928" s="14" t="s">
        <v>78</v>
      </c>
      <c r="AY928" s="260" t="s">
        <v>155</v>
      </c>
    </row>
    <row r="929" s="15" customFormat="1">
      <c r="A929" s="15"/>
      <c r="B929" s="261"/>
      <c r="C929" s="262"/>
      <c r="D929" s="235" t="s">
        <v>165</v>
      </c>
      <c r="E929" s="263" t="s">
        <v>1</v>
      </c>
      <c r="F929" s="264" t="s">
        <v>168</v>
      </c>
      <c r="G929" s="262"/>
      <c r="H929" s="265">
        <v>21819.317999999999</v>
      </c>
      <c r="I929" s="266"/>
      <c r="J929" s="262"/>
      <c r="K929" s="262"/>
      <c r="L929" s="267"/>
      <c r="M929" s="268"/>
      <c r="N929" s="269"/>
      <c r="O929" s="269"/>
      <c r="P929" s="269"/>
      <c r="Q929" s="269"/>
      <c r="R929" s="269"/>
      <c r="S929" s="269"/>
      <c r="T929" s="270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1" t="s">
        <v>165</v>
      </c>
      <c r="AU929" s="271" t="s">
        <v>87</v>
      </c>
      <c r="AV929" s="15" t="s">
        <v>161</v>
      </c>
      <c r="AW929" s="15" t="s">
        <v>33</v>
      </c>
      <c r="AX929" s="15" t="s">
        <v>85</v>
      </c>
      <c r="AY929" s="271" t="s">
        <v>155</v>
      </c>
    </row>
    <row r="930" s="2" customFormat="1" ht="21.75" customHeight="1">
      <c r="A930" s="39"/>
      <c r="B930" s="40"/>
      <c r="C930" s="221" t="s">
        <v>742</v>
      </c>
      <c r="D930" s="221" t="s">
        <v>157</v>
      </c>
      <c r="E930" s="222" t="s">
        <v>743</v>
      </c>
      <c r="F930" s="223" t="s">
        <v>744</v>
      </c>
      <c r="G930" s="224" t="s">
        <v>160</v>
      </c>
      <c r="H930" s="225">
        <v>21819.317999999999</v>
      </c>
      <c r="I930" s="226"/>
      <c r="J930" s="227">
        <f>ROUND(I930*H930,2)</f>
        <v>0</v>
      </c>
      <c r="K930" s="228"/>
      <c r="L930" s="45"/>
      <c r="M930" s="229" t="s">
        <v>1</v>
      </c>
      <c r="N930" s="230" t="s">
        <v>43</v>
      </c>
      <c r="O930" s="92"/>
      <c r="P930" s="231">
        <f>O930*H930</f>
        <v>0</v>
      </c>
      <c r="Q930" s="231">
        <v>0</v>
      </c>
      <c r="R930" s="231">
        <f>Q930*H930</f>
        <v>0</v>
      </c>
      <c r="S930" s="231">
        <v>0</v>
      </c>
      <c r="T930" s="232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3" t="s">
        <v>161</v>
      </c>
      <c r="AT930" s="233" t="s">
        <v>157</v>
      </c>
      <c r="AU930" s="233" t="s">
        <v>87</v>
      </c>
      <c r="AY930" s="18" t="s">
        <v>155</v>
      </c>
      <c r="BE930" s="234">
        <f>IF(N930="základní",J930,0)</f>
        <v>0</v>
      </c>
      <c r="BF930" s="234">
        <f>IF(N930="snížená",J930,0)</f>
        <v>0</v>
      </c>
      <c r="BG930" s="234">
        <f>IF(N930="zákl. přenesená",J930,0)</f>
        <v>0</v>
      </c>
      <c r="BH930" s="234">
        <f>IF(N930="sníž. přenesená",J930,0)</f>
        <v>0</v>
      </c>
      <c r="BI930" s="234">
        <f>IF(N930="nulová",J930,0)</f>
        <v>0</v>
      </c>
      <c r="BJ930" s="18" t="s">
        <v>85</v>
      </c>
      <c r="BK930" s="234">
        <f>ROUND(I930*H930,2)</f>
        <v>0</v>
      </c>
      <c r="BL930" s="18" t="s">
        <v>161</v>
      </c>
      <c r="BM930" s="233" t="s">
        <v>745</v>
      </c>
    </row>
    <row r="931" s="2" customFormat="1">
      <c r="A931" s="39"/>
      <c r="B931" s="40"/>
      <c r="C931" s="41"/>
      <c r="D931" s="235" t="s">
        <v>163</v>
      </c>
      <c r="E931" s="41"/>
      <c r="F931" s="236" t="s">
        <v>746</v>
      </c>
      <c r="G931" s="41"/>
      <c r="H931" s="41"/>
      <c r="I931" s="237"/>
      <c r="J931" s="41"/>
      <c r="K931" s="41"/>
      <c r="L931" s="45"/>
      <c r="M931" s="238"/>
      <c r="N931" s="239"/>
      <c r="O931" s="92"/>
      <c r="P931" s="92"/>
      <c r="Q931" s="92"/>
      <c r="R931" s="92"/>
      <c r="S931" s="92"/>
      <c r="T931" s="93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163</v>
      </c>
      <c r="AU931" s="18" t="s">
        <v>87</v>
      </c>
    </row>
    <row r="932" s="2" customFormat="1" ht="21.75" customHeight="1">
      <c r="A932" s="39"/>
      <c r="B932" s="40"/>
      <c r="C932" s="221" t="s">
        <v>747</v>
      </c>
      <c r="D932" s="221" t="s">
        <v>157</v>
      </c>
      <c r="E932" s="222" t="s">
        <v>748</v>
      </c>
      <c r="F932" s="223" t="s">
        <v>749</v>
      </c>
      <c r="G932" s="224" t="s">
        <v>160</v>
      </c>
      <c r="H932" s="225">
        <v>150.09999999999999</v>
      </c>
      <c r="I932" s="226"/>
      <c r="J932" s="227">
        <f>ROUND(I932*H932,2)</f>
        <v>0</v>
      </c>
      <c r="K932" s="228"/>
      <c r="L932" s="45"/>
      <c r="M932" s="229" t="s">
        <v>1</v>
      </c>
      <c r="N932" s="230" t="s">
        <v>43</v>
      </c>
      <c r="O932" s="92"/>
      <c r="P932" s="231">
        <f>O932*H932</f>
        <v>0</v>
      </c>
      <c r="Q932" s="231">
        <v>0.0037799999999999999</v>
      </c>
      <c r="R932" s="231">
        <f>Q932*H932</f>
        <v>0.56737799999999994</v>
      </c>
      <c r="S932" s="231">
        <v>0</v>
      </c>
      <c r="T932" s="232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3" t="s">
        <v>161</v>
      </c>
      <c r="AT932" s="233" t="s">
        <v>157</v>
      </c>
      <c r="AU932" s="233" t="s">
        <v>87</v>
      </c>
      <c r="AY932" s="18" t="s">
        <v>155</v>
      </c>
      <c r="BE932" s="234">
        <f>IF(N932="základní",J932,0)</f>
        <v>0</v>
      </c>
      <c r="BF932" s="234">
        <f>IF(N932="snížená",J932,0)</f>
        <v>0</v>
      </c>
      <c r="BG932" s="234">
        <f>IF(N932="zákl. přenesená",J932,0)</f>
        <v>0</v>
      </c>
      <c r="BH932" s="234">
        <f>IF(N932="sníž. přenesená",J932,0)</f>
        <v>0</v>
      </c>
      <c r="BI932" s="234">
        <f>IF(N932="nulová",J932,0)</f>
        <v>0</v>
      </c>
      <c r="BJ932" s="18" t="s">
        <v>85</v>
      </c>
      <c r="BK932" s="234">
        <f>ROUND(I932*H932,2)</f>
        <v>0</v>
      </c>
      <c r="BL932" s="18" t="s">
        <v>161</v>
      </c>
      <c r="BM932" s="233" t="s">
        <v>750</v>
      </c>
    </row>
    <row r="933" s="14" customFormat="1">
      <c r="A933" s="14"/>
      <c r="B933" s="250"/>
      <c r="C933" s="251"/>
      <c r="D933" s="235" t="s">
        <v>165</v>
      </c>
      <c r="E933" s="252" t="s">
        <v>1</v>
      </c>
      <c r="F933" s="253" t="s">
        <v>751</v>
      </c>
      <c r="G933" s="251"/>
      <c r="H933" s="254">
        <v>26.399999999999999</v>
      </c>
      <c r="I933" s="255"/>
      <c r="J933" s="251"/>
      <c r="K933" s="251"/>
      <c r="L933" s="256"/>
      <c r="M933" s="257"/>
      <c r="N933" s="258"/>
      <c r="O933" s="258"/>
      <c r="P933" s="258"/>
      <c r="Q933" s="258"/>
      <c r="R933" s="258"/>
      <c r="S933" s="258"/>
      <c r="T933" s="25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0" t="s">
        <v>165</v>
      </c>
      <c r="AU933" s="260" t="s">
        <v>87</v>
      </c>
      <c r="AV933" s="14" t="s">
        <v>87</v>
      </c>
      <c r="AW933" s="14" t="s">
        <v>33</v>
      </c>
      <c r="AX933" s="14" t="s">
        <v>78</v>
      </c>
      <c r="AY933" s="260" t="s">
        <v>155</v>
      </c>
    </row>
    <row r="934" s="14" customFormat="1">
      <c r="A934" s="14"/>
      <c r="B934" s="250"/>
      <c r="C934" s="251"/>
      <c r="D934" s="235" t="s">
        <v>165</v>
      </c>
      <c r="E934" s="252" t="s">
        <v>1</v>
      </c>
      <c r="F934" s="253" t="s">
        <v>752</v>
      </c>
      <c r="G934" s="251"/>
      <c r="H934" s="254">
        <v>28.5</v>
      </c>
      <c r="I934" s="255"/>
      <c r="J934" s="251"/>
      <c r="K934" s="251"/>
      <c r="L934" s="256"/>
      <c r="M934" s="257"/>
      <c r="N934" s="258"/>
      <c r="O934" s="258"/>
      <c r="P934" s="258"/>
      <c r="Q934" s="258"/>
      <c r="R934" s="258"/>
      <c r="S934" s="258"/>
      <c r="T934" s="25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0" t="s">
        <v>165</v>
      </c>
      <c r="AU934" s="260" t="s">
        <v>87</v>
      </c>
      <c r="AV934" s="14" t="s">
        <v>87</v>
      </c>
      <c r="AW934" s="14" t="s">
        <v>33</v>
      </c>
      <c r="AX934" s="14" t="s">
        <v>78</v>
      </c>
      <c r="AY934" s="260" t="s">
        <v>155</v>
      </c>
    </row>
    <row r="935" s="14" customFormat="1">
      <c r="A935" s="14"/>
      <c r="B935" s="250"/>
      <c r="C935" s="251"/>
      <c r="D935" s="235" t="s">
        <v>165</v>
      </c>
      <c r="E935" s="252" t="s">
        <v>1</v>
      </c>
      <c r="F935" s="253" t="s">
        <v>753</v>
      </c>
      <c r="G935" s="251"/>
      <c r="H935" s="254">
        <v>95.200000000000003</v>
      </c>
      <c r="I935" s="255"/>
      <c r="J935" s="251"/>
      <c r="K935" s="251"/>
      <c r="L935" s="256"/>
      <c r="M935" s="257"/>
      <c r="N935" s="258"/>
      <c r="O935" s="258"/>
      <c r="P935" s="258"/>
      <c r="Q935" s="258"/>
      <c r="R935" s="258"/>
      <c r="S935" s="258"/>
      <c r="T935" s="259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0" t="s">
        <v>165</v>
      </c>
      <c r="AU935" s="260" t="s">
        <v>87</v>
      </c>
      <c r="AV935" s="14" t="s">
        <v>87</v>
      </c>
      <c r="AW935" s="14" t="s">
        <v>33</v>
      </c>
      <c r="AX935" s="14" t="s">
        <v>78</v>
      </c>
      <c r="AY935" s="260" t="s">
        <v>155</v>
      </c>
    </row>
    <row r="936" s="15" customFormat="1">
      <c r="A936" s="15"/>
      <c r="B936" s="261"/>
      <c r="C936" s="262"/>
      <c r="D936" s="235" t="s">
        <v>165</v>
      </c>
      <c r="E936" s="263" t="s">
        <v>1</v>
      </c>
      <c r="F936" s="264" t="s">
        <v>168</v>
      </c>
      <c r="G936" s="262"/>
      <c r="H936" s="265">
        <v>150.09999999999999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1" t="s">
        <v>165</v>
      </c>
      <c r="AU936" s="271" t="s">
        <v>87</v>
      </c>
      <c r="AV936" s="15" t="s">
        <v>161</v>
      </c>
      <c r="AW936" s="15" t="s">
        <v>33</v>
      </c>
      <c r="AX936" s="15" t="s">
        <v>85</v>
      </c>
      <c r="AY936" s="271" t="s">
        <v>155</v>
      </c>
    </row>
    <row r="937" s="2" customFormat="1" ht="16.5" customHeight="1">
      <c r="A937" s="39"/>
      <c r="B937" s="40"/>
      <c r="C937" s="221" t="s">
        <v>754</v>
      </c>
      <c r="D937" s="221" t="s">
        <v>157</v>
      </c>
      <c r="E937" s="222" t="s">
        <v>755</v>
      </c>
      <c r="F937" s="223" t="s">
        <v>756</v>
      </c>
      <c r="G937" s="224" t="s">
        <v>160</v>
      </c>
      <c r="H937" s="225">
        <v>150.09999999999999</v>
      </c>
      <c r="I937" s="226"/>
      <c r="J937" s="227">
        <f>ROUND(I937*H937,2)</f>
        <v>0</v>
      </c>
      <c r="K937" s="228"/>
      <c r="L937" s="45"/>
      <c r="M937" s="229" t="s">
        <v>1</v>
      </c>
      <c r="N937" s="230" t="s">
        <v>43</v>
      </c>
      <c r="O937" s="92"/>
      <c r="P937" s="231">
        <f>O937*H937</f>
        <v>0</v>
      </c>
      <c r="Q937" s="231">
        <v>0.0037799999999999999</v>
      </c>
      <c r="R937" s="231">
        <f>Q937*H937</f>
        <v>0.56737799999999994</v>
      </c>
      <c r="S937" s="231">
        <v>0</v>
      </c>
      <c r="T937" s="232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3" t="s">
        <v>161</v>
      </c>
      <c r="AT937" s="233" t="s">
        <v>157</v>
      </c>
      <c r="AU937" s="233" t="s">
        <v>87</v>
      </c>
      <c r="AY937" s="18" t="s">
        <v>155</v>
      </c>
      <c r="BE937" s="234">
        <f>IF(N937="základní",J937,0)</f>
        <v>0</v>
      </c>
      <c r="BF937" s="234">
        <f>IF(N937="snížená",J937,0)</f>
        <v>0</v>
      </c>
      <c r="BG937" s="234">
        <f>IF(N937="zákl. přenesená",J937,0)</f>
        <v>0</v>
      </c>
      <c r="BH937" s="234">
        <f>IF(N937="sníž. přenesená",J937,0)</f>
        <v>0</v>
      </c>
      <c r="BI937" s="234">
        <f>IF(N937="nulová",J937,0)</f>
        <v>0</v>
      </c>
      <c r="BJ937" s="18" t="s">
        <v>85</v>
      </c>
      <c r="BK937" s="234">
        <f>ROUND(I937*H937,2)</f>
        <v>0</v>
      </c>
      <c r="BL937" s="18" t="s">
        <v>161</v>
      </c>
      <c r="BM937" s="233" t="s">
        <v>757</v>
      </c>
    </row>
    <row r="938" s="14" customFormat="1">
      <c r="A938" s="14"/>
      <c r="B938" s="250"/>
      <c r="C938" s="251"/>
      <c r="D938" s="235" t="s">
        <v>165</v>
      </c>
      <c r="E938" s="252" t="s">
        <v>1</v>
      </c>
      <c r="F938" s="253" t="s">
        <v>751</v>
      </c>
      <c r="G938" s="251"/>
      <c r="H938" s="254">
        <v>26.399999999999999</v>
      </c>
      <c r="I938" s="255"/>
      <c r="J938" s="251"/>
      <c r="K938" s="251"/>
      <c r="L938" s="256"/>
      <c r="M938" s="257"/>
      <c r="N938" s="258"/>
      <c r="O938" s="258"/>
      <c r="P938" s="258"/>
      <c r="Q938" s="258"/>
      <c r="R938" s="258"/>
      <c r="S938" s="258"/>
      <c r="T938" s="25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0" t="s">
        <v>165</v>
      </c>
      <c r="AU938" s="260" t="s">
        <v>87</v>
      </c>
      <c r="AV938" s="14" t="s">
        <v>87</v>
      </c>
      <c r="AW938" s="14" t="s">
        <v>33</v>
      </c>
      <c r="AX938" s="14" t="s">
        <v>78</v>
      </c>
      <c r="AY938" s="260" t="s">
        <v>155</v>
      </c>
    </row>
    <row r="939" s="14" customFormat="1">
      <c r="A939" s="14"/>
      <c r="B939" s="250"/>
      <c r="C939" s="251"/>
      <c r="D939" s="235" t="s">
        <v>165</v>
      </c>
      <c r="E939" s="252" t="s">
        <v>1</v>
      </c>
      <c r="F939" s="253" t="s">
        <v>752</v>
      </c>
      <c r="G939" s="251"/>
      <c r="H939" s="254">
        <v>28.5</v>
      </c>
      <c r="I939" s="255"/>
      <c r="J939" s="251"/>
      <c r="K939" s="251"/>
      <c r="L939" s="256"/>
      <c r="M939" s="257"/>
      <c r="N939" s="258"/>
      <c r="O939" s="258"/>
      <c r="P939" s="258"/>
      <c r="Q939" s="258"/>
      <c r="R939" s="258"/>
      <c r="S939" s="258"/>
      <c r="T939" s="259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0" t="s">
        <v>165</v>
      </c>
      <c r="AU939" s="260" t="s">
        <v>87</v>
      </c>
      <c r="AV939" s="14" t="s">
        <v>87</v>
      </c>
      <c r="AW939" s="14" t="s">
        <v>33</v>
      </c>
      <c r="AX939" s="14" t="s">
        <v>78</v>
      </c>
      <c r="AY939" s="260" t="s">
        <v>155</v>
      </c>
    </row>
    <row r="940" s="14" customFormat="1">
      <c r="A940" s="14"/>
      <c r="B940" s="250"/>
      <c r="C940" s="251"/>
      <c r="D940" s="235" t="s">
        <v>165</v>
      </c>
      <c r="E940" s="252" t="s">
        <v>1</v>
      </c>
      <c r="F940" s="253" t="s">
        <v>753</v>
      </c>
      <c r="G940" s="251"/>
      <c r="H940" s="254">
        <v>95.200000000000003</v>
      </c>
      <c r="I940" s="255"/>
      <c r="J940" s="251"/>
      <c r="K940" s="251"/>
      <c r="L940" s="256"/>
      <c r="M940" s="257"/>
      <c r="N940" s="258"/>
      <c r="O940" s="258"/>
      <c r="P940" s="258"/>
      <c r="Q940" s="258"/>
      <c r="R940" s="258"/>
      <c r="S940" s="258"/>
      <c r="T940" s="259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0" t="s">
        <v>165</v>
      </c>
      <c r="AU940" s="260" t="s">
        <v>87</v>
      </c>
      <c r="AV940" s="14" t="s">
        <v>87</v>
      </c>
      <c r="AW940" s="14" t="s">
        <v>33</v>
      </c>
      <c r="AX940" s="14" t="s">
        <v>78</v>
      </c>
      <c r="AY940" s="260" t="s">
        <v>155</v>
      </c>
    </row>
    <row r="941" s="15" customFormat="1">
      <c r="A941" s="15"/>
      <c r="B941" s="261"/>
      <c r="C941" s="262"/>
      <c r="D941" s="235" t="s">
        <v>165</v>
      </c>
      <c r="E941" s="263" t="s">
        <v>1</v>
      </c>
      <c r="F941" s="264" t="s">
        <v>168</v>
      </c>
      <c r="G941" s="262"/>
      <c r="H941" s="265">
        <v>150.09999999999999</v>
      </c>
      <c r="I941" s="266"/>
      <c r="J941" s="262"/>
      <c r="K941" s="262"/>
      <c r="L941" s="267"/>
      <c r="M941" s="268"/>
      <c r="N941" s="269"/>
      <c r="O941" s="269"/>
      <c r="P941" s="269"/>
      <c r="Q941" s="269"/>
      <c r="R941" s="269"/>
      <c r="S941" s="269"/>
      <c r="T941" s="270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1" t="s">
        <v>165</v>
      </c>
      <c r="AU941" s="271" t="s">
        <v>87</v>
      </c>
      <c r="AV941" s="15" t="s">
        <v>161</v>
      </c>
      <c r="AW941" s="15" t="s">
        <v>33</v>
      </c>
      <c r="AX941" s="15" t="s">
        <v>85</v>
      </c>
      <c r="AY941" s="271" t="s">
        <v>155</v>
      </c>
    </row>
    <row r="942" s="2" customFormat="1" ht="21.75" customHeight="1">
      <c r="A942" s="39"/>
      <c r="B942" s="40"/>
      <c r="C942" s="221" t="s">
        <v>758</v>
      </c>
      <c r="D942" s="221" t="s">
        <v>157</v>
      </c>
      <c r="E942" s="222" t="s">
        <v>759</v>
      </c>
      <c r="F942" s="223" t="s">
        <v>760</v>
      </c>
      <c r="G942" s="224" t="s">
        <v>761</v>
      </c>
      <c r="H942" s="225">
        <v>3</v>
      </c>
      <c r="I942" s="226"/>
      <c r="J942" s="227">
        <f>ROUND(I942*H942,2)</f>
        <v>0</v>
      </c>
      <c r="K942" s="228"/>
      <c r="L942" s="45"/>
      <c r="M942" s="229" t="s">
        <v>1</v>
      </c>
      <c r="N942" s="230" t="s">
        <v>43</v>
      </c>
      <c r="O942" s="92"/>
      <c r="P942" s="231">
        <f>O942*H942</f>
        <v>0</v>
      </c>
      <c r="Q942" s="231">
        <v>0.0037799999999999999</v>
      </c>
      <c r="R942" s="231">
        <f>Q942*H942</f>
        <v>0.011339999999999999</v>
      </c>
      <c r="S942" s="231">
        <v>0</v>
      </c>
      <c r="T942" s="232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3" t="s">
        <v>161</v>
      </c>
      <c r="AT942" s="233" t="s">
        <v>157</v>
      </c>
      <c r="AU942" s="233" t="s">
        <v>87</v>
      </c>
      <c r="AY942" s="18" t="s">
        <v>155</v>
      </c>
      <c r="BE942" s="234">
        <f>IF(N942="základní",J942,0)</f>
        <v>0</v>
      </c>
      <c r="BF942" s="234">
        <f>IF(N942="snížená",J942,0)</f>
        <v>0</v>
      </c>
      <c r="BG942" s="234">
        <f>IF(N942="zákl. přenesená",J942,0)</f>
        <v>0</v>
      </c>
      <c r="BH942" s="234">
        <f>IF(N942="sníž. přenesená",J942,0)</f>
        <v>0</v>
      </c>
      <c r="BI942" s="234">
        <f>IF(N942="nulová",J942,0)</f>
        <v>0</v>
      </c>
      <c r="BJ942" s="18" t="s">
        <v>85</v>
      </c>
      <c r="BK942" s="234">
        <f>ROUND(I942*H942,2)</f>
        <v>0</v>
      </c>
      <c r="BL942" s="18" t="s">
        <v>161</v>
      </c>
      <c r="BM942" s="233" t="s">
        <v>762</v>
      </c>
    </row>
    <row r="943" s="2" customFormat="1">
      <c r="A943" s="39"/>
      <c r="B943" s="40"/>
      <c r="C943" s="41"/>
      <c r="D943" s="235" t="s">
        <v>163</v>
      </c>
      <c r="E943" s="41"/>
      <c r="F943" s="236" t="s">
        <v>760</v>
      </c>
      <c r="G943" s="41"/>
      <c r="H943" s="41"/>
      <c r="I943" s="237"/>
      <c r="J943" s="41"/>
      <c r="K943" s="41"/>
      <c r="L943" s="45"/>
      <c r="M943" s="238"/>
      <c r="N943" s="239"/>
      <c r="O943" s="92"/>
      <c r="P943" s="92"/>
      <c r="Q943" s="92"/>
      <c r="R943" s="92"/>
      <c r="S943" s="92"/>
      <c r="T943" s="93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163</v>
      </c>
      <c r="AU943" s="18" t="s">
        <v>87</v>
      </c>
    </row>
    <row r="944" s="2" customFormat="1" ht="16.5" customHeight="1">
      <c r="A944" s="39"/>
      <c r="B944" s="40"/>
      <c r="C944" s="221" t="s">
        <v>371</v>
      </c>
      <c r="D944" s="221" t="s">
        <v>157</v>
      </c>
      <c r="E944" s="222" t="s">
        <v>763</v>
      </c>
      <c r="F944" s="223" t="s">
        <v>764</v>
      </c>
      <c r="G944" s="224" t="s">
        <v>761</v>
      </c>
      <c r="H944" s="225">
        <v>2</v>
      </c>
      <c r="I944" s="226"/>
      <c r="J944" s="227">
        <f>ROUND(I944*H944,2)</f>
        <v>0</v>
      </c>
      <c r="K944" s="228"/>
      <c r="L944" s="45"/>
      <c r="M944" s="229" t="s">
        <v>1</v>
      </c>
      <c r="N944" s="230" t="s">
        <v>43</v>
      </c>
      <c r="O944" s="92"/>
      <c r="P944" s="231">
        <f>O944*H944</f>
        <v>0</v>
      </c>
      <c r="Q944" s="231">
        <v>0.0037799999999999999</v>
      </c>
      <c r="R944" s="231">
        <f>Q944*H944</f>
        <v>0.0075599999999999999</v>
      </c>
      <c r="S944" s="231">
        <v>0</v>
      </c>
      <c r="T944" s="232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3" t="s">
        <v>161</v>
      </c>
      <c r="AT944" s="233" t="s">
        <v>157</v>
      </c>
      <c r="AU944" s="233" t="s">
        <v>87</v>
      </c>
      <c r="AY944" s="18" t="s">
        <v>155</v>
      </c>
      <c r="BE944" s="234">
        <f>IF(N944="základní",J944,0)</f>
        <v>0</v>
      </c>
      <c r="BF944" s="234">
        <f>IF(N944="snížená",J944,0)</f>
        <v>0</v>
      </c>
      <c r="BG944" s="234">
        <f>IF(N944="zákl. přenesená",J944,0)</f>
        <v>0</v>
      </c>
      <c r="BH944" s="234">
        <f>IF(N944="sníž. přenesená",J944,0)</f>
        <v>0</v>
      </c>
      <c r="BI944" s="234">
        <f>IF(N944="nulová",J944,0)</f>
        <v>0</v>
      </c>
      <c r="BJ944" s="18" t="s">
        <v>85</v>
      </c>
      <c r="BK944" s="234">
        <f>ROUND(I944*H944,2)</f>
        <v>0</v>
      </c>
      <c r="BL944" s="18" t="s">
        <v>161</v>
      </c>
      <c r="BM944" s="233" t="s">
        <v>765</v>
      </c>
    </row>
    <row r="945" s="2" customFormat="1">
      <c r="A945" s="39"/>
      <c r="B945" s="40"/>
      <c r="C945" s="41"/>
      <c r="D945" s="235" t="s">
        <v>163</v>
      </c>
      <c r="E945" s="41"/>
      <c r="F945" s="236" t="s">
        <v>764</v>
      </c>
      <c r="G945" s="41"/>
      <c r="H945" s="41"/>
      <c r="I945" s="237"/>
      <c r="J945" s="41"/>
      <c r="K945" s="41"/>
      <c r="L945" s="45"/>
      <c r="M945" s="238"/>
      <c r="N945" s="239"/>
      <c r="O945" s="92"/>
      <c r="P945" s="92"/>
      <c r="Q945" s="92"/>
      <c r="R945" s="92"/>
      <c r="S945" s="92"/>
      <c r="T945" s="93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163</v>
      </c>
      <c r="AU945" s="18" t="s">
        <v>87</v>
      </c>
    </row>
    <row r="946" s="2" customFormat="1">
      <c r="A946" s="39"/>
      <c r="B946" s="40"/>
      <c r="C946" s="41"/>
      <c r="D946" s="235" t="s">
        <v>766</v>
      </c>
      <c r="E946" s="41"/>
      <c r="F946" s="294" t="s">
        <v>767</v>
      </c>
      <c r="G946" s="41"/>
      <c r="H946" s="41"/>
      <c r="I946" s="237"/>
      <c r="J946" s="41"/>
      <c r="K946" s="41"/>
      <c r="L946" s="45"/>
      <c r="M946" s="238"/>
      <c r="N946" s="239"/>
      <c r="O946" s="92"/>
      <c r="P946" s="92"/>
      <c r="Q946" s="92"/>
      <c r="R946" s="92"/>
      <c r="S946" s="92"/>
      <c r="T946" s="93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766</v>
      </c>
      <c r="AU946" s="18" t="s">
        <v>87</v>
      </c>
    </row>
    <row r="947" s="2" customFormat="1" ht="21.75" customHeight="1">
      <c r="A947" s="39"/>
      <c r="B947" s="40"/>
      <c r="C947" s="221" t="s">
        <v>768</v>
      </c>
      <c r="D947" s="221" t="s">
        <v>157</v>
      </c>
      <c r="E947" s="222" t="s">
        <v>769</v>
      </c>
      <c r="F947" s="223" t="s">
        <v>770</v>
      </c>
      <c r="G947" s="224" t="s">
        <v>761</v>
      </c>
      <c r="H947" s="225">
        <v>1</v>
      </c>
      <c r="I947" s="226"/>
      <c r="J947" s="227">
        <f>ROUND(I947*H947,2)</f>
        <v>0</v>
      </c>
      <c r="K947" s="228"/>
      <c r="L947" s="45"/>
      <c r="M947" s="229" t="s">
        <v>1</v>
      </c>
      <c r="N947" s="230" t="s">
        <v>43</v>
      </c>
      <c r="O947" s="92"/>
      <c r="P947" s="231">
        <f>O947*H947</f>
        <v>0</v>
      </c>
      <c r="Q947" s="231">
        <v>0.0037799999999999999</v>
      </c>
      <c r="R947" s="231">
        <f>Q947*H947</f>
        <v>0.0037799999999999999</v>
      </c>
      <c r="S947" s="231">
        <v>0</v>
      </c>
      <c r="T947" s="232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3" t="s">
        <v>161</v>
      </c>
      <c r="AT947" s="233" t="s">
        <v>157</v>
      </c>
      <c r="AU947" s="233" t="s">
        <v>87</v>
      </c>
      <c r="AY947" s="18" t="s">
        <v>155</v>
      </c>
      <c r="BE947" s="234">
        <f>IF(N947="základní",J947,0)</f>
        <v>0</v>
      </c>
      <c r="BF947" s="234">
        <f>IF(N947="snížená",J947,0)</f>
        <v>0</v>
      </c>
      <c r="BG947" s="234">
        <f>IF(N947="zákl. přenesená",J947,0)</f>
        <v>0</v>
      </c>
      <c r="BH947" s="234">
        <f>IF(N947="sníž. přenesená",J947,0)</f>
        <v>0</v>
      </c>
      <c r="BI947" s="234">
        <f>IF(N947="nulová",J947,0)</f>
        <v>0</v>
      </c>
      <c r="BJ947" s="18" t="s">
        <v>85</v>
      </c>
      <c r="BK947" s="234">
        <f>ROUND(I947*H947,2)</f>
        <v>0</v>
      </c>
      <c r="BL947" s="18" t="s">
        <v>161</v>
      </c>
      <c r="BM947" s="233" t="s">
        <v>771</v>
      </c>
    </row>
    <row r="948" s="2" customFormat="1">
      <c r="A948" s="39"/>
      <c r="B948" s="40"/>
      <c r="C948" s="41"/>
      <c r="D948" s="235" t="s">
        <v>163</v>
      </c>
      <c r="E948" s="41"/>
      <c r="F948" s="236" t="s">
        <v>770</v>
      </c>
      <c r="G948" s="41"/>
      <c r="H948" s="41"/>
      <c r="I948" s="237"/>
      <c r="J948" s="41"/>
      <c r="K948" s="41"/>
      <c r="L948" s="45"/>
      <c r="M948" s="238"/>
      <c r="N948" s="239"/>
      <c r="O948" s="92"/>
      <c r="P948" s="92"/>
      <c r="Q948" s="92"/>
      <c r="R948" s="92"/>
      <c r="S948" s="92"/>
      <c r="T948" s="93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163</v>
      </c>
      <c r="AU948" s="18" t="s">
        <v>87</v>
      </c>
    </row>
    <row r="949" s="2" customFormat="1">
      <c r="A949" s="39"/>
      <c r="B949" s="40"/>
      <c r="C949" s="41"/>
      <c r="D949" s="235" t="s">
        <v>766</v>
      </c>
      <c r="E949" s="41"/>
      <c r="F949" s="294" t="s">
        <v>767</v>
      </c>
      <c r="G949" s="41"/>
      <c r="H949" s="41"/>
      <c r="I949" s="237"/>
      <c r="J949" s="41"/>
      <c r="K949" s="41"/>
      <c r="L949" s="45"/>
      <c r="M949" s="238"/>
      <c r="N949" s="239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766</v>
      </c>
      <c r="AU949" s="18" t="s">
        <v>87</v>
      </c>
    </row>
    <row r="950" s="2" customFormat="1" ht="16.5" customHeight="1">
      <c r="A950" s="39"/>
      <c r="B950" s="40"/>
      <c r="C950" s="221" t="s">
        <v>772</v>
      </c>
      <c r="D950" s="221" t="s">
        <v>157</v>
      </c>
      <c r="E950" s="222" t="s">
        <v>773</v>
      </c>
      <c r="F950" s="223" t="s">
        <v>774</v>
      </c>
      <c r="G950" s="224" t="s">
        <v>775</v>
      </c>
      <c r="H950" s="225">
        <v>1</v>
      </c>
      <c r="I950" s="226"/>
      <c r="J950" s="227">
        <f>ROUND(I950*H950,2)</f>
        <v>0</v>
      </c>
      <c r="K950" s="228"/>
      <c r="L950" s="45"/>
      <c r="M950" s="229" t="s">
        <v>1</v>
      </c>
      <c r="N950" s="230" t="s">
        <v>43</v>
      </c>
      <c r="O950" s="92"/>
      <c r="P950" s="231">
        <f>O950*H950</f>
        <v>0</v>
      </c>
      <c r="Q950" s="231">
        <v>0.0037799999999999999</v>
      </c>
      <c r="R950" s="231">
        <f>Q950*H950</f>
        <v>0.0037799999999999999</v>
      </c>
      <c r="S950" s="231">
        <v>0</v>
      </c>
      <c r="T950" s="232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3" t="s">
        <v>161</v>
      </c>
      <c r="AT950" s="233" t="s">
        <v>157</v>
      </c>
      <c r="AU950" s="233" t="s">
        <v>87</v>
      </c>
      <c r="AY950" s="18" t="s">
        <v>155</v>
      </c>
      <c r="BE950" s="234">
        <f>IF(N950="základní",J950,0)</f>
        <v>0</v>
      </c>
      <c r="BF950" s="234">
        <f>IF(N950="snížená",J950,0)</f>
        <v>0</v>
      </c>
      <c r="BG950" s="234">
        <f>IF(N950="zákl. přenesená",J950,0)</f>
        <v>0</v>
      </c>
      <c r="BH950" s="234">
        <f>IF(N950="sníž. přenesená",J950,0)</f>
        <v>0</v>
      </c>
      <c r="BI950" s="234">
        <f>IF(N950="nulová",J950,0)</f>
        <v>0</v>
      </c>
      <c r="BJ950" s="18" t="s">
        <v>85</v>
      </c>
      <c r="BK950" s="234">
        <f>ROUND(I950*H950,2)</f>
        <v>0</v>
      </c>
      <c r="BL950" s="18" t="s">
        <v>161</v>
      </c>
      <c r="BM950" s="233" t="s">
        <v>776</v>
      </c>
    </row>
    <row r="951" s="2" customFormat="1" ht="33" customHeight="1">
      <c r="A951" s="39"/>
      <c r="B951" s="40"/>
      <c r="C951" s="221" t="s">
        <v>777</v>
      </c>
      <c r="D951" s="221" t="s">
        <v>157</v>
      </c>
      <c r="E951" s="222" t="s">
        <v>778</v>
      </c>
      <c r="F951" s="223" t="s">
        <v>779</v>
      </c>
      <c r="G951" s="224" t="s">
        <v>460</v>
      </c>
      <c r="H951" s="225">
        <v>6101.2489999999998</v>
      </c>
      <c r="I951" s="226"/>
      <c r="J951" s="227">
        <f>ROUND(I951*H951,2)</f>
        <v>0</v>
      </c>
      <c r="K951" s="228"/>
      <c r="L951" s="45"/>
      <c r="M951" s="229" t="s">
        <v>1</v>
      </c>
      <c r="N951" s="230" t="s">
        <v>43</v>
      </c>
      <c r="O951" s="92"/>
      <c r="P951" s="231">
        <f>O951*H951</f>
        <v>0</v>
      </c>
      <c r="Q951" s="231">
        <v>0</v>
      </c>
      <c r="R951" s="231">
        <f>Q951*H951</f>
        <v>0</v>
      </c>
      <c r="S951" s="231">
        <v>0</v>
      </c>
      <c r="T951" s="232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3" t="s">
        <v>161</v>
      </c>
      <c r="AT951" s="233" t="s">
        <v>157</v>
      </c>
      <c r="AU951" s="233" t="s">
        <v>87</v>
      </c>
      <c r="AY951" s="18" t="s">
        <v>155</v>
      </c>
      <c r="BE951" s="234">
        <f>IF(N951="základní",J951,0)</f>
        <v>0</v>
      </c>
      <c r="BF951" s="234">
        <f>IF(N951="snížená",J951,0)</f>
        <v>0</v>
      </c>
      <c r="BG951" s="234">
        <f>IF(N951="zákl. přenesená",J951,0)</f>
        <v>0</v>
      </c>
      <c r="BH951" s="234">
        <f>IF(N951="sníž. přenesená",J951,0)</f>
        <v>0</v>
      </c>
      <c r="BI951" s="234">
        <f>IF(N951="nulová",J951,0)</f>
        <v>0</v>
      </c>
      <c r="BJ951" s="18" t="s">
        <v>85</v>
      </c>
      <c r="BK951" s="234">
        <f>ROUND(I951*H951,2)</f>
        <v>0</v>
      </c>
      <c r="BL951" s="18" t="s">
        <v>161</v>
      </c>
      <c r="BM951" s="233" t="s">
        <v>780</v>
      </c>
    </row>
    <row r="952" s="2" customFormat="1">
      <c r="A952" s="39"/>
      <c r="B952" s="40"/>
      <c r="C952" s="41"/>
      <c r="D952" s="235" t="s">
        <v>163</v>
      </c>
      <c r="E952" s="41"/>
      <c r="F952" s="236" t="s">
        <v>781</v>
      </c>
      <c r="G952" s="41"/>
      <c r="H952" s="41"/>
      <c r="I952" s="237"/>
      <c r="J952" s="41"/>
      <c r="K952" s="41"/>
      <c r="L952" s="45"/>
      <c r="M952" s="238"/>
      <c r="N952" s="239"/>
      <c r="O952" s="92"/>
      <c r="P952" s="92"/>
      <c r="Q952" s="92"/>
      <c r="R952" s="92"/>
      <c r="S952" s="92"/>
      <c r="T952" s="93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163</v>
      </c>
      <c r="AU952" s="18" t="s">
        <v>87</v>
      </c>
    </row>
    <row r="953" s="14" customFormat="1">
      <c r="A953" s="14"/>
      <c r="B953" s="250"/>
      <c r="C953" s="251"/>
      <c r="D953" s="235" t="s">
        <v>165</v>
      </c>
      <c r="E953" s="252" t="s">
        <v>109</v>
      </c>
      <c r="F953" s="253" t="s">
        <v>782</v>
      </c>
      <c r="G953" s="251"/>
      <c r="H953" s="254">
        <v>7626.5609999999997</v>
      </c>
      <c r="I953" s="255"/>
      <c r="J953" s="251"/>
      <c r="K953" s="251"/>
      <c r="L953" s="256"/>
      <c r="M953" s="257"/>
      <c r="N953" s="258"/>
      <c r="O953" s="258"/>
      <c r="P953" s="258"/>
      <c r="Q953" s="258"/>
      <c r="R953" s="258"/>
      <c r="S953" s="258"/>
      <c r="T953" s="25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0" t="s">
        <v>165</v>
      </c>
      <c r="AU953" s="260" t="s">
        <v>87</v>
      </c>
      <c r="AV953" s="14" t="s">
        <v>87</v>
      </c>
      <c r="AW953" s="14" t="s">
        <v>33</v>
      </c>
      <c r="AX953" s="14" t="s">
        <v>78</v>
      </c>
      <c r="AY953" s="260" t="s">
        <v>155</v>
      </c>
    </row>
    <row r="954" s="14" customFormat="1">
      <c r="A954" s="14"/>
      <c r="B954" s="250"/>
      <c r="C954" s="251"/>
      <c r="D954" s="235" t="s">
        <v>165</v>
      </c>
      <c r="E954" s="252" t="s">
        <v>1</v>
      </c>
      <c r="F954" s="253" t="s">
        <v>783</v>
      </c>
      <c r="G954" s="251"/>
      <c r="H954" s="254">
        <v>6101.2489999999998</v>
      </c>
      <c r="I954" s="255"/>
      <c r="J954" s="251"/>
      <c r="K954" s="251"/>
      <c r="L954" s="256"/>
      <c r="M954" s="257"/>
      <c r="N954" s="258"/>
      <c r="O954" s="258"/>
      <c r="P954" s="258"/>
      <c r="Q954" s="258"/>
      <c r="R954" s="258"/>
      <c r="S954" s="258"/>
      <c r="T954" s="259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0" t="s">
        <v>165</v>
      </c>
      <c r="AU954" s="260" t="s">
        <v>87</v>
      </c>
      <c r="AV954" s="14" t="s">
        <v>87</v>
      </c>
      <c r="AW954" s="14" t="s">
        <v>33</v>
      </c>
      <c r="AX954" s="14" t="s">
        <v>85</v>
      </c>
      <c r="AY954" s="260" t="s">
        <v>155</v>
      </c>
    </row>
    <row r="955" s="2" customFormat="1" ht="33" customHeight="1">
      <c r="A955" s="39"/>
      <c r="B955" s="40"/>
      <c r="C955" s="221" t="s">
        <v>784</v>
      </c>
      <c r="D955" s="221" t="s">
        <v>157</v>
      </c>
      <c r="E955" s="222" t="s">
        <v>785</v>
      </c>
      <c r="F955" s="223" t="s">
        <v>786</v>
      </c>
      <c r="G955" s="224" t="s">
        <v>460</v>
      </c>
      <c r="H955" s="225">
        <v>30506.243999999999</v>
      </c>
      <c r="I955" s="226"/>
      <c r="J955" s="227">
        <f>ROUND(I955*H955,2)</f>
        <v>0</v>
      </c>
      <c r="K955" s="228"/>
      <c r="L955" s="45"/>
      <c r="M955" s="229" t="s">
        <v>1</v>
      </c>
      <c r="N955" s="230" t="s">
        <v>43</v>
      </c>
      <c r="O955" s="92"/>
      <c r="P955" s="231">
        <f>O955*H955</f>
        <v>0</v>
      </c>
      <c r="Q955" s="231">
        <v>0</v>
      </c>
      <c r="R955" s="231">
        <f>Q955*H955</f>
        <v>0</v>
      </c>
      <c r="S955" s="231">
        <v>0</v>
      </c>
      <c r="T955" s="232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3" t="s">
        <v>161</v>
      </c>
      <c r="AT955" s="233" t="s">
        <v>157</v>
      </c>
      <c r="AU955" s="233" t="s">
        <v>87</v>
      </c>
      <c r="AY955" s="18" t="s">
        <v>155</v>
      </c>
      <c r="BE955" s="234">
        <f>IF(N955="základní",J955,0)</f>
        <v>0</v>
      </c>
      <c r="BF955" s="234">
        <f>IF(N955="snížená",J955,0)</f>
        <v>0</v>
      </c>
      <c r="BG955" s="234">
        <f>IF(N955="zákl. přenesená",J955,0)</f>
        <v>0</v>
      </c>
      <c r="BH955" s="234">
        <f>IF(N955="sníž. přenesená",J955,0)</f>
        <v>0</v>
      </c>
      <c r="BI955" s="234">
        <f>IF(N955="nulová",J955,0)</f>
        <v>0</v>
      </c>
      <c r="BJ955" s="18" t="s">
        <v>85</v>
      </c>
      <c r="BK955" s="234">
        <f>ROUND(I955*H955,2)</f>
        <v>0</v>
      </c>
      <c r="BL955" s="18" t="s">
        <v>161</v>
      </c>
      <c r="BM955" s="233" t="s">
        <v>787</v>
      </c>
    </row>
    <row r="956" s="2" customFormat="1">
      <c r="A956" s="39"/>
      <c r="B956" s="40"/>
      <c r="C956" s="41"/>
      <c r="D956" s="235" t="s">
        <v>163</v>
      </c>
      <c r="E956" s="41"/>
      <c r="F956" s="236" t="s">
        <v>788</v>
      </c>
      <c r="G956" s="41"/>
      <c r="H956" s="41"/>
      <c r="I956" s="237"/>
      <c r="J956" s="41"/>
      <c r="K956" s="41"/>
      <c r="L956" s="45"/>
      <c r="M956" s="238"/>
      <c r="N956" s="239"/>
      <c r="O956" s="92"/>
      <c r="P956" s="92"/>
      <c r="Q956" s="92"/>
      <c r="R956" s="92"/>
      <c r="S956" s="92"/>
      <c r="T956" s="93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T956" s="18" t="s">
        <v>163</v>
      </c>
      <c r="AU956" s="18" t="s">
        <v>87</v>
      </c>
    </row>
    <row r="957" s="2" customFormat="1">
      <c r="A957" s="39"/>
      <c r="B957" s="40"/>
      <c r="C957" s="41"/>
      <c r="D957" s="235" t="s">
        <v>766</v>
      </c>
      <c r="E957" s="41"/>
      <c r="F957" s="294" t="s">
        <v>789</v>
      </c>
      <c r="G957" s="41"/>
      <c r="H957" s="41"/>
      <c r="I957" s="237"/>
      <c r="J957" s="41"/>
      <c r="K957" s="41"/>
      <c r="L957" s="45"/>
      <c r="M957" s="238"/>
      <c r="N957" s="239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766</v>
      </c>
      <c r="AU957" s="18" t="s">
        <v>87</v>
      </c>
    </row>
    <row r="958" s="14" customFormat="1">
      <c r="A958" s="14"/>
      <c r="B958" s="250"/>
      <c r="C958" s="251"/>
      <c r="D958" s="235" t="s">
        <v>165</v>
      </c>
      <c r="E958" s="252" t="s">
        <v>1</v>
      </c>
      <c r="F958" s="253" t="s">
        <v>790</v>
      </c>
      <c r="G958" s="251"/>
      <c r="H958" s="254">
        <v>30506.243999999999</v>
      </c>
      <c r="I958" s="255"/>
      <c r="J958" s="251"/>
      <c r="K958" s="251"/>
      <c r="L958" s="256"/>
      <c r="M958" s="257"/>
      <c r="N958" s="258"/>
      <c r="O958" s="258"/>
      <c r="P958" s="258"/>
      <c r="Q958" s="258"/>
      <c r="R958" s="258"/>
      <c r="S958" s="258"/>
      <c r="T958" s="259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0" t="s">
        <v>165</v>
      </c>
      <c r="AU958" s="260" t="s">
        <v>87</v>
      </c>
      <c r="AV958" s="14" t="s">
        <v>87</v>
      </c>
      <c r="AW958" s="14" t="s">
        <v>33</v>
      </c>
      <c r="AX958" s="14" t="s">
        <v>85</v>
      </c>
      <c r="AY958" s="260" t="s">
        <v>155</v>
      </c>
    </row>
    <row r="959" s="2" customFormat="1" ht="33" customHeight="1">
      <c r="A959" s="39"/>
      <c r="B959" s="40"/>
      <c r="C959" s="221" t="s">
        <v>791</v>
      </c>
      <c r="D959" s="221" t="s">
        <v>157</v>
      </c>
      <c r="E959" s="222" t="s">
        <v>792</v>
      </c>
      <c r="F959" s="223" t="s">
        <v>793</v>
      </c>
      <c r="G959" s="224" t="s">
        <v>460</v>
      </c>
      <c r="H959" s="225">
        <v>1525.3119999999999</v>
      </c>
      <c r="I959" s="226"/>
      <c r="J959" s="227">
        <f>ROUND(I959*H959,2)</f>
        <v>0</v>
      </c>
      <c r="K959" s="228"/>
      <c r="L959" s="45"/>
      <c r="M959" s="229" t="s">
        <v>1</v>
      </c>
      <c r="N959" s="230" t="s">
        <v>43</v>
      </c>
      <c r="O959" s="92"/>
      <c r="P959" s="231">
        <f>O959*H959</f>
        <v>0</v>
      </c>
      <c r="Q959" s="231">
        <v>0</v>
      </c>
      <c r="R959" s="231">
        <f>Q959*H959</f>
        <v>0</v>
      </c>
      <c r="S959" s="231">
        <v>0</v>
      </c>
      <c r="T959" s="232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3" t="s">
        <v>161</v>
      </c>
      <c r="AT959" s="233" t="s">
        <v>157</v>
      </c>
      <c r="AU959" s="233" t="s">
        <v>87</v>
      </c>
      <c r="AY959" s="18" t="s">
        <v>155</v>
      </c>
      <c r="BE959" s="234">
        <f>IF(N959="základní",J959,0)</f>
        <v>0</v>
      </c>
      <c r="BF959" s="234">
        <f>IF(N959="snížená",J959,0)</f>
        <v>0</v>
      </c>
      <c r="BG959" s="234">
        <f>IF(N959="zákl. přenesená",J959,0)</f>
        <v>0</v>
      </c>
      <c r="BH959" s="234">
        <f>IF(N959="sníž. přenesená",J959,0)</f>
        <v>0</v>
      </c>
      <c r="BI959" s="234">
        <f>IF(N959="nulová",J959,0)</f>
        <v>0</v>
      </c>
      <c r="BJ959" s="18" t="s">
        <v>85</v>
      </c>
      <c r="BK959" s="234">
        <f>ROUND(I959*H959,2)</f>
        <v>0</v>
      </c>
      <c r="BL959" s="18" t="s">
        <v>161</v>
      </c>
      <c r="BM959" s="233" t="s">
        <v>794</v>
      </c>
    </row>
    <row r="960" s="2" customFormat="1">
      <c r="A960" s="39"/>
      <c r="B960" s="40"/>
      <c r="C960" s="41"/>
      <c r="D960" s="235" t="s">
        <v>163</v>
      </c>
      <c r="E960" s="41"/>
      <c r="F960" s="236" t="s">
        <v>795</v>
      </c>
      <c r="G960" s="41"/>
      <c r="H960" s="41"/>
      <c r="I960" s="237"/>
      <c r="J960" s="41"/>
      <c r="K960" s="41"/>
      <c r="L960" s="45"/>
      <c r="M960" s="238"/>
      <c r="N960" s="239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163</v>
      </c>
      <c r="AU960" s="18" t="s">
        <v>87</v>
      </c>
    </row>
    <row r="961" s="14" customFormat="1">
      <c r="A961" s="14"/>
      <c r="B961" s="250"/>
      <c r="C961" s="251"/>
      <c r="D961" s="235" t="s">
        <v>165</v>
      </c>
      <c r="E961" s="252" t="s">
        <v>1</v>
      </c>
      <c r="F961" s="253" t="s">
        <v>796</v>
      </c>
      <c r="G961" s="251"/>
      <c r="H961" s="254">
        <v>1525.3119999999999</v>
      </c>
      <c r="I961" s="255"/>
      <c r="J961" s="251"/>
      <c r="K961" s="251"/>
      <c r="L961" s="256"/>
      <c r="M961" s="257"/>
      <c r="N961" s="258"/>
      <c r="O961" s="258"/>
      <c r="P961" s="258"/>
      <c r="Q961" s="258"/>
      <c r="R961" s="258"/>
      <c r="S961" s="258"/>
      <c r="T961" s="259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0" t="s">
        <v>165</v>
      </c>
      <c r="AU961" s="260" t="s">
        <v>87</v>
      </c>
      <c r="AV961" s="14" t="s">
        <v>87</v>
      </c>
      <c r="AW961" s="14" t="s">
        <v>33</v>
      </c>
      <c r="AX961" s="14" t="s">
        <v>85</v>
      </c>
      <c r="AY961" s="260" t="s">
        <v>155</v>
      </c>
    </row>
    <row r="962" s="2" customFormat="1" ht="33" customHeight="1">
      <c r="A962" s="39"/>
      <c r="B962" s="40"/>
      <c r="C962" s="221" t="s">
        <v>797</v>
      </c>
      <c r="D962" s="221" t="s">
        <v>157</v>
      </c>
      <c r="E962" s="222" t="s">
        <v>798</v>
      </c>
      <c r="F962" s="223" t="s">
        <v>799</v>
      </c>
      <c r="G962" s="224" t="s">
        <v>460</v>
      </c>
      <c r="H962" s="225">
        <v>7626.5609999999997</v>
      </c>
      <c r="I962" s="226"/>
      <c r="J962" s="227">
        <f>ROUND(I962*H962,2)</f>
        <v>0</v>
      </c>
      <c r="K962" s="228"/>
      <c r="L962" s="45"/>
      <c r="M962" s="229" t="s">
        <v>1</v>
      </c>
      <c r="N962" s="230" t="s">
        <v>43</v>
      </c>
      <c r="O962" s="92"/>
      <c r="P962" s="231">
        <f>O962*H962</f>
        <v>0</v>
      </c>
      <c r="Q962" s="231">
        <v>0</v>
      </c>
      <c r="R962" s="231">
        <f>Q962*H962</f>
        <v>0</v>
      </c>
      <c r="S962" s="231">
        <v>0</v>
      </c>
      <c r="T962" s="232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3" t="s">
        <v>161</v>
      </c>
      <c r="AT962" s="233" t="s">
        <v>157</v>
      </c>
      <c r="AU962" s="233" t="s">
        <v>87</v>
      </c>
      <c r="AY962" s="18" t="s">
        <v>155</v>
      </c>
      <c r="BE962" s="234">
        <f>IF(N962="základní",J962,0)</f>
        <v>0</v>
      </c>
      <c r="BF962" s="234">
        <f>IF(N962="snížená",J962,0)</f>
        <v>0</v>
      </c>
      <c r="BG962" s="234">
        <f>IF(N962="zákl. přenesená",J962,0)</f>
        <v>0</v>
      </c>
      <c r="BH962" s="234">
        <f>IF(N962="sníž. přenesená",J962,0)</f>
        <v>0</v>
      </c>
      <c r="BI962" s="234">
        <f>IF(N962="nulová",J962,0)</f>
        <v>0</v>
      </c>
      <c r="BJ962" s="18" t="s">
        <v>85</v>
      </c>
      <c r="BK962" s="234">
        <f>ROUND(I962*H962,2)</f>
        <v>0</v>
      </c>
      <c r="BL962" s="18" t="s">
        <v>161</v>
      </c>
      <c r="BM962" s="233" t="s">
        <v>800</v>
      </c>
    </row>
    <row r="963" s="2" customFormat="1">
      <c r="A963" s="39"/>
      <c r="B963" s="40"/>
      <c r="C963" s="41"/>
      <c r="D963" s="235" t="s">
        <v>163</v>
      </c>
      <c r="E963" s="41"/>
      <c r="F963" s="236" t="s">
        <v>801</v>
      </c>
      <c r="G963" s="41"/>
      <c r="H963" s="41"/>
      <c r="I963" s="237"/>
      <c r="J963" s="41"/>
      <c r="K963" s="41"/>
      <c r="L963" s="45"/>
      <c r="M963" s="238"/>
      <c r="N963" s="239"/>
      <c r="O963" s="92"/>
      <c r="P963" s="92"/>
      <c r="Q963" s="92"/>
      <c r="R963" s="92"/>
      <c r="S963" s="92"/>
      <c r="T963" s="93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163</v>
      </c>
      <c r="AU963" s="18" t="s">
        <v>87</v>
      </c>
    </row>
    <row r="964" s="14" customFormat="1">
      <c r="A964" s="14"/>
      <c r="B964" s="250"/>
      <c r="C964" s="251"/>
      <c r="D964" s="235" t="s">
        <v>165</v>
      </c>
      <c r="E964" s="252" t="s">
        <v>1</v>
      </c>
      <c r="F964" s="253" t="s">
        <v>802</v>
      </c>
      <c r="G964" s="251"/>
      <c r="H964" s="254">
        <v>7626.5609999999997</v>
      </c>
      <c r="I964" s="255"/>
      <c r="J964" s="251"/>
      <c r="K964" s="251"/>
      <c r="L964" s="256"/>
      <c r="M964" s="257"/>
      <c r="N964" s="258"/>
      <c r="O964" s="258"/>
      <c r="P964" s="258"/>
      <c r="Q964" s="258"/>
      <c r="R964" s="258"/>
      <c r="S964" s="258"/>
      <c r="T964" s="25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0" t="s">
        <v>165</v>
      </c>
      <c r="AU964" s="260" t="s">
        <v>87</v>
      </c>
      <c r="AV964" s="14" t="s">
        <v>87</v>
      </c>
      <c r="AW964" s="14" t="s">
        <v>33</v>
      </c>
      <c r="AX964" s="14" t="s">
        <v>85</v>
      </c>
      <c r="AY964" s="260" t="s">
        <v>155</v>
      </c>
    </row>
    <row r="965" s="2" customFormat="1" ht="16.5" customHeight="1">
      <c r="A965" s="39"/>
      <c r="B965" s="40"/>
      <c r="C965" s="221" t="s">
        <v>803</v>
      </c>
      <c r="D965" s="221" t="s">
        <v>157</v>
      </c>
      <c r="E965" s="222" t="s">
        <v>804</v>
      </c>
      <c r="F965" s="223" t="s">
        <v>805</v>
      </c>
      <c r="G965" s="224" t="s">
        <v>460</v>
      </c>
      <c r="H965" s="225">
        <v>10078.401</v>
      </c>
      <c r="I965" s="226"/>
      <c r="J965" s="227">
        <f>ROUND(I965*H965,2)</f>
        <v>0</v>
      </c>
      <c r="K965" s="228"/>
      <c r="L965" s="45"/>
      <c r="M965" s="229" t="s">
        <v>1</v>
      </c>
      <c r="N965" s="230" t="s">
        <v>43</v>
      </c>
      <c r="O965" s="92"/>
      <c r="P965" s="231">
        <f>O965*H965</f>
        <v>0</v>
      </c>
      <c r="Q965" s="231">
        <v>0</v>
      </c>
      <c r="R965" s="231">
        <f>Q965*H965</f>
        <v>0</v>
      </c>
      <c r="S965" s="231">
        <v>0</v>
      </c>
      <c r="T965" s="232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3" t="s">
        <v>161</v>
      </c>
      <c r="AT965" s="233" t="s">
        <v>157</v>
      </c>
      <c r="AU965" s="233" t="s">
        <v>87</v>
      </c>
      <c r="AY965" s="18" t="s">
        <v>155</v>
      </c>
      <c r="BE965" s="234">
        <f>IF(N965="základní",J965,0)</f>
        <v>0</v>
      </c>
      <c r="BF965" s="234">
        <f>IF(N965="snížená",J965,0)</f>
        <v>0</v>
      </c>
      <c r="BG965" s="234">
        <f>IF(N965="zákl. přenesená",J965,0)</f>
        <v>0</v>
      </c>
      <c r="BH965" s="234">
        <f>IF(N965="sníž. přenesená",J965,0)</f>
        <v>0</v>
      </c>
      <c r="BI965" s="234">
        <f>IF(N965="nulová",J965,0)</f>
        <v>0</v>
      </c>
      <c r="BJ965" s="18" t="s">
        <v>85</v>
      </c>
      <c r="BK965" s="234">
        <f>ROUND(I965*H965,2)</f>
        <v>0</v>
      </c>
      <c r="BL965" s="18" t="s">
        <v>161</v>
      </c>
      <c r="BM965" s="233" t="s">
        <v>806</v>
      </c>
    </row>
    <row r="966" s="2" customFormat="1">
      <c r="A966" s="39"/>
      <c r="B966" s="40"/>
      <c r="C966" s="41"/>
      <c r="D966" s="235" t="s">
        <v>163</v>
      </c>
      <c r="E966" s="41"/>
      <c r="F966" s="236" t="s">
        <v>805</v>
      </c>
      <c r="G966" s="41"/>
      <c r="H966" s="41"/>
      <c r="I966" s="237"/>
      <c r="J966" s="41"/>
      <c r="K966" s="41"/>
      <c r="L966" s="45"/>
      <c r="M966" s="238"/>
      <c r="N966" s="239"/>
      <c r="O966" s="92"/>
      <c r="P966" s="92"/>
      <c r="Q966" s="92"/>
      <c r="R966" s="92"/>
      <c r="S966" s="92"/>
      <c r="T966" s="93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T966" s="18" t="s">
        <v>163</v>
      </c>
      <c r="AU966" s="18" t="s">
        <v>87</v>
      </c>
    </row>
    <row r="967" s="14" customFormat="1">
      <c r="A967" s="14"/>
      <c r="B967" s="250"/>
      <c r="C967" s="251"/>
      <c r="D967" s="235" t="s">
        <v>165</v>
      </c>
      <c r="E967" s="252" t="s">
        <v>1</v>
      </c>
      <c r="F967" s="253" t="s">
        <v>109</v>
      </c>
      <c r="G967" s="251"/>
      <c r="H967" s="254">
        <v>7626.5609999999997</v>
      </c>
      <c r="I967" s="255"/>
      <c r="J967" s="251"/>
      <c r="K967" s="251"/>
      <c r="L967" s="256"/>
      <c r="M967" s="257"/>
      <c r="N967" s="258"/>
      <c r="O967" s="258"/>
      <c r="P967" s="258"/>
      <c r="Q967" s="258"/>
      <c r="R967" s="258"/>
      <c r="S967" s="258"/>
      <c r="T967" s="259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0" t="s">
        <v>165</v>
      </c>
      <c r="AU967" s="260" t="s">
        <v>87</v>
      </c>
      <c r="AV967" s="14" t="s">
        <v>87</v>
      </c>
      <c r="AW967" s="14" t="s">
        <v>33</v>
      </c>
      <c r="AX967" s="14" t="s">
        <v>78</v>
      </c>
      <c r="AY967" s="260" t="s">
        <v>155</v>
      </c>
    </row>
    <row r="968" s="13" customFormat="1">
      <c r="A968" s="13"/>
      <c r="B968" s="240"/>
      <c r="C968" s="241"/>
      <c r="D968" s="235" t="s">
        <v>165</v>
      </c>
      <c r="E968" s="242" t="s">
        <v>1</v>
      </c>
      <c r="F968" s="243" t="s">
        <v>807</v>
      </c>
      <c r="G968" s="241"/>
      <c r="H968" s="242" t="s">
        <v>1</v>
      </c>
      <c r="I968" s="244"/>
      <c r="J968" s="241"/>
      <c r="K968" s="241"/>
      <c r="L968" s="245"/>
      <c r="M968" s="246"/>
      <c r="N968" s="247"/>
      <c r="O968" s="247"/>
      <c r="P968" s="247"/>
      <c r="Q968" s="247"/>
      <c r="R968" s="247"/>
      <c r="S968" s="247"/>
      <c r="T968" s="24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9" t="s">
        <v>165</v>
      </c>
      <c r="AU968" s="249" t="s">
        <v>87</v>
      </c>
      <c r="AV968" s="13" t="s">
        <v>85</v>
      </c>
      <c r="AW968" s="13" t="s">
        <v>33</v>
      </c>
      <c r="AX968" s="13" t="s">
        <v>78</v>
      </c>
      <c r="AY968" s="249" t="s">
        <v>155</v>
      </c>
    </row>
    <row r="969" s="14" customFormat="1">
      <c r="A969" s="14"/>
      <c r="B969" s="250"/>
      <c r="C969" s="251"/>
      <c r="D969" s="235" t="s">
        <v>165</v>
      </c>
      <c r="E969" s="252" t="s">
        <v>1</v>
      </c>
      <c r="F969" s="253" t="s">
        <v>808</v>
      </c>
      <c r="G969" s="251"/>
      <c r="H969" s="254">
        <v>2451.8400000000001</v>
      </c>
      <c r="I969" s="255"/>
      <c r="J969" s="251"/>
      <c r="K969" s="251"/>
      <c r="L969" s="256"/>
      <c r="M969" s="257"/>
      <c r="N969" s="258"/>
      <c r="O969" s="258"/>
      <c r="P969" s="258"/>
      <c r="Q969" s="258"/>
      <c r="R969" s="258"/>
      <c r="S969" s="258"/>
      <c r="T969" s="25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0" t="s">
        <v>165</v>
      </c>
      <c r="AU969" s="260" t="s">
        <v>87</v>
      </c>
      <c r="AV969" s="14" t="s">
        <v>87</v>
      </c>
      <c r="AW969" s="14" t="s">
        <v>33</v>
      </c>
      <c r="AX969" s="14" t="s">
        <v>78</v>
      </c>
      <c r="AY969" s="260" t="s">
        <v>155</v>
      </c>
    </row>
    <row r="970" s="15" customFormat="1">
      <c r="A970" s="15"/>
      <c r="B970" s="261"/>
      <c r="C970" s="262"/>
      <c r="D970" s="235" t="s">
        <v>165</v>
      </c>
      <c r="E970" s="263" t="s">
        <v>1</v>
      </c>
      <c r="F970" s="264" t="s">
        <v>168</v>
      </c>
      <c r="G970" s="262"/>
      <c r="H970" s="265">
        <v>10078.401</v>
      </c>
      <c r="I970" s="266"/>
      <c r="J970" s="262"/>
      <c r="K970" s="262"/>
      <c r="L970" s="267"/>
      <c r="M970" s="268"/>
      <c r="N970" s="269"/>
      <c r="O970" s="269"/>
      <c r="P970" s="269"/>
      <c r="Q970" s="269"/>
      <c r="R970" s="269"/>
      <c r="S970" s="269"/>
      <c r="T970" s="270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1" t="s">
        <v>165</v>
      </c>
      <c r="AU970" s="271" t="s">
        <v>87</v>
      </c>
      <c r="AV970" s="15" t="s">
        <v>161</v>
      </c>
      <c r="AW970" s="15" t="s">
        <v>33</v>
      </c>
      <c r="AX970" s="15" t="s">
        <v>85</v>
      </c>
      <c r="AY970" s="271" t="s">
        <v>155</v>
      </c>
    </row>
    <row r="971" s="2" customFormat="1" ht="21.75" customHeight="1">
      <c r="A971" s="39"/>
      <c r="B971" s="40"/>
      <c r="C971" s="221" t="s">
        <v>809</v>
      </c>
      <c r="D971" s="221" t="s">
        <v>157</v>
      </c>
      <c r="E971" s="222" t="s">
        <v>810</v>
      </c>
      <c r="F971" s="223" t="s">
        <v>811</v>
      </c>
      <c r="G971" s="224" t="s">
        <v>460</v>
      </c>
      <c r="H971" s="225">
        <v>7170.9709999999995</v>
      </c>
      <c r="I971" s="226"/>
      <c r="J971" s="227">
        <f>ROUND(I971*H971,2)</f>
        <v>0</v>
      </c>
      <c r="K971" s="228"/>
      <c r="L971" s="45"/>
      <c r="M971" s="229" t="s">
        <v>1</v>
      </c>
      <c r="N971" s="230" t="s">
        <v>43</v>
      </c>
      <c r="O971" s="92"/>
      <c r="P971" s="231">
        <f>O971*H971</f>
        <v>0</v>
      </c>
      <c r="Q971" s="231">
        <v>0</v>
      </c>
      <c r="R971" s="231">
        <f>Q971*H971</f>
        <v>0</v>
      </c>
      <c r="S971" s="231">
        <v>0</v>
      </c>
      <c r="T971" s="232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3" t="s">
        <v>161</v>
      </c>
      <c r="AT971" s="233" t="s">
        <v>157</v>
      </c>
      <c r="AU971" s="233" t="s">
        <v>87</v>
      </c>
      <c r="AY971" s="18" t="s">
        <v>155</v>
      </c>
      <c r="BE971" s="234">
        <f>IF(N971="základní",J971,0)</f>
        <v>0</v>
      </c>
      <c r="BF971" s="234">
        <f>IF(N971="snížená",J971,0)</f>
        <v>0</v>
      </c>
      <c r="BG971" s="234">
        <f>IF(N971="zákl. přenesená",J971,0)</f>
        <v>0</v>
      </c>
      <c r="BH971" s="234">
        <f>IF(N971="sníž. přenesená",J971,0)</f>
        <v>0</v>
      </c>
      <c r="BI971" s="234">
        <f>IF(N971="nulová",J971,0)</f>
        <v>0</v>
      </c>
      <c r="BJ971" s="18" t="s">
        <v>85</v>
      </c>
      <c r="BK971" s="234">
        <f>ROUND(I971*H971,2)</f>
        <v>0</v>
      </c>
      <c r="BL971" s="18" t="s">
        <v>161</v>
      </c>
      <c r="BM971" s="233" t="s">
        <v>812</v>
      </c>
    </row>
    <row r="972" s="2" customFormat="1">
      <c r="A972" s="39"/>
      <c r="B972" s="40"/>
      <c r="C972" s="41"/>
      <c r="D972" s="235" t="s">
        <v>163</v>
      </c>
      <c r="E972" s="41"/>
      <c r="F972" s="236" t="s">
        <v>811</v>
      </c>
      <c r="G972" s="41"/>
      <c r="H972" s="41"/>
      <c r="I972" s="237"/>
      <c r="J972" s="41"/>
      <c r="K972" s="41"/>
      <c r="L972" s="45"/>
      <c r="M972" s="238"/>
      <c r="N972" s="239"/>
      <c r="O972" s="92"/>
      <c r="P972" s="92"/>
      <c r="Q972" s="92"/>
      <c r="R972" s="92"/>
      <c r="S972" s="92"/>
      <c r="T972" s="93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T972" s="18" t="s">
        <v>163</v>
      </c>
      <c r="AU972" s="18" t="s">
        <v>87</v>
      </c>
    </row>
    <row r="973" s="2" customFormat="1">
      <c r="A973" s="39"/>
      <c r="B973" s="40"/>
      <c r="C973" s="41"/>
      <c r="D973" s="235" t="s">
        <v>766</v>
      </c>
      <c r="E973" s="41"/>
      <c r="F973" s="294" t="s">
        <v>813</v>
      </c>
      <c r="G973" s="41"/>
      <c r="H973" s="41"/>
      <c r="I973" s="237"/>
      <c r="J973" s="41"/>
      <c r="K973" s="41"/>
      <c r="L973" s="45"/>
      <c r="M973" s="238"/>
      <c r="N973" s="239"/>
      <c r="O973" s="92"/>
      <c r="P973" s="92"/>
      <c r="Q973" s="92"/>
      <c r="R973" s="92"/>
      <c r="S973" s="92"/>
      <c r="T973" s="93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T973" s="18" t="s">
        <v>766</v>
      </c>
      <c r="AU973" s="18" t="s">
        <v>87</v>
      </c>
    </row>
    <row r="974" s="14" customFormat="1">
      <c r="A974" s="14"/>
      <c r="B974" s="250"/>
      <c r="C974" s="251"/>
      <c r="D974" s="235" t="s">
        <v>165</v>
      </c>
      <c r="E974" s="252" t="s">
        <v>1</v>
      </c>
      <c r="F974" s="253" t="s">
        <v>814</v>
      </c>
      <c r="G974" s="251"/>
      <c r="H974" s="254">
        <v>7170.9709999999995</v>
      </c>
      <c r="I974" s="255"/>
      <c r="J974" s="251"/>
      <c r="K974" s="251"/>
      <c r="L974" s="256"/>
      <c r="M974" s="257"/>
      <c r="N974" s="258"/>
      <c r="O974" s="258"/>
      <c r="P974" s="258"/>
      <c r="Q974" s="258"/>
      <c r="R974" s="258"/>
      <c r="S974" s="258"/>
      <c r="T974" s="259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0" t="s">
        <v>165</v>
      </c>
      <c r="AU974" s="260" t="s">
        <v>87</v>
      </c>
      <c r="AV974" s="14" t="s">
        <v>87</v>
      </c>
      <c r="AW974" s="14" t="s">
        <v>33</v>
      </c>
      <c r="AX974" s="14" t="s">
        <v>78</v>
      </c>
      <c r="AY974" s="260" t="s">
        <v>155</v>
      </c>
    </row>
    <row r="975" s="15" customFormat="1">
      <c r="A975" s="15"/>
      <c r="B975" s="261"/>
      <c r="C975" s="262"/>
      <c r="D975" s="235" t="s">
        <v>165</v>
      </c>
      <c r="E975" s="263" t="s">
        <v>1</v>
      </c>
      <c r="F975" s="264" t="s">
        <v>168</v>
      </c>
      <c r="G975" s="262"/>
      <c r="H975" s="265">
        <v>7170.9709999999995</v>
      </c>
      <c r="I975" s="266"/>
      <c r="J975" s="262"/>
      <c r="K975" s="262"/>
      <c r="L975" s="267"/>
      <c r="M975" s="268"/>
      <c r="N975" s="269"/>
      <c r="O975" s="269"/>
      <c r="P975" s="269"/>
      <c r="Q975" s="269"/>
      <c r="R975" s="269"/>
      <c r="S975" s="269"/>
      <c r="T975" s="270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1" t="s">
        <v>165</v>
      </c>
      <c r="AU975" s="271" t="s">
        <v>87</v>
      </c>
      <c r="AV975" s="15" t="s">
        <v>161</v>
      </c>
      <c r="AW975" s="15" t="s">
        <v>33</v>
      </c>
      <c r="AX975" s="15" t="s">
        <v>85</v>
      </c>
      <c r="AY975" s="271" t="s">
        <v>155</v>
      </c>
    </row>
    <row r="976" s="2" customFormat="1" ht="16.5" customHeight="1">
      <c r="A976" s="39"/>
      <c r="B976" s="40"/>
      <c r="C976" s="283" t="s">
        <v>815</v>
      </c>
      <c r="D976" s="283" t="s">
        <v>695</v>
      </c>
      <c r="E976" s="284" t="s">
        <v>816</v>
      </c>
      <c r="F976" s="285" t="s">
        <v>817</v>
      </c>
      <c r="G976" s="286" t="s">
        <v>818</v>
      </c>
      <c r="H976" s="287">
        <v>9310.634</v>
      </c>
      <c r="I976" s="288"/>
      <c r="J976" s="289">
        <f>ROUND(I976*H976,2)</f>
        <v>0</v>
      </c>
      <c r="K976" s="290"/>
      <c r="L976" s="291"/>
      <c r="M976" s="292" t="s">
        <v>1</v>
      </c>
      <c r="N976" s="293" t="s">
        <v>43</v>
      </c>
      <c r="O976" s="92"/>
      <c r="P976" s="231">
        <f>O976*H976</f>
        <v>0</v>
      </c>
      <c r="Q976" s="231">
        <v>1</v>
      </c>
      <c r="R976" s="231">
        <f>Q976*H976</f>
        <v>9310.634</v>
      </c>
      <c r="S976" s="231">
        <v>0</v>
      </c>
      <c r="T976" s="232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3" t="s">
        <v>305</v>
      </c>
      <c r="AT976" s="233" t="s">
        <v>695</v>
      </c>
      <c r="AU976" s="233" t="s">
        <v>87</v>
      </c>
      <c r="AY976" s="18" t="s">
        <v>155</v>
      </c>
      <c r="BE976" s="234">
        <f>IF(N976="základní",J976,0)</f>
        <v>0</v>
      </c>
      <c r="BF976" s="234">
        <f>IF(N976="snížená",J976,0)</f>
        <v>0</v>
      </c>
      <c r="BG976" s="234">
        <f>IF(N976="zákl. přenesená",J976,0)</f>
        <v>0</v>
      </c>
      <c r="BH976" s="234">
        <f>IF(N976="sníž. přenesená",J976,0)</f>
        <v>0</v>
      </c>
      <c r="BI976" s="234">
        <f>IF(N976="nulová",J976,0)</f>
        <v>0</v>
      </c>
      <c r="BJ976" s="18" t="s">
        <v>85</v>
      </c>
      <c r="BK976" s="234">
        <f>ROUND(I976*H976,2)</f>
        <v>0</v>
      </c>
      <c r="BL976" s="18" t="s">
        <v>161</v>
      </c>
      <c r="BM976" s="233" t="s">
        <v>819</v>
      </c>
    </row>
    <row r="977" s="2" customFormat="1">
      <c r="A977" s="39"/>
      <c r="B977" s="40"/>
      <c r="C977" s="41"/>
      <c r="D977" s="235" t="s">
        <v>163</v>
      </c>
      <c r="E977" s="41"/>
      <c r="F977" s="236" t="s">
        <v>817</v>
      </c>
      <c r="G977" s="41"/>
      <c r="H977" s="41"/>
      <c r="I977" s="237"/>
      <c r="J977" s="41"/>
      <c r="K977" s="41"/>
      <c r="L977" s="45"/>
      <c r="M977" s="238"/>
      <c r="N977" s="239"/>
      <c r="O977" s="92"/>
      <c r="P977" s="92"/>
      <c r="Q977" s="92"/>
      <c r="R977" s="92"/>
      <c r="S977" s="92"/>
      <c r="T977" s="93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T977" s="18" t="s">
        <v>163</v>
      </c>
      <c r="AU977" s="18" t="s">
        <v>87</v>
      </c>
    </row>
    <row r="978" s="14" customFormat="1">
      <c r="A978" s="14"/>
      <c r="B978" s="250"/>
      <c r="C978" s="251"/>
      <c r="D978" s="235" t="s">
        <v>165</v>
      </c>
      <c r="E978" s="252" t="s">
        <v>1</v>
      </c>
      <c r="F978" s="253" t="s">
        <v>814</v>
      </c>
      <c r="G978" s="251"/>
      <c r="H978" s="254">
        <v>7170.9709999999995</v>
      </c>
      <c r="I978" s="255"/>
      <c r="J978" s="251"/>
      <c r="K978" s="251"/>
      <c r="L978" s="256"/>
      <c r="M978" s="257"/>
      <c r="N978" s="258"/>
      <c r="O978" s="258"/>
      <c r="P978" s="258"/>
      <c r="Q978" s="258"/>
      <c r="R978" s="258"/>
      <c r="S978" s="258"/>
      <c r="T978" s="259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0" t="s">
        <v>165</v>
      </c>
      <c r="AU978" s="260" t="s">
        <v>87</v>
      </c>
      <c r="AV978" s="14" t="s">
        <v>87</v>
      </c>
      <c r="AW978" s="14" t="s">
        <v>33</v>
      </c>
      <c r="AX978" s="14" t="s">
        <v>78</v>
      </c>
      <c r="AY978" s="260" t="s">
        <v>155</v>
      </c>
    </row>
    <row r="979" s="13" customFormat="1">
      <c r="A979" s="13"/>
      <c r="B979" s="240"/>
      <c r="C979" s="241"/>
      <c r="D979" s="235" t="s">
        <v>165</v>
      </c>
      <c r="E979" s="242" t="s">
        <v>1</v>
      </c>
      <c r="F979" s="243" t="s">
        <v>563</v>
      </c>
      <c r="G979" s="241"/>
      <c r="H979" s="242" t="s">
        <v>1</v>
      </c>
      <c r="I979" s="244"/>
      <c r="J979" s="241"/>
      <c r="K979" s="241"/>
      <c r="L979" s="245"/>
      <c r="M979" s="246"/>
      <c r="N979" s="247"/>
      <c r="O979" s="247"/>
      <c r="P979" s="247"/>
      <c r="Q979" s="247"/>
      <c r="R979" s="247"/>
      <c r="S979" s="247"/>
      <c r="T979" s="248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9" t="s">
        <v>165</v>
      </c>
      <c r="AU979" s="249" t="s">
        <v>87</v>
      </c>
      <c r="AV979" s="13" t="s">
        <v>85</v>
      </c>
      <c r="AW979" s="13" t="s">
        <v>33</v>
      </c>
      <c r="AX979" s="13" t="s">
        <v>78</v>
      </c>
      <c r="AY979" s="249" t="s">
        <v>155</v>
      </c>
    </row>
    <row r="980" s="13" customFormat="1">
      <c r="A980" s="13"/>
      <c r="B980" s="240"/>
      <c r="C980" s="241"/>
      <c r="D980" s="235" t="s">
        <v>165</v>
      </c>
      <c r="E980" s="242" t="s">
        <v>1</v>
      </c>
      <c r="F980" s="243" t="s">
        <v>565</v>
      </c>
      <c r="G980" s="241"/>
      <c r="H980" s="242" t="s">
        <v>1</v>
      </c>
      <c r="I980" s="244"/>
      <c r="J980" s="241"/>
      <c r="K980" s="241"/>
      <c r="L980" s="245"/>
      <c r="M980" s="246"/>
      <c r="N980" s="247"/>
      <c r="O980" s="247"/>
      <c r="P980" s="247"/>
      <c r="Q980" s="247"/>
      <c r="R980" s="247"/>
      <c r="S980" s="247"/>
      <c r="T980" s="248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9" t="s">
        <v>165</v>
      </c>
      <c r="AU980" s="249" t="s">
        <v>87</v>
      </c>
      <c r="AV980" s="13" t="s">
        <v>85</v>
      </c>
      <c r="AW980" s="13" t="s">
        <v>33</v>
      </c>
      <c r="AX980" s="13" t="s">
        <v>78</v>
      </c>
      <c r="AY980" s="249" t="s">
        <v>155</v>
      </c>
    </row>
    <row r="981" s="14" customFormat="1">
      <c r="A981" s="14"/>
      <c r="B981" s="250"/>
      <c r="C981" s="251"/>
      <c r="D981" s="235" t="s">
        <v>165</v>
      </c>
      <c r="E981" s="252" t="s">
        <v>1</v>
      </c>
      <c r="F981" s="253" t="s">
        <v>820</v>
      </c>
      <c r="G981" s="251"/>
      <c r="H981" s="254">
        <v>-43.433999999999998</v>
      </c>
      <c r="I981" s="255"/>
      <c r="J981" s="251"/>
      <c r="K981" s="251"/>
      <c r="L981" s="256"/>
      <c r="M981" s="257"/>
      <c r="N981" s="258"/>
      <c r="O981" s="258"/>
      <c r="P981" s="258"/>
      <c r="Q981" s="258"/>
      <c r="R981" s="258"/>
      <c r="S981" s="258"/>
      <c r="T981" s="259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0" t="s">
        <v>165</v>
      </c>
      <c r="AU981" s="260" t="s">
        <v>87</v>
      </c>
      <c r="AV981" s="14" t="s">
        <v>87</v>
      </c>
      <c r="AW981" s="14" t="s">
        <v>33</v>
      </c>
      <c r="AX981" s="14" t="s">
        <v>78</v>
      </c>
      <c r="AY981" s="260" t="s">
        <v>155</v>
      </c>
    </row>
    <row r="982" s="13" customFormat="1">
      <c r="A982" s="13"/>
      <c r="B982" s="240"/>
      <c r="C982" s="241"/>
      <c r="D982" s="235" t="s">
        <v>165</v>
      </c>
      <c r="E982" s="242" t="s">
        <v>1</v>
      </c>
      <c r="F982" s="243" t="s">
        <v>237</v>
      </c>
      <c r="G982" s="241"/>
      <c r="H982" s="242" t="s">
        <v>1</v>
      </c>
      <c r="I982" s="244"/>
      <c r="J982" s="241"/>
      <c r="K982" s="241"/>
      <c r="L982" s="245"/>
      <c r="M982" s="246"/>
      <c r="N982" s="247"/>
      <c r="O982" s="247"/>
      <c r="P982" s="247"/>
      <c r="Q982" s="247"/>
      <c r="R982" s="247"/>
      <c r="S982" s="247"/>
      <c r="T982" s="248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9" t="s">
        <v>165</v>
      </c>
      <c r="AU982" s="249" t="s">
        <v>87</v>
      </c>
      <c r="AV982" s="13" t="s">
        <v>85</v>
      </c>
      <c r="AW982" s="13" t="s">
        <v>33</v>
      </c>
      <c r="AX982" s="13" t="s">
        <v>78</v>
      </c>
      <c r="AY982" s="249" t="s">
        <v>155</v>
      </c>
    </row>
    <row r="983" s="13" customFormat="1">
      <c r="A983" s="13"/>
      <c r="B983" s="240"/>
      <c r="C983" s="241"/>
      <c r="D983" s="235" t="s">
        <v>165</v>
      </c>
      <c r="E983" s="242" t="s">
        <v>1</v>
      </c>
      <c r="F983" s="243" t="s">
        <v>565</v>
      </c>
      <c r="G983" s="241"/>
      <c r="H983" s="242" t="s">
        <v>1</v>
      </c>
      <c r="I983" s="244"/>
      <c r="J983" s="241"/>
      <c r="K983" s="241"/>
      <c r="L983" s="245"/>
      <c r="M983" s="246"/>
      <c r="N983" s="247"/>
      <c r="O983" s="247"/>
      <c r="P983" s="247"/>
      <c r="Q983" s="247"/>
      <c r="R983" s="247"/>
      <c r="S983" s="247"/>
      <c r="T983" s="248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9" t="s">
        <v>165</v>
      </c>
      <c r="AU983" s="249" t="s">
        <v>87</v>
      </c>
      <c r="AV983" s="13" t="s">
        <v>85</v>
      </c>
      <c r="AW983" s="13" t="s">
        <v>33</v>
      </c>
      <c r="AX983" s="13" t="s">
        <v>78</v>
      </c>
      <c r="AY983" s="249" t="s">
        <v>155</v>
      </c>
    </row>
    <row r="984" s="14" customFormat="1">
      <c r="A984" s="14"/>
      <c r="B984" s="250"/>
      <c r="C984" s="251"/>
      <c r="D984" s="235" t="s">
        <v>165</v>
      </c>
      <c r="E984" s="252" t="s">
        <v>1</v>
      </c>
      <c r="F984" s="253" t="s">
        <v>821</v>
      </c>
      <c r="G984" s="251"/>
      <c r="H984" s="254">
        <v>-44.936</v>
      </c>
      <c r="I984" s="255"/>
      <c r="J984" s="251"/>
      <c r="K984" s="251"/>
      <c r="L984" s="256"/>
      <c r="M984" s="257"/>
      <c r="N984" s="258"/>
      <c r="O984" s="258"/>
      <c r="P984" s="258"/>
      <c r="Q984" s="258"/>
      <c r="R984" s="258"/>
      <c r="S984" s="258"/>
      <c r="T984" s="259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0" t="s">
        <v>165</v>
      </c>
      <c r="AU984" s="260" t="s">
        <v>87</v>
      </c>
      <c r="AV984" s="14" t="s">
        <v>87</v>
      </c>
      <c r="AW984" s="14" t="s">
        <v>33</v>
      </c>
      <c r="AX984" s="14" t="s">
        <v>78</v>
      </c>
      <c r="AY984" s="260" t="s">
        <v>155</v>
      </c>
    </row>
    <row r="985" s="13" customFormat="1">
      <c r="A985" s="13"/>
      <c r="B985" s="240"/>
      <c r="C985" s="241"/>
      <c r="D985" s="235" t="s">
        <v>165</v>
      </c>
      <c r="E985" s="242" t="s">
        <v>1</v>
      </c>
      <c r="F985" s="243" t="s">
        <v>250</v>
      </c>
      <c r="G985" s="241"/>
      <c r="H985" s="242" t="s">
        <v>1</v>
      </c>
      <c r="I985" s="244"/>
      <c r="J985" s="241"/>
      <c r="K985" s="241"/>
      <c r="L985" s="245"/>
      <c r="M985" s="246"/>
      <c r="N985" s="247"/>
      <c r="O985" s="247"/>
      <c r="P985" s="247"/>
      <c r="Q985" s="247"/>
      <c r="R985" s="247"/>
      <c r="S985" s="247"/>
      <c r="T985" s="248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9" t="s">
        <v>165</v>
      </c>
      <c r="AU985" s="249" t="s">
        <v>87</v>
      </c>
      <c r="AV985" s="13" t="s">
        <v>85</v>
      </c>
      <c r="AW985" s="13" t="s">
        <v>33</v>
      </c>
      <c r="AX985" s="13" t="s">
        <v>78</v>
      </c>
      <c r="AY985" s="249" t="s">
        <v>155</v>
      </c>
    </row>
    <row r="986" s="13" customFormat="1">
      <c r="A986" s="13"/>
      <c r="B986" s="240"/>
      <c r="C986" s="241"/>
      <c r="D986" s="235" t="s">
        <v>165</v>
      </c>
      <c r="E986" s="242" t="s">
        <v>1</v>
      </c>
      <c r="F986" s="243" t="s">
        <v>565</v>
      </c>
      <c r="G986" s="241"/>
      <c r="H986" s="242" t="s">
        <v>1</v>
      </c>
      <c r="I986" s="244"/>
      <c r="J986" s="241"/>
      <c r="K986" s="241"/>
      <c r="L986" s="245"/>
      <c r="M986" s="246"/>
      <c r="N986" s="247"/>
      <c r="O986" s="247"/>
      <c r="P986" s="247"/>
      <c r="Q986" s="247"/>
      <c r="R986" s="247"/>
      <c r="S986" s="247"/>
      <c r="T986" s="248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9" t="s">
        <v>165</v>
      </c>
      <c r="AU986" s="249" t="s">
        <v>87</v>
      </c>
      <c r="AV986" s="13" t="s">
        <v>85</v>
      </c>
      <c r="AW986" s="13" t="s">
        <v>33</v>
      </c>
      <c r="AX986" s="13" t="s">
        <v>78</v>
      </c>
      <c r="AY986" s="249" t="s">
        <v>155</v>
      </c>
    </row>
    <row r="987" s="14" customFormat="1">
      <c r="A987" s="14"/>
      <c r="B987" s="250"/>
      <c r="C987" s="251"/>
      <c r="D987" s="235" t="s">
        <v>165</v>
      </c>
      <c r="E987" s="252" t="s">
        <v>1</v>
      </c>
      <c r="F987" s="253" t="s">
        <v>822</v>
      </c>
      <c r="G987" s="251"/>
      <c r="H987" s="254">
        <v>-26.289999999999999</v>
      </c>
      <c r="I987" s="255"/>
      <c r="J987" s="251"/>
      <c r="K987" s="251"/>
      <c r="L987" s="256"/>
      <c r="M987" s="257"/>
      <c r="N987" s="258"/>
      <c r="O987" s="258"/>
      <c r="P987" s="258"/>
      <c r="Q987" s="258"/>
      <c r="R987" s="258"/>
      <c r="S987" s="258"/>
      <c r="T987" s="259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0" t="s">
        <v>165</v>
      </c>
      <c r="AU987" s="260" t="s">
        <v>87</v>
      </c>
      <c r="AV987" s="14" t="s">
        <v>87</v>
      </c>
      <c r="AW987" s="14" t="s">
        <v>33</v>
      </c>
      <c r="AX987" s="14" t="s">
        <v>78</v>
      </c>
      <c r="AY987" s="260" t="s">
        <v>155</v>
      </c>
    </row>
    <row r="988" s="14" customFormat="1">
      <c r="A988" s="14"/>
      <c r="B988" s="250"/>
      <c r="C988" s="251"/>
      <c r="D988" s="235" t="s">
        <v>165</v>
      </c>
      <c r="E988" s="252" t="s">
        <v>1</v>
      </c>
      <c r="F988" s="253" t="s">
        <v>823</v>
      </c>
      <c r="G988" s="251"/>
      <c r="H988" s="254">
        <v>-3.0819999999999999</v>
      </c>
      <c r="I988" s="255"/>
      <c r="J988" s="251"/>
      <c r="K988" s="251"/>
      <c r="L988" s="256"/>
      <c r="M988" s="257"/>
      <c r="N988" s="258"/>
      <c r="O988" s="258"/>
      <c r="P988" s="258"/>
      <c r="Q988" s="258"/>
      <c r="R988" s="258"/>
      <c r="S988" s="258"/>
      <c r="T988" s="259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0" t="s">
        <v>165</v>
      </c>
      <c r="AU988" s="260" t="s">
        <v>87</v>
      </c>
      <c r="AV988" s="14" t="s">
        <v>87</v>
      </c>
      <c r="AW988" s="14" t="s">
        <v>33</v>
      </c>
      <c r="AX988" s="14" t="s">
        <v>78</v>
      </c>
      <c r="AY988" s="260" t="s">
        <v>155</v>
      </c>
    </row>
    <row r="989" s="13" customFormat="1">
      <c r="A989" s="13"/>
      <c r="B989" s="240"/>
      <c r="C989" s="241"/>
      <c r="D989" s="235" t="s">
        <v>165</v>
      </c>
      <c r="E989" s="242" t="s">
        <v>1</v>
      </c>
      <c r="F989" s="243" t="s">
        <v>504</v>
      </c>
      <c r="G989" s="241"/>
      <c r="H989" s="242" t="s">
        <v>1</v>
      </c>
      <c r="I989" s="244"/>
      <c r="J989" s="241"/>
      <c r="K989" s="241"/>
      <c r="L989" s="245"/>
      <c r="M989" s="246"/>
      <c r="N989" s="247"/>
      <c r="O989" s="247"/>
      <c r="P989" s="247"/>
      <c r="Q989" s="247"/>
      <c r="R989" s="247"/>
      <c r="S989" s="247"/>
      <c r="T989" s="248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9" t="s">
        <v>165</v>
      </c>
      <c r="AU989" s="249" t="s">
        <v>87</v>
      </c>
      <c r="AV989" s="13" t="s">
        <v>85</v>
      </c>
      <c r="AW989" s="13" t="s">
        <v>33</v>
      </c>
      <c r="AX989" s="13" t="s">
        <v>78</v>
      </c>
      <c r="AY989" s="249" t="s">
        <v>155</v>
      </c>
    </row>
    <row r="990" s="13" customFormat="1">
      <c r="A990" s="13"/>
      <c r="B990" s="240"/>
      <c r="C990" s="241"/>
      <c r="D990" s="235" t="s">
        <v>165</v>
      </c>
      <c r="E990" s="242" t="s">
        <v>1</v>
      </c>
      <c r="F990" s="243" t="s">
        <v>565</v>
      </c>
      <c r="G990" s="241"/>
      <c r="H990" s="242" t="s">
        <v>1</v>
      </c>
      <c r="I990" s="244"/>
      <c r="J990" s="241"/>
      <c r="K990" s="241"/>
      <c r="L990" s="245"/>
      <c r="M990" s="246"/>
      <c r="N990" s="247"/>
      <c r="O990" s="247"/>
      <c r="P990" s="247"/>
      <c r="Q990" s="247"/>
      <c r="R990" s="247"/>
      <c r="S990" s="247"/>
      <c r="T990" s="24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9" t="s">
        <v>165</v>
      </c>
      <c r="AU990" s="249" t="s">
        <v>87</v>
      </c>
      <c r="AV990" s="13" t="s">
        <v>85</v>
      </c>
      <c r="AW990" s="13" t="s">
        <v>33</v>
      </c>
      <c r="AX990" s="13" t="s">
        <v>78</v>
      </c>
      <c r="AY990" s="249" t="s">
        <v>155</v>
      </c>
    </row>
    <row r="991" s="14" customFormat="1">
      <c r="A991" s="14"/>
      <c r="B991" s="250"/>
      <c r="C991" s="251"/>
      <c r="D991" s="235" t="s">
        <v>165</v>
      </c>
      <c r="E991" s="252" t="s">
        <v>1</v>
      </c>
      <c r="F991" s="253" t="s">
        <v>824</v>
      </c>
      <c r="G991" s="251"/>
      <c r="H991" s="254">
        <v>-27.768000000000001</v>
      </c>
      <c r="I991" s="255"/>
      <c r="J991" s="251"/>
      <c r="K991" s="251"/>
      <c r="L991" s="256"/>
      <c r="M991" s="257"/>
      <c r="N991" s="258"/>
      <c r="O991" s="258"/>
      <c r="P991" s="258"/>
      <c r="Q991" s="258"/>
      <c r="R991" s="258"/>
      <c r="S991" s="258"/>
      <c r="T991" s="259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0" t="s">
        <v>165</v>
      </c>
      <c r="AU991" s="260" t="s">
        <v>87</v>
      </c>
      <c r="AV991" s="14" t="s">
        <v>87</v>
      </c>
      <c r="AW991" s="14" t="s">
        <v>33</v>
      </c>
      <c r="AX991" s="14" t="s">
        <v>78</v>
      </c>
      <c r="AY991" s="260" t="s">
        <v>155</v>
      </c>
    </row>
    <row r="992" s="13" customFormat="1">
      <c r="A992" s="13"/>
      <c r="B992" s="240"/>
      <c r="C992" s="241"/>
      <c r="D992" s="235" t="s">
        <v>165</v>
      </c>
      <c r="E992" s="242" t="s">
        <v>1</v>
      </c>
      <c r="F992" s="243" t="s">
        <v>274</v>
      </c>
      <c r="G992" s="241"/>
      <c r="H992" s="242" t="s">
        <v>1</v>
      </c>
      <c r="I992" s="244"/>
      <c r="J992" s="241"/>
      <c r="K992" s="241"/>
      <c r="L992" s="245"/>
      <c r="M992" s="246"/>
      <c r="N992" s="247"/>
      <c r="O992" s="247"/>
      <c r="P992" s="247"/>
      <c r="Q992" s="247"/>
      <c r="R992" s="247"/>
      <c r="S992" s="247"/>
      <c r="T992" s="24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9" t="s">
        <v>165</v>
      </c>
      <c r="AU992" s="249" t="s">
        <v>87</v>
      </c>
      <c r="AV992" s="13" t="s">
        <v>85</v>
      </c>
      <c r="AW992" s="13" t="s">
        <v>33</v>
      </c>
      <c r="AX992" s="13" t="s">
        <v>78</v>
      </c>
      <c r="AY992" s="249" t="s">
        <v>155</v>
      </c>
    </row>
    <row r="993" s="14" customFormat="1">
      <c r="A993" s="14"/>
      <c r="B993" s="250"/>
      <c r="C993" s="251"/>
      <c r="D993" s="235" t="s">
        <v>165</v>
      </c>
      <c r="E993" s="252" t="s">
        <v>1</v>
      </c>
      <c r="F993" s="253" t="s">
        <v>825</v>
      </c>
      <c r="G993" s="251"/>
      <c r="H993" s="254">
        <v>46.984000000000002</v>
      </c>
      <c r="I993" s="255"/>
      <c r="J993" s="251"/>
      <c r="K993" s="251"/>
      <c r="L993" s="256"/>
      <c r="M993" s="257"/>
      <c r="N993" s="258"/>
      <c r="O993" s="258"/>
      <c r="P993" s="258"/>
      <c r="Q993" s="258"/>
      <c r="R993" s="258"/>
      <c r="S993" s="258"/>
      <c r="T993" s="259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0" t="s">
        <v>165</v>
      </c>
      <c r="AU993" s="260" t="s">
        <v>87</v>
      </c>
      <c r="AV993" s="14" t="s">
        <v>87</v>
      </c>
      <c r="AW993" s="14" t="s">
        <v>33</v>
      </c>
      <c r="AX993" s="14" t="s">
        <v>78</v>
      </c>
      <c r="AY993" s="260" t="s">
        <v>155</v>
      </c>
    </row>
    <row r="994" s="13" customFormat="1">
      <c r="A994" s="13"/>
      <c r="B994" s="240"/>
      <c r="C994" s="241"/>
      <c r="D994" s="235" t="s">
        <v>165</v>
      </c>
      <c r="E994" s="242" t="s">
        <v>1</v>
      </c>
      <c r="F994" s="243" t="s">
        <v>278</v>
      </c>
      <c r="G994" s="241"/>
      <c r="H994" s="242" t="s">
        <v>1</v>
      </c>
      <c r="I994" s="244"/>
      <c r="J994" s="241"/>
      <c r="K994" s="241"/>
      <c r="L994" s="245"/>
      <c r="M994" s="246"/>
      <c r="N994" s="247"/>
      <c r="O994" s="247"/>
      <c r="P994" s="247"/>
      <c r="Q994" s="247"/>
      <c r="R994" s="247"/>
      <c r="S994" s="247"/>
      <c r="T994" s="248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9" t="s">
        <v>165</v>
      </c>
      <c r="AU994" s="249" t="s">
        <v>87</v>
      </c>
      <c r="AV994" s="13" t="s">
        <v>85</v>
      </c>
      <c r="AW994" s="13" t="s">
        <v>33</v>
      </c>
      <c r="AX994" s="13" t="s">
        <v>78</v>
      </c>
      <c r="AY994" s="249" t="s">
        <v>155</v>
      </c>
    </row>
    <row r="995" s="14" customFormat="1">
      <c r="A995" s="14"/>
      <c r="B995" s="250"/>
      <c r="C995" s="251"/>
      <c r="D995" s="235" t="s">
        <v>165</v>
      </c>
      <c r="E995" s="252" t="s">
        <v>1</v>
      </c>
      <c r="F995" s="253" t="s">
        <v>826</v>
      </c>
      <c r="G995" s="251"/>
      <c r="H995" s="254">
        <v>14.345000000000001</v>
      </c>
      <c r="I995" s="255"/>
      <c r="J995" s="251"/>
      <c r="K995" s="251"/>
      <c r="L995" s="256"/>
      <c r="M995" s="257"/>
      <c r="N995" s="258"/>
      <c r="O995" s="258"/>
      <c r="P995" s="258"/>
      <c r="Q995" s="258"/>
      <c r="R995" s="258"/>
      <c r="S995" s="258"/>
      <c r="T995" s="259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0" t="s">
        <v>165</v>
      </c>
      <c r="AU995" s="260" t="s">
        <v>87</v>
      </c>
      <c r="AV995" s="14" t="s">
        <v>87</v>
      </c>
      <c r="AW995" s="14" t="s">
        <v>33</v>
      </c>
      <c r="AX995" s="14" t="s">
        <v>78</v>
      </c>
      <c r="AY995" s="260" t="s">
        <v>155</v>
      </c>
    </row>
    <row r="996" s="13" customFormat="1">
      <c r="A996" s="13"/>
      <c r="B996" s="240"/>
      <c r="C996" s="241"/>
      <c r="D996" s="235" t="s">
        <v>165</v>
      </c>
      <c r="E996" s="242" t="s">
        <v>1</v>
      </c>
      <c r="F996" s="243" t="s">
        <v>506</v>
      </c>
      <c r="G996" s="241"/>
      <c r="H996" s="242" t="s">
        <v>1</v>
      </c>
      <c r="I996" s="244"/>
      <c r="J996" s="241"/>
      <c r="K996" s="241"/>
      <c r="L996" s="245"/>
      <c r="M996" s="246"/>
      <c r="N996" s="247"/>
      <c r="O996" s="247"/>
      <c r="P996" s="247"/>
      <c r="Q996" s="247"/>
      <c r="R996" s="247"/>
      <c r="S996" s="247"/>
      <c r="T996" s="24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9" t="s">
        <v>165</v>
      </c>
      <c r="AU996" s="249" t="s">
        <v>87</v>
      </c>
      <c r="AV996" s="13" t="s">
        <v>85</v>
      </c>
      <c r="AW996" s="13" t="s">
        <v>33</v>
      </c>
      <c r="AX996" s="13" t="s">
        <v>78</v>
      </c>
      <c r="AY996" s="249" t="s">
        <v>155</v>
      </c>
    </row>
    <row r="997" s="14" customFormat="1">
      <c r="A997" s="14"/>
      <c r="B997" s="250"/>
      <c r="C997" s="251"/>
      <c r="D997" s="235" t="s">
        <v>165</v>
      </c>
      <c r="E997" s="252" t="s">
        <v>1</v>
      </c>
      <c r="F997" s="253" t="s">
        <v>827</v>
      </c>
      <c r="G997" s="251"/>
      <c r="H997" s="254">
        <v>-24.605</v>
      </c>
      <c r="I997" s="255"/>
      <c r="J997" s="251"/>
      <c r="K997" s="251"/>
      <c r="L997" s="256"/>
      <c r="M997" s="257"/>
      <c r="N997" s="258"/>
      <c r="O997" s="258"/>
      <c r="P997" s="258"/>
      <c r="Q997" s="258"/>
      <c r="R997" s="258"/>
      <c r="S997" s="258"/>
      <c r="T997" s="259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0" t="s">
        <v>165</v>
      </c>
      <c r="AU997" s="260" t="s">
        <v>87</v>
      </c>
      <c r="AV997" s="14" t="s">
        <v>87</v>
      </c>
      <c r="AW997" s="14" t="s">
        <v>33</v>
      </c>
      <c r="AX997" s="14" t="s">
        <v>78</v>
      </c>
      <c r="AY997" s="260" t="s">
        <v>155</v>
      </c>
    </row>
    <row r="998" s="13" customFormat="1">
      <c r="A998" s="13"/>
      <c r="B998" s="240"/>
      <c r="C998" s="241"/>
      <c r="D998" s="235" t="s">
        <v>165</v>
      </c>
      <c r="E998" s="242" t="s">
        <v>1</v>
      </c>
      <c r="F998" s="243" t="s">
        <v>520</v>
      </c>
      <c r="G998" s="241"/>
      <c r="H998" s="242" t="s">
        <v>1</v>
      </c>
      <c r="I998" s="244"/>
      <c r="J998" s="241"/>
      <c r="K998" s="241"/>
      <c r="L998" s="245"/>
      <c r="M998" s="246"/>
      <c r="N998" s="247"/>
      <c r="O998" s="247"/>
      <c r="P998" s="247"/>
      <c r="Q998" s="247"/>
      <c r="R998" s="247"/>
      <c r="S998" s="247"/>
      <c r="T998" s="248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9" t="s">
        <v>165</v>
      </c>
      <c r="AU998" s="249" t="s">
        <v>87</v>
      </c>
      <c r="AV998" s="13" t="s">
        <v>85</v>
      </c>
      <c r="AW998" s="13" t="s">
        <v>33</v>
      </c>
      <c r="AX998" s="13" t="s">
        <v>78</v>
      </c>
      <c r="AY998" s="249" t="s">
        <v>155</v>
      </c>
    </row>
    <row r="999" s="14" customFormat="1">
      <c r="A999" s="14"/>
      <c r="B999" s="250"/>
      <c r="C999" s="251"/>
      <c r="D999" s="235" t="s">
        <v>165</v>
      </c>
      <c r="E999" s="252" t="s">
        <v>1</v>
      </c>
      <c r="F999" s="253" t="s">
        <v>828</v>
      </c>
      <c r="G999" s="251"/>
      <c r="H999" s="254">
        <v>15.018000000000001</v>
      </c>
      <c r="I999" s="255"/>
      <c r="J999" s="251"/>
      <c r="K999" s="251"/>
      <c r="L999" s="256"/>
      <c r="M999" s="257"/>
      <c r="N999" s="258"/>
      <c r="O999" s="258"/>
      <c r="P999" s="258"/>
      <c r="Q999" s="258"/>
      <c r="R999" s="258"/>
      <c r="S999" s="258"/>
      <c r="T999" s="259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0" t="s">
        <v>165</v>
      </c>
      <c r="AU999" s="260" t="s">
        <v>87</v>
      </c>
      <c r="AV999" s="14" t="s">
        <v>87</v>
      </c>
      <c r="AW999" s="14" t="s">
        <v>33</v>
      </c>
      <c r="AX999" s="14" t="s">
        <v>78</v>
      </c>
      <c r="AY999" s="260" t="s">
        <v>155</v>
      </c>
    </row>
    <row r="1000" s="13" customFormat="1">
      <c r="A1000" s="13"/>
      <c r="B1000" s="240"/>
      <c r="C1000" s="241"/>
      <c r="D1000" s="235" t="s">
        <v>165</v>
      </c>
      <c r="E1000" s="242" t="s">
        <v>1</v>
      </c>
      <c r="F1000" s="243" t="s">
        <v>285</v>
      </c>
      <c r="G1000" s="241"/>
      <c r="H1000" s="242" t="s">
        <v>1</v>
      </c>
      <c r="I1000" s="244"/>
      <c r="J1000" s="241"/>
      <c r="K1000" s="241"/>
      <c r="L1000" s="245"/>
      <c r="M1000" s="246"/>
      <c r="N1000" s="247"/>
      <c r="O1000" s="247"/>
      <c r="P1000" s="247"/>
      <c r="Q1000" s="247"/>
      <c r="R1000" s="247"/>
      <c r="S1000" s="247"/>
      <c r="T1000" s="248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9" t="s">
        <v>165</v>
      </c>
      <c r="AU1000" s="249" t="s">
        <v>87</v>
      </c>
      <c r="AV1000" s="13" t="s">
        <v>85</v>
      </c>
      <c r="AW1000" s="13" t="s">
        <v>33</v>
      </c>
      <c r="AX1000" s="13" t="s">
        <v>78</v>
      </c>
      <c r="AY1000" s="249" t="s">
        <v>155</v>
      </c>
    </row>
    <row r="1001" s="14" customFormat="1">
      <c r="A1001" s="14"/>
      <c r="B1001" s="250"/>
      <c r="C1001" s="251"/>
      <c r="D1001" s="235" t="s">
        <v>165</v>
      </c>
      <c r="E1001" s="252" t="s">
        <v>1</v>
      </c>
      <c r="F1001" s="253" t="s">
        <v>829</v>
      </c>
      <c r="G1001" s="251"/>
      <c r="H1001" s="254">
        <v>13</v>
      </c>
      <c r="I1001" s="255"/>
      <c r="J1001" s="251"/>
      <c r="K1001" s="251"/>
      <c r="L1001" s="256"/>
      <c r="M1001" s="257"/>
      <c r="N1001" s="258"/>
      <c r="O1001" s="258"/>
      <c r="P1001" s="258"/>
      <c r="Q1001" s="258"/>
      <c r="R1001" s="258"/>
      <c r="S1001" s="258"/>
      <c r="T1001" s="259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0" t="s">
        <v>165</v>
      </c>
      <c r="AU1001" s="260" t="s">
        <v>87</v>
      </c>
      <c r="AV1001" s="14" t="s">
        <v>87</v>
      </c>
      <c r="AW1001" s="14" t="s">
        <v>33</v>
      </c>
      <c r="AX1001" s="14" t="s">
        <v>78</v>
      </c>
      <c r="AY1001" s="260" t="s">
        <v>155</v>
      </c>
    </row>
    <row r="1002" s="13" customFormat="1">
      <c r="A1002" s="13"/>
      <c r="B1002" s="240"/>
      <c r="C1002" s="241"/>
      <c r="D1002" s="235" t="s">
        <v>165</v>
      </c>
      <c r="E1002" s="242" t="s">
        <v>1</v>
      </c>
      <c r="F1002" s="243" t="s">
        <v>523</v>
      </c>
      <c r="G1002" s="241"/>
      <c r="H1002" s="242" t="s">
        <v>1</v>
      </c>
      <c r="I1002" s="244"/>
      <c r="J1002" s="241"/>
      <c r="K1002" s="241"/>
      <c r="L1002" s="245"/>
      <c r="M1002" s="246"/>
      <c r="N1002" s="247"/>
      <c r="O1002" s="247"/>
      <c r="P1002" s="247"/>
      <c r="Q1002" s="247"/>
      <c r="R1002" s="247"/>
      <c r="S1002" s="247"/>
      <c r="T1002" s="248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9" t="s">
        <v>165</v>
      </c>
      <c r="AU1002" s="249" t="s">
        <v>87</v>
      </c>
      <c r="AV1002" s="13" t="s">
        <v>85</v>
      </c>
      <c r="AW1002" s="13" t="s">
        <v>33</v>
      </c>
      <c r="AX1002" s="13" t="s">
        <v>78</v>
      </c>
      <c r="AY1002" s="249" t="s">
        <v>155</v>
      </c>
    </row>
    <row r="1003" s="14" customFormat="1">
      <c r="A1003" s="14"/>
      <c r="B1003" s="250"/>
      <c r="C1003" s="251"/>
      <c r="D1003" s="235" t="s">
        <v>165</v>
      </c>
      <c r="E1003" s="252" t="s">
        <v>1</v>
      </c>
      <c r="F1003" s="253" t="s">
        <v>830</v>
      </c>
      <c r="G1003" s="251"/>
      <c r="H1003" s="254">
        <v>23.434000000000001</v>
      </c>
      <c r="I1003" s="255"/>
      <c r="J1003" s="251"/>
      <c r="K1003" s="251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0" t="s">
        <v>165</v>
      </c>
      <c r="AU1003" s="260" t="s">
        <v>87</v>
      </c>
      <c r="AV1003" s="14" t="s">
        <v>87</v>
      </c>
      <c r="AW1003" s="14" t="s">
        <v>33</v>
      </c>
      <c r="AX1003" s="14" t="s">
        <v>78</v>
      </c>
      <c r="AY1003" s="260" t="s">
        <v>155</v>
      </c>
    </row>
    <row r="1004" s="13" customFormat="1">
      <c r="A1004" s="13"/>
      <c r="B1004" s="240"/>
      <c r="C1004" s="241"/>
      <c r="D1004" s="235" t="s">
        <v>165</v>
      </c>
      <c r="E1004" s="242" t="s">
        <v>1</v>
      </c>
      <c r="F1004" s="243" t="s">
        <v>831</v>
      </c>
      <c r="G1004" s="241"/>
      <c r="H1004" s="242" t="s">
        <v>1</v>
      </c>
      <c r="I1004" s="244"/>
      <c r="J1004" s="241"/>
      <c r="K1004" s="241"/>
      <c r="L1004" s="245"/>
      <c r="M1004" s="246"/>
      <c r="N1004" s="247"/>
      <c r="O1004" s="247"/>
      <c r="P1004" s="247"/>
      <c r="Q1004" s="247"/>
      <c r="R1004" s="247"/>
      <c r="S1004" s="247"/>
      <c r="T1004" s="248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9" t="s">
        <v>165</v>
      </c>
      <c r="AU1004" s="249" t="s">
        <v>87</v>
      </c>
      <c r="AV1004" s="13" t="s">
        <v>85</v>
      </c>
      <c r="AW1004" s="13" t="s">
        <v>33</v>
      </c>
      <c r="AX1004" s="13" t="s">
        <v>78</v>
      </c>
      <c r="AY1004" s="249" t="s">
        <v>155</v>
      </c>
    </row>
    <row r="1005" s="14" customFormat="1">
      <c r="A1005" s="14"/>
      <c r="B1005" s="250"/>
      <c r="C1005" s="251"/>
      <c r="D1005" s="235" t="s">
        <v>165</v>
      </c>
      <c r="E1005" s="252" t="s">
        <v>1</v>
      </c>
      <c r="F1005" s="253" t="s">
        <v>832</v>
      </c>
      <c r="G1005" s="251"/>
      <c r="H1005" s="254">
        <v>-6.4800000000000004</v>
      </c>
      <c r="I1005" s="255"/>
      <c r="J1005" s="251"/>
      <c r="K1005" s="251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0" t="s">
        <v>165</v>
      </c>
      <c r="AU1005" s="260" t="s">
        <v>87</v>
      </c>
      <c r="AV1005" s="14" t="s">
        <v>87</v>
      </c>
      <c r="AW1005" s="14" t="s">
        <v>33</v>
      </c>
      <c r="AX1005" s="14" t="s">
        <v>78</v>
      </c>
      <c r="AY1005" s="260" t="s">
        <v>155</v>
      </c>
    </row>
    <row r="1006" s="16" customFormat="1">
      <c r="A1006" s="16"/>
      <c r="B1006" s="272"/>
      <c r="C1006" s="273"/>
      <c r="D1006" s="235" t="s">
        <v>165</v>
      </c>
      <c r="E1006" s="274" t="s">
        <v>1</v>
      </c>
      <c r="F1006" s="275" t="s">
        <v>243</v>
      </c>
      <c r="G1006" s="273"/>
      <c r="H1006" s="276">
        <v>7107.1570000000011</v>
      </c>
      <c r="I1006" s="277"/>
      <c r="J1006" s="273"/>
      <c r="K1006" s="273"/>
      <c r="L1006" s="278"/>
      <c r="M1006" s="279"/>
      <c r="N1006" s="280"/>
      <c r="O1006" s="280"/>
      <c r="P1006" s="280"/>
      <c r="Q1006" s="280"/>
      <c r="R1006" s="280"/>
      <c r="S1006" s="280"/>
      <c r="T1006" s="281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82" t="s">
        <v>165</v>
      </c>
      <c r="AU1006" s="282" t="s">
        <v>87</v>
      </c>
      <c r="AV1006" s="16" t="s">
        <v>226</v>
      </c>
      <c r="AW1006" s="16" t="s">
        <v>33</v>
      </c>
      <c r="AX1006" s="16" t="s">
        <v>78</v>
      </c>
      <c r="AY1006" s="282" t="s">
        <v>155</v>
      </c>
    </row>
    <row r="1007" s="13" customFormat="1">
      <c r="A1007" s="13"/>
      <c r="B1007" s="240"/>
      <c r="C1007" s="241"/>
      <c r="D1007" s="235" t="s">
        <v>165</v>
      </c>
      <c r="E1007" s="242" t="s">
        <v>1</v>
      </c>
      <c r="F1007" s="243" t="s">
        <v>833</v>
      </c>
      <c r="G1007" s="241"/>
      <c r="H1007" s="242" t="s">
        <v>1</v>
      </c>
      <c r="I1007" s="244"/>
      <c r="J1007" s="241"/>
      <c r="K1007" s="241"/>
      <c r="L1007" s="245"/>
      <c r="M1007" s="246"/>
      <c r="N1007" s="247"/>
      <c r="O1007" s="247"/>
      <c r="P1007" s="247"/>
      <c r="Q1007" s="247"/>
      <c r="R1007" s="247"/>
      <c r="S1007" s="247"/>
      <c r="T1007" s="248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9" t="s">
        <v>165</v>
      </c>
      <c r="AU1007" s="249" t="s">
        <v>87</v>
      </c>
      <c r="AV1007" s="13" t="s">
        <v>85</v>
      </c>
      <c r="AW1007" s="13" t="s">
        <v>33</v>
      </c>
      <c r="AX1007" s="13" t="s">
        <v>78</v>
      </c>
      <c r="AY1007" s="249" t="s">
        <v>155</v>
      </c>
    </row>
    <row r="1008" s="13" customFormat="1">
      <c r="A1008" s="13"/>
      <c r="B1008" s="240"/>
      <c r="C1008" s="241"/>
      <c r="D1008" s="235" t="s">
        <v>165</v>
      </c>
      <c r="E1008" s="242" t="s">
        <v>1</v>
      </c>
      <c r="F1008" s="243" t="s">
        <v>834</v>
      </c>
      <c r="G1008" s="241"/>
      <c r="H1008" s="242" t="s">
        <v>1</v>
      </c>
      <c r="I1008" s="244"/>
      <c r="J1008" s="241"/>
      <c r="K1008" s="241"/>
      <c r="L1008" s="245"/>
      <c r="M1008" s="246"/>
      <c r="N1008" s="247"/>
      <c r="O1008" s="247"/>
      <c r="P1008" s="247"/>
      <c r="Q1008" s="247"/>
      <c r="R1008" s="247"/>
      <c r="S1008" s="247"/>
      <c r="T1008" s="248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9" t="s">
        <v>165</v>
      </c>
      <c r="AU1008" s="249" t="s">
        <v>87</v>
      </c>
      <c r="AV1008" s="13" t="s">
        <v>85</v>
      </c>
      <c r="AW1008" s="13" t="s">
        <v>33</v>
      </c>
      <c r="AX1008" s="13" t="s">
        <v>78</v>
      </c>
      <c r="AY1008" s="249" t="s">
        <v>155</v>
      </c>
    </row>
    <row r="1009" s="14" customFormat="1">
      <c r="A1009" s="14"/>
      <c r="B1009" s="250"/>
      <c r="C1009" s="251"/>
      <c r="D1009" s="235" t="s">
        <v>165</v>
      </c>
      <c r="E1009" s="252" t="s">
        <v>1</v>
      </c>
      <c r="F1009" s="253" t="s">
        <v>835</v>
      </c>
      <c r="G1009" s="251"/>
      <c r="H1009" s="254">
        <v>-248.75999999999999</v>
      </c>
      <c r="I1009" s="255"/>
      <c r="J1009" s="251"/>
      <c r="K1009" s="251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0" t="s">
        <v>165</v>
      </c>
      <c r="AU1009" s="260" t="s">
        <v>87</v>
      </c>
      <c r="AV1009" s="14" t="s">
        <v>87</v>
      </c>
      <c r="AW1009" s="14" t="s">
        <v>33</v>
      </c>
      <c r="AX1009" s="14" t="s">
        <v>78</v>
      </c>
      <c r="AY1009" s="260" t="s">
        <v>155</v>
      </c>
    </row>
    <row r="1010" s="13" customFormat="1">
      <c r="A1010" s="13"/>
      <c r="B1010" s="240"/>
      <c r="C1010" s="241"/>
      <c r="D1010" s="235" t="s">
        <v>165</v>
      </c>
      <c r="E1010" s="242" t="s">
        <v>1</v>
      </c>
      <c r="F1010" s="243" t="s">
        <v>836</v>
      </c>
      <c r="G1010" s="241"/>
      <c r="H1010" s="242" t="s">
        <v>1</v>
      </c>
      <c r="I1010" s="244"/>
      <c r="J1010" s="241"/>
      <c r="K1010" s="241"/>
      <c r="L1010" s="245"/>
      <c r="M1010" s="246"/>
      <c r="N1010" s="247"/>
      <c r="O1010" s="247"/>
      <c r="P1010" s="247"/>
      <c r="Q1010" s="247"/>
      <c r="R1010" s="247"/>
      <c r="S1010" s="247"/>
      <c r="T1010" s="248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9" t="s">
        <v>165</v>
      </c>
      <c r="AU1010" s="249" t="s">
        <v>87</v>
      </c>
      <c r="AV1010" s="13" t="s">
        <v>85</v>
      </c>
      <c r="AW1010" s="13" t="s">
        <v>33</v>
      </c>
      <c r="AX1010" s="13" t="s">
        <v>78</v>
      </c>
      <c r="AY1010" s="249" t="s">
        <v>155</v>
      </c>
    </row>
    <row r="1011" s="14" customFormat="1">
      <c r="A1011" s="14"/>
      <c r="B1011" s="250"/>
      <c r="C1011" s="251"/>
      <c r="D1011" s="235" t="s">
        <v>165</v>
      </c>
      <c r="E1011" s="252" t="s">
        <v>1</v>
      </c>
      <c r="F1011" s="253" t="s">
        <v>837</v>
      </c>
      <c r="G1011" s="251"/>
      <c r="H1011" s="254">
        <v>-177.19999999999999</v>
      </c>
      <c r="I1011" s="255"/>
      <c r="J1011" s="251"/>
      <c r="K1011" s="251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0" t="s">
        <v>165</v>
      </c>
      <c r="AU1011" s="260" t="s">
        <v>87</v>
      </c>
      <c r="AV1011" s="14" t="s">
        <v>87</v>
      </c>
      <c r="AW1011" s="14" t="s">
        <v>33</v>
      </c>
      <c r="AX1011" s="14" t="s">
        <v>78</v>
      </c>
      <c r="AY1011" s="260" t="s">
        <v>155</v>
      </c>
    </row>
    <row r="1012" s="13" customFormat="1">
      <c r="A1012" s="13"/>
      <c r="B1012" s="240"/>
      <c r="C1012" s="241"/>
      <c r="D1012" s="235" t="s">
        <v>165</v>
      </c>
      <c r="E1012" s="242" t="s">
        <v>1</v>
      </c>
      <c r="F1012" s="243" t="s">
        <v>339</v>
      </c>
      <c r="G1012" s="241"/>
      <c r="H1012" s="242" t="s">
        <v>1</v>
      </c>
      <c r="I1012" s="244"/>
      <c r="J1012" s="241"/>
      <c r="K1012" s="241"/>
      <c r="L1012" s="245"/>
      <c r="M1012" s="246"/>
      <c r="N1012" s="247"/>
      <c r="O1012" s="247"/>
      <c r="P1012" s="247"/>
      <c r="Q1012" s="247"/>
      <c r="R1012" s="247"/>
      <c r="S1012" s="247"/>
      <c r="T1012" s="24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9" t="s">
        <v>165</v>
      </c>
      <c r="AU1012" s="249" t="s">
        <v>87</v>
      </c>
      <c r="AV1012" s="13" t="s">
        <v>85</v>
      </c>
      <c r="AW1012" s="13" t="s">
        <v>33</v>
      </c>
      <c r="AX1012" s="13" t="s">
        <v>78</v>
      </c>
      <c r="AY1012" s="249" t="s">
        <v>155</v>
      </c>
    </row>
    <row r="1013" s="14" customFormat="1">
      <c r="A1013" s="14"/>
      <c r="B1013" s="250"/>
      <c r="C1013" s="251"/>
      <c r="D1013" s="235" t="s">
        <v>165</v>
      </c>
      <c r="E1013" s="252" t="s">
        <v>1</v>
      </c>
      <c r="F1013" s="253" t="s">
        <v>838</v>
      </c>
      <c r="G1013" s="251"/>
      <c r="H1013" s="254">
        <v>-592.36000000000001</v>
      </c>
      <c r="I1013" s="255"/>
      <c r="J1013" s="251"/>
      <c r="K1013" s="251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0" t="s">
        <v>165</v>
      </c>
      <c r="AU1013" s="260" t="s">
        <v>87</v>
      </c>
      <c r="AV1013" s="14" t="s">
        <v>87</v>
      </c>
      <c r="AW1013" s="14" t="s">
        <v>33</v>
      </c>
      <c r="AX1013" s="14" t="s">
        <v>78</v>
      </c>
      <c r="AY1013" s="260" t="s">
        <v>155</v>
      </c>
    </row>
    <row r="1014" s="13" customFormat="1">
      <c r="A1014" s="13"/>
      <c r="B1014" s="240"/>
      <c r="C1014" s="241"/>
      <c r="D1014" s="235" t="s">
        <v>165</v>
      </c>
      <c r="E1014" s="242" t="s">
        <v>1</v>
      </c>
      <c r="F1014" s="243" t="s">
        <v>839</v>
      </c>
      <c r="G1014" s="241"/>
      <c r="H1014" s="242" t="s">
        <v>1</v>
      </c>
      <c r="I1014" s="244"/>
      <c r="J1014" s="241"/>
      <c r="K1014" s="241"/>
      <c r="L1014" s="245"/>
      <c r="M1014" s="246"/>
      <c r="N1014" s="247"/>
      <c r="O1014" s="247"/>
      <c r="P1014" s="247"/>
      <c r="Q1014" s="247"/>
      <c r="R1014" s="247"/>
      <c r="S1014" s="247"/>
      <c r="T1014" s="248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9" t="s">
        <v>165</v>
      </c>
      <c r="AU1014" s="249" t="s">
        <v>87</v>
      </c>
      <c r="AV1014" s="13" t="s">
        <v>85</v>
      </c>
      <c r="AW1014" s="13" t="s">
        <v>33</v>
      </c>
      <c r="AX1014" s="13" t="s">
        <v>78</v>
      </c>
      <c r="AY1014" s="249" t="s">
        <v>155</v>
      </c>
    </row>
    <row r="1015" s="14" customFormat="1">
      <c r="A1015" s="14"/>
      <c r="B1015" s="250"/>
      <c r="C1015" s="251"/>
      <c r="D1015" s="235" t="s">
        <v>165</v>
      </c>
      <c r="E1015" s="252" t="s">
        <v>1</v>
      </c>
      <c r="F1015" s="253" t="s">
        <v>840</v>
      </c>
      <c r="G1015" s="251"/>
      <c r="H1015" s="254">
        <v>-207.59999999999999</v>
      </c>
      <c r="I1015" s="255"/>
      <c r="J1015" s="251"/>
      <c r="K1015" s="251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0" t="s">
        <v>165</v>
      </c>
      <c r="AU1015" s="260" t="s">
        <v>87</v>
      </c>
      <c r="AV1015" s="14" t="s">
        <v>87</v>
      </c>
      <c r="AW1015" s="14" t="s">
        <v>33</v>
      </c>
      <c r="AX1015" s="14" t="s">
        <v>78</v>
      </c>
      <c r="AY1015" s="260" t="s">
        <v>155</v>
      </c>
    </row>
    <row r="1016" s="16" customFormat="1">
      <c r="A1016" s="16"/>
      <c r="B1016" s="272"/>
      <c r="C1016" s="273"/>
      <c r="D1016" s="235" t="s">
        <v>165</v>
      </c>
      <c r="E1016" s="274" t="s">
        <v>1</v>
      </c>
      <c r="F1016" s="275" t="s">
        <v>243</v>
      </c>
      <c r="G1016" s="273"/>
      <c r="H1016" s="276">
        <v>-1225.9199999999999</v>
      </c>
      <c r="I1016" s="277"/>
      <c r="J1016" s="273"/>
      <c r="K1016" s="273"/>
      <c r="L1016" s="278"/>
      <c r="M1016" s="279"/>
      <c r="N1016" s="280"/>
      <c r="O1016" s="280"/>
      <c r="P1016" s="280"/>
      <c r="Q1016" s="280"/>
      <c r="R1016" s="280"/>
      <c r="S1016" s="280"/>
      <c r="T1016" s="281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282" t="s">
        <v>165</v>
      </c>
      <c r="AU1016" s="282" t="s">
        <v>87</v>
      </c>
      <c r="AV1016" s="16" t="s">
        <v>226</v>
      </c>
      <c r="AW1016" s="16" t="s">
        <v>33</v>
      </c>
      <c r="AX1016" s="16" t="s">
        <v>78</v>
      </c>
      <c r="AY1016" s="282" t="s">
        <v>155</v>
      </c>
    </row>
    <row r="1017" s="14" customFormat="1">
      <c r="A1017" s="14"/>
      <c r="B1017" s="250"/>
      <c r="C1017" s="251"/>
      <c r="D1017" s="235" t="s">
        <v>165</v>
      </c>
      <c r="E1017" s="252" t="s">
        <v>1</v>
      </c>
      <c r="F1017" s="253" t="s">
        <v>841</v>
      </c>
      <c r="G1017" s="251"/>
      <c r="H1017" s="254">
        <v>4655.317</v>
      </c>
      <c r="I1017" s="255"/>
      <c r="J1017" s="251"/>
      <c r="K1017" s="251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0" t="s">
        <v>165</v>
      </c>
      <c r="AU1017" s="260" t="s">
        <v>87</v>
      </c>
      <c r="AV1017" s="14" t="s">
        <v>87</v>
      </c>
      <c r="AW1017" s="14" t="s">
        <v>33</v>
      </c>
      <c r="AX1017" s="14" t="s">
        <v>78</v>
      </c>
      <c r="AY1017" s="260" t="s">
        <v>155</v>
      </c>
    </row>
    <row r="1018" s="14" customFormat="1">
      <c r="A1018" s="14"/>
      <c r="B1018" s="250"/>
      <c r="C1018" s="251"/>
      <c r="D1018" s="235" t="s">
        <v>165</v>
      </c>
      <c r="E1018" s="252" t="s">
        <v>1</v>
      </c>
      <c r="F1018" s="253" t="s">
        <v>842</v>
      </c>
      <c r="G1018" s="251"/>
      <c r="H1018" s="254">
        <v>9310.634</v>
      </c>
      <c r="I1018" s="255"/>
      <c r="J1018" s="251"/>
      <c r="K1018" s="251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0" t="s">
        <v>165</v>
      </c>
      <c r="AU1018" s="260" t="s">
        <v>87</v>
      </c>
      <c r="AV1018" s="14" t="s">
        <v>87</v>
      </c>
      <c r="AW1018" s="14" t="s">
        <v>33</v>
      </c>
      <c r="AX1018" s="14" t="s">
        <v>85</v>
      </c>
      <c r="AY1018" s="260" t="s">
        <v>155</v>
      </c>
    </row>
    <row r="1019" s="2" customFormat="1" ht="21.75" customHeight="1">
      <c r="A1019" s="39"/>
      <c r="B1019" s="40"/>
      <c r="C1019" s="221" t="s">
        <v>843</v>
      </c>
      <c r="D1019" s="221" t="s">
        <v>157</v>
      </c>
      <c r="E1019" s="222" t="s">
        <v>844</v>
      </c>
      <c r="F1019" s="223" t="s">
        <v>845</v>
      </c>
      <c r="G1019" s="224" t="s">
        <v>460</v>
      </c>
      <c r="H1019" s="225">
        <v>2449.3809999999999</v>
      </c>
      <c r="I1019" s="226"/>
      <c r="J1019" s="227">
        <f>ROUND(I1019*H1019,2)</f>
        <v>0</v>
      </c>
      <c r="K1019" s="228"/>
      <c r="L1019" s="45"/>
      <c r="M1019" s="229" t="s">
        <v>1</v>
      </c>
      <c r="N1019" s="230" t="s">
        <v>43</v>
      </c>
      <c r="O1019" s="92"/>
      <c r="P1019" s="231">
        <f>O1019*H1019</f>
        <v>0</v>
      </c>
      <c r="Q1019" s="231">
        <v>0</v>
      </c>
      <c r="R1019" s="231">
        <f>Q1019*H1019</f>
        <v>0</v>
      </c>
      <c r="S1019" s="231">
        <v>0</v>
      </c>
      <c r="T1019" s="232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3" t="s">
        <v>161</v>
      </c>
      <c r="AT1019" s="233" t="s">
        <v>157</v>
      </c>
      <c r="AU1019" s="233" t="s">
        <v>87</v>
      </c>
      <c r="AY1019" s="18" t="s">
        <v>155</v>
      </c>
      <c r="BE1019" s="234">
        <f>IF(N1019="základní",J1019,0)</f>
        <v>0</v>
      </c>
      <c r="BF1019" s="234">
        <f>IF(N1019="snížená",J1019,0)</f>
        <v>0</v>
      </c>
      <c r="BG1019" s="234">
        <f>IF(N1019="zákl. přenesená",J1019,0)</f>
        <v>0</v>
      </c>
      <c r="BH1019" s="234">
        <f>IF(N1019="sníž. přenesená",J1019,0)</f>
        <v>0</v>
      </c>
      <c r="BI1019" s="234">
        <f>IF(N1019="nulová",J1019,0)</f>
        <v>0</v>
      </c>
      <c r="BJ1019" s="18" t="s">
        <v>85</v>
      </c>
      <c r="BK1019" s="234">
        <f>ROUND(I1019*H1019,2)</f>
        <v>0</v>
      </c>
      <c r="BL1019" s="18" t="s">
        <v>161</v>
      </c>
      <c r="BM1019" s="233" t="s">
        <v>846</v>
      </c>
    </row>
    <row r="1020" s="2" customFormat="1">
      <c r="A1020" s="39"/>
      <c r="B1020" s="40"/>
      <c r="C1020" s="41"/>
      <c r="D1020" s="235" t="s">
        <v>163</v>
      </c>
      <c r="E1020" s="41"/>
      <c r="F1020" s="236" t="s">
        <v>847</v>
      </c>
      <c r="G1020" s="41"/>
      <c r="H1020" s="41"/>
      <c r="I1020" s="237"/>
      <c r="J1020" s="41"/>
      <c r="K1020" s="41"/>
      <c r="L1020" s="45"/>
      <c r="M1020" s="238"/>
      <c r="N1020" s="239"/>
      <c r="O1020" s="92"/>
      <c r="P1020" s="92"/>
      <c r="Q1020" s="92"/>
      <c r="R1020" s="92"/>
      <c r="S1020" s="92"/>
      <c r="T1020" s="93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163</v>
      </c>
      <c r="AU1020" s="18" t="s">
        <v>87</v>
      </c>
    </row>
    <row r="1021" s="13" customFormat="1">
      <c r="A1021" s="13"/>
      <c r="B1021" s="240"/>
      <c r="C1021" s="241"/>
      <c r="D1021" s="235" t="s">
        <v>165</v>
      </c>
      <c r="E1021" s="242" t="s">
        <v>1</v>
      </c>
      <c r="F1021" s="243" t="s">
        <v>848</v>
      </c>
      <c r="G1021" s="241"/>
      <c r="H1021" s="242" t="s">
        <v>1</v>
      </c>
      <c r="I1021" s="244"/>
      <c r="J1021" s="241"/>
      <c r="K1021" s="241"/>
      <c r="L1021" s="245"/>
      <c r="M1021" s="246"/>
      <c r="N1021" s="247"/>
      <c r="O1021" s="247"/>
      <c r="P1021" s="247"/>
      <c r="Q1021" s="247"/>
      <c r="R1021" s="247"/>
      <c r="S1021" s="247"/>
      <c r="T1021" s="248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9" t="s">
        <v>165</v>
      </c>
      <c r="AU1021" s="249" t="s">
        <v>87</v>
      </c>
      <c r="AV1021" s="13" t="s">
        <v>85</v>
      </c>
      <c r="AW1021" s="13" t="s">
        <v>33</v>
      </c>
      <c r="AX1021" s="13" t="s">
        <v>78</v>
      </c>
      <c r="AY1021" s="249" t="s">
        <v>155</v>
      </c>
    </row>
    <row r="1022" s="14" customFormat="1">
      <c r="A1022" s="14"/>
      <c r="B1022" s="250"/>
      <c r="C1022" s="251"/>
      <c r="D1022" s="235" t="s">
        <v>165</v>
      </c>
      <c r="E1022" s="252" t="s">
        <v>1</v>
      </c>
      <c r="F1022" s="253" t="s">
        <v>849</v>
      </c>
      <c r="G1022" s="251"/>
      <c r="H1022" s="254">
        <v>2302.4650000000001</v>
      </c>
      <c r="I1022" s="255"/>
      <c r="J1022" s="251"/>
      <c r="K1022" s="251"/>
      <c r="L1022" s="256"/>
      <c r="M1022" s="257"/>
      <c r="N1022" s="258"/>
      <c r="O1022" s="258"/>
      <c r="P1022" s="258"/>
      <c r="Q1022" s="258"/>
      <c r="R1022" s="258"/>
      <c r="S1022" s="258"/>
      <c r="T1022" s="259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0" t="s">
        <v>165</v>
      </c>
      <c r="AU1022" s="260" t="s">
        <v>87</v>
      </c>
      <c r="AV1022" s="14" t="s">
        <v>87</v>
      </c>
      <c r="AW1022" s="14" t="s">
        <v>33</v>
      </c>
      <c r="AX1022" s="14" t="s">
        <v>78</v>
      </c>
      <c r="AY1022" s="260" t="s">
        <v>155</v>
      </c>
    </row>
    <row r="1023" s="13" customFormat="1">
      <c r="A1023" s="13"/>
      <c r="B1023" s="240"/>
      <c r="C1023" s="241"/>
      <c r="D1023" s="235" t="s">
        <v>165</v>
      </c>
      <c r="E1023" s="242" t="s">
        <v>1</v>
      </c>
      <c r="F1023" s="243" t="s">
        <v>850</v>
      </c>
      <c r="G1023" s="241"/>
      <c r="H1023" s="242" t="s">
        <v>1</v>
      </c>
      <c r="I1023" s="244"/>
      <c r="J1023" s="241"/>
      <c r="K1023" s="241"/>
      <c r="L1023" s="245"/>
      <c r="M1023" s="246"/>
      <c r="N1023" s="247"/>
      <c r="O1023" s="247"/>
      <c r="P1023" s="247"/>
      <c r="Q1023" s="247"/>
      <c r="R1023" s="247"/>
      <c r="S1023" s="247"/>
      <c r="T1023" s="248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9" t="s">
        <v>165</v>
      </c>
      <c r="AU1023" s="249" t="s">
        <v>87</v>
      </c>
      <c r="AV1023" s="13" t="s">
        <v>85</v>
      </c>
      <c r="AW1023" s="13" t="s">
        <v>33</v>
      </c>
      <c r="AX1023" s="13" t="s">
        <v>78</v>
      </c>
      <c r="AY1023" s="249" t="s">
        <v>155</v>
      </c>
    </row>
    <row r="1024" s="14" customFormat="1">
      <c r="A1024" s="14"/>
      <c r="B1024" s="250"/>
      <c r="C1024" s="251"/>
      <c r="D1024" s="235" t="s">
        <v>165</v>
      </c>
      <c r="E1024" s="252" t="s">
        <v>1</v>
      </c>
      <c r="F1024" s="253" t="s">
        <v>851</v>
      </c>
      <c r="G1024" s="251"/>
      <c r="H1024" s="254">
        <v>114.267</v>
      </c>
      <c r="I1024" s="255"/>
      <c r="J1024" s="251"/>
      <c r="K1024" s="251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0" t="s">
        <v>165</v>
      </c>
      <c r="AU1024" s="260" t="s">
        <v>87</v>
      </c>
      <c r="AV1024" s="14" t="s">
        <v>87</v>
      </c>
      <c r="AW1024" s="14" t="s">
        <v>33</v>
      </c>
      <c r="AX1024" s="14" t="s">
        <v>78</v>
      </c>
      <c r="AY1024" s="260" t="s">
        <v>155</v>
      </c>
    </row>
    <row r="1025" s="14" customFormat="1">
      <c r="A1025" s="14"/>
      <c r="B1025" s="250"/>
      <c r="C1025" s="251"/>
      <c r="D1025" s="235" t="s">
        <v>165</v>
      </c>
      <c r="E1025" s="252" t="s">
        <v>1</v>
      </c>
      <c r="F1025" s="253" t="s">
        <v>852</v>
      </c>
      <c r="G1025" s="251"/>
      <c r="H1025" s="254">
        <v>23.739000000000001</v>
      </c>
      <c r="I1025" s="255"/>
      <c r="J1025" s="251"/>
      <c r="K1025" s="251"/>
      <c r="L1025" s="256"/>
      <c r="M1025" s="257"/>
      <c r="N1025" s="258"/>
      <c r="O1025" s="258"/>
      <c r="P1025" s="258"/>
      <c r="Q1025" s="258"/>
      <c r="R1025" s="258"/>
      <c r="S1025" s="258"/>
      <c r="T1025" s="259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0" t="s">
        <v>165</v>
      </c>
      <c r="AU1025" s="260" t="s">
        <v>87</v>
      </c>
      <c r="AV1025" s="14" t="s">
        <v>87</v>
      </c>
      <c r="AW1025" s="14" t="s">
        <v>33</v>
      </c>
      <c r="AX1025" s="14" t="s">
        <v>78</v>
      </c>
      <c r="AY1025" s="260" t="s">
        <v>155</v>
      </c>
    </row>
    <row r="1026" s="13" customFormat="1">
      <c r="A1026" s="13"/>
      <c r="B1026" s="240"/>
      <c r="C1026" s="241"/>
      <c r="D1026" s="235" t="s">
        <v>165</v>
      </c>
      <c r="E1026" s="242" t="s">
        <v>1</v>
      </c>
      <c r="F1026" s="243" t="s">
        <v>224</v>
      </c>
      <c r="G1026" s="241"/>
      <c r="H1026" s="242" t="s">
        <v>1</v>
      </c>
      <c r="I1026" s="244"/>
      <c r="J1026" s="241"/>
      <c r="K1026" s="241"/>
      <c r="L1026" s="245"/>
      <c r="M1026" s="246"/>
      <c r="N1026" s="247"/>
      <c r="O1026" s="247"/>
      <c r="P1026" s="247"/>
      <c r="Q1026" s="247"/>
      <c r="R1026" s="247"/>
      <c r="S1026" s="247"/>
      <c r="T1026" s="248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9" t="s">
        <v>165</v>
      </c>
      <c r="AU1026" s="249" t="s">
        <v>87</v>
      </c>
      <c r="AV1026" s="13" t="s">
        <v>85</v>
      </c>
      <c r="AW1026" s="13" t="s">
        <v>33</v>
      </c>
      <c r="AX1026" s="13" t="s">
        <v>78</v>
      </c>
      <c r="AY1026" s="249" t="s">
        <v>155</v>
      </c>
    </row>
    <row r="1027" s="14" customFormat="1">
      <c r="A1027" s="14"/>
      <c r="B1027" s="250"/>
      <c r="C1027" s="251"/>
      <c r="D1027" s="235" t="s">
        <v>165</v>
      </c>
      <c r="E1027" s="252" t="s">
        <v>1</v>
      </c>
      <c r="F1027" s="253" t="s">
        <v>853</v>
      </c>
      <c r="G1027" s="251"/>
      <c r="H1027" s="254">
        <v>8.9100000000000001</v>
      </c>
      <c r="I1027" s="255"/>
      <c r="J1027" s="251"/>
      <c r="K1027" s="251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0" t="s">
        <v>165</v>
      </c>
      <c r="AU1027" s="260" t="s">
        <v>87</v>
      </c>
      <c r="AV1027" s="14" t="s">
        <v>87</v>
      </c>
      <c r="AW1027" s="14" t="s">
        <v>33</v>
      </c>
      <c r="AX1027" s="14" t="s">
        <v>78</v>
      </c>
      <c r="AY1027" s="260" t="s">
        <v>155</v>
      </c>
    </row>
    <row r="1028" s="15" customFormat="1">
      <c r="A1028" s="15"/>
      <c r="B1028" s="261"/>
      <c r="C1028" s="262"/>
      <c r="D1028" s="235" t="s">
        <v>165</v>
      </c>
      <c r="E1028" s="263" t="s">
        <v>106</v>
      </c>
      <c r="F1028" s="264" t="s">
        <v>168</v>
      </c>
      <c r="G1028" s="262"/>
      <c r="H1028" s="265">
        <v>2449.3809999999999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71" t="s">
        <v>165</v>
      </c>
      <c r="AU1028" s="271" t="s">
        <v>87</v>
      </c>
      <c r="AV1028" s="15" t="s">
        <v>161</v>
      </c>
      <c r="AW1028" s="15" t="s">
        <v>33</v>
      </c>
      <c r="AX1028" s="15" t="s">
        <v>85</v>
      </c>
      <c r="AY1028" s="271" t="s">
        <v>155</v>
      </c>
    </row>
    <row r="1029" s="2" customFormat="1" ht="16.5" customHeight="1">
      <c r="A1029" s="39"/>
      <c r="B1029" s="40"/>
      <c r="C1029" s="283" t="s">
        <v>854</v>
      </c>
      <c r="D1029" s="283" t="s">
        <v>695</v>
      </c>
      <c r="E1029" s="284" t="s">
        <v>855</v>
      </c>
      <c r="F1029" s="285" t="s">
        <v>856</v>
      </c>
      <c r="G1029" s="286" t="s">
        <v>818</v>
      </c>
      <c r="H1029" s="287">
        <v>4898.7619999999997</v>
      </c>
      <c r="I1029" s="288"/>
      <c r="J1029" s="289">
        <f>ROUND(I1029*H1029,2)</f>
        <v>0</v>
      </c>
      <c r="K1029" s="290"/>
      <c r="L1029" s="291"/>
      <c r="M1029" s="292" t="s">
        <v>1</v>
      </c>
      <c r="N1029" s="293" t="s">
        <v>43</v>
      </c>
      <c r="O1029" s="92"/>
      <c r="P1029" s="231">
        <f>O1029*H1029</f>
        <v>0</v>
      </c>
      <c r="Q1029" s="231">
        <v>1</v>
      </c>
      <c r="R1029" s="231">
        <f>Q1029*H1029</f>
        <v>4898.7619999999997</v>
      </c>
      <c r="S1029" s="231">
        <v>0</v>
      </c>
      <c r="T1029" s="232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3" t="s">
        <v>305</v>
      </c>
      <c r="AT1029" s="233" t="s">
        <v>695</v>
      </c>
      <c r="AU1029" s="233" t="s">
        <v>87</v>
      </c>
      <c r="AY1029" s="18" t="s">
        <v>155</v>
      </c>
      <c r="BE1029" s="234">
        <f>IF(N1029="základní",J1029,0)</f>
        <v>0</v>
      </c>
      <c r="BF1029" s="234">
        <f>IF(N1029="snížená",J1029,0)</f>
        <v>0</v>
      </c>
      <c r="BG1029" s="234">
        <f>IF(N1029="zákl. přenesená",J1029,0)</f>
        <v>0</v>
      </c>
      <c r="BH1029" s="234">
        <f>IF(N1029="sníž. přenesená",J1029,0)</f>
        <v>0</v>
      </c>
      <c r="BI1029" s="234">
        <f>IF(N1029="nulová",J1029,0)</f>
        <v>0</v>
      </c>
      <c r="BJ1029" s="18" t="s">
        <v>85</v>
      </c>
      <c r="BK1029" s="234">
        <f>ROUND(I1029*H1029,2)</f>
        <v>0</v>
      </c>
      <c r="BL1029" s="18" t="s">
        <v>161</v>
      </c>
      <c r="BM1029" s="233" t="s">
        <v>857</v>
      </c>
    </row>
    <row r="1030" s="2" customFormat="1">
      <c r="A1030" s="39"/>
      <c r="B1030" s="40"/>
      <c r="C1030" s="41"/>
      <c r="D1030" s="235" t="s">
        <v>163</v>
      </c>
      <c r="E1030" s="41"/>
      <c r="F1030" s="236" t="s">
        <v>856</v>
      </c>
      <c r="G1030" s="41"/>
      <c r="H1030" s="41"/>
      <c r="I1030" s="237"/>
      <c r="J1030" s="41"/>
      <c r="K1030" s="41"/>
      <c r="L1030" s="45"/>
      <c r="M1030" s="238"/>
      <c r="N1030" s="239"/>
      <c r="O1030" s="92"/>
      <c r="P1030" s="92"/>
      <c r="Q1030" s="92"/>
      <c r="R1030" s="92"/>
      <c r="S1030" s="92"/>
      <c r="T1030" s="93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163</v>
      </c>
      <c r="AU1030" s="18" t="s">
        <v>87</v>
      </c>
    </row>
    <row r="1031" s="14" customFormat="1">
      <c r="A1031" s="14"/>
      <c r="B1031" s="250"/>
      <c r="C1031" s="251"/>
      <c r="D1031" s="235" t="s">
        <v>165</v>
      </c>
      <c r="E1031" s="252" t="s">
        <v>1</v>
      </c>
      <c r="F1031" s="253" t="s">
        <v>858</v>
      </c>
      <c r="G1031" s="251"/>
      <c r="H1031" s="254">
        <v>4898.7619999999997</v>
      </c>
      <c r="I1031" s="255"/>
      <c r="J1031" s="251"/>
      <c r="K1031" s="251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0" t="s">
        <v>165</v>
      </c>
      <c r="AU1031" s="260" t="s">
        <v>87</v>
      </c>
      <c r="AV1031" s="14" t="s">
        <v>87</v>
      </c>
      <c r="AW1031" s="14" t="s">
        <v>33</v>
      </c>
      <c r="AX1031" s="14" t="s">
        <v>85</v>
      </c>
      <c r="AY1031" s="260" t="s">
        <v>155</v>
      </c>
    </row>
    <row r="1032" s="2" customFormat="1" ht="21.75" customHeight="1">
      <c r="A1032" s="39"/>
      <c r="B1032" s="40"/>
      <c r="C1032" s="221" t="s">
        <v>859</v>
      </c>
      <c r="D1032" s="221" t="s">
        <v>157</v>
      </c>
      <c r="E1032" s="222" t="s">
        <v>860</v>
      </c>
      <c r="F1032" s="223" t="s">
        <v>861</v>
      </c>
      <c r="G1032" s="224" t="s">
        <v>160</v>
      </c>
      <c r="H1032" s="225">
        <v>156.83000000000001</v>
      </c>
      <c r="I1032" s="226"/>
      <c r="J1032" s="227">
        <f>ROUND(I1032*H1032,2)</f>
        <v>0</v>
      </c>
      <c r="K1032" s="228"/>
      <c r="L1032" s="45"/>
      <c r="M1032" s="229" t="s">
        <v>1</v>
      </c>
      <c r="N1032" s="230" t="s">
        <v>43</v>
      </c>
      <c r="O1032" s="92"/>
      <c r="P1032" s="231">
        <f>O1032*H1032</f>
        <v>0</v>
      </c>
      <c r="Q1032" s="231">
        <v>0</v>
      </c>
      <c r="R1032" s="231">
        <f>Q1032*H1032</f>
        <v>0</v>
      </c>
      <c r="S1032" s="231">
        <v>0</v>
      </c>
      <c r="T1032" s="232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3" t="s">
        <v>161</v>
      </c>
      <c r="AT1032" s="233" t="s">
        <v>157</v>
      </c>
      <c r="AU1032" s="233" t="s">
        <v>87</v>
      </c>
      <c r="AY1032" s="18" t="s">
        <v>155</v>
      </c>
      <c r="BE1032" s="234">
        <f>IF(N1032="základní",J1032,0)</f>
        <v>0</v>
      </c>
      <c r="BF1032" s="234">
        <f>IF(N1032="snížená",J1032,0)</f>
        <v>0</v>
      </c>
      <c r="BG1032" s="234">
        <f>IF(N1032="zákl. přenesená",J1032,0)</f>
        <v>0</v>
      </c>
      <c r="BH1032" s="234">
        <f>IF(N1032="sníž. přenesená",J1032,0)</f>
        <v>0</v>
      </c>
      <c r="BI1032" s="234">
        <f>IF(N1032="nulová",J1032,0)</f>
        <v>0</v>
      </c>
      <c r="BJ1032" s="18" t="s">
        <v>85</v>
      </c>
      <c r="BK1032" s="234">
        <f>ROUND(I1032*H1032,2)</f>
        <v>0</v>
      </c>
      <c r="BL1032" s="18" t="s">
        <v>161</v>
      </c>
      <c r="BM1032" s="233" t="s">
        <v>862</v>
      </c>
    </row>
    <row r="1033" s="2" customFormat="1">
      <c r="A1033" s="39"/>
      <c r="B1033" s="40"/>
      <c r="C1033" s="41"/>
      <c r="D1033" s="235" t="s">
        <v>163</v>
      </c>
      <c r="E1033" s="41"/>
      <c r="F1033" s="236" t="s">
        <v>863</v>
      </c>
      <c r="G1033" s="41"/>
      <c r="H1033" s="41"/>
      <c r="I1033" s="237"/>
      <c r="J1033" s="41"/>
      <c r="K1033" s="41"/>
      <c r="L1033" s="45"/>
      <c r="M1033" s="238"/>
      <c r="N1033" s="239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163</v>
      </c>
      <c r="AU1033" s="18" t="s">
        <v>87</v>
      </c>
    </row>
    <row r="1034" s="2" customFormat="1" ht="21.75" customHeight="1">
      <c r="A1034" s="39"/>
      <c r="B1034" s="40"/>
      <c r="C1034" s="221" t="s">
        <v>864</v>
      </c>
      <c r="D1034" s="221" t="s">
        <v>157</v>
      </c>
      <c r="E1034" s="222" t="s">
        <v>865</v>
      </c>
      <c r="F1034" s="223" t="s">
        <v>866</v>
      </c>
      <c r="G1034" s="224" t="s">
        <v>160</v>
      </c>
      <c r="H1034" s="225">
        <v>156.83000000000001</v>
      </c>
      <c r="I1034" s="226"/>
      <c r="J1034" s="227">
        <f>ROUND(I1034*H1034,2)</f>
        <v>0</v>
      </c>
      <c r="K1034" s="228"/>
      <c r="L1034" s="45"/>
      <c r="M1034" s="229" t="s">
        <v>1</v>
      </c>
      <c r="N1034" s="230" t="s">
        <v>43</v>
      </c>
      <c r="O1034" s="92"/>
      <c r="P1034" s="231">
        <f>O1034*H1034</f>
        <v>0</v>
      </c>
      <c r="Q1034" s="231">
        <v>0</v>
      </c>
      <c r="R1034" s="231">
        <f>Q1034*H1034</f>
        <v>0</v>
      </c>
      <c r="S1034" s="231">
        <v>0</v>
      </c>
      <c r="T1034" s="232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3" t="s">
        <v>161</v>
      </c>
      <c r="AT1034" s="233" t="s">
        <v>157</v>
      </c>
      <c r="AU1034" s="233" t="s">
        <v>87</v>
      </c>
      <c r="AY1034" s="18" t="s">
        <v>155</v>
      </c>
      <c r="BE1034" s="234">
        <f>IF(N1034="základní",J1034,0)</f>
        <v>0</v>
      </c>
      <c r="BF1034" s="234">
        <f>IF(N1034="snížená",J1034,0)</f>
        <v>0</v>
      </c>
      <c r="BG1034" s="234">
        <f>IF(N1034="zákl. přenesená",J1034,0)</f>
        <v>0</v>
      </c>
      <c r="BH1034" s="234">
        <f>IF(N1034="sníž. přenesená",J1034,0)</f>
        <v>0</v>
      </c>
      <c r="BI1034" s="234">
        <f>IF(N1034="nulová",J1034,0)</f>
        <v>0</v>
      </c>
      <c r="BJ1034" s="18" t="s">
        <v>85</v>
      </c>
      <c r="BK1034" s="234">
        <f>ROUND(I1034*H1034,2)</f>
        <v>0</v>
      </c>
      <c r="BL1034" s="18" t="s">
        <v>161</v>
      </c>
      <c r="BM1034" s="233" t="s">
        <v>867</v>
      </c>
    </row>
    <row r="1035" s="2" customFormat="1">
      <c r="A1035" s="39"/>
      <c r="B1035" s="40"/>
      <c r="C1035" s="41"/>
      <c r="D1035" s="235" t="s">
        <v>163</v>
      </c>
      <c r="E1035" s="41"/>
      <c r="F1035" s="236" t="s">
        <v>868</v>
      </c>
      <c r="G1035" s="41"/>
      <c r="H1035" s="41"/>
      <c r="I1035" s="237"/>
      <c r="J1035" s="41"/>
      <c r="K1035" s="41"/>
      <c r="L1035" s="45"/>
      <c r="M1035" s="238"/>
      <c r="N1035" s="239"/>
      <c r="O1035" s="92"/>
      <c r="P1035" s="92"/>
      <c r="Q1035" s="92"/>
      <c r="R1035" s="92"/>
      <c r="S1035" s="92"/>
      <c r="T1035" s="9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163</v>
      </c>
      <c r="AU1035" s="18" t="s">
        <v>87</v>
      </c>
    </row>
    <row r="1036" s="2" customFormat="1" ht="16.5" customHeight="1">
      <c r="A1036" s="39"/>
      <c r="B1036" s="40"/>
      <c r="C1036" s="283" t="s">
        <v>869</v>
      </c>
      <c r="D1036" s="283" t="s">
        <v>695</v>
      </c>
      <c r="E1036" s="284" t="s">
        <v>870</v>
      </c>
      <c r="F1036" s="285" t="s">
        <v>871</v>
      </c>
      <c r="G1036" s="286" t="s">
        <v>872</v>
      </c>
      <c r="H1036" s="287">
        <v>31.366</v>
      </c>
      <c r="I1036" s="288"/>
      <c r="J1036" s="289">
        <f>ROUND(I1036*H1036,2)</f>
        <v>0</v>
      </c>
      <c r="K1036" s="290"/>
      <c r="L1036" s="291"/>
      <c r="M1036" s="292" t="s">
        <v>1</v>
      </c>
      <c r="N1036" s="293" t="s">
        <v>43</v>
      </c>
      <c r="O1036" s="92"/>
      <c r="P1036" s="231">
        <f>O1036*H1036</f>
        <v>0</v>
      </c>
      <c r="Q1036" s="231">
        <v>0.001</v>
      </c>
      <c r="R1036" s="231">
        <f>Q1036*H1036</f>
        <v>0.031365999999999998</v>
      </c>
      <c r="S1036" s="231">
        <v>0</v>
      </c>
      <c r="T1036" s="232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3" t="s">
        <v>305</v>
      </c>
      <c r="AT1036" s="233" t="s">
        <v>695</v>
      </c>
      <c r="AU1036" s="233" t="s">
        <v>87</v>
      </c>
      <c r="AY1036" s="18" t="s">
        <v>155</v>
      </c>
      <c r="BE1036" s="234">
        <f>IF(N1036="základní",J1036,0)</f>
        <v>0</v>
      </c>
      <c r="BF1036" s="234">
        <f>IF(N1036="snížená",J1036,0)</f>
        <v>0</v>
      </c>
      <c r="BG1036" s="234">
        <f>IF(N1036="zákl. přenesená",J1036,0)</f>
        <v>0</v>
      </c>
      <c r="BH1036" s="234">
        <f>IF(N1036="sníž. přenesená",J1036,0)</f>
        <v>0</v>
      </c>
      <c r="BI1036" s="234">
        <f>IF(N1036="nulová",J1036,0)</f>
        <v>0</v>
      </c>
      <c r="BJ1036" s="18" t="s">
        <v>85</v>
      </c>
      <c r="BK1036" s="234">
        <f>ROUND(I1036*H1036,2)</f>
        <v>0</v>
      </c>
      <c r="BL1036" s="18" t="s">
        <v>161</v>
      </c>
      <c r="BM1036" s="233" t="s">
        <v>873</v>
      </c>
    </row>
    <row r="1037" s="2" customFormat="1">
      <c r="A1037" s="39"/>
      <c r="B1037" s="40"/>
      <c r="C1037" s="41"/>
      <c r="D1037" s="235" t="s">
        <v>163</v>
      </c>
      <c r="E1037" s="41"/>
      <c r="F1037" s="236" t="s">
        <v>871</v>
      </c>
      <c r="G1037" s="41"/>
      <c r="H1037" s="41"/>
      <c r="I1037" s="237"/>
      <c r="J1037" s="41"/>
      <c r="K1037" s="41"/>
      <c r="L1037" s="45"/>
      <c r="M1037" s="238"/>
      <c r="N1037" s="239"/>
      <c r="O1037" s="92"/>
      <c r="P1037" s="92"/>
      <c r="Q1037" s="92"/>
      <c r="R1037" s="92"/>
      <c r="S1037" s="92"/>
      <c r="T1037" s="9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163</v>
      </c>
      <c r="AU1037" s="18" t="s">
        <v>87</v>
      </c>
    </row>
    <row r="1038" s="14" customFormat="1">
      <c r="A1038" s="14"/>
      <c r="B1038" s="250"/>
      <c r="C1038" s="251"/>
      <c r="D1038" s="235" t="s">
        <v>165</v>
      </c>
      <c r="E1038" s="252" t="s">
        <v>1</v>
      </c>
      <c r="F1038" s="253" t="s">
        <v>874</v>
      </c>
      <c r="G1038" s="251"/>
      <c r="H1038" s="254">
        <v>31.366</v>
      </c>
      <c r="I1038" s="255"/>
      <c r="J1038" s="251"/>
      <c r="K1038" s="251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0" t="s">
        <v>165</v>
      </c>
      <c r="AU1038" s="260" t="s">
        <v>87</v>
      </c>
      <c r="AV1038" s="14" t="s">
        <v>87</v>
      </c>
      <c r="AW1038" s="14" t="s">
        <v>33</v>
      </c>
      <c r="AX1038" s="14" t="s">
        <v>85</v>
      </c>
      <c r="AY1038" s="260" t="s">
        <v>155</v>
      </c>
    </row>
    <row r="1039" s="12" customFormat="1" ht="22.8" customHeight="1">
      <c r="A1039" s="12"/>
      <c r="B1039" s="205"/>
      <c r="C1039" s="206"/>
      <c r="D1039" s="207" t="s">
        <v>77</v>
      </c>
      <c r="E1039" s="219" t="s">
        <v>87</v>
      </c>
      <c r="F1039" s="219" t="s">
        <v>875</v>
      </c>
      <c r="G1039" s="206"/>
      <c r="H1039" s="206"/>
      <c r="I1039" s="209"/>
      <c r="J1039" s="220">
        <f>BK1039</f>
        <v>0</v>
      </c>
      <c r="K1039" s="206"/>
      <c r="L1039" s="211"/>
      <c r="M1039" s="212"/>
      <c r="N1039" s="213"/>
      <c r="O1039" s="213"/>
      <c r="P1039" s="214">
        <f>SUM(P1040:P1060)</f>
        <v>0</v>
      </c>
      <c r="Q1039" s="213"/>
      <c r="R1039" s="214">
        <f>SUM(R1040:R1060)</f>
        <v>961.26028640000004</v>
      </c>
      <c r="S1039" s="213"/>
      <c r="T1039" s="215">
        <f>SUM(T1040:T1060)</f>
        <v>0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216" t="s">
        <v>85</v>
      </c>
      <c r="AT1039" s="217" t="s">
        <v>77</v>
      </c>
      <c r="AU1039" s="217" t="s">
        <v>85</v>
      </c>
      <c r="AY1039" s="216" t="s">
        <v>155</v>
      </c>
      <c r="BK1039" s="218">
        <f>SUM(BK1040:BK1060)</f>
        <v>0</v>
      </c>
    </row>
    <row r="1040" s="2" customFormat="1" ht="33" customHeight="1">
      <c r="A1040" s="39"/>
      <c r="B1040" s="40"/>
      <c r="C1040" s="221" t="s">
        <v>876</v>
      </c>
      <c r="D1040" s="221" t="s">
        <v>157</v>
      </c>
      <c r="E1040" s="222" t="s">
        <v>877</v>
      </c>
      <c r="F1040" s="223" t="s">
        <v>878</v>
      </c>
      <c r="G1040" s="224" t="s">
        <v>363</v>
      </c>
      <c r="H1040" s="225">
        <v>4672.3000000000002</v>
      </c>
      <c r="I1040" s="226"/>
      <c r="J1040" s="227">
        <f>ROUND(I1040*H1040,2)</f>
        <v>0</v>
      </c>
      <c r="K1040" s="228"/>
      <c r="L1040" s="45"/>
      <c r="M1040" s="229" t="s">
        <v>1</v>
      </c>
      <c r="N1040" s="230" t="s">
        <v>43</v>
      </c>
      <c r="O1040" s="92"/>
      <c r="P1040" s="231">
        <f>O1040*H1040</f>
        <v>0</v>
      </c>
      <c r="Q1040" s="231">
        <v>0.20469000000000001</v>
      </c>
      <c r="R1040" s="231">
        <f>Q1040*H1040</f>
        <v>956.37308700000006</v>
      </c>
      <c r="S1040" s="231">
        <v>0</v>
      </c>
      <c r="T1040" s="232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3" t="s">
        <v>161</v>
      </c>
      <c r="AT1040" s="233" t="s">
        <v>157</v>
      </c>
      <c r="AU1040" s="233" t="s">
        <v>87</v>
      </c>
      <c r="AY1040" s="18" t="s">
        <v>155</v>
      </c>
      <c r="BE1040" s="234">
        <f>IF(N1040="základní",J1040,0)</f>
        <v>0</v>
      </c>
      <c r="BF1040" s="234">
        <f>IF(N1040="snížená",J1040,0)</f>
        <v>0</v>
      </c>
      <c r="BG1040" s="234">
        <f>IF(N1040="zákl. přenesená",J1040,0)</f>
        <v>0</v>
      </c>
      <c r="BH1040" s="234">
        <f>IF(N1040="sníž. přenesená",J1040,0)</f>
        <v>0</v>
      </c>
      <c r="BI1040" s="234">
        <f>IF(N1040="nulová",J1040,0)</f>
        <v>0</v>
      </c>
      <c r="BJ1040" s="18" t="s">
        <v>85</v>
      </c>
      <c r="BK1040" s="234">
        <f>ROUND(I1040*H1040,2)</f>
        <v>0</v>
      </c>
      <c r="BL1040" s="18" t="s">
        <v>161</v>
      </c>
      <c r="BM1040" s="233" t="s">
        <v>879</v>
      </c>
    </row>
    <row r="1041" s="2" customFormat="1">
      <c r="A1041" s="39"/>
      <c r="B1041" s="40"/>
      <c r="C1041" s="41"/>
      <c r="D1041" s="235" t="s">
        <v>163</v>
      </c>
      <c r="E1041" s="41"/>
      <c r="F1041" s="236" t="s">
        <v>880</v>
      </c>
      <c r="G1041" s="41"/>
      <c r="H1041" s="41"/>
      <c r="I1041" s="237"/>
      <c r="J1041" s="41"/>
      <c r="K1041" s="41"/>
      <c r="L1041" s="45"/>
      <c r="M1041" s="238"/>
      <c r="N1041" s="239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163</v>
      </c>
      <c r="AU1041" s="18" t="s">
        <v>87</v>
      </c>
    </row>
    <row r="1042" s="13" customFormat="1">
      <c r="A1042" s="13"/>
      <c r="B1042" s="240"/>
      <c r="C1042" s="241"/>
      <c r="D1042" s="235" t="s">
        <v>165</v>
      </c>
      <c r="E1042" s="242" t="s">
        <v>1</v>
      </c>
      <c r="F1042" s="243" t="s">
        <v>881</v>
      </c>
      <c r="G1042" s="241"/>
      <c r="H1042" s="242" t="s">
        <v>1</v>
      </c>
      <c r="I1042" s="244"/>
      <c r="J1042" s="241"/>
      <c r="K1042" s="241"/>
      <c r="L1042" s="245"/>
      <c r="M1042" s="246"/>
      <c r="N1042" s="247"/>
      <c r="O1042" s="247"/>
      <c r="P1042" s="247"/>
      <c r="Q1042" s="247"/>
      <c r="R1042" s="247"/>
      <c r="S1042" s="247"/>
      <c r="T1042" s="24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9" t="s">
        <v>165</v>
      </c>
      <c r="AU1042" s="249" t="s">
        <v>87</v>
      </c>
      <c r="AV1042" s="13" t="s">
        <v>85</v>
      </c>
      <c r="AW1042" s="13" t="s">
        <v>33</v>
      </c>
      <c r="AX1042" s="13" t="s">
        <v>78</v>
      </c>
      <c r="AY1042" s="249" t="s">
        <v>155</v>
      </c>
    </row>
    <row r="1043" s="14" customFormat="1">
      <c r="A1043" s="14"/>
      <c r="B1043" s="250"/>
      <c r="C1043" s="251"/>
      <c r="D1043" s="235" t="s">
        <v>165</v>
      </c>
      <c r="E1043" s="252" t="s">
        <v>1</v>
      </c>
      <c r="F1043" s="253" t="s">
        <v>882</v>
      </c>
      <c r="G1043" s="251"/>
      <c r="H1043" s="254">
        <v>4186.3000000000002</v>
      </c>
      <c r="I1043" s="255"/>
      <c r="J1043" s="251"/>
      <c r="K1043" s="251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0" t="s">
        <v>165</v>
      </c>
      <c r="AU1043" s="260" t="s">
        <v>87</v>
      </c>
      <c r="AV1043" s="14" t="s">
        <v>87</v>
      </c>
      <c r="AW1043" s="14" t="s">
        <v>33</v>
      </c>
      <c r="AX1043" s="14" t="s">
        <v>78</v>
      </c>
      <c r="AY1043" s="260" t="s">
        <v>155</v>
      </c>
    </row>
    <row r="1044" s="13" customFormat="1">
      <c r="A1044" s="13"/>
      <c r="B1044" s="240"/>
      <c r="C1044" s="241"/>
      <c r="D1044" s="235" t="s">
        <v>165</v>
      </c>
      <c r="E1044" s="242" t="s">
        <v>1</v>
      </c>
      <c r="F1044" s="243" t="s">
        <v>883</v>
      </c>
      <c r="G1044" s="241"/>
      <c r="H1044" s="242" t="s">
        <v>1</v>
      </c>
      <c r="I1044" s="244"/>
      <c r="J1044" s="241"/>
      <c r="K1044" s="241"/>
      <c r="L1044" s="245"/>
      <c r="M1044" s="246"/>
      <c r="N1044" s="247"/>
      <c r="O1044" s="247"/>
      <c r="P1044" s="247"/>
      <c r="Q1044" s="247"/>
      <c r="R1044" s="247"/>
      <c r="S1044" s="247"/>
      <c r="T1044" s="248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9" t="s">
        <v>165</v>
      </c>
      <c r="AU1044" s="249" t="s">
        <v>87</v>
      </c>
      <c r="AV1044" s="13" t="s">
        <v>85</v>
      </c>
      <c r="AW1044" s="13" t="s">
        <v>33</v>
      </c>
      <c r="AX1044" s="13" t="s">
        <v>78</v>
      </c>
      <c r="AY1044" s="249" t="s">
        <v>155</v>
      </c>
    </row>
    <row r="1045" s="14" customFormat="1">
      <c r="A1045" s="14"/>
      <c r="B1045" s="250"/>
      <c r="C1045" s="251"/>
      <c r="D1045" s="235" t="s">
        <v>165</v>
      </c>
      <c r="E1045" s="252" t="s">
        <v>1</v>
      </c>
      <c r="F1045" s="253" t="s">
        <v>884</v>
      </c>
      <c r="G1045" s="251"/>
      <c r="H1045" s="254">
        <v>486</v>
      </c>
      <c r="I1045" s="255"/>
      <c r="J1045" s="251"/>
      <c r="K1045" s="251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0" t="s">
        <v>165</v>
      </c>
      <c r="AU1045" s="260" t="s">
        <v>87</v>
      </c>
      <c r="AV1045" s="14" t="s">
        <v>87</v>
      </c>
      <c r="AW1045" s="14" t="s">
        <v>33</v>
      </c>
      <c r="AX1045" s="14" t="s">
        <v>78</v>
      </c>
      <c r="AY1045" s="260" t="s">
        <v>155</v>
      </c>
    </row>
    <row r="1046" s="15" customFormat="1">
      <c r="A1046" s="15"/>
      <c r="B1046" s="261"/>
      <c r="C1046" s="262"/>
      <c r="D1046" s="235" t="s">
        <v>165</v>
      </c>
      <c r="E1046" s="263" t="s">
        <v>1</v>
      </c>
      <c r="F1046" s="264" t="s">
        <v>168</v>
      </c>
      <c r="G1046" s="262"/>
      <c r="H1046" s="265">
        <v>4672.3000000000002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1" t="s">
        <v>165</v>
      </c>
      <c r="AU1046" s="271" t="s">
        <v>87</v>
      </c>
      <c r="AV1046" s="15" t="s">
        <v>161</v>
      </c>
      <c r="AW1046" s="15" t="s">
        <v>33</v>
      </c>
      <c r="AX1046" s="15" t="s">
        <v>85</v>
      </c>
      <c r="AY1046" s="271" t="s">
        <v>155</v>
      </c>
    </row>
    <row r="1047" s="2" customFormat="1" ht="16.5" customHeight="1">
      <c r="A1047" s="39"/>
      <c r="B1047" s="40"/>
      <c r="C1047" s="221" t="s">
        <v>885</v>
      </c>
      <c r="D1047" s="221" t="s">
        <v>157</v>
      </c>
      <c r="E1047" s="222" t="s">
        <v>886</v>
      </c>
      <c r="F1047" s="223" t="s">
        <v>887</v>
      </c>
      <c r="G1047" s="224" t="s">
        <v>761</v>
      </c>
      <c r="H1047" s="225">
        <v>30</v>
      </c>
      <c r="I1047" s="226"/>
      <c r="J1047" s="227">
        <f>ROUND(I1047*H1047,2)</f>
        <v>0</v>
      </c>
      <c r="K1047" s="228"/>
      <c r="L1047" s="45"/>
      <c r="M1047" s="229" t="s">
        <v>1</v>
      </c>
      <c r="N1047" s="230" t="s">
        <v>43</v>
      </c>
      <c r="O1047" s="92"/>
      <c r="P1047" s="231">
        <f>O1047*H1047</f>
        <v>0</v>
      </c>
      <c r="Q1047" s="231">
        <v>0</v>
      </c>
      <c r="R1047" s="231">
        <f>Q1047*H1047</f>
        <v>0</v>
      </c>
      <c r="S1047" s="231">
        <v>0</v>
      </c>
      <c r="T1047" s="232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3" t="s">
        <v>161</v>
      </c>
      <c r="AT1047" s="233" t="s">
        <v>157</v>
      </c>
      <c r="AU1047" s="233" t="s">
        <v>87</v>
      </c>
      <c r="AY1047" s="18" t="s">
        <v>155</v>
      </c>
      <c r="BE1047" s="234">
        <f>IF(N1047="základní",J1047,0)</f>
        <v>0</v>
      </c>
      <c r="BF1047" s="234">
        <f>IF(N1047="snížená",J1047,0)</f>
        <v>0</v>
      </c>
      <c r="BG1047" s="234">
        <f>IF(N1047="zákl. přenesená",J1047,0)</f>
        <v>0</v>
      </c>
      <c r="BH1047" s="234">
        <f>IF(N1047="sníž. přenesená",J1047,0)</f>
        <v>0</v>
      </c>
      <c r="BI1047" s="234">
        <f>IF(N1047="nulová",J1047,0)</f>
        <v>0</v>
      </c>
      <c r="BJ1047" s="18" t="s">
        <v>85</v>
      </c>
      <c r="BK1047" s="234">
        <f>ROUND(I1047*H1047,2)</f>
        <v>0</v>
      </c>
      <c r="BL1047" s="18" t="s">
        <v>161</v>
      </c>
      <c r="BM1047" s="233" t="s">
        <v>888</v>
      </c>
    </row>
    <row r="1048" s="2" customFormat="1">
      <c r="A1048" s="39"/>
      <c r="B1048" s="40"/>
      <c r="C1048" s="41"/>
      <c r="D1048" s="235" t="s">
        <v>163</v>
      </c>
      <c r="E1048" s="41"/>
      <c r="F1048" s="236" t="s">
        <v>889</v>
      </c>
      <c r="G1048" s="41"/>
      <c r="H1048" s="41"/>
      <c r="I1048" s="237"/>
      <c r="J1048" s="41"/>
      <c r="K1048" s="41"/>
      <c r="L1048" s="45"/>
      <c r="M1048" s="238"/>
      <c r="N1048" s="239"/>
      <c r="O1048" s="92"/>
      <c r="P1048" s="92"/>
      <c r="Q1048" s="92"/>
      <c r="R1048" s="92"/>
      <c r="S1048" s="92"/>
      <c r="T1048" s="9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163</v>
      </c>
      <c r="AU1048" s="18" t="s">
        <v>87</v>
      </c>
    </row>
    <row r="1049" s="14" customFormat="1">
      <c r="A1049" s="14"/>
      <c r="B1049" s="250"/>
      <c r="C1049" s="251"/>
      <c r="D1049" s="235" t="s">
        <v>165</v>
      </c>
      <c r="E1049" s="252" t="s">
        <v>1</v>
      </c>
      <c r="F1049" s="253" t="s">
        <v>689</v>
      </c>
      <c r="G1049" s="251"/>
      <c r="H1049" s="254">
        <v>30</v>
      </c>
      <c r="I1049" s="255"/>
      <c r="J1049" s="251"/>
      <c r="K1049" s="251"/>
      <c r="L1049" s="256"/>
      <c r="M1049" s="257"/>
      <c r="N1049" s="258"/>
      <c r="O1049" s="258"/>
      <c r="P1049" s="258"/>
      <c r="Q1049" s="258"/>
      <c r="R1049" s="258"/>
      <c r="S1049" s="258"/>
      <c r="T1049" s="259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0" t="s">
        <v>165</v>
      </c>
      <c r="AU1049" s="260" t="s">
        <v>87</v>
      </c>
      <c r="AV1049" s="14" t="s">
        <v>87</v>
      </c>
      <c r="AW1049" s="14" t="s">
        <v>33</v>
      </c>
      <c r="AX1049" s="14" t="s">
        <v>85</v>
      </c>
      <c r="AY1049" s="260" t="s">
        <v>155</v>
      </c>
    </row>
    <row r="1050" s="2" customFormat="1" ht="21.75" customHeight="1">
      <c r="A1050" s="39"/>
      <c r="B1050" s="40"/>
      <c r="C1050" s="221" t="s">
        <v>890</v>
      </c>
      <c r="D1050" s="221" t="s">
        <v>157</v>
      </c>
      <c r="E1050" s="222" t="s">
        <v>891</v>
      </c>
      <c r="F1050" s="223" t="s">
        <v>892</v>
      </c>
      <c r="G1050" s="224" t="s">
        <v>460</v>
      </c>
      <c r="H1050" s="225">
        <v>1.875</v>
      </c>
      <c r="I1050" s="226"/>
      <c r="J1050" s="227">
        <f>ROUND(I1050*H1050,2)</f>
        <v>0</v>
      </c>
      <c r="K1050" s="228"/>
      <c r="L1050" s="45"/>
      <c r="M1050" s="229" t="s">
        <v>1</v>
      </c>
      <c r="N1050" s="230" t="s">
        <v>43</v>
      </c>
      <c r="O1050" s="92"/>
      <c r="P1050" s="231">
        <f>O1050*H1050</f>
        <v>0</v>
      </c>
      <c r="Q1050" s="231">
        <v>2.1600000000000001</v>
      </c>
      <c r="R1050" s="231">
        <f>Q1050*H1050</f>
        <v>4.0500000000000007</v>
      </c>
      <c r="S1050" s="231">
        <v>0</v>
      </c>
      <c r="T1050" s="232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3" t="s">
        <v>161</v>
      </c>
      <c r="AT1050" s="233" t="s">
        <v>157</v>
      </c>
      <c r="AU1050" s="233" t="s">
        <v>87</v>
      </c>
      <c r="AY1050" s="18" t="s">
        <v>155</v>
      </c>
      <c r="BE1050" s="234">
        <f>IF(N1050="základní",J1050,0)</f>
        <v>0</v>
      </c>
      <c r="BF1050" s="234">
        <f>IF(N1050="snížená",J1050,0)</f>
        <v>0</v>
      </c>
      <c r="BG1050" s="234">
        <f>IF(N1050="zákl. přenesená",J1050,0)</f>
        <v>0</v>
      </c>
      <c r="BH1050" s="234">
        <f>IF(N1050="sníž. přenesená",J1050,0)</f>
        <v>0</v>
      </c>
      <c r="BI1050" s="234">
        <f>IF(N1050="nulová",J1050,0)</f>
        <v>0</v>
      </c>
      <c r="BJ1050" s="18" t="s">
        <v>85</v>
      </c>
      <c r="BK1050" s="234">
        <f>ROUND(I1050*H1050,2)</f>
        <v>0</v>
      </c>
      <c r="BL1050" s="18" t="s">
        <v>161</v>
      </c>
      <c r="BM1050" s="233" t="s">
        <v>893</v>
      </c>
    </row>
    <row r="1051" s="2" customFormat="1">
      <c r="A1051" s="39"/>
      <c r="B1051" s="40"/>
      <c r="C1051" s="41"/>
      <c r="D1051" s="235" t="s">
        <v>163</v>
      </c>
      <c r="E1051" s="41"/>
      <c r="F1051" s="236" t="s">
        <v>894</v>
      </c>
      <c r="G1051" s="41"/>
      <c r="H1051" s="41"/>
      <c r="I1051" s="237"/>
      <c r="J1051" s="41"/>
      <c r="K1051" s="41"/>
      <c r="L1051" s="45"/>
      <c r="M1051" s="238"/>
      <c r="N1051" s="239"/>
      <c r="O1051" s="92"/>
      <c r="P1051" s="92"/>
      <c r="Q1051" s="92"/>
      <c r="R1051" s="92"/>
      <c r="S1051" s="92"/>
      <c r="T1051" s="93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T1051" s="18" t="s">
        <v>163</v>
      </c>
      <c r="AU1051" s="18" t="s">
        <v>87</v>
      </c>
    </row>
    <row r="1052" s="13" customFormat="1">
      <c r="A1052" s="13"/>
      <c r="B1052" s="240"/>
      <c r="C1052" s="241"/>
      <c r="D1052" s="235" t="s">
        <v>165</v>
      </c>
      <c r="E1052" s="242" t="s">
        <v>1</v>
      </c>
      <c r="F1052" s="243" t="s">
        <v>895</v>
      </c>
      <c r="G1052" s="241"/>
      <c r="H1052" s="242" t="s">
        <v>1</v>
      </c>
      <c r="I1052" s="244"/>
      <c r="J1052" s="241"/>
      <c r="K1052" s="241"/>
      <c r="L1052" s="245"/>
      <c r="M1052" s="246"/>
      <c r="N1052" s="247"/>
      <c r="O1052" s="247"/>
      <c r="P1052" s="247"/>
      <c r="Q1052" s="247"/>
      <c r="R1052" s="247"/>
      <c r="S1052" s="247"/>
      <c r="T1052" s="24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9" t="s">
        <v>165</v>
      </c>
      <c r="AU1052" s="249" t="s">
        <v>87</v>
      </c>
      <c r="AV1052" s="13" t="s">
        <v>85</v>
      </c>
      <c r="AW1052" s="13" t="s">
        <v>33</v>
      </c>
      <c r="AX1052" s="13" t="s">
        <v>78</v>
      </c>
      <c r="AY1052" s="249" t="s">
        <v>155</v>
      </c>
    </row>
    <row r="1053" s="14" customFormat="1">
      <c r="A1053" s="14"/>
      <c r="B1053" s="250"/>
      <c r="C1053" s="251"/>
      <c r="D1053" s="235" t="s">
        <v>165</v>
      </c>
      <c r="E1053" s="252" t="s">
        <v>1</v>
      </c>
      <c r="F1053" s="253" t="s">
        <v>896</v>
      </c>
      <c r="G1053" s="251"/>
      <c r="H1053" s="254">
        <v>1.875</v>
      </c>
      <c r="I1053" s="255"/>
      <c r="J1053" s="251"/>
      <c r="K1053" s="251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0" t="s">
        <v>165</v>
      </c>
      <c r="AU1053" s="260" t="s">
        <v>87</v>
      </c>
      <c r="AV1053" s="14" t="s">
        <v>87</v>
      </c>
      <c r="AW1053" s="14" t="s">
        <v>33</v>
      </c>
      <c r="AX1053" s="14" t="s">
        <v>85</v>
      </c>
      <c r="AY1053" s="260" t="s">
        <v>155</v>
      </c>
    </row>
    <row r="1054" s="2" customFormat="1" ht="16.5" customHeight="1">
      <c r="A1054" s="39"/>
      <c r="B1054" s="40"/>
      <c r="C1054" s="221" t="s">
        <v>897</v>
      </c>
      <c r="D1054" s="221" t="s">
        <v>157</v>
      </c>
      <c r="E1054" s="222" t="s">
        <v>898</v>
      </c>
      <c r="F1054" s="223" t="s">
        <v>899</v>
      </c>
      <c r="G1054" s="224" t="s">
        <v>818</v>
      </c>
      <c r="H1054" s="225">
        <v>0.02</v>
      </c>
      <c r="I1054" s="226"/>
      <c r="J1054" s="227">
        <f>ROUND(I1054*H1054,2)</f>
        <v>0</v>
      </c>
      <c r="K1054" s="228"/>
      <c r="L1054" s="45"/>
      <c r="M1054" s="229" t="s">
        <v>1</v>
      </c>
      <c r="N1054" s="230" t="s">
        <v>43</v>
      </c>
      <c r="O1054" s="92"/>
      <c r="P1054" s="231">
        <f>O1054*H1054</f>
        <v>0</v>
      </c>
      <c r="Q1054" s="231">
        <v>1.06277</v>
      </c>
      <c r="R1054" s="231">
        <f>Q1054*H1054</f>
        <v>0.021255400000000001</v>
      </c>
      <c r="S1054" s="231">
        <v>0</v>
      </c>
      <c r="T1054" s="232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3" t="s">
        <v>161</v>
      </c>
      <c r="AT1054" s="233" t="s">
        <v>157</v>
      </c>
      <c r="AU1054" s="233" t="s">
        <v>87</v>
      </c>
      <c r="AY1054" s="18" t="s">
        <v>155</v>
      </c>
      <c r="BE1054" s="234">
        <f>IF(N1054="základní",J1054,0)</f>
        <v>0</v>
      </c>
      <c r="BF1054" s="234">
        <f>IF(N1054="snížená",J1054,0)</f>
        <v>0</v>
      </c>
      <c r="BG1054" s="234">
        <f>IF(N1054="zákl. přenesená",J1054,0)</f>
        <v>0</v>
      </c>
      <c r="BH1054" s="234">
        <f>IF(N1054="sníž. přenesená",J1054,0)</f>
        <v>0</v>
      </c>
      <c r="BI1054" s="234">
        <f>IF(N1054="nulová",J1054,0)</f>
        <v>0</v>
      </c>
      <c r="BJ1054" s="18" t="s">
        <v>85</v>
      </c>
      <c r="BK1054" s="234">
        <f>ROUND(I1054*H1054,2)</f>
        <v>0</v>
      </c>
      <c r="BL1054" s="18" t="s">
        <v>161</v>
      </c>
      <c r="BM1054" s="233" t="s">
        <v>900</v>
      </c>
    </row>
    <row r="1055" s="2" customFormat="1">
      <c r="A1055" s="39"/>
      <c r="B1055" s="40"/>
      <c r="C1055" s="41"/>
      <c r="D1055" s="235" t="s">
        <v>163</v>
      </c>
      <c r="E1055" s="41"/>
      <c r="F1055" s="236" t="s">
        <v>901</v>
      </c>
      <c r="G1055" s="41"/>
      <c r="H1055" s="41"/>
      <c r="I1055" s="237"/>
      <c r="J1055" s="41"/>
      <c r="K1055" s="41"/>
      <c r="L1055" s="45"/>
      <c r="M1055" s="238"/>
      <c r="N1055" s="239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163</v>
      </c>
      <c r="AU1055" s="18" t="s">
        <v>87</v>
      </c>
    </row>
    <row r="1056" s="2" customFormat="1" ht="21.75" customHeight="1">
      <c r="A1056" s="39"/>
      <c r="B1056" s="40"/>
      <c r="C1056" s="221" t="s">
        <v>902</v>
      </c>
      <c r="D1056" s="221" t="s">
        <v>157</v>
      </c>
      <c r="E1056" s="222" t="s">
        <v>903</v>
      </c>
      <c r="F1056" s="223" t="s">
        <v>904</v>
      </c>
      <c r="G1056" s="224" t="s">
        <v>160</v>
      </c>
      <c r="H1056" s="225">
        <v>1.2</v>
      </c>
      <c r="I1056" s="226"/>
      <c r="J1056" s="227">
        <f>ROUND(I1056*H1056,2)</f>
        <v>0</v>
      </c>
      <c r="K1056" s="228"/>
      <c r="L1056" s="45"/>
      <c r="M1056" s="229" t="s">
        <v>1</v>
      </c>
      <c r="N1056" s="230" t="s">
        <v>43</v>
      </c>
      <c r="O1056" s="92"/>
      <c r="P1056" s="231">
        <f>O1056*H1056</f>
        <v>0</v>
      </c>
      <c r="Q1056" s="231">
        <v>0.34661999999999998</v>
      </c>
      <c r="R1056" s="231">
        <f>Q1056*H1056</f>
        <v>0.41594399999999998</v>
      </c>
      <c r="S1056" s="231">
        <v>0</v>
      </c>
      <c r="T1056" s="232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3" t="s">
        <v>161</v>
      </c>
      <c r="AT1056" s="233" t="s">
        <v>157</v>
      </c>
      <c r="AU1056" s="233" t="s">
        <v>87</v>
      </c>
      <c r="AY1056" s="18" t="s">
        <v>155</v>
      </c>
      <c r="BE1056" s="234">
        <f>IF(N1056="základní",J1056,0)</f>
        <v>0</v>
      </c>
      <c r="BF1056" s="234">
        <f>IF(N1056="snížená",J1056,0)</f>
        <v>0</v>
      </c>
      <c r="BG1056" s="234">
        <f>IF(N1056="zákl. přenesená",J1056,0)</f>
        <v>0</v>
      </c>
      <c r="BH1056" s="234">
        <f>IF(N1056="sníž. přenesená",J1056,0)</f>
        <v>0</v>
      </c>
      <c r="BI1056" s="234">
        <f>IF(N1056="nulová",J1056,0)</f>
        <v>0</v>
      </c>
      <c r="BJ1056" s="18" t="s">
        <v>85</v>
      </c>
      <c r="BK1056" s="234">
        <f>ROUND(I1056*H1056,2)</f>
        <v>0</v>
      </c>
      <c r="BL1056" s="18" t="s">
        <v>161</v>
      </c>
      <c r="BM1056" s="233" t="s">
        <v>905</v>
      </c>
    </row>
    <row r="1057" s="2" customFormat="1">
      <c r="A1057" s="39"/>
      <c r="B1057" s="40"/>
      <c r="C1057" s="41"/>
      <c r="D1057" s="235" t="s">
        <v>163</v>
      </c>
      <c r="E1057" s="41"/>
      <c r="F1057" s="236" t="s">
        <v>906</v>
      </c>
      <c r="G1057" s="41"/>
      <c r="H1057" s="41"/>
      <c r="I1057" s="237"/>
      <c r="J1057" s="41"/>
      <c r="K1057" s="41"/>
      <c r="L1057" s="45"/>
      <c r="M1057" s="238"/>
      <c r="N1057" s="239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163</v>
      </c>
      <c r="AU1057" s="18" t="s">
        <v>87</v>
      </c>
    </row>
    <row r="1058" s="14" customFormat="1">
      <c r="A1058" s="14"/>
      <c r="B1058" s="250"/>
      <c r="C1058" s="251"/>
      <c r="D1058" s="235" t="s">
        <v>165</v>
      </c>
      <c r="E1058" s="252" t="s">
        <v>1</v>
      </c>
      <c r="F1058" s="253" t="s">
        <v>907</v>
      </c>
      <c r="G1058" s="251"/>
      <c r="H1058" s="254">
        <v>1.2</v>
      </c>
      <c r="I1058" s="255"/>
      <c r="J1058" s="251"/>
      <c r="K1058" s="251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0" t="s">
        <v>165</v>
      </c>
      <c r="AU1058" s="260" t="s">
        <v>87</v>
      </c>
      <c r="AV1058" s="14" t="s">
        <v>87</v>
      </c>
      <c r="AW1058" s="14" t="s">
        <v>33</v>
      </c>
      <c r="AX1058" s="14" t="s">
        <v>85</v>
      </c>
      <c r="AY1058" s="260" t="s">
        <v>155</v>
      </c>
    </row>
    <row r="1059" s="2" customFormat="1" ht="21.75" customHeight="1">
      <c r="A1059" s="39"/>
      <c r="B1059" s="40"/>
      <c r="C1059" s="283" t="s">
        <v>908</v>
      </c>
      <c r="D1059" s="283" t="s">
        <v>695</v>
      </c>
      <c r="E1059" s="284" t="s">
        <v>909</v>
      </c>
      <c r="F1059" s="285" t="s">
        <v>910</v>
      </c>
      <c r="G1059" s="286" t="s">
        <v>761</v>
      </c>
      <c r="H1059" s="287">
        <v>20</v>
      </c>
      <c r="I1059" s="288"/>
      <c r="J1059" s="289">
        <f>ROUND(I1059*H1059,2)</f>
        <v>0</v>
      </c>
      <c r="K1059" s="290"/>
      <c r="L1059" s="291"/>
      <c r="M1059" s="292" t="s">
        <v>1</v>
      </c>
      <c r="N1059" s="293" t="s">
        <v>43</v>
      </c>
      <c r="O1059" s="92"/>
      <c r="P1059" s="231">
        <f>O1059*H1059</f>
        <v>0</v>
      </c>
      <c r="Q1059" s="231">
        <v>0.02</v>
      </c>
      <c r="R1059" s="231">
        <f>Q1059*H1059</f>
        <v>0.40000000000000002</v>
      </c>
      <c r="S1059" s="231">
        <v>0</v>
      </c>
      <c r="T1059" s="232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3" t="s">
        <v>305</v>
      </c>
      <c r="AT1059" s="233" t="s">
        <v>695</v>
      </c>
      <c r="AU1059" s="233" t="s">
        <v>87</v>
      </c>
      <c r="AY1059" s="18" t="s">
        <v>155</v>
      </c>
      <c r="BE1059" s="234">
        <f>IF(N1059="základní",J1059,0)</f>
        <v>0</v>
      </c>
      <c r="BF1059" s="234">
        <f>IF(N1059="snížená",J1059,0)</f>
        <v>0</v>
      </c>
      <c r="BG1059" s="234">
        <f>IF(N1059="zákl. přenesená",J1059,0)</f>
        <v>0</v>
      </c>
      <c r="BH1059" s="234">
        <f>IF(N1059="sníž. přenesená",J1059,0)</f>
        <v>0</v>
      </c>
      <c r="BI1059" s="234">
        <f>IF(N1059="nulová",J1059,0)</f>
        <v>0</v>
      </c>
      <c r="BJ1059" s="18" t="s">
        <v>85</v>
      </c>
      <c r="BK1059" s="234">
        <f>ROUND(I1059*H1059,2)</f>
        <v>0</v>
      </c>
      <c r="BL1059" s="18" t="s">
        <v>161</v>
      </c>
      <c r="BM1059" s="233" t="s">
        <v>911</v>
      </c>
    </row>
    <row r="1060" s="2" customFormat="1">
      <c r="A1060" s="39"/>
      <c r="B1060" s="40"/>
      <c r="C1060" s="41"/>
      <c r="D1060" s="235" t="s">
        <v>163</v>
      </c>
      <c r="E1060" s="41"/>
      <c r="F1060" s="236" t="s">
        <v>910</v>
      </c>
      <c r="G1060" s="41"/>
      <c r="H1060" s="41"/>
      <c r="I1060" s="237"/>
      <c r="J1060" s="41"/>
      <c r="K1060" s="41"/>
      <c r="L1060" s="45"/>
      <c r="M1060" s="238"/>
      <c r="N1060" s="239"/>
      <c r="O1060" s="92"/>
      <c r="P1060" s="92"/>
      <c r="Q1060" s="92"/>
      <c r="R1060" s="92"/>
      <c r="S1060" s="92"/>
      <c r="T1060" s="9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163</v>
      </c>
      <c r="AU1060" s="18" t="s">
        <v>87</v>
      </c>
    </row>
    <row r="1061" s="12" customFormat="1" ht="22.8" customHeight="1">
      <c r="A1061" s="12"/>
      <c r="B1061" s="205"/>
      <c r="C1061" s="206"/>
      <c r="D1061" s="207" t="s">
        <v>77</v>
      </c>
      <c r="E1061" s="219" t="s">
        <v>226</v>
      </c>
      <c r="F1061" s="219" t="s">
        <v>912</v>
      </c>
      <c r="G1061" s="206"/>
      <c r="H1061" s="206"/>
      <c r="I1061" s="209"/>
      <c r="J1061" s="220">
        <f>BK1061</f>
        <v>0</v>
      </c>
      <c r="K1061" s="206"/>
      <c r="L1061" s="211"/>
      <c r="M1061" s="212"/>
      <c r="N1061" s="213"/>
      <c r="O1061" s="213"/>
      <c r="P1061" s="214">
        <f>SUM(P1062:P1073)</f>
        <v>0</v>
      </c>
      <c r="Q1061" s="213"/>
      <c r="R1061" s="214">
        <f>SUM(R1062:R1073)</f>
        <v>0</v>
      </c>
      <c r="S1061" s="213"/>
      <c r="T1061" s="215">
        <f>SUM(T1062:T1073)</f>
        <v>78.4392</v>
      </c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R1061" s="216" t="s">
        <v>85</v>
      </c>
      <c r="AT1061" s="217" t="s">
        <v>77</v>
      </c>
      <c r="AU1061" s="217" t="s">
        <v>85</v>
      </c>
      <c r="AY1061" s="216" t="s">
        <v>155</v>
      </c>
      <c r="BK1061" s="218">
        <f>SUM(BK1062:BK1073)</f>
        <v>0</v>
      </c>
    </row>
    <row r="1062" s="2" customFormat="1" ht="21.75" customHeight="1">
      <c r="A1062" s="39"/>
      <c r="B1062" s="40"/>
      <c r="C1062" s="221" t="s">
        <v>913</v>
      </c>
      <c r="D1062" s="221" t="s">
        <v>157</v>
      </c>
      <c r="E1062" s="222" t="s">
        <v>914</v>
      </c>
      <c r="F1062" s="223" t="s">
        <v>915</v>
      </c>
      <c r="G1062" s="224" t="s">
        <v>460</v>
      </c>
      <c r="H1062" s="225">
        <v>32.683</v>
      </c>
      <c r="I1062" s="226"/>
      <c r="J1062" s="227">
        <f>ROUND(I1062*H1062,2)</f>
        <v>0</v>
      </c>
      <c r="K1062" s="228"/>
      <c r="L1062" s="45"/>
      <c r="M1062" s="229" t="s">
        <v>1</v>
      </c>
      <c r="N1062" s="230" t="s">
        <v>43</v>
      </c>
      <c r="O1062" s="92"/>
      <c r="P1062" s="231">
        <f>O1062*H1062</f>
        <v>0</v>
      </c>
      <c r="Q1062" s="231">
        <v>0</v>
      </c>
      <c r="R1062" s="231">
        <f>Q1062*H1062</f>
        <v>0</v>
      </c>
      <c r="S1062" s="231">
        <v>2.3999999999999999</v>
      </c>
      <c r="T1062" s="232">
        <f>S1062*H1062</f>
        <v>78.4392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3" t="s">
        <v>161</v>
      </c>
      <c r="AT1062" s="233" t="s">
        <v>157</v>
      </c>
      <c r="AU1062" s="233" t="s">
        <v>87</v>
      </c>
      <c r="AY1062" s="18" t="s">
        <v>155</v>
      </c>
      <c r="BE1062" s="234">
        <f>IF(N1062="základní",J1062,0)</f>
        <v>0</v>
      </c>
      <c r="BF1062" s="234">
        <f>IF(N1062="snížená",J1062,0)</f>
        <v>0</v>
      </c>
      <c r="BG1062" s="234">
        <f>IF(N1062="zákl. přenesená",J1062,0)</f>
        <v>0</v>
      </c>
      <c r="BH1062" s="234">
        <f>IF(N1062="sníž. přenesená",J1062,0)</f>
        <v>0</v>
      </c>
      <c r="BI1062" s="234">
        <f>IF(N1062="nulová",J1062,0)</f>
        <v>0</v>
      </c>
      <c r="BJ1062" s="18" t="s">
        <v>85</v>
      </c>
      <c r="BK1062" s="234">
        <f>ROUND(I1062*H1062,2)</f>
        <v>0</v>
      </c>
      <c r="BL1062" s="18" t="s">
        <v>161</v>
      </c>
      <c r="BM1062" s="233" t="s">
        <v>916</v>
      </c>
    </row>
    <row r="1063" s="2" customFormat="1">
      <c r="A1063" s="39"/>
      <c r="B1063" s="40"/>
      <c r="C1063" s="41"/>
      <c r="D1063" s="235" t="s">
        <v>163</v>
      </c>
      <c r="E1063" s="41"/>
      <c r="F1063" s="236" t="s">
        <v>917</v>
      </c>
      <c r="G1063" s="41"/>
      <c r="H1063" s="41"/>
      <c r="I1063" s="237"/>
      <c r="J1063" s="41"/>
      <c r="K1063" s="41"/>
      <c r="L1063" s="45"/>
      <c r="M1063" s="238"/>
      <c r="N1063" s="239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163</v>
      </c>
      <c r="AU1063" s="18" t="s">
        <v>87</v>
      </c>
    </row>
    <row r="1064" s="13" customFormat="1">
      <c r="A1064" s="13"/>
      <c r="B1064" s="240"/>
      <c r="C1064" s="241"/>
      <c r="D1064" s="235" t="s">
        <v>165</v>
      </c>
      <c r="E1064" s="242" t="s">
        <v>1</v>
      </c>
      <c r="F1064" s="243" t="s">
        <v>918</v>
      </c>
      <c r="G1064" s="241"/>
      <c r="H1064" s="242" t="s">
        <v>1</v>
      </c>
      <c r="I1064" s="244"/>
      <c r="J1064" s="241"/>
      <c r="K1064" s="241"/>
      <c r="L1064" s="245"/>
      <c r="M1064" s="246"/>
      <c r="N1064" s="247"/>
      <c r="O1064" s="247"/>
      <c r="P1064" s="247"/>
      <c r="Q1064" s="247"/>
      <c r="R1064" s="247"/>
      <c r="S1064" s="247"/>
      <c r="T1064" s="24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9" t="s">
        <v>165</v>
      </c>
      <c r="AU1064" s="249" t="s">
        <v>87</v>
      </c>
      <c r="AV1064" s="13" t="s">
        <v>85</v>
      </c>
      <c r="AW1064" s="13" t="s">
        <v>33</v>
      </c>
      <c r="AX1064" s="13" t="s">
        <v>78</v>
      </c>
      <c r="AY1064" s="249" t="s">
        <v>155</v>
      </c>
    </row>
    <row r="1065" s="14" customFormat="1">
      <c r="A1065" s="14"/>
      <c r="B1065" s="250"/>
      <c r="C1065" s="251"/>
      <c r="D1065" s="235" t="s">
        <v>165</v>
      </c>
      <c r="E1065" s="252" t="s">
        <v>1</v>
      </c>
      <c r="F1065" s="253" t="s">
        <v>919</v>
      </c>
      <c r="G1065" s="251"/>
      <c r="H1065" s="254">
        <v>24.731000000000002</v>
      </c>
      <c r="I1065" s="255"/>
      <c r="J1065" s="251"/>
      <c r="K1065" s="251"/>
      <c r="L1065" s="256"/>
      <c r="M1065" s="257"/>
      <c r="N1065" s="258"/>
      <c r="O1065" s="258"/>
      <c r="P1065" s="258"/>
      <c r="Q1065" s="258"/>
      <c r="R1065" s="258"/>
      <c r="S1065" s="258"/>
      <c r="T1065" s="259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0" t="s">
        <v>165</v>
      </c>
      <c r="AU1065" s="260" t="s">
        <v>87</v>
      </c>
      <c r="AV1065" s="14" t="s">
        <v>87</v>
      </c>
      <c r="AW1065" s="14" t="s">
        <v>33</v>
      </c>
      <c r="AX1065" s="14" t="s">
        <v>78</v>
      </c>
      <c r="AY1065" s="260" t="s">
        <v>155</v>
      </c>
    </row>
    <row r="1066" s="13" customFormat="1">
      <c r="A1066" s="13"/>
      <c r="B1066" s="240"/>
      <c r="C1066" s="241"/>
      <c r="D1066" s="235" t="s">
        <v>165</v>
      </c>
      <c r="E1066" s="242" t="s">
        <v>1</v>
      </c>
      <c r="F1066" s="243" t="s">
        <v>920</v>
      </c>
      <c r="G1066" s="241"/>
      <c r="H1066" s="242" t="s">
        <v>1</v>
      </c>
      <c r="I1066" s="244"/>
      <c r="J1066" s="241"/>
      <c r="K1066" s="241"/>
      <c r="L1066" s="245"/>
      <c r="M1066" s="246"/>
      <c r="N1066" s="247"/>
      <c r="O1066" s="247"/>
      <c r="P1066" s="247"/>
      <c r="Q1066" s="247"/>
      <c r="R1066" s="247"/>
      <c r="S1066" s="247"/>
      <c r="T1066" s="248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9" t="s">
        <v>165</v>
      </c>
      <c r="AU1066" s="249" t="s">
        <v>87</v>
      </c>
      <c r="AV1066" s="13" t="s">
        <v>85</v>
      </c>
      <c r="AW1066" s="13" t="s">
        <v>33</v>
      </c>
      <c r="AX1066" s="13" t="s">
        <v>78</v>
      </c>
      <c r="AY1066" s="249" t="s">
        <v>155</v>
      </c>
    </row>
    <row r="1067" s="14" customFormat="1">
      <c r="A1067" s="14"/>
      <c r="B1067" s="250"/>
      <c r="C1067" s="251"/>
      <c r="D1067" s="235" t="s">
        <v>165</v>
      </c>
      <c r="E1067" s="252" t="s">
        <v>1</v>
      </c>
      <c r="F1067" s="253" t="s">
        <v>921</v>
      </c>
      <c r="G1067" s="251"/>
      <c r="H1067" s="254">
        <v>7.952</v>
      </c>
      <c r="I1067" s="255"/>
      <c r="J1067" s="251"/>
      <c r="K1067" s="251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0" t="s">
        <v>165</v>
      </c>
      <c r="AU1067" s="260" t="s">
        <v>87</v>
      </c>
      <c r="AV1067" s="14" t="s">
        <v>87</v>
      </c>
      <c r="AW1067" s="14" t="s">
        <v>33</v>
      </c>
      <c r="AX1067" s="14" t="s">
        <v>78</v>
      </c>
      <c r="AY1067" s="260" t="s">
        <v>155</v>
      </c>
    </row>
    <row r="1068" s="15" customFormat="1">
      <c r="A1068" s="15"/>
      <c r="B1068" s="261"/>
      <c r="C1068" s="262"/>
      <c r="D1068" s="235" t="s">
        <v>165</v>
      </c>
      <c r="E1068" s="263" t="s">
        <v>1</v>
      </c>
      <c r="F1068" s="264" t="s">
        <v>168</v>
      </c>
      <c r="G1068" s="262"/>
      <c r="H1068" s="265">
        <v>32.683</v>
      </c>
      <c r="I1068" s="266"/>
      <c r="J1068" s="262"/>
      <c r="K1068" s="262"/>
      <c r="L1068" s="267"/>
      <c r="M1068" s="268"/>
      <c r="N1068" s="269"/>
      <c r="O1068" s="269"/>
      <c r="P1068" s="269"/>
      <c r="Q1068" s="269"/>
      <c r="R1068" s="269"/>
      <c r="S1068" s="269"/>
      <c r="T1068" s="270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1" t="s">
        <v>165</v>
      </c>
      <c r="AU1068" s="271" t="s">
        <v>87</v>
      </c>
      <c r="AV1068" s="15" t="s">
        <v>161</v>
      </c>
      <c r="AW1068" s="15" t="s">
        <v>33</v>
      </c>
      <c r="AX1068" s="15" t="s">
        <v>85</v>
      </c>
      <c r="AY1068" s="271" t="s">
        <v>155</v>
      </c>
    </row>
    <row r="1069" s="2" customFormat="1" ht="21.75" customHeight="1">
      <c r="A1069" s="39"/>
      <c r="B1069" s="40"/>
      <c r="C1069" s="221" t="s">
        <v>922</v>
      </c>
      <c r="D1069" s="221" t="s">
        <v>157</v>
      </c>
      <c r="E1069" s="222" t="s">
        <v>923</v>
      </c>
      <c r="F1069" s="223" t="s">
        <v>924</v>
      </c>
      <c r="G1069" s="224" t="s">
        <v>363</v>
      </c>
      <c r="H1069" s="225">
        <v>4671.6000000000004</v>
      </c>
      <c r="I1069" s="226"/>
      <c r="J1069" s="227">
        <f>ROUND(I1069*H1069,2)</f>
        <v>0</v>
      </c>
      <c r="K1069" s="228"/>
      <c r="L1069" s="45"/>
      <c r="M1069" s="229" t="s">
        <v>1</v>
      </c>
      <c r="N1069" s="230" t="s">
        <v>43</v>
      </c>
      <c r="O1069" s="92"/>
      <c r="P1069" s="231">
        <f>O1069*H1069</f>
        <v>0</v>
      </c>
      <c r="Q1069" s="231">
        <v>0</v>
      </c>
      <c r="R1069" s="231">
        <f>Q1069*H1069</f>
        <v>0</v>
      </c>
      <c r="S1069" s="231">
        <v>0</v>
      </c>
      <c r="T1069" s="232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3" t="s">
        <v>161</v>
      </c>
      <c r="AT1069" s="233" t="s">
        <v>157</v>
      </c>
      <c r="AU1069" s="233" t="s">
        <v>87</v>
      </c>
      <c r="AY1069" s="18" t="s">
        <v>155</v>
      </c>
      <c r="BE1069" s="234">
        <f>IF(N1069="základní",J1069,0)</f>
        <v>0</v>
      </c>
      <c r="BF1069" s="234">
        <f>IF(N1069="snížená",J1069,0)</f>
        <v>0</v>
      </c>
      <c r="BG1069" s="234">
        <f>IF(N1069="zákl. přenesená",J1069,0)</f>
        <v>0</v>
      </c>
      <c r="BH1069" s="234">
        <f>IF(N1069="sníž. přenesená",J1069,0)</f>
        <v>0</v>
      </c>
      <c r="BI1069" s="234">
        <f>IF(N1069="nulová",J1069,0)</f>
        <v>0</v>
      </c>
      <c r="BJ1069" s="18" t="s">
        <v>85</v>
      </c>
      <c r="BK1069" s="234">
        <f>ROUND(I1069*H1069,2)</f>
        <v>0</v>
      </c>
      <c r="BL1069" s="18" t="s">
        <v>161</v>
      </c>
      <c r="BM1069" s="233" t="s">
        <v>925</v>
      </c>
    </row>
    <row r="1070" s="2" customFormat="1">
      <c r="A1070" s="39"/>
      <c r="B1070" s="40"/>
      <c r="C1070" s="41"/>
      <c r="D1070" s="235" t="s">
        <v>163</v>
      </c>
      <c r="E1070" s="41"/>
      <c r="F1070" s="236" t="s">
        <v>926</v>
      </c>
      <c r="G1070" s="41"/>
      <c r="H1070" s="41"/>
      <c r="I1070" s="237"/>
      <c r="J1070" s="41"/>
      <c r="K1070" s="41"/>
      <c r="L1070" s="45"/>
      <c r="M1070" s="238"/>
      <c r="N1070" s="239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163</v>
      </c>
      <c r="AU1070" s="18" t="s">
        <v>87</v>
      </c>
    </row>
    <row r="1071" s="2" customFormat="1" ht="21.75" customHeight="1">
      <c r="A1071" s="39"/>
      <c r="B1071" s="40"/>
      <c r="C1071" s="221" t="s">
        <v>927</v>
      </c>
      <c r="D1071" s="221" t="s">
        <v>157</v>
      </c>
      <c r="E1071" s="222" t="s">
        <v>928</v>
      </c>
      <c r="F1071" s="223" t="s">
        <v>929</v>
      </c>
      <c r="G1071" s="224" t="s">
        <v>460</v>
      </c>
      <c r="H1071" s="225">
        <v>0.75900000000000001</v>
      </c>
      <c r="I1071" s="226"/>
      <c r="J1071" s="227">
        <f>ROUND(I1071*H1071,2)</f>
        <v>0</v>
      </c>
      <c r="K1071" s="228"/>
      <c r="L1071" s="45"/>
      <c r="M1071" s="229" t="s">
        <v>1</v>
      </c>
      <c r="N1071" s="230" t="s">
        <v>43</v>
      </c>
      <c r="O1071" s="92"/>
      <c r="P1071" s="231">
        <f>O1071*H1071</f>
        <v>0</v>
      </c>
      <c r="Q1071" s="231">
        <v>0</v>
      </c>
      <c r="R1071" s="231">
        <f>Q1071*H1071</f>
        <v>0</v>
      </c>
      <c r="S1071" s="231">
        <v>0</v>
      </c>
      <c r="T1071" s="232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3" t="s">
        <v>161</v>
      </c>
      <c r="AT1071" s="233" t="s">
        <v>157</v>
      </c>
      <c r="AU1071" s="233" t="s">
        <v>87</v>
      </c>
      <c r="AY1071" s="18" t="s">
        <v>155</v>
      </c>
      <c r="BE1071" s="234">
        <f>IF(N1071="základní",J1071,0)</f>
        <v>0</v>
      </c>
      <c r="BF1071" s="234">
        <f>IF(N1071="snížená",J1071,0)</f>
        <v>0</v>
      </c>
      <c r="BG1071" s="234">
        <f>IF(N1071="zákl. přenesená",J1071,0)</f>
        <v>0</v>
      </c>
      <c r="BH1071" s="234">
        <f>IF(N1071="sníž. přenesená",J1071,0)</f>
        <v>0</v>
      </c>
      <c r="BI1071" s="234">
        <f>IF(N1071="nulová",J1071,0)</f>
        <v>0</v>
      </c>
      <c r="BJ1071" s="18" t="s">
        <v>85</v>
      </c>
      <c r="BK1071" s="234">
        <f>ROUND(I1071*H1071,2)</f>
        <v>0</v>
      </c>
      <c r="BL1071" s="18" t="s">
        <v>161</v>
      </c>
      <c r="BM1071" s="233" t="s">
        <v>930</v>
      </c>
    </row>
    <row r="1072" s="2" customFormat="1">
      <c r="A1072" s="39"/>
      <c r="B1072" s="40"/>
      <c r="C1072" s="41"/>
      <c r="D1072" s="235" t="s">
        <v>163</v>
      </c>
      <c r="E1072" s="41"/>
      <c r="F1072" s="236" t="s">
        <v>931</v>
      </c>
      <c r="G1072" s="41"/>
      <c r="H1072" s="41"/>
      <c r="I1072" s="237"/>
      <c r="J1072" s="41"/>
      <c r="K1072" s="41"/>
      <c r="L1072" s="45"/>
      <c r="M1072" s="238"/>
      <c r="N1072" s="239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163</v>
      </c>
      <c r="AU1072" s="18" t="s">
        <v>87</v>
      </c>
    </row>
    <row r="1073" s="14" customFormat="1">
      <c r="A1073" s="14"/>
      <c r="B1073" s="250"/>
      <c r="C1073" s="251"/>
      <c r="D1073" s="235" t="s">
        <v>165</v>
      </c>
      <c r="E1073" s="252" t="s">
        <v>1</v>
      </c>
      <c r="F1073" s="253" t="s">
        <v>932</v>
      </c>
      <c r="G1073" s="251"/>
      <c r="H1073" s="254">
        <v>0.75900000000000001</v>
      </c>
      <c r="I1073" s="255"/>
      <c r="J1073" s="251"/>
      <c r="K1073" s="251"/>
      <c r="L1073" s="256"/>
      <c r="M1073" s="257"/>
      <c r="N1073" s="258"/>
      <c r="O1073" s="258"/>
      <c r="P1073" s="258"/>
      <c r="Q1073" s="258"/>
      <c r="R1073" s="258"/>
      <c r="S1073" s="258"/>
      <c r="T1073" s="259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0" t="s">
        <v>165</v>
      </c>
      <c r="AU1073" s="260" t="s">
        <v>87</v>
      </c>
      <c r="AV1073" s="14" t="s">
        <v>87</v>
      </c>
      <c r="AW1073" s="14" t="s">
        <v>33</v>
      </c>
      <c r="AX1073" s="14" t="s">
        <v>85</v>
      </c>
      <c r="AY1073" s="260" t="s">
        <v>155</v>
      </c>
    </row>
    <row r="1074" s="12" customFormat="1" ht="22.8" customHeight="1">
      <c r="A1074" s="12"/>
      <c r="B1074" s="205"/>
      <c r="C1074" s="206"/>
      <c r="D1074" s="207" t="s">
        <v>77</v>
      </c>
      <c r="E1074" s="219" t="s">
        <v>161</v>
      </c>
      <c r="F1074" s="219" t="s">
        <v>933</v>
      </c>
      <c r="G1074" s="206"/>
      <c r="H1074" s="206"/>
      <c r="I1074" s="209"/>
      <c r="J1074" s="220">
        <f>BK1074</f>
        <v>0</v>
      </c>
      <c r="K1074" s="206"/>
      <c r="L1074" s="211"/>
      <c r="M1074" s="212"/>
      <c r="N1074" s="213"/>
      <c r="O1074" s="213"/>
      <c r="P1074" s="214">
        <f>SUM(P1075:P1092)</f>
        <v>0</v>
      </c>
      <c r="Q1074" s="213"/>
      <c r="R1074" s="214">
        <f>SUM(R1075:R1092)</f>
        <v>0.92400000000000004</v>
      </c>
      <c r="S1074" s="213"/>
      <c r="T1074" s="215">
        <f>SUM(T1075:T1092)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216" t="s">
        <v>85</v>
      </c>
      <c r="AT1074" s="217" t="s">
        <v>77</v>
      </c>
      <c r="AU1074" s="217" t="s">
        <v>85</v>
      </c>
      <c r="AY1074" s="216" t="s">
        <v>155</v>
      </c>
      <c r="BK1074" s="218">
        <f>SUM(BK1075:BK1092)</f>
        <v>0</v>
      </c>
    </row>
    <row r="1075" s="2" customFormat="1" ht="21.75" customHeight="1">
      <c r="A1075" s="39"/>
      <c r="B1075" s="40"/>
      <c r="C1075" s="221" t="s">
        <v>934</v>
      </c>
      <c r="D1075" s="221" t="s">
        <v>157</v>
      </c>
      <c r="E1075" s="222" t="s">
        <v>935</v>
      </c>
      <c r="F1075" s="223" t="s">
        <v>936</v>
      </c>
      <c r="G1075" s="224" t="s">
        <v>460</v>
      </c>
      <c r="H1075" s="225">
        <v>518.42499999999995</v>
      </c>
      <c r="I1075" s="226"/>
      <c r="J1075" s="227">
        <f>ROUND(I1075*H1075,2)</f>
        <v>0</v>
      </c>
      <c r="K1075" s="228"/>
      <c r="L1075" s="45"/>
      <c r="M1075" s="229" t="s">
        <v>1</v>
      </c>
      <c r="N1075" s="230" t="s">
        <v>43</v>
      </c>
      <c r="O1075" s="92"/>
      <c r="P1075" s="231">
        <f>O1075*H1075</f>
        <v>0</v>
      </c>
      <c r="Q1075" s="231">
        <v>0</v>
      </c>
      <c r="R1075" s="231">
        <f>Q1075*H1075</f>
        <v>0</v>
      </c>
      <c r="S1075" s="231">
        <v>0</v>
      </c>
      <c r="T1075" s="232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3" t="s">
        <v>161</v>
      </c>
      <c r="AT1075" s="233" t="s">
        <v>157</v>
      </c>
      <c r="AU1075" s="233" t="s">
        <v>87</v>
      </c>
      <c r="AY1075" s="18" t="s">
        <v>155</v>
      </c>
      <c r="BE1075" s="234">
        <f>IF(N1075="základní",J1075,0)</f>
        <v>0</v>
      </c>
      <c r="BF1075" s="234">
        <f>IF(N1075="snížená",J1075,0)</f>
        <v>0</v>
      </c>
      <c r="BG1075" s="234">
        <f>IF(N1075="zákl. přenesená",J1075,0)</f>
        <v>0</v>
      </c>
      <c r="BH1075" s="234">
        <f>IF(N1075="sníž. přenesená",J1075,0)</f>
        <v>0</v>
      </c>
      <c r="BI1075" s="234">
        <f>IF(N1075="nulová",J1075,0)</f>
        <v>0</v>
      </c>
      <c r="BJ1075" s="18" t="s">
        <v>85</v>
      </c>
      <c r="BK1075" s="234">
        <f>ROUND(I1075*H1075,2)</f>
        <v>0</v>
      </c>
      <c r="BL1075" s="18" t="s">
        <v>161</v>
      </c>
      <c r="BM1075" s="233" t="s">
        <v>937</v>
      </c>
    </row>
    <row r="1076" s="2" customFormat="1">
      <c r="A1076" s="39"/>
      <c r="B1076" s="40"/>
      <c r="C1076" s="41"/>
      <c r="D1076" s="235" t="s">
        <v>163</v>
      </c>
      <c r="E1076" s="41"/>
      <c r="F1076" s="236" t="s">
        <v>938</v>
      </c>
      <c r="G1076" s="41"/>
      <c r="H1076" s="41"/>
      <c r="I1076" s="237"/>
      <c r="J1076" s="41"/>
      <c r="K1076" s="41"/>
      <c r="L1076" s="45"/>
      <c r="M1076" s="238"/>
      <c r="N1076" s="239"/>
      <c r="O1076" s="92"/>
      <c r="P1076" s="92"/>
      <c r="Q1076" s="92"/>
      <c r="R1076" s="92"/>
      <c r="S1076" s="92"/>
      <c r="T1076" s="93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163</v>
      </c>
      <c r="AU1076" s="18" t="s">
        <v>87</v>
      </c>
    </row>
    <row r="1077" s="13" customFormat="1">
      <c r="A1077" s="13"/>
      <c r="B1077" s="240"/>
      <c r="C1077" s="241"/>
      <c r="D1077" s="235" t="s">
        <v>165</v>
      </c>
      <c r="E1077" s="242" t="s">
        <v>1</v>
      </c>
      <c r="F1077" s="243" t="s">
        <v>848</v>
      </c>
      <c r="G1077" s="241"/>
      <c r="H1077" s="242" t="s">
        <v>1</v>
      </c>
      <c r="I1077" s="244"/>
      <c r="J1077" s="241"/>
      <c r="K1077" s="241"/>
      <c r="L1077" s="245"/>
      <c r="M1077" s="246"/>
      <c r="N1077" s="247"/>
      <c r="O1077" s="247"/>
      <c r="P1077" s="247"/>
      <c r="Q1077" s="247"/>
      <c r="R1077" s="247"/>
      <c r="S1077" s="247"/>
      <c r="T1077" s="248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9" t="s">
        <v>165</v>
      </c>
      <c r="AU1077" s="249" t="s">
        <v>87</v>
      </c>
      <c r="AV1077" s="13" t="s">
        <v>85</v>
      </c>
      <c r="AW1077" s="13" t="s">
        <v>33</v>
      </c>
      <c r="AX1077" s="13" t="s">
        <v>78</v>
      </c>
      <c r="AY1077" s="249" t="s">
        <v>155</v>
      </c>
    </row>
    <row r="1078" s="14" customFormat="1">
      <c r="A1078" s="14"/>
      <c r="B1078" s="250"/>
      <c r="C1078" s="251"/>
      <c r="D1078" s="235" t="s">
        <v>165</v>
      </c>
      <c r="E1078" s="252" t="s">
        <v>1</v>
      </c>
      <c r="F1078" s="253" t="s">
        <v>939</v>
      </c>
      <c r="G1078" s="251"/>
      <c r="H1078" s="254">
        <v>418.63</v>
      </c>
      <c r="I1078" s="255"/>
      <c r="J1078" s="251"/>
      <c r="K1078" s="251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0" t="s">
        <v>165</v>
      </c>
      <c r="AU1078" s="260" t="s">
        <v>87</v>
      </c>
      <c r="AV1078" s="14" t="s">
        <v>87</v>
      </c>
      <c r="AW1078" s="14" t="s">
        <v>33</v>
      </c>
      <c r="AX1078" s="14" t="s">
        <v>78</v>
      </c>
      <c r="AY1078" s="260" t="s">
        <v>155</v>
      </c>
    </row>
    <row r="1079" s="13" customFormat="1">
      <c r="A1079" s="13"/>
      <c r="B1079" s="240"/>
      <c r="C1079" s="241"/>
      <c r="D1079" s="235" t="s">
        <v>165</v>
      </c>
      <c r="E1079" s="242" t="s">
        <v>1</v>
      </c>
      <c r="F1079" s="243" t="s">
        <v>850</v>
      </c>
      <c r="G1079" s="241"/>
      <c r="H1079" s="242" t="s">
        <v>1</v>
      </c>
      <c r="I1079" s="244"/>
      <c r="J1079" s="241"/>
      <c r="K1079" s="241"/>
      <c r="L1079" s="245"/>
      <c r="M1079" s="246"/>
      <c r="N1079" s="247"/>
      <c r="O1079" s="247"/>
      <c r="P1079" s="247"/>
      <c r="Q1079" s="247"/>
      <c r="R1079" s="247"/>
      <c r="S1079" s="247"/>
      <c r="T1079" s="248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9" t="s">
        <v>165</v>
      </c>
      <c r="AU1079" s="249" t="s">
        <v>87</v>
      </c>
      <c r="AV1079" s="13" t="s">
        <v>85</v>
      </c>
      <c r="AW1079" s="13" t="s">
        <v>33</v>
      </c>
      <c r="AX1079" s="13" t="s">
        <v>78</v>
      </c>
      <c r="AY1079" s="249" t="s">
        <v>155</v>
      </c>
    </row>
    <row r="1080" s="14" customFormat="1">
      <c r="A1080" s="14"/>
      <c r="B1080" s="250"/>
      <c r="C1080" s="251"/>
      <c r="D1080" s="235" t="s">
        <v>165</v>
      </c>
      <c r="E1080" s="252" t="s">
        <v>1</v>
      </c>
      <c r="F1080" s="253" t="s">
        <v>940</v>
      </c>
      <c r="G1080" s="251"/>
      <c r="H1080" s="254">
        <v>27.870000000000001</v>
      </c>
      <c r="I1080" s="255"/>
      <c r="J1080" s="251"/>
      <c r="K1080" s="251"/>
      <c r="L1080" s="256"/>
      <c r="M1080" s="257"/>
      <c r="N1080" s="258"/>
      <c r="O1080" s="258"/>
      <c r="P1080" s="258"/>
      <c r="Q1080" s="258"/>
      <c r="R1080" s="258"/>
      <c r="S1080" s="258"/>
      <c r="T1080" s="259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0" t="s">
        <v>165</v>
      </c>
      <c r="AU1080" s="260" t="s">
        <v>87</v>
      </c>
      <c r="AV1080" s="14" t="s">
        <v>87</v>
      </c>
      <c r="AW1080" s="14" t="s">
        <v>33</v>
      </c>
      <c r="AX1080" s="14" t="s">
        <v>78</v>
      </c>
      <c r="AY1080" s="260" t="s">
        <v>155</v>
      </c>
    </row>
    <row r="1081" s="14" customFormat="1">
      <c r="A1081" s="14"/>
      <c r="B1081" s="250"/>
      <c r="C1081" s="251"/>
      <c r="D1081" s="235" t="s">
        <v>165</v>
      </c>
      <c r="E1081" s="252" t="s">
        <v>1</v>
      </c>
      <c r="F1081" s="253" t="s">
        <v>941</v>
      </c>
      <c r="G1081" s="251"/>
      <c r="H1081" s="254">
        <v>64.159999999999997</v>
      </c>
      <c r="I1081" s="255"/>
      <c r="J1081" s="251"/>
      <c r="K1081" s="251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0" t="s">
        <v>165</v>
      </c>
      <c r="AU1081" s="260" t="s">
        <v>87</v>
      </c>
      <c r="AV1081" s="14" t="s">
        <v>87</v>
      </c>
      <c r="AW1081" s="14" t="s">
        <v>33</v>
      </c>
      <c r="AX1081" s="14" t="s">
        <v>78</v>
      </c>
      <c r="AY1081" s="260" t="s">
        <v>155</v>
      </c>
    </row>
    <row r="1082" s="13" customFormat="1">
      <c r="A1082" s="13"/>
      <c r="B1082" s="240"/>
      <c r="C1082" s="241"/>
      <c r="D1082" s="235" t="s">
        <v>165</v>
      </c>
      <c r="E1082" s="242" t="s">
        <v>1</v>
      </c>
      <c r="F1082" s="243" t="s">
        <v>942</v>
      </c>
      <c r="G1082" s="241"/>
      <c r="H1082" s="242" t="s">
        <v>1</v>
      </c>
      <c r="I1082" s="244"/>
      <c r="J1082" s="241"/>
      <c r="K1082" s="241"/>
      <c r="L1082" s="245"/>
      <c r="M1082" s="246"/>
      <c r="N1082" s="247"/>
      <c r="O1082" s="247"/>
      <c r="P1082" s="247"/>
      <c r="Q1082" s="247"/>
      <c r="R1082" s="247"/>
      <c r="S1082" s="247"/>
      <c r="T1082" s="248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9" t="s">
        <v>165</v>
      </c>
      <c r="AU1082" s="249" t="s">
        <v>87</v>
      </c>
      <c r="AV1082" s="13" t="s">
        <v>85</v>
      </c>
      <c r="AW1082" s="13" t="s">
        <v>33</v>
      </c>
      <c r="AX1082" s="13" t="s">
        <v>78</v>
      </c>
      <c r="AY1082" s="249" t="s">
        <v>155</v>
      </c>
    </row>
    <row r="1083" s="14" customFormat="1">
      <c r="A1083" s="14"/>
      <c r="B1083" s="250"/>
      <c r="C1083" s="251"/>
      <c r="D1083" s="235" t="s">
        <v>165</v>
      </c>
      <c r="E1083" s="252" t="s">
        <v>1</v>
      </c>
      <c r="F1083" s="253" t="s">
        <v>943</v>
      </c>
      <c r="G1083" s="251"/>
      <c r="H1083" s="254">
        <v>1.8</v>
      </c>
      <c r="I1083" s="255"/>
      <c r="J1083" s="251"/>
      <c r="K1083" s="251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0" t="s">
        <v>165</v>
      </c>
      <c r="AU1083" s="260" t="s">
        <v>87</v>
      </c>
      <c r="AV1083" s="14" t="s">
        <v>87</v>
      </c>
      <c r="AW1083" s="14" t="s">
        <v>33</v>
      </c>
      <c r="AX1083" s="14" t="s">
        <v>78</v>
      </c>
      <c r="AY1083" s="260" t="s">
        <v>155</v>
      </c>
    </row>
    <row r="1084" s="14" customFormat="1">
      <c r="A1084" s="14"/>
      <c r="B1084" s="250"/>
      <c r="C1084" s="251"/>
      <c r="D1084" s="235" t="s">
        <v>165</v>
      </c>
      <c r="E1084" s="252" t="s">
        <v>1</v>
      </c>
      <c r="F1084" s="253" t="s">
        <v>944</v>
      </c>
      <c r="G1084" s="251"/>
      <c r="H1084" s="254">
        <v>1.875</v>
      </c>
      <c r="I1084" s="255"/>
      <c r="J1084" s="251"/>
      <c r="K1084" s="251"/>
      <c r="L1084" s="256"/>
      <c r="M1084" s="257"/>
      <c r="N1084" s="258"/>
      <c r="O1084" s="258"/>
      <c r="P1084" s="258"/>
      <c r="Q1084" s="258"/>
      <c r="R1084" s="258"/>
      <c r="S1084" s="258"/>
      <c r="T1084" s="25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0" t="s">
        <v>165</v>
      </c>
      <c r="AU1084" s="260" t="s">
        <v>87</v>
      </c>
      <c r="AV1084" s="14" t="s">
        <v>87</v>
      </c>
      <c r="AW1084" s="14" t="s">
        <v>33</v>
      </c>
      <c r="AX1084" s="14" t="s">
        <v>78</v>
      </c>
      <c r="AY1084" s="260" t="s">
        <v>155</v>
      </c>
    </row>
    <row r="1085" s="14" customFormat="1">
      <c r="A1085" s="14"/>
      <c r="B1085" s="250"/>
      <c r="C1085" s="251"/>
      <c r="D1085" s="235" t="s">
        <v>165</v>
      </c>
      <c r="E1085" s="252" t="s">
        <v>1</v>
      </c>
      <c r="F1085" s="253" t="s">
        <v>945</v>
      </c>
      <c r="G1085" s="251"/>
      <c r="H1085" s="254">
        <v>1.1200000000000001</v>
      </c>
      <c r="I1085" s="255"/>
      <c r="J1085" s="251"/>
      <c r="K1085" s="251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0" t="s">
        <v>165</v>
      </c>
      <c r="AU1085" s="260" t="s">
        <v>87</v>
      </c>
      <c r="AV1085" s="14" t="s">
        <v>87</v>
      </c>
      <c r="AW1085" s="14" t="s">
        <v>33</v>
      </c>
      <c r="AX1085" s="14" t="s">
        <v>78</v>
      </c>
      <c r="AY1085" s="260" t="s">
        <v>155</v>
      </c>
    </row>
    <row r="1086" s="13" customFormat="1">
      <c r="A1086" s="13"/>
      <c r="B1086" s="240"/>
      <c r="C1086" s="241"/>
      <c r="D1086" s="235" t="s">
        <v>165</v>
      </c>
      <c r="E1086" s="242" t="s">
        <v>1</v>
      </c>
      <c r="F1086" s="243" t="s">
        <v>224</v>
      </c>
      <c r="G1086" s="241"/>
      <c r="H1086" s="242" t="s">
        <v>1</v>
      </c>
      <c r="I1086" s="244"/>
      <c r="J1086" s="241"/>
      <c r="K1086" s="241"/>
      <c r="L1086" s="245"/>
      <c r="M1086" s="246"/>
      <c r="N1086" s="247"/>
      <c r="O1086" s="247"/>
      <c r="P1086" s="247"/>
      <c r="Q1086" s="247"/>
      <c r="R1086" s="247"/>
      <c r="S1086" s="247"/>
      <c r="T1086" s="24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9" t="s">
        <v>165</v>
      </c>
      <c r="AU1086" s="249" t="s">
        <v>87</v>
      </c>
      <c r="AV1086" s="13" t="s">
        <v>85</v>
      </c>
      <c r="AW1086" s="13" t="s">
        <v>33</v>
      </c>
      <c r="AX1086" s="13" t="s">
        <v>78</v>
      </c>
      <c r="AY1086" s="249" t="s">
        <v>155</v>
      </c>
    </row>
    <row r="1087" s="14" customFormat="1">
      <c r="A1087" s="14"/>
      <c r="B1087" s="250"/>
      <c r="C1087" s="251"/>
      <c r="D1087" s="235" t="s">
        <v>165</v>
      </c>
      <c r="E1087" s="252" t="s">
        <v>1</v>
      </c>
      <c r="F1087" s="253" t="s">
        <v>946</v>
      </c>
      <c r="G1087" s="251"/>
      <c r="H1087" s="254">
        <v>2.9700000000000002</v>
      </c>
      <c r="I1087" s="255"/>
      <c r="J1087" s="251"/>
      <c r="K1087" s="251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0" t="s">
        <v>165</v>
      </c>
      <c r="AU1087" s="260" t="s">
        <v>87</v>
      </c>
      <c r="AV1087" s="14" t="s">
        <v>87</v>
      </c>
      <c r="AW1087" s="14" t="s">
        <v>33</v>
      </c>
      <c r="AX1087" s="14" t="s">
        <v>78</v>
      </c>
      <c r="AY1087" s="260" t="s">
        <v>155</v>
      </c>
    </row>
    <row r="1088" s="15" customFormat="1">
      <c r="A1088" s="15"/>
      <c r="B1088" s="261"/>
      <c r="C1088" s="262"/>
      <c r="D1088" s="235" t="s">
        <v>165</v>
      </c>
      <c r="E1088" s="263" t="s">
        <v>103</v>
      </c>
      <c r="F1088" s="264" t="s">
        <v>168</v>
      </c>
      <c r="G1088" s="262"/>
      <c r="H1088" s="265">
        <v>518.42499999999995</v>
      </c>
      <c r="I1088" s="266"/>
      <c r="J1088" s="262"/>
      <c r="K1088" s="262"/>
      <c r="L1088" s="267"/>
      <c r="M1088" s="268"/>
      <c r="N1088" s="269"/>
      <c r="O1088" s="269"/>
      <c r="P1088" s="269"/>
      <c r="Q1088" s="269"/>
      <c r="R1088" s="269"/>
      <c r="S1088" s="269"/>
      <c r="T1088" s="270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71" t="s">
        <v>165</v>
      </c>
      <c r="AU1088" s="271" t="s">
        <v>87</v>
      </c>
      <c r="AV1088" s="15" t="s">
        <v>161</v>
      </c>
      <c r="AW1088" s="15" t="s">
        <v>33</v>
      </c>
      <c r="AX1088" s="15" t="s">
        <v>85</v>
      </c>
      <c r="AY1088" s="271" t="s">
        <v>155</v>
      </c>
    </row>
    <row r="1089" s="2" customFormat="1" ht="16.5" customHeight="1">
      <c r="A1089" s="39"/>
      <c r="B1089" s="40"/>
      <c r="C1089" s="221" t="s">
        <v>947</v>
      </c>
      <c r="D1089" s="221" t="s">
        <v>157</v>
      </c>
      <c r="E1089" s="222" t="s">
        <v>948</v>
      </c>
      <c r="F1089" s="223" t="s">
        <v>949</v>
      </c>
      <c r="G1089" s="224" t="s">
        <v>363</v>
      </c>
      <c r="H1089" s="225">
        <v>66</v>
      </c>
      <c r="I1089" s="226"/>
      <c r="J1089" s="227">
        <f>ROUND(I1089*H1089,2)</f>
        <v>0</v>
      </c>
      <c r="K1089" s="228"/>
      <c r="L1089" s="45"/>
      <c r="M1089" s="229" t="s">
        <v>1</v>
      </c>
      <c r="N1089" s="230" t="s">
        <v>43</v>
      </c>
      <c r="O1089" s="92"/>
      <c r="P1089" s="231">
        <f>O1089*H1089</f>
        <v>0</v>
      </c>
      <c r="Q1089" s="231">
        <v>0</v>
      </c>
      <c r="R1089" s="231">
        <f>Q1089*H1089</f>
        <v>0</v>
      </c>
      <c r="S1089" s="231">
        <v>0</v>
      </c>
      <c r="T1089" s="232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3" t="s">
        <v>161</v>
      </c>
      <c r="AT1089" s="233" t="s">
        <v>157</v>
      </c>
      <c r="AU1089" s="233" t="s">
        <v>87</v>
      </c>
      <c r="AY1089" s="18" t="s">
        <v>155</v>
      </c>
      <c r="BE1089" s="234">
        <f>IF(N1089="základní",J1089,0)</f>
        <v>0</v>
      </c>
      <c r="BF1089" s="234">
        <f>IF(N1089="snížená",J1089,0)</f>
        <v>0</v>
      </c>
      <c r="BG1089" s="234">
        <f>IF(N1089="zákl. přenesená",J1089,0)</f>
        <v>0</v>
      </c>
      <c r="BH1089" s="234">
        <f>IF(N1089="sníž. přenesená",J1089,0)</f>
        <v>0</v>
      </c>
      <c r="BI1089" s="234">
        <f>IF(N1089="nulová",J1089,0)</f>
        <v>0</v>
      </c>
      <c r="BJ1089" s="18" t="s">
        <v>85</v>
      </c>
      <c r="BK1089" s="234">
        <f>ROUND(I1089*H1089,2)</f>
        <v>0</v>
      </c>
      <c r="BL1089" s="18" t="s">
        <v>161</v>
      </c>
      <c r="BM1089" s="233" t="s">
        <v>950</v>
      </c>
    </row>
    <row r="1090" s="2" customFormat="1">
      <c r="A1090" s="39"/>
      <c r="B1090" s="40"/>
      <c r="C1090" s="41"/>
      <c r="D1090" s="235" t="s">
        <v>163</v>
      </c>
      <c r="E1090" s="41"/>
      <c r="F1090" s="236" t="s">
        <v>949</v>
      </c>
      <c r="G1090" s="41"/>
      <c r="H1090" s="41"/>
      <c r="I1090" s="237"/>
      <c r="J1090" s="41"/>
      <c r="K1090" s="41"/>
      <c r="L1090" s="45"/>
      <c r="M1090" s="238"/>
      <c r="N1090" s="239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163</v>
      </c>
      <c r="AU1090" s="18" t="s">
        <v>87</v>
      </c>
    </row>
    <row r="1091" s="2" customFormat="1" ht="16.5" customHeight="1">
      <c r="A1091" s="39"/>
      <c r="B1091" s="40"/>
      <c r="C1091" s="283" t="s">
        <v>951</v>
      </c>
      <c r="D1091" s="283" t="s">
        <v>695</v>
      </c>
      <c r="E1091" s="284" t="s">
        <v>952</v>
      </c>
      <c r="F1091" s="285" t="s">
        <v>953</v>
      </c>
      <c r="G1091" s="286" t="s">
        <v>363</v>
      </c>
      <c r="H1091" s="287">
        <v>66</v>
      </c>
      <c r="I1091" s="288"/>
      <c r="J1091" s="289">
        <f>ROUND(I1091*H1091,2)</f>
        <v>0</v>
      </c>
      <c r="K1091" s="290"/>
      <c r="L1091" s="291"/>
      <c r="M1091" s="292" t="s">
        <v>1</v>
      </c>
      <c r="N1091" s="293" t="s">
        <v>43</v>
      </c>
      <c r="O1091" s="92"/>
      <c r="P1091" s="231">
        <f>O1091*H1091</f>
        <v>0</v>
      </c>
      <c r="Q1091" s="231">
        <v>0.014</v>
      </c>
      <c r="R1091" s="231">
        <f>Q1091*H1091</f>
        <v>0.92400000000000004</v>
      </c>
      <c r="S1091" s="231">
        <v>0</v>
      </c>
      <c r="T1091" s="232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3" t="s">
        <v>305</v>
      </c>
      <c r="AT1091" s="233" t="s">
        <v>695</v>
      </c>
      <c r="AU1091" s="233" t="s">
        <v>87</v>
      </c>
      <c r="AY1091" s="18" t="s">
        <v>155</v>
      </c>
      <c r="BE1091" s="234">
        <f>IF(N1091="základní",J1091,0)</f>
        <v>0</v>
      </c>
      <c r="BF1091" s="234">
        <f>IF(N1091="snížená",J1091,0)</f>
        <v>0</v>
      </c>
      <c r="BG1091" s="234">
        <f>IF(N1091="zákl. přenesená",J1091,0)</f>
        <v>0</v>
      </c>
      <c r="BH1091" s="234">
        <f>IF(N1091="sníž. přenesená",J1091,0)</f>
        <v>0</v>
      </c>
      <c r="BI1091" s="234">
        <f>IF(N1091="nulová",J1091,0)</f>
        <v>0</v>
      </c>
      <c r="BJ1091" s="18" t="s">
        <v>85</v>
      </c>
      <c r="BK1091" s="234">
        <f>ROUND(I1091*H1091,2)</f>
        <v>0</v>
      </c>
      <c r="BL1091" s="18" t="s">
        <v>161</v>
      </c>
      <c r="BM1091" s="233" t="s">
        <v>954</v>
      </c>
    </row>
    <row r="1092" s="2" customFormat="1">
      <c r="A1092" s="39"/>
      <c r="B1092" s="40"/>
      <c r="C1092" s="41"/>
      <c r="D1092" s="235" t="s">
        <v>163</v>
      </c>
      <c r="E1092" s="41"/>
      <c r="F1092" s="236" t="s">
        <v>953</v>
      </c>
      <c r="G1092" s="41"/>
      <c r="H1092" s="41"/>
      <c r="I1092" s="237"/>
      <c r="J1092" s="41"/>
      <c r="K1092" s="41"/>
      <c r="L1092" s="45"/>
      <c r="M1092" s="238"/>
      <c r="N1092" s="239"/>
      <c r="O1092" s="92"/>
      <c r="P1092" s="92"/>
      <c r="Q1092" s="92"/>
      <c r="R1092" s="92"/>
      <c r="S1092" s="92"/>
      <c r="T1092" s="93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163</v>
      </c>
      <c r="AU1092" s="18" t="s">
        <v>87</v>
      </c>
    </row>
    <row r="1093" s="12" customFormat="1" ht="22.8" customHeight="1">
      <c r="A1093" s="12"/>
      <c r="B1093" s="205"/>
      <c r="C1093" s="206"/>
      <c r="D1093" s="207" t="s">
        <v>77</v>
      </c>
      <c r="E1093" s="219" t="s">
        <v>268</v>
      </c>
      <c r="F1093" s="219" t="s">
        <v>955</v>
      </c>
      <c r="G1093" s="206"/>
      <c r="H1093" s="206"/>
      <c r="I1093" s="209"/>
      <c r="J1093" s="220">
        <f>BK1093</f>
        <v>0</v>
      </c>
      <c r="K1093" s="206"/>
      <c r="L1093" s="211"/>
      <c r="M1093" s="212"/>
      <c r="N1093" s="213"/>
      <c r="O1093" s="213"/>
      <c r="P1093" s="214">
        <f>SUM(P1094:P1334)</f>
        <v>0</v>
      </c>
      <c r="Q1093" s="213"/>
      <c r="R1093" s="214">
        <f>SUM(R1094:R1334)</f>
        <v>89.106211999999999</v>
      </c>
      <c r="S1093" s="213"/>
      <c r="T1093" s="215">
        <f>SUM(T1094:T1334)</f>
        <v>0</v>
      </c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R1093" s="216" t="s">
        <v>85</v>
      </c>
      <c r="AT1093" s="217" t="s">
        <v>77</v>
      </c>
      <c r="AU1093" s="217" t="s">
        <v>85</v>
      </c>
      <c r="AY1093" s="216" t="s">
        <v>155</v>
      </c>
      <c r="BK1093" s="218">
        <f>SUM(BK1094:BK1334)</f>
        <v>0</v>
      </c>
    </row>
    <row r="1094" s="2" customFormat="1" ht="21.75" customHeight="1">
      <c r="A1094" s="39"/>
      <c r="B1094" s="40"/>
      <c r="C1094" s="221" t="s">
        <v>956</v>
      </c>
      <c r="D1094" s="221" t="s">
        <v>157</v>
      </c>
      <c r="E1094" s="222" t="s">
        <v>957</v>
      </c>
      <c r="F1094" s="223" t="s">
        <v>958</v>
      </c>
      <c r="G1094" s="224" t="s">
        <v>160</v>
      </c>
      <c r="H1094" s="225">
        <v>300</v>
      </c>
      <c r="I1094" s="226"/>
      <c r="J1094" s="227">
        <f>ROUND(I1094*H1094,2)</f>
        <v>0</v>
      </c>
      <c r="K1094" s="228"/>
      <c r="L1094" s="45"/>
      <c r="M1094" s="229" t="s">
        <v>1</v>
      </c>
      <c r="N1094" s="230" t="s">
        <v>43</v>
      </c>
      <c r="O1094" s="92"/>
      <c r="P1094" s="231">
        <f>O1094*H1094</f>
        <v>0</v>
      </c>
      <c r="Q1094" s="231">
        <v>0.108</v>
      </c>
      <c r="R1094" s="231">
        <f>Q1094*H1094</f>
        <v>32.399999999999999</v>
      </c>
      <c r="S1094" s="231">
        <v>0</v>
      </c>
      <c r="T1094" s="232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3" t="s">
        <v>161</v>
      </c>
      <c r="AT1094" s="233" t="s">
        <v>157</v>
      </c>
      <c r="AU1094" s="233" t="s">
        <v>87</v>
      </c>
      <c r="AY1094" s="18" t="s">
        <v>155</v>
      </c>
      <c r="BE1094" s="234">
        <f>IF(N1094="základní",J1094,0)</f>
        <v>0</v>
      </c>
      <c r="BF1094" s="234">
        <f>IF(N1094="snížená",J1094,0)</f>
        <v>0</v>
      </c>
      <c r="BG1094" s="234">
        <f>IF(N1094="zákl. přenesená",J1094,0)</f>
        <v>0</v>
      </c>
      <c r="BH1094" s="234">
        <f>IF(N1094="sníž. přenesená",J1094,0)</f>
        <v>0</v>
      </c>
      <c r="BI1094" s="234">
        <f>IF(N1094="nulová",J1094,0)</f>
        <v>0</v>
      </c>
      <c r="BJ1094" s="18" t="s">
        <v>85</v>
      </c>
      <c r="BK1094" s="234">
        <f>ROUND(I1094*H1094,2)</f>
        <v>0</v>
      </c>
      <c r="BL1094" s="18" t="s">
        <v>161</v>
      </c>
      <c r="BM1094" s="233" t="s">
        <v>959</v>
      </c>
    </row>
    <row r="1095" s="2" customFormat="1">
      <c r="A1095" s="39"/>
      <c r="B1095" s="40"/>
      <c r="C1095" s="41"/>
      <c r="D1095" s="235" t="s">
        <v>163</v>
      </c>
      <c r="E1095" s="41"/>
      <c r="F1095" s="236" t="s">
        <v>960</v>
      </c>
      <c r="G1095" s="41"/>
      <c r="H1095" s="41"/>
      <c r="I1095" s="237"/>
      <c r="J1095" s="41"/>
      <c r="K1095" s="41"/>
      <c r="L1095" s="45"/>
      <c r="M1095" s="238"/>
      <c r="N1095" s="239"/>
      <c r="O1095" s="92"/>
      <c r="P1095" s="92"/>
      <c r="Q1095" s="92"/>
      <c r="R1095" s="92"/>
      <c r="S1095" s="92"/>
      <c r="T1095" s="9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163</v>
      </c>
      <c r="AU1095" s="18" t="s">
        <v>87</v>
      </c>
    </row>
    <row r="1096" s="14" customFormat="1">
      <c r="A1096" s="14"/>
      <c r="B1096" s="250"/>
      <c r="C1096" s="251"/>
      <c r="D1096" s="235" t="s">
        <v>165</v>
      </c>
      <c r="E1096" s="252" t="s">
        <v>1</v>
      </c>
      <c r="F1096" s="253" t="s">
        <v>961</v>
      </c>
      <c r="G1096" s="251"/>
      <c r="H1096" s="254">
        <v>300</v>
      </c>
      <c r="I1096" s="255"/>
      <c r="J1096" s="251"/>
      <c r="K1096" s="251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0" t="s">
        <v>165</v>
      </c>
      <c r="AU1096" s="260" t="s">
        <v>87</v>
      </c>
      <c r="AV1096" s="14" t="s">
        <v>87</v>
      </c>
      <c r="AW1096" s="14" t="s">
        <v>33</v>
      </c>
      <c r="AX1096" s="14" t="s">
        <v>85</v>
      </c>
      <c r="AY1096" s="260" t="s">
        <v>155</v>
      </c>
    </row>
    <row r="1097" s="2" customFormat="1" ht="16.5" customHeight="1">
      <c r="A1097" s="39"/>
      <c r="B1097" s="40"/>
      <c r="C1097" s="283" t="s">
        <v>962</v>
      </c>
      <c r="D1097" s="283" t="s">
        <v>695</v>
      </c>
      <c r="E1097" s="284" t="s">
        <v>963</v>
      </c>
      <c r="F1097" s="285" t="s">
        <v>964</v>
      </c>
      <c r="G1097" s="286" t="s">
        <v>761</v>
      </c>
      <c r="H1097" s="287">
        <v>50</v>
      </c>
      <c r="I1097" s="288"/>
      <c r="J1097" s="289">
        <f>ROUND(I1097*H1097,2)</f>
        <v>0</v>
      </c>
      <c r="K1097" s="290"/>
      <c r="L1097" s="291"/>
      <c r="M1097" s="292" t="s">
        <v>1</v>
      </c>
      <c r="N1097" s="293" t="s">
        <v>43</v>
      </c>
      <c r="O1097" s="92"/>
      <c r="P1097" s="231">
        <f>O1097*H1097</f>
        <v>0</v>
      </c>
      <c r="Q1097" s="231">
        <v>1.1200000000000001</v>
      </c>
      <c r="R1097" s="231">
        <f>Q1097*H1097</f>
        <v>56.000000000000007</v>
      </c>
      <c r="S1097" s="231">
        <v>0</v>
      </c>
      <c r="T1097" s="232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3" t="s">
        <v>305</v>
      </c>
      <c r="AT1097" s="233" t="s">
        <v>695</v>
      </c>
      <c r="AU1097" s="233" t="s">
        <v>87</v>
      </c>
      <c r="AY1097" s="18" t="s">
        <v>155</v>
      </c>
      <c r="BE1097" s="234">
        <f>IF(N1097="základní",J1097,0)</f>
        <v>0</v>
      </c>
      <c r="BF1097" s="234">
        <f>IF(N1097="snížená",J1097,0)</f>
        <v>0</v>
      </c>
      <c r="BG1097" s="234">
        <f>IF(N1097="zákl. přenesená",J1097,0)</f>
        <v>0</v>
      </c>
      <c r="BH1097" s="234">
        <f>IF(N1097="sníž. přenesená",J1097,0)</f>
        <v>0</v>
      </c>
      <c r="BI1097" s="234">
        <f>IF(N1097="nulová",J1097,0)</f>
        <v>0</v>
      </c>
      <c r="BJ1097" s="18" t="s">
        <v>85</v>
      </c>
      <c r="BK1097" s="234">
        <f>ROUND(I1097*H1097,2)</f>
        <v>0</v>
      </c>
      <c r="BL1097" s="18" t="s">
        <v>161</v>
      </c>
      <c r="BM1097" s="233" t="s">
        <v>965</v>
      </c>
    </row>
    <row r="1098" s="2" customFormat="1">
      <c r="A1098" s="39"/>
      <c r="B1098" s="40"/>
      <c r="C1098" s="41"/>
      <c r="D1098" s="235" t="s">
        <v>163</v>
      </c>
      <c r="E1098" s="41"/>
      <c r="F1098" s="236" t="s">
        <v>964</v>
      </c>
      <c r="G1098" s="41"/>
      <c r="H1098" s="41"/>
      <c r="I1098" s="237"/>
      <c r="J1098" s="41"/>
      <c r="K1098" s="41"/>
      <c r="L1098" s="45"/>
      <c r="M1098" s="238"/>
      <c r="N1098" s="239"/>
      <c r="O1098" s="92"/>
      <c r="P1098" s="92"/>
      <c r="Q1098" s="92"/>
      <c r="R1098" s="92"/>
      <c r="S1098" s="92"/>
      <c r="T1098" s="93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T1098" s="18" t="s">
        <v>163</v>
      </c>
      <c r="AU1098" s="18" t="s">
        <v>87</v>
      </c>
    </row>
    <row r="1099" s="13" customFormat="1">
      <c r="A1099" s="13"/>
      <c r="B1099" s="240"/>
      <c r="C1099" s="241"/>
      <c r="D1099" s="235" t="s">
        <v>165</v>
      </c>
      <c r="E1099" s="242" t="s">
        <v>1</v>
      </c>
      <c r="F1099" s="243" t="s">
        <v>966</v>
      </c>
      <c r="G1099" s="241"/>
      <c r="H1099" s="242" t="s">
        <v>1</v>
      </c>
      <c r="I1099" s="244"/>
      <c r="J1099" s="241"/>
      <c r="K1099" s="241"/>
      <c r="L1099" s="245"/>
      <c r="M1099" s="246"/>
      <c r="N1099" s="247"/>
      <c r="O1099" s="247"/>
      <c r="P1099" s="247"/>
      <c r="Q1099" s="247"/>
      <c r="R1099" s="247"/>
      <c r="S1099" s="247"/>
      <c r="T1099" s="24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9" t="s">
        <v>165</v>
      </c>
      <c r="AU1099" s="249" t="s">
        <v>87</v>
      </c>
      <c r="AV1099" s="13" t="s">
        <v>85</v>
      </c>
      <c r="AW1099" s="13" t="s">
        <v>33</v>
      </c>
      <c r="AX1099" s="13" t="s">
        <v>78</v>
      </c>
      <c r="AY1099" s="249" t="s">
        <v>155</v>
      </c>
    </row>
    <row r="1100" s="14" customFormat="1">
      <c r="A1100" s="14"/>
      <c r="B1100" s="250"/>
      <c r="C1100" s="251"/>
      <c r="D1100" s="235" t="s">
        <v>165</v>
      </c>
      <c r="E1100" s="252" t="s">
        <v>1</v>
      </c>
      <c r="F1100" s="253" t="s">
        <v>854</v>
      </c>
      <c r="G1100" s="251"/>
      <c r="H1100" s="254">
        <v>50</v>
      </c>
      <c r="I1100" s="255"/>
      <c r="J1100" s="251"/>
      <c r="K1100" s="251"/>
      <c r="L1100" s="256"/>
      <c r="M1100" s="257"/>
      <c r="N1100" s="258"/>
      <c r="O1100" s="258"/>
      <c r="P1100" s="258"/>
      <c r="Q1100" s="258"/>
      <c r="R1100" s="258"/>
      <c r="S1100" s="258"/>
      <c r="T1100" s="259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0" t="s">
        <v>165</v>
      </c>
      <c r="AU1100" s="260" t="s">
        <v>87</v>
      </c>
      <c r="AV1100" s="14" t="s">
        <v>87</v>
      </c>
      <c r="AW1100" s="14" t="s">
        <v>33</v>
      </c>
      <c r="AX1100" s="14" t="s">
        <v>85</v>
      </c>
      <c r="AY1100" s="260" t="s">
        <v>155</v>
      </c>
    </row>
    <row r="1101" s="2" customFormat="1" ht="16.5" customHeight="1">
      <c r="A1101" s="39"/>
      <c r="B1101" s="40"/>
      <c r="C1101" s="221" t="s">
        <v>967</v>
      </c>
      <c r="D1101" s="221" t="s">
        <v>157</v>
      </c>
      <c r="E1101" s="222" t="s">
        <v>968</v>
      </c>
      <c r="F1101" s="223" t="s">
        <v>969</v>
      </c>
      <c r="G1101" s="224" t="s">
        <v>160</v>
      </c>
      <c r="H1101" s="225">
        <v>586.79999999999995</v>
      </c>
      <c r="I1101" s="226"/>
      <c r="J1101" s="227">
        <f>ROUND(I1101*H1101,2)</f>
        <v>0</v>
      </c>
      <c r="K1101" s="228"/>
      <c r="L1101" s="45"/>
      <c r="M1101" s="229" t="s">
        <v>1</v>
      </c>
      <c r="N1101" s="230" t="s">
        <v>43</v>
      </c>
      <c r="O1101" s="92"/>
      <c r="P1101" s="231">
        <f>O1101*H1101</f>
        <v>0</v>
      </c>
      <c r="Q1101" s="231">
        <v>0</v>
      </c>
      <c r="R1101" s="231">
        <f>Q1101*H1101</f>
        <v>0</v>
      </c>
      <c r="S1101" s="231">
        <v>0</v>
      </c>
      <c r="T1101" s="232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3" t="s">
        <v>161</v>
      </c>
      <c r="AT1101" s="233" t="s">
        <v>157</v>
      </c>
      <c r="AU1101" s="233" t="s">
        <v>87</v>
      </c>
      <c r="AY1101" s="18" t="s">
        <v>155</v>
      </c>
      <c r="BE1101" s="234">
        <f>IF(N1101="základní",J1101,0)</f>
        <v>0</v>
      </c>
      <c r="BF1101" s="234">
        <f>IF(N1101="snížená",J1101,0)</f>
        <v>0</v>
      </c>
      <c r="BG1101" s="234">
        <f>IF(N1101="zákl. přenesená",J1101,0)</f>
        <v>0</v>
      </c>
      <c r="BH1101" s="234">
        <f>IF(N1101="sníž. přenesená",J1101,0)</f>
        <v>0</v>
      </c>
      <c r="BI1101" s="234">
        <f>IF(N1101="nulová",J1101,0)</f>
        <v>0</v>
      </c>
      <c r="BJ1101" s="18" t="s">
        <v>85</v>
      </c>
      <c r="BK1101" s="234">
        <f>ROUND(I1101*H1101,2)</f>
        <v>0</v>
      </c>
      <c r="BL1101" s="18" t="s">
        <v>161</v>
      </c>
      <c r="BM1101" s="233" t="s">
        <v>970</v>
      </c>
    </row>
    <row r="1102" s="2" customFormat="1">
      <c r="A1102" s="39"/>
      <c r="B1102" s="40"/>
      <c r="C1102" s="41"/>
      <c r="D1102" s="235" t="s">
        <v>163</v>
      </c>
      <c r="E1102" s="41"/>
      <c r="F1102" s="236" t="s">
        <v>971</v>
      </c>
      <c r="G1102" s="41"/>
      <c r="H1102" s="41"/>
      <c r="I1102" s="237"/>
      <c r="J1102" s="41"/>
      <c r="K1102" s="41"/>
      <c r="L1102" s="45"/>
      <c r="M1102" s="238"/>
      <c r="N1102" s="239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163</v>
      </c>
      <c r="AU1102" s="18" t="s">
        <v>87</v>
      </c>
    </row>
    <row r="1103" s="13" customFormat="1">
      <c r="A1103" s="13"/>
      <c r="B1103" s="240"/>
      <c r="C1103" s="241"/>
      <c r="D1103" s="235" t="s">
        <v>165</v>
      </c>
      <c r="E1103" s="242" t="s">
        <v>1</v>
      </c>
      <c r="F1103" s="243" t="s">
        <v>585</v>
      </c>
      <c r="G1103" s="241"/>
      <c r="H1103" s="242" t="s">
        <v>1</v>
      </c>
      <c r="I1103" s="244"/>
      <c r="J1103" s="241"/>
      <c r="K1103" s="241"/>
      <c r="L1103" s="245"/>
      <c r="M1103" s="246"/>
      <c r="N1103" s="247"/>
      <c r="O1103" s="247"/>
      <c r="P1103" s="247"/>
      <c r="Q1103" s="247"/>
      <c r="R1103" s="247"/>
      <c r="S1103" s="247"/>
      <c r="T1103" s="248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9" t="s">
        <v>165</v>
      </c>
      <c r="AU1103" s="249" t="s">
        <v>87</v>
      </c>
      <c r="AV1103" s="13" t="s">
        <v>85</v>
      </c>
      <c r="AW1103" s="13" t="s">
        <v>33</v>
      </c>
      <c r="AX1103" s="13" t="s">
        <v>78</v>
      </c>
      <c r="AY1103" s="249" t="s">
        <v>155</v>
      </c>
    </row>
    <row r="1104" s="13" customFormat="1">
      <c r="A1104" s="13"/>
      <c r="B1104" s="240"/>
      <c r="C1104" s="241"/>
      <c r="D1104" s="235" t="s">
        <v>165</v>
      </c>
      <c r="E1104" s="242" t="s">
        <v>1</v>
      </c>
      <c r="F1104" s="243" t="s">
        <v>185</v>
      </c>
      <c r="G1104" s="241"/>
      <c r="H1104" s="242" t="s">
        <v>1</v>
      </c>
      <c r="I1104" s="244"/>
      <c r="J1104" s="241"/>
      <c r="K1104" s="241"/>
      <c r="L1104" s="245"/>
      <c r="M1104" s="246"/>
      <c r="N1104" s="247"/>
      <c r="O1104" s="247"/>
      <c r="P1104" s="247"/>
      <c r="Q1104" s="247"/>
      <c r="R1104" s="247"/>
      <c r="S1104" s="247"/>
      <c r="T1104" s="248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9" t="s">
        <v>165</v>
      </c>
      <c r="AU1104" s="249" t="s">
        <v>87</v>
      </c>
      <c r="AV1104" s="13" t="s">
        <v>85</v>
      </c>
      <c r="AW1104" s="13" t="s">
        <v>33</v>
      </c>
      <c r="AX1104" s="13" t="s">
        <v>78</v>
      </c>
      <c r="AY1104" s="249" t="s">
        <v>155</v>
      </c>
    </row>
    <row r="1105" s="14" customFormat="1">
      <c r="A1105" s="14"/>
      <c r="B1105" s="250"/>
      <c r="C1105" s="251"/>
      <c r="D1105" s="235" t="s">
        <v>165</v>
      </c>
      <c r="E1105" s="252" t="s">
        <v>1</v>
      </c>
      <c r="F1105" s="253" t="s">
        <v>277</v>
      </c>
      <c r="G1105" s="251"/>
      <c r="H1105" s="254">
        <v>170.90000000000001</v>
      </c>
      <c r="I1105" s="255"/>
      <c r="J1105" s="251"/>
      <c r="K1105" s="251"/>
      <c r="L1105" s="256"/>
      <c r="M1105" s="257"/>
      <c r="N1105" s="258"/>
      <c r="O1105" s="258"/>
      <c r="P1105" s="258"/>
      <c r="Q1105" s="258"/>
      <c r="R1105" s="258"/>
      <c r="S1105" s="258"/>
      <c r="T1105" s="259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0" t="s">
        <v>165</v>
      </c>
      <c r="AU1105" s="260" t="s">
        <v>87</v>
      </c>
      <c r="AV1105" s="14" t="s">
        <v>87</v>
      </c>
      <c r="AW1105" s="14" t="s">
        <v>33</v>
      </c>
      <c r="AX1105" s="14" t="s">
        <v>78</v>
      </c>
      <c r="AY1105" s="260" t="s">
        <v>155</v>
      </c>
    </row>
    <row r="1106" s="14" customFormat="1">
      <c r="A1106" s="14"/>
      <c r="B1106" s="250"/>
      <c r="C1106" s="251"/>
      <c r="D1106" s="235" t="s">
        <v>165</v>
      </c>
      <c r="E1106" s="252" t="s">
        <v>1</v>
      </c>
      <c r="F1106" s="253" t="s">
        <v>208</v>
      </c>
      <c r="G1106" s="251"/>
      <c r="H1106" s="254">
        <v>4.3200000000000003</v>
      </c>
      <c r="I1106" s="255"/>
      <c r="J1106" s="251"/>
      <c r="K1106" s="251"/>
      <c r="L1106" s="256"/>
      <c r="M1106" s="257"/>
      <c r="N1106" s="258"/>
      <c r="O1106" s="258"/>
      <c r="P1106" s="258"/>
      <c r="Q1106" s="258"/>
      <c r="R1106" s="258"/>
      <c r="S1106" s="258"/>
      <c r="T1106" s="259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0" t="s">
        <v>165</v>
      </c>
      <c r="AU1106" s="260" t="s">
        <v>87</v>
      </c>
      <c r="AV1106" s="14" t="s">
        <v>87</v>
      </c>
      <c r="AW1106" s="14" t="s">
        <v>33</v>
      </c>
      <c r="AX1106" s="14" t="s">
        <v>78</v>
      </c>
      <c r="AY1106" s="260" t="s">
        <v>155</v>
      </c>
    </row>
    <row r="1107" s="13" customFormat="1">
      <c r="A1107" s="13"/>
      <c r="B1107" s="240"/>
      <c r="C1107" s="241"/>
      <c r="D1107" s="235" t="s">
        <v>165</v>
      </c>
      <c r="E1107" s="242" t="s">
        <v>1</v>
      </c>
      <c r="F1107" s="243" t="s">
        <v>190</v>
      </c>
      <c r="G1107" s="241"/>
      <c r="H1107" s="242" t="s">
        <v>1</v>
      </c>
      <c r="I1107" s="244"/>
      <c r="J1107" s="241"/>
      <c r="K1107" s="241"/>
      <c r="L1107" s="245"/>
      <c r="M1107" s="246"/>
      <c r="N1107" s="247"/>
      <c r="O1107" s="247"/>
      <c r="P1107" s="247"/>
      <c r="Q1107" s="247"/>
      <c r="R1107" s="247"/>
      <c r="S1107" s="247"/>
      <c r="T1107" s="248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9" t="s">
        <v>165</v>
      </c>
      <c r="AU1107" s="249" t="s">
        <v>87</v>
      </c>
      <c r="AV1107" s="13" t="s">
        <v>85</v>
      </c>
      <c r="AW1107" s="13" t="s">
        <v>33</v>
      </c>
      <c r="AX1107" s="13" t="s">
        <v>78</v>
      </c>
      <c r="AY1107" s="249" t="s">
        <v>155</v>
      </c>
    </row>
    <row r="1108" s="14" customFormat="1">
      <c r="A1108" s="14"/>
      <c r="B1108" s="250"/>
      <c r="C1108" s="251"/>
      <c r="D1108" s="235" t="s">
        <v>165</v>
      </c>
      <c r="E1108" s="252" t="s">
        <v>1</v>
      </c>
      <c r="F1108" s="253" t="s">
        <v>191</v>
      </c>
      <c r="G1108" s="251"/>
      <c r="H1108" s="254">
        <v>23</v>
      </c>
      <c r="I1108" s="255"/>
      <c r="J1108" s="251"/>
      <c r="K1108" s="251"/>
      <c r="L1108" s="256"/>
      <c r="M1108" s="257"/>
      <c r="N1108" s="258"/>
      <c r="O1108" s="258"/>
      <c r="P1108" s="258"/>
      <c r="Q1108" s="258"/>
      <c r="R1108" s="258"/>
      <c r="S1108" s="258"/>
      <c r="T1108" s="259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0" t="s">
        <v>165</v>
      </c>
      <c r="AU1108" s="260" t="s">
        <v>87</v>
      </c>
      <c r="AV1108" s="14" t="s">
        <v>87</v>
      </c>
      <c r="AW1108" s="14" t="s">
        <v>33</v>
      </c>
      <c r="AX1108" s="14" t="s">
        <v>78</v>
      </c>
      <c r="AY1108" s="260" t="s">
        <v>155</v>
      </c>
    </row>
    <row r="1109" s="14" customFormat="1">
      <c r="A1109" s="14"/>
      <c r="B1109" s="250"/>
      <c r="C1109" s="251"/>
      <c r="D1109" s="235" t="s">
        <v>165</v>
      </c>
      <c r="E1109" s="252" t="s">
        <v>1</v>
      </c>
      <c r="F1109" s="253" t="s">
        <v>192</v>
      </c>
      <c r="G1109" s="251"/>
      <c r="H1109" s="254">
        <v>1.44</v>
      </c>
      <c r="I1109" s="255"/>
      <c r="J1109" s="251"/>
      <c r="K1109" s="251"/>
      <c r="L1109" s="256"/>
      <c r="M1109" s="257"/>
      <c r="N1109" s="258"/>
      <c r="O1109" s="258"/>
      <c r="P1109" s="258"/>
      <c r="Q1109" s="258"/>
      <c r="R1109" s="258"/>
      <c r="S1109" s="258"/>
      <c r="T1109" s="259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0" t="s">
        <v>165</v>
      </c>
      <c r="AU1109" s="260" t="s">
        <v>87</v>
      </c>
      <c r="AV1109" s="14" t="s">
        <v>87</v>
      </c>
      <c r="AW1109" s="14" t="s">
        <v>33</v>
      </c>
      <c r="AX1109" s="14" t="s">
        <v>78</v>
      </c>
      <c r="AY1109" s="260" t="s">
        <v>155</v>
      </c>
    </row>
    <row r="1110" s="14" customFormat="1">
      <c r="A1110" s="14"/>
      <c r="B1110" s="250"/>
      <c r="C1110" s="251"/>
      <c r="D1110" s="235" t="s">
        <v>165</v>
      </c>
      <c r="E1110" s="252" t="s">
        <v>1</v>
      </c>
      <c r="F1110" s="253" t="s">
        <v>281</v>
      </c>
      <c r="G1110" s="251"/>
      <c r="H1110" s="254">
        <v>116.09999999999999</v>
      </c>
      <c r="I1110" s="255"/>
      <c r="J1110" s="251"/>
      <c r="K1110" s="251"/>
      <c r="L1110" s="256"/>
      <c r="M1110" s="257"/>
      <c r="N1110" s="258"/>
      <c r="O1110" s="258"/>
      <c r="P1110" s="258"/>
      <c r="Q1110" s="258"/>
      <c r="R1110" s="258"/>
      <c r="S1110" s="258"/>
      <c r="T1110" s="259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0" t="s">
        <v>165</v>
      </c>
      <c r="AU1110" s="260" t="s">
        <v>87</v>
      </c>
      <c r="AV1110" s="14" t="s">
        <v>87</v>
      </c>
      <c r="AW1110" s="14" t="s">
        <v>33</v>
      </c>
      <c r="AX1110" s="14" t="s">
        <v>78</v>
      </c>
      <c r="AY1110" s="260" t="s">
        <v>155</v>
      </c>
    </row>
    <row r="1111" s="14" customFormat="1">
      <c r="A1111" s="14"/>
      <c r="B1111" s="250"/>
      <c r="C1111" s="251"/>
      <c r="D1111" s="235" t="s">
        <v>165</v>
      </c>
      <c r="E1111" s="252" t="s">
        <v>1</v>
      </c>
      <c r="F1111" s="253" t="s">
        <v>208</v>
      </c>
      <c r="G1111" s="251"/>
      <c r="H1111" s="254">
        <v>4.3200000000000003</v>
      </c>
      <c r="I1111" s="255"/>
      <c r="J1111" s="251"/>
      <c r="K1111" s="251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0" t="s">
        <v>165</v>
      </c>
      <c r="AU1111" s="260" t="s">
        <v>87</v>
      </c>
      <c r="AV1111" s="14" t="s">
        <v>87</v>
      </c>
      <c r="AW1111" s="14" t="s">
        <v>33</v>
      </c>
      <c r="AX1111" s="14" t="s">
        <v>78</v>
      </c>
      <c r="AY1111" s="260" t="s">
        <v>155</v>
      </c>
    </row>
    <row r="1112" s="13" customFormat="1">
      <c r="A1112" s="13"/>
      <c r="B1112" s="240"/>
      <c r="C1112" s="241"/>
      <c r="D1112" s="235" t="s">
        <v>165</v>
      </c>
      <c r="E1112" s="242" t="s">
        <v>1</v>
      </c>
      <c r="F1112" s="243" t="s">
        <v>283</v>
      </c>
      <c r="G1112" s="241"/>
      <c r="H1112" s="242" t="s">
        <v>1</v>
      </c>
      <c r="I1112" s="244"/>
      <c r="J1112" s="241"/>
      <c r="K1112" s="241"/>
      <c r="L1112" s="245"/>
      <c r="M1112" s="246"/>
      <c r="N1112" s="247"/>
      <c r="O1112" s="247"/>
      <c r="P1112" s="247"/>
      <c r="Q1112" s="247"/>
      <c r="R1112" s="247"/>
      <c r="S1112" s="247"/>
      <c r="T1112" s="24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9" t="s">
        <v>165</v>
      </c>
      <c r="AU1112" s="249" t="s">
        <v>87</v>
      </c>
      <c r="AV1112" s="13" t="s">
        <v>85</v>
      </c>
      <c r="AW1112" s="13" t="s">
        <v>33</v>
      </c>
      <c r="AX1112" s="13" t="s">
        <v>78</v>
      </c>
      <c r="AY1112" s="249" t="s">
        <v>155</v>
      </c>
    </row>
    <row r="1113" s="14" customFormat="1">
      <c r="A1113" s="14"/>
      <c r="B1113" s="250"/>
      <c r="C1113" s="251"/>
      <c r="D1113" s="235" t="s">
        <v>165</v>
      </c>
      <c r="E1113" s="252" t="s">
        <v>1</v>
      </c>
      <c r="F1113" s="253" t="s">
        <v>284</v>
      </c>
      <c r="G1113" s="251"/>
      <c r="H1113" s="254">
        <v>262.39999999999998</v>
      </c>
      <c r="I1113" s="255"/>
      <c r="J1113" s="251"/>
      <c r="K1113" s="251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0" t="s">
        <v>165</v>
      </c>
      <c r="AU1113" s="260" t="s">
        <v>87</v>
      </c>
      <c r="AV1113" s="14" t="s">
        <v>87</v>
      </c>
      <c r="AW1113" s="14" t="s">
        <v>33</v>
      </c>
      <c r="AX1113" s="14" t="s">
        <v>78</v>
      </c>
      <c r="AY1113" s="260" t="s">
        <v>155</v>
      </c>
    </row>
    <row r="1114" s="14" customFormat="1">
      <c r="A1114" s="14"/>
      <c r="B1114" s="250"/>
      <c r="C1114" s="251"/>
      <c r="D1114" s="235" t="s">
        <v>165</v>
      </c>
      <c r="E1114" s="252" t="s">
        <v>1</v>
      </c>
      <c r="F1114" s="253" t="s">
        <v>208</v>
      </c>
      <c r="G1114" s="251"/>
      <c r="H1114" s="254">
        <v>4.3200000000000003</v>
      </c>
      <c r="I1114" s="255"/>
      <c r="J1114" s="251"/>
      <c r="K1114" s="251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0" t="s">
        <v>165</v>
      </c>
      <c r="AU1114" s="260" t="s">
        <v>87</v>
      </c>
      <c r="AV1114" s="14" t="s">
        <v>87</v>
      </c>
      <c r="AW1114" s="14" t="s">
        <v>33</v>
      </c>
      <c r="AX1114" s="14" t="s">
        <v>78</v>
      </c>
      <c r="AY1114" s="260" t="s">
        <v>155</v>
      </c>
    </row>
    <row r="1115" s="15" customFormat="1">
      <c r="A1115" s="15"/>
      <c r="B1115" s="261"/>
      <c r="C1115" s="262"/>
      <c r="D1115" s="235" t="s">
        <v>165</v>
      </c>
      <c r="E1115" s="263" t="s">
        <v>1</v>
      </c>
      <c r="F1115" s="264" t="s">
        <v>168</v>
      </c>
      <c r="G1115" s="262"/>
      <c r="H1115" s="265">
        <v>586.79999999999995</v>
      </c>
      <c r="I1115" s="266"/>
      <c r="J1115" s="262"/>
      <c r="K1115" s="262"/>
      <c r="L1115" s="267"/>
      <c r="M1115" s="268"/>
      <c r="N1115" s="269"/>
      <c r="O1115" s="269"/>
      <c r="P1115" s="269"/>
      <c r="Q1115" s="269"/>
      <c r="R1115" s="269"/>
      <c r="S1115" s="269"/>
      <c r="T1115" s="270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1" t="s">
        <v>165</v>
      </c>
      <c r="AU1115" s="271" t="s">
        <v>87</v>
      </c>
      <c r="AV1115" s="15" t="s">
        <v>161</v>
      </c>
      <c r="AW1115" s="15" t="s">
        <v>33</v>
      </c>
      <c r="AX1115" s="15" t="s">
        <v>85</v>
      </c>
      <c r="AY1115" s="271" t="s">
        <v>155</v>
      </c>
    </row>
    <row r="1116" s="2" customFormat="1" ht="16.5" customHeight="1">
      <c r="A1116" s="39"/>
      <c r="B1116" s="40"/>
      <c r="C1116" s="221" t="s">
        <v>972</v>
      </c>
      <c r="D1116" s="221" t="s">
        <v>157</v>
      </c>
      <c r="E1116" s="222" t="s">
        <v>973</v>
      </c>
      <c r="F1116" s="223" t="s">
        <v>974</v>
      </c>
      <c r="G1116" s="224" t="s">
        <v>160</v>
      </c>
      <c r="H1116" s="225">
        <v>383.06999999999999</v>
      </c>
      <c r="I1116" s="226"/>
      <c r="J1116" s="227">
        <f>ROUND(I1116*H1116,2)</f>
        <v>0</v>
      </c>
      <c r="K1116" s="228"/>
      <c r="L1116" s="45"/>
      <c r="M1116" s="229" t="s">
        <v>1</v>
      </c>
      <c r="N1116" s="230" t="s">
        <v>43</v>
      </c>
      <c r="O1116" s="92"/>
      <c r="P1116" s="231">
        <f>O1116*H1116</f>
        <v>0</v>
      </c>
      <c r="Q1116" s="231">
        <v>0</v>
      </c>
      <c r="R1116" s="231">
        <f>Q1116*H1116</f>
        <v>0</v>
      </c>
      <c r="S1116" s="231">
        <v>0</v>
      </c>
      <c r="T1116" s="232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3" t="s">
        <v>161</v>
      </c>
      <c r="AT1116" s="233" t="s">
        <v>157</v>
      </c>
      <c r="AU1116" s="233" t="s">
        <v>87</v>
      </c>
      <c r="AY1116" s="18" t="s">
        <v>155</v>
      </c>
      <c r="BE1116" s="234">
        <f>IF(N1116="základní",J1116,0)</f>
        <v>0</v>
      </c>
      <c r="BF1116" s="234">
        <f>IF(N1116="snížená",J1116,0)</f>
        <v>0</v>
      </c>
      <c r="BG1116" s="234">
        <f>IF(N1116="zákl. přenesená",J1116,0)</f>
        <v>0</v>
      </c>
      <c r="BH1116" s="234">
        <f>IF(N1116="sníž. přenesená",J1116,0)</f>
        <v>0</v>
      </c>
      <c r="BI1116" s="234">
        <f>IF(N1116="nulová",J1116,0)</f>
        <v>0</v>
      </c>
      <c r="BJ1116" s="18" t="s">
        <v>85</v>
      </c>
      <c r="BK1116" s="234">
        <f>ROUND(I1116*H1116,2)</f>
        <v>0</v>
      </c>
      <c r="BL1116" s="18" t="s">
        <v>161</v>
      </c>
      <c r="BM1116" s="233" t="s">
        <v>975</v>
      </c>
    </row>
    <row r="1117" s="2" customFormat="1">
      <c r="A1117" s="39"/>
      <c r="B1117" s="40"/>
      <c r="C1117" s="41"/>
      <c r="D1117" s="235" t="s">
        <v>163</v>
      </c>
      <c r="E1117" s="41"/>
      <c r="F1117" s="236" t="s">
        <v>976</v>
      </c>
      <c r="G1117" s="41"/>
      <c r="H1117" s="41"/>
      <c r="I1117" s="237"/>
      <c r="J1117" s="41"/>
      <c r="K1117" s="41"/>
      <c r="L1117" s="45"/>
      <c r="M1117" s="238"/>
      <c r="N1117" s="239"/>
      <c r="O1117" s="92"/>
      <c r="P1117" s="92"/>
      <c r="Q1117" s="92"/>
      <c r="R1117" s="92"/>
      <c r="S1117" s="92"/>
      <c r="T1117" s="93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163</v>
      </c>
      <c r="AU1117" s="18" t="s">
        <v>87</v>
      </c>
    </row>
    <row r="1118" s="13" customFormat="1">
      <c r="A1118" s="13"/>
      <c r="B1118" s="240"/>
      <c r="C1118" s="241"/>
      <c r="D1118" s="235" t="s">
        <v>165</v>
      </c>
      <c r="E1118" s="242" t="s">
        <v>1</v>
      </c>
      <c r="F1118" s="243" t="s">
        <v>585</v>
      </c>
      <c r="G1118" s="241"/>
      <c r="H1118" s="242" t="s">
        <v>1</v>
      </c>
      <c r="I1118" s="244"/>
      <c r="J1118" s="241"/>
      <c r="K1118" s="241"/>
      <c r="L1118" s="245"/>
      <c r="M1118" s="246"/>
      <c r="N1118" s="247"/>
      <c r="O1118" s="247"/>
      <c r="P1118" s="247"/>
      <c r="Q1118" s="247"/>
      <c r="R1118" s="247"/>
      <c r="S1118" s="247"/>
      <c r="T1118" s="248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9" t="s">
        <v>165</v>
      </c>
      <c r="AU1118" s="249" t="s">
        <v>87</v>
      </c>
      <c r="AV1118" s="13" t="s">
        <v>85</v>
      </c>
      <c r="AW1118" s="13" t="s">
        <v>33</v>
      </c>
      <c r="AX1118" s="13" t="s">
        <v>78</v>
      </c>
      <c r="AY1118" s="249" t="s">
        <v>155</v>
      </c>
    </row>
    <row r="1119" s="13" customFormat="1">
      <c r="A1119" s="13"/>
      <c r="B1119" s="240"/>
      <c r="C1119" s="241"/>
      <c r="D1119" s="235" t="s">
        <v>165</v>
      </c>
      <c r="E1119" s="242" t="s">
        <v>1</v>
      </c>
      <c r="F1119" s="243" t="s">
        <v>232</v>
      </c>
      <c r="G1119" s="241"/>
      <c r="H1119" s="242" t="s">
        <v>1</v>
      </c>
      <c r="I1119" s="244"/>
      <c r="J1119" s="241"/>
      <c r="K1119" s="241"/>
      <c r="L1119" s="245"/>
      <c r="M1119" s="246"/>
      <c r="N1119" s="247"/>
      <c r="O1119" s="247"/>
      <c r="P1119" s="247"/>
      <c r="Q1119" s="247"/>
      <c r="R1119" s="247"/>
      <c r="S1119" s="247"/>
      <c r="T1119" s="248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9" t="s">
        <v>165</v>
      </c>
      <c r="AU1119" s="249" t="s">
        <v>87</v>
      </c>
      <c r="AV1119" s="13" t="s">
        <v>85</v>
      </c>
      <c r="AW1119" s="13" t="s">
        <v>33</v>
      </c>
      <c r="AX1119" s="13" t="s">
        <v>78</v>
      </c>
      <c r="AY1119" s="249" t="s">
        <v>155</v>
      </c>
    </row>
    <row r="1120" s="14" customFormat="1">
      <c r="A1120" s="14"/>
      <c r="B1120" s="250"/>
      <c r="C1120" s="251"/>
      <c r="D1120" s="235" t="s">
        <v>165</v>
      </c>
      <c r="E1120" s="252" t="s">
        <v>1</v>
      </c>
      <c r="F1120" s="253" t="s">
        <v>273</v>
      </c>
      <c r="G1120" s="251"/>
      <c r="H1120" s="254">
        <v>1.3</v>
      </c>
      <c r="I1120" s="255"/>
      <c r="J1120" s="251"/>
      <c r="K1120" s="251"/>
      <c r="L1120" s="256"/>
      <c r="M1120" s="257"/>
      <c r="N1120" s="258"/>
      <c r="O1120" s="258"/>
      <c r="P1120" s="258"/>
      <c r="Q1120" s="258"/>
      <c r="R1120" s="258"/>
      <c r="S1120" s="258"/>
      <c r="T1120" s="259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0" t="s">
        <v>165</v>
      </c>
      <c r="AU1120" s="260" t="s">
        <v>87</v>
      </c>
      <c r="AV1120" s="14" t="s">
        <v>87</v>
      </c>
      <c r="AW1120" s="14" t="s">
        <v>33</v>
      </c>
      <c r="AX1120" s="14" t="s">
        <v>78</v>
      </c>
      <c r="AY1120" s="260" t="s">
        <v>155</v>
      </c>
    </row>
    <row r="1121" s="13" customFormat="1">
      <c r="A1121" s="13"/>
      <c r="B1121" s="240"/>
      <c r="C1121" s="241"/>
      <c r="D1121" s="235" t="s">
        <v>165</v>
      </c>
      <c r="E1121" s="242" t="s">
        <v>1</v>
      </c>
      <c r="F1121" s="243" t="s">
        <v>274</v>
      </c>
      <c r="G1121" s="241"/>
      <c r="H1121" s="242" t="s">
        <v>1</v>
      </c>
      <c r="I1121" s="244"/>
      <c r="J1121" s="241"/>
      <c r="K1121" s="241"/>
      <c r="L1121" s="245"/>
      <c r="M1121" s="246"/>
      <c r="N1121" s="247"/>
      <c r="O1121" s="247"/>
      <c r="P1121" s="247"/>
      <c r="Q1121" s="247"/>
      <c r="R1121" s="247"/>
      <c r="S1121" s="247"/>
      <c r="T1121" s="248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9" t="s">
        <v>165</v>
      </c>
      <c r="AU1121" s="249" t="s">
        <v>87</v>
      </c>
      <c r="AV1121" s="13" t="s">
        <v>85</v>
      </c>
      <c r="AW1121" s="13" t="s">
        <v>33</v>
      </c>
      <c r="AX1121" s="13" t="s">
        <v>78</v>
      </c>
      <c r="AY1121" s="249" t="s">
        <v>155</v>
      </c>
    </row>
    <row r="1122" s="14" customFormat="1">
      <c r="A1122" s="14"/>
      <c r="B1122" s="250"/>
      <c r="C1122" s="251"/>
      <c r="D1122" s="235" t="s">
        <v>165</v>
      </c>
      <c r="E1122" s="252" t="s">
        <v>1</v>
      </c>
      <c r="F1122" s="253" t="s">
        <v>275</v>
      </c>
      <c r="G1122" s="251"/>
      <c r="H1122" s="254">
        <v>12.25</v>
      </c>
      <c r="I1122" s="255"/>
      <c r="J1122" s="251"/>
      <c r="K1122" s="251"/>
      <c r="L1122" s="256"/>
      <c r="M1122" s="257"/>
      <c r="N1122" s="258"/>
      <c r="O1122" s="258"/>
      <c r="P1122" s="258"/>
      <c r="Q1122" s="258"/>
      <c r="R1122" s="258"/>
      <c r="S1122" s="258"/>
      <c r="T1122" s="259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0" t="s">
        <v>165</v>
      </c>
      <c r="AU1122" s="260" t="s">
        <v>87</v>
      </c>
      <c r="AV1122" s="14" t="s">
        <v>87</v>
      </c>
      <c r="AW1122" s="14" t="s">
        <v>33</v>
      </c>
      <c r="AX1122" s="14" t="s">
        <v>78</v>
      </c>
      <c r="AY1122" s="260" t="s">
        <v>155</v>
      </c>
    </row>
    <row r="1123" s="13" customFormat="1">
      <c r="A1123" s="13"/>
      <c r="B1123" s="240"/>
      <c r="C1123" s="241"/>
      <c r="D1123" s="235" t="s">
        <v>165</v>
      </c>
      <c r="E1123" s="242" t="s">
        <v>1</v>
      </c>
      <c r="F1123" s="243" t="s">
        <v>177</v>
      </c>
      <c r="G1123" s="241"/>
      <c r="H1123" s="242" t="s">
        <v>1</v>
      </c>
      <c r="I1123" s="244"/>
      <c r="J1123" s="241"/>
      <c r="K1123" s="241"/>
      <c r="L1123" s="245"/>
      <c r="M1123" s="246"/>
      <c r="N1123" s="247"/>
      <c r="O1123" s="247"/>
      <c r="P1123" s="247"/>
      <c r="Q1123" s="247"/>
      <c r="R1123" s="247"/>
      <c r="S1123" s="247"/>
      <c r="T1123" s="248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9" t="s">
        <v>165</v>
      </c>
      <c r="AU1123" s="249" t="s">
        <v>87</v>
      </c>
      <c r="AV1123" s="13" t="s">
        <v>85</v>
      </c>
      <c r="AW1123" s="13" t="s">
        <v>33</v>
      </c>
      <c r="AX1123" s="13" t="s">
        <v>78</v>
      </c>
      <c r="AY1123" s="249" t="s">
        <v>155</v>
      </c>
    </row>
    <row r="1124" s="14" customFormat="1">
      <c r="A1124" s="14"/>
      <c r="B1124" s="250"/>
      <c r="C1124" s="251"/>
      <c r="D1124" s="235" t="s">
        <v>165</v>
      </c>
      <c r="E1124" s="252" t="s">
        <v>1</v>
      </c>
      <c r="F1124" s="253" t="s">
        <v>276</v>
      </c>
      <c r="G1124" s="251"/>
      <c r="H1124" s="254">
        <v>47</v>
      </c>
      <c r="I1124" s="255"/>
      <c r="J1124" s="251"/>
      <c r="K1124" s="251"/>
      <c r="L1124" s="256"/>
      <c r="M1124" s="257"/>
      <c r="N1124" s="258"/>
      <c r="O1124" s="258"/>
      <c r="P1124" s="258"/>
      <c r="Q1124" s="258"/>
      <c r="R1124" s="258"/>
      <c r="S1124" s="258"/>
      <c r="T1124" s="259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0" t="s">
        <v>165</v>
      </c>
      <c r="AU1124" s="260" t="s">
        <v>87</v>
      </c>
      <c r="AV1124" s="14" t="s">
        <v>87</v>
      </c>
      <c r="AW1124" s="14" t="s">
        <v>33</v>
      </c>
      <c r="AX1124" s="14" t="s">
        <v>78</v>
      </c>
      <c r="AY1124" s="260" t="s">
        <v>155</v>
      </c>
    </row>
    <row r="1125" s="13" customFormat="1">
      <c r="A1125" s="13"/>
      <c r="B1125" s="240"/>
      <c r="C1125" s="241"/>
      <c r="D1125" s="235" t="s">
        <v>165</v>
      </c>
      <c r="E1125" s="242" t="s">
        <v>1</v>
      </c>
      <c r="F1125" s="243" t="s">
        <v>175</v>
      </c>
      <c r="G1125" s="241"/>
      <c r="H1125" s="242" t="s">
        <v>1</v>
      </c>
      <c r="I1125" s="244"/>
      <c r="J1125" s="241"/>
      <c r="K1125" s="241"/>
      <c r="L1125" s="245"/>
      <c r="M1125" s="246"/>
      <c r="N1125" s="247"/>
      <c r="O1125" s="247"/>
      <c r="P1125" s="247"/>
      <c r="Q1125" s="247"/>
      <c r="R1125" s="247"/>
      <c r="S1125" s="247"/>
      <c r="T1125" s="248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9" t="s">
        <v>165</v>
      </c>
      <c r="AU1125" s="249" t="s">
        <v>87</v>
      </c>
      <c r="AV1125" s="13" t="s">
        <v>85</v>
      </c>
      <c r="AW1125" s="13" t="s">
        <v>33</v>
      </c>
      <c r="AX1125" s="13" t="s">
        <v>78</v>
      </c>
      <c r="AY1125" s="249" t="s">
        <v>155</v>
      </c>
    </row>
    <row r="1126" s="14" customFormat="1">
      <c r="A1126" s="14"/>
      <c r="B1126" s="250"/>
      <c r="C1126" s="251"/>
      <c r="D1126" s="235" t="s">
        <v>165</v>
      </c>
      <c r="E1126" s="252" t="s">
        <v>1</v>
      </c>
      <c r="F1126" s="253" t="s">
        <v>192</v>
      </c>
      <c r="G1126" s="251"/>
      <c r="H1126" s="254">
        <v>1.44</v>
      </c>
      <c r="I1126" s="255"/>
      <c r="J1126" s="251"/>
      <c r="K1126" s="251"/>
      <c r="L1126" s="256"/>
      <c r="M1126" s="257"/>
      <c r="N1126" s="258"/>
      <c r="O1126" s="258"/>
      <c r="P1126" s="258"/>
      <c r="Q1126" s="258"/>
      <c r="R1126" s="258"/>
      <c r="S1126" s="258"/>
      <c r="T1126" s="259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0" t="s">
        <v>165</v>
      </c>
      <c r="AU1126" s="260" t="s">
        <v>87</v>
      </c>
      <c r="AV1126" s="14" t="s">
        <v>87</v>
      </c>
      <c r="AW1126" s="14" t="s">
        <v>33</v>
      </c>
      <c r="AX1126" s="14" t="s">
        <v>78</v>
      </c>
      <c r="AY1126" s="260" t="s">
        <v>155</v>
      </c>
    </row>
    <row r="1127" s="13" customFormat="1">
      <c r="A1127" s="13"/>
      <c r="B1127" s="240"/>
      <c r="C1127" s="241"/>
      <c r="D1127" s="235" t="s">
        <v>165</v>
      </c>
      <c r="E1127" s="242" t="s">
        <v>1</v>
      </c>
      <c r="F1127" s="243" t="s">
        <v>278</v>
      </c>
      <c r="G1127" s="241"/>
      <c r="H1127" s="242" t="s">
        <v>1</v>
      </c>
      <c r="I1127" s="244"/>
      <c r="J1127" s="241"/>
      <c r="K1127" s="241"/>
      <c r="L1127" s="245"/>
      <c r="M1127" s="246"/>
      <c r="N1127" s="247"/>
      <c r="O1127" s="247"/>
      <c r="P1127" s="247"/>
      <c r="Q1127" s="247"/>
      <c r="R1127" s="247"/>
      <c r="S1127" s="247"/>
      <c r="T1127" s="248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9" t="s">
        <v>165</v>
      </c>
      <c r="AU1127" s="249" t="s">
        <v>87</v>
      </c>
      <c r="AV1127" s="13" t="s">
        <v>85</v>
      </c>
      <c r="AW1127" s="13" t="s">
        <v>33</v>
      </c>
      <c r="AX1127" s="13" t="s">
        <v>78</v>
      </c>
      <c r="AY1127" s="249" t="s">
        <v>155</v>
      </c>
    </row>
    <row r="1128" s="14" customFormat="1">
      <c r="A1128" s="14"/>
      <c r="B1128" s="250"/>
      <c r="C1128" s="251"/>
      <c r="D1128" s="235" t="s">
        <v>165</v>
      </c>
      <c r="E1128" s="252" t="s">
        <v>1</v>
      </c>
      <c r="F1128" s="253" t="s">
        <v>279</v>
      </c>
      <c r="G1128" s="251"/>
      <c r="H1128" s="254">
        <v>6.25</v>
      </c>
      <c r="I1128" s="255"/>
      <c r="J1128" s="251"/>
      <c r="K1128" s="251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0" t="s">
        <v>165</v>
      </c>
      <c r="AU1128" s="260" t="s">
        <v>87</v>
      </c>
      <c r="AV1128" s="14" t="s">
        <v>87</v>
      </c>
      <c r="AW1128" s="14" t="s">
        <v>33</v>
      </c>
      <c r="AX1128" s="14" t="s">
        <v>78</v>
      </c>
      <c r="AY1128" s="260" t="s">
        <v>155</v>
      </c>
    </row>
    <row r="1129" s="13" customFormat="1">
      <c r="A1129" s="13"/>
      <c r="B1129" s="240"/>
      <c r="C1129" s="241"/>
      <c r="D1129" s="235" t="s">
        <v>165</v>
      </c>
      <c r="E1129" s="242" t="s">
        <v>1</v>
      </c>
      <c r="F1129" s="243" t="s">
        <v>187</v>
      </c>
      <c r="G1129" s="241"/>
      <c r="H1129" s="242" t="s">
        <v>1</v>
      </c>
      <c r="I1129" s="244"/>
      <c r="J1129" s="241"/>
      <c r="K1129" s="241"/>
      <c r="L1129" s="245"/>
      <c r="M1129" s="246"/>
      <c r="N1129" s="247"/>
      <c r="O1129" s="247"/>
      <c r="P1129" s="247"/>
      <c r="Q1129" s="247"/>
      <c r="R1129" s="247"/>
      <c r="S1129" s="247"/>
      <c r="T1129" s="24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9" t="s">
        <v>165</v>
      </c>
      <c r="AU1129" s="249" t="s">
        <v>87</v>
      </c>
      <c r="AV1129" s="13" t="s">
        <v>85</v>
      </c>
      <c r="AW1129" s="13" t="s">
        <v>33</v>
      </c>
      <c r="AX1129" s="13" t="s">
        <v>78</v>
      </c>
      <c r="AY1129" s="249" t="s">
        <v>155</v>
      </c>
    </row>
    <row r="1130" s="14" customFormat="1">
      <c r="A1130" s="14"/>
      <c r="B1130" s="250"/>
      <c r="C1130" s="251"/>
      <c r="D1130" s="235" t="s">
        <v>165</v>
      </c>
      <c r="E1130" s="252" t="s">
        <v>1</v>
      </c>
      <c r="F1130" s="253" t="s">
        <v>280</v>
      </c>
      <c r="G1130" s="251"/>
      <c r="H1130" s="254">
        <v>21.100000000000001</v>
      </c>
      <c r="I1130" s="255"/>
      <c r="J1130" s="251"/>
      <c r="K1130" s="251"/>
      <c r="L1130" s="256"/>
      <c r="M1130" s="257"/>
      <c r="N1130" s="258"/>
      <c r="O1130" s="258"/>
      <c r="P1130" s="258"/>
      <c r="Q1130" s="258"/>
      <c r="R1130" s="258"/>
      <c r="S1130" s="258"/>
      <c r="T1130" s="259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0" t="s">
        <v>165</v>
      </c>
      <c r="AU1130" s="260" t="s">
        <v>87</v>
      </c>
      <c r="AV1130" s="14" t="s">
        <v>87</v>
      </c>
      <c r="AW1130" s="14" t="s">
        <v>33</v>
      </c>
      <c r="AX1130" s="14" t="s">
        <v>78</v>
      </c>
      <c r="AY1130" s="260" t="s">
        <v>155</v>
      </c>
    </row>
    <row r="1131" s="14" customFormat="1">
      <c r="A1131" s="14"/>
      <c r="B1131" s="250"/>
      <c r="C1131" s="251"/>
      <c r="D1131" s="235" t="s">
        <v>165</v>
      </c>
      <c r="E1131" s="252" t="s">
        <v>1</v>
      </c>
      <c r="F1131" s="253" t="s">
        <v>192</v>
      </c>
      <c r="G1131" s="251"/>
      <c r="H1131" s="254">
        <v>1.44</v>
      </c>
      <c r="I1131" s="255"/>
      <c r="J1131" s="251"/>
      <c r="K1131" s="251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0" t="s">
        <v>165</v>
      </c>
      <c r="AU1131" s="260" t="s">
        <v>87</v>
      </c>
      <c r="AV1131" s="14" t="s">
        <v>87</v>
      </c>
      <c r="AW1131" s="14" t="s">
        <v>33</v>
      </c>
      <c r="AX1131" s="14" t="s">
        <v>78</v>
      </c>
      <c r="AY1131" s="260" t="s">
        <v>155</v>
      </c>
    </row>
    <row r="1132" s="13" customFormat="1">
      <c r="A1132" s="13"/>
      <c r="B1132" s="240"/>
      <c r="C1132" s="241"/>
      <c r="D1132" s="235" t="s">
        <v>165</v>
      </c>
      <c r="E1132" s="242" t="s">
        <v>1</v>
      </c>
      <c r="F1132" s="243" t="s">
        <v>166</v>
      </c>
      <c r="G1132" s="241"/>
      <c r="H1132" s="242" t="s">
        <v>1</v>
      </c>
      <c r="I1132" s="244"/>
      <c r="J1132" s="241"/>
      <c r="K1132" s="241"/>
      <c r="L1132" s="245"/>
      <c r="M1132" s="246"/>
      <c r="N1132" s="247"/>
      <c r="O1132" s="247"/>
      <c r="P1132" s="247"/>
      <c r="Q1132" s="247"/>
      <c r="R1132" s="247"/>
      <c r="S1132" s="247"/>
      <c r="T1132" s="248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9" t="s">
        <v>165</v>
      </c>
      <c r="AU1132" s="249" t="s">
        <v>87</v>
      </c>
      <c r="AV1132" s="13" t="s">
        <v>85</v>
      </c>
      <c r="AW1132" s="13" t="s">
        <v>33</v>
      </c>
      <c r="AX1132" s="13" t="s">
        <v>78</v>
      </c>
      <c r="AY1132" s="249" t="s">
        <v>155</v>
      </c>
    </row>
    <row r="1133" s="14" customFormat="1">
      <c r="A1133" s="14"/>
      <c r="B1133" s="250"/>
      <c r="C1133" s="251"/>
      <c r="D1133" s="235" t="s">
        <v>165</v>
      </c>
      <c r="E1133" s="252" t="s">
        <v>1</v>
      </c>
      <c r="F1133" s="253" t="s">
        <v>282</v>
      </c>
      <c r="G1133" s="251"/>
      <c r="H1133" s="254">
        <v>29.399999999999999</v>
      </c>
      <c r="I1133" s="255"/>
      <c r="J1133" s="251"/>
      <c r="K1133" s="251"/>
      <c r="L1133" s="256"/>
      <c r="M1133" s="257"/>
      <c r="N1133" s="258"/>
      <c r="O1133" s="258"/>
      <c r="P1133" s="258"/>
      <c r="Q1133" s="258"/>
      <c r="R1133" s="258"/>
      <c r="S1133" s="258"/>
      <c r="T1133" s="259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0" t="s">
        <v>165</v>
      </c>
      <c r="AU1133" s="260" t="s">
        <v>87</v>
      </c>
      <c r="AV1133" s="14" t="s">
        <v>87</v>
      </c>
      <c r="AW1133" s="14" t="s">
        <v>33</v>
      </c>
      <c r="AX1133" s="14" t="s">
        <v>78</v>
      </c>
      <c r="AY1133" s="260" t="s">
        <v>155</v>
      </c>
    </row>
    <row r="1134" s="14" customFormat="1">
      <c r="A1134" s="14"/>
      <c r="B1134" s="250"/>
      <c r="C1134" s="251"/>
      <c r="D1134" s="235" t="s">
        <v>165</v>
      </c>
      <c r="E1134" s="252" t="s">
        <v>1</v>
      </c>
      <c r="F1134" s="253" t="s">
        <v>192</v>
      </c>
      <c r="G1134" s="251"/>
      <c r="H1134" s="254">
        <v>1.44</v>
      </c>
      <c r="I1134" s="255"/>
      <c r="J1134" s="251"/>
      <c r="K1134" s="251"/>
      <c r="L1134" s="256"/>
      <c r="M1134" s="257"/>
      <c r="N1134" s="258"/>
      <c r="O1134" s="258"/>
      <c r="P1134" s="258"/>
      <c r="Q1134" s="258"/>
      <c r="R1134" s="258"/>
      <c r="S1134" s="258"/>
      <c r="T1134" s="259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0" t="s">
        <v>165</v>
      </c>
      <c r="AU1134" s="260" t="s">
        <v>87</v>
      </c>
      <c r="AV1134" s="14" t="s">
        <v>87</v>
      </c>
      <c r="AW1134" s="14" t="s">
        <v>33</v>
      </c>
      <c r="AX1134" s="14" t="s">
        <v>78</v>
      </c>
      <c r="AY1134" s="260" t="s">
        <v>155</v>
      </c>
    </row>
    <row r="1135" s="13" customFormat="1">
      <c r="A1135" s="13"/>
      <c r="B1135" s="240"/>
      <c r="C1135" s="241"/>
      <c r="D1135" s="235" t="s">
        <v>165</v>
      </c>
      <c r="E1135" s="242" t="s">
        <v>1</v>
      </c>
      <c r="F1135" s="243" t="s">
        <v>285</v>
      </c>
      <c r="G1135" s="241"/>
      <c r="H1135" s="242" t="s">
        <v>1</v>
      </c>
      <c r="I1135" s="244"/>
      <c r="J1135" s="241"/>
      <c r="K1135" s="241"/>
      <c r="L1135" s="245"/>
      <c r="M1135" s="246"/>
      <c r="N1135" s="247"/>
      <c r="O1135" s="247"/>
      <c r="P1135" s="247"/>
      <c r="Q1135" s="247"/>
      <c r="R1135" s="247"/>
      <c r="S1135" s="247"/>
      <c r="T1135" s="248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9" t="s">
        <v>165</v>
      </c>
      <c r="AU1135" s="249" t="s">
        <v>87</v>
      </c>
      <c r="AV1135" s="13" t="s">
        <v>85</v>
      </c>
      <c r="AW1135" s="13" t="s">
        <v>33</v>
      </c>
      <c r="AX1135" s="13" t="s">
        <v>78</v>
      </c>
      <c r="AY1135" s="249" t="s">
        <v>155</v>
      </c>
    </row>
    <row r="1136" s="14" customFormat="1">
      <c r="A1136" s="14"/>
      <c r="B1136" s="250"/>
      <c r="C1136" s="251"/>
      <c r="D1136" s="235" t="s">
        <v>165</v>
      </c>
      <c r="E1136" s="252" t="s">
        <v>1</v>
      </c>
      <c r="F1136" s="253" t="s">
        <v>279</v>
      </c>
      <c r="G1136" s="251"/>
      <c r="H1136" s="254">
        <v>6.25</v>
      </c>
      <c r="I1136" s="255"/>
      <c r="J1136" s="251"/>
      <c r="K1136" s="251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0" t="s">
        <v>165</v>
      </c>
      <c r="AU1136" s="260" t="s">
        <v>87</v>
      </c>
      <c r="AV1136" s="14" t="s">
        <v>87</v>
      </c>
      <c r="AW1136" s="14" t="s">
        <v>33</v>
      </c>
      <c r="AX1136" s="14" t="s">
        <v>78</v>
      </c>
      <c r="AY1136" s="260" t="s">
        <v>155</v>
      </c>
    </row>
    <row r="1137" s="13" customFormat="1">
      <c r="A1137" s="13"/>
      <c r="B1137" s="240"/>
      <c r="C1137" s="241"/>
      <c r="D1137" s="235" t="s">
        <v>165</v>
      </c>
      <c r="E1137" s="242" t="s">
        <v>1</v>
      </c>
      <c r="F1137" s="243" t="s">
        <v>286</v>
      </c>
      <c r="G1137" s="241"/>
      <c r="H1137" s="242" t="s">
        <v>1</v>
      </c>
      <c r="I1137" s="244"/>
      <c r="J1137" s="241"/>
      <c r="K1137" s="241"/>
      <c r="L1137" s="245"/>
      <c r="M1137" s="246"/>
      <c r="N1137" s="247"/>
      <c r="O1137" s="247"/>
      <c r="P1137" s="247"/>
      <c r="Q1137" s="247"/>
      <c r="R1137" s="247"/>
      <c r="S1137" s="247"/>
      <c r="T1137" s="248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9" t="s">
        <v>165</v>
      </c>
      <c r="AU1137" s="249" t="s">
        <v>87</v>
      </c>
      <c r="AV1137" s="13" t="s">
        <v>85</v>
      </c>
      <c r="AW1137" s="13" t="s">
        <v>33</v>
      </c>
      <c r="AX1137" s="13" t="s">
        <v>78</v>
      </c>
      <c r="AY1137" s="249" t="s">
        <v>155</v>
      </c>
    </row>
    <row r="1138" s="14" customFormat="1">
      <c r="A1138" s="14"/>
      <c r="B1138" s="250"/>
      <c r="C1138" s="251"/>
      <c r="D1138" s="235" t="s">
        <v>165</v>
      </c>
      <c r="E1138" s="252" t="s">
        <v>1</v>
      </c>
      <c r="F1138" s="253" t="s">
        <v>287</v>
      </c>
      <c r="G1138" s="251"/>
      <c r="H1138" s="254">
        <v>51.200000000000003</v>
      </c>
      <c r="I1138" s="255"/>
      <c r="J1138" s="251"/>
      <c r="K1138" s="251"/>
      <c r="L1138" s="256"/>
      <c r="M1138" s="257"/>
      <c r="N1138" s="258"/>
      <c r="O1138" s="258"/>
      <c r="P1138" s="258"/>
      <c r="Q1138" s="258"/>
      <c r="R1138" s="258"/>
      <c r="S1138" s="258"/>
      <c r="T1138" s="259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0" t="s">
        <v>165</v>
      </c>
      <c r="AU1138" s="260" t="s">
        <v>87</v>
      </c>
      <c r="AV1138" s="14" t="s">
        <v>87</v>
      </c>
      <c r="AW1138" s="14" t="s">
        <v>33</v>
      </c>
      <c r="AX1138" s="14" t="s">
        <v>78</v>
      </c>
      <c r="AY1138" s="260" t="s">
        <v>155</v>
      </c>
    </row>
    <row r="1139" s="13" customFormat="1">
      <c r="A1139" s="13"/>
      <c r="B1139" s="240"/>
      <c r="C1139" s="241"/>
      <c r="D1139" s="235" t="s">
        <v>165</v>
      </c>
      <c r="E1139" s="242" t="s">
        <v>1</v>
      </c>
      <c r="F1139" s="243" t="s">
        <v>977</v>
      </c>
      <c r="G1139" s="241"/>
      <c r="H1139" s="242" t="s">
        <v>1</v>
      </c>
      <c r="I1139" s="244"/>
      <c r="J1139" s="241"/>
      <c r="K1139" s="241"/>
      <c r="L1139" s="245"/>
      <c r="M1139" s="246"/>
      <c r="N1139" s="247"/>
      <c r="O1139" s="247"/>
      <c r="P1139" s="247"/>
      <c r="Q1139" s="247"/>
      <c r="R1139" s="247"/>
      <c r="S1139" s="247"/>
      <c r="T1139" s="248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9" t="s">
        <v>165</v>
      </c>
      <c r="AU1139" s="249" t="s">
        <v>87</v>
      </c>
      <c r="AV1139" s="13" t="s">
        <v>85</v>
      </c>
      <c r="AW1139" s="13" t="s">
        <v>33</v>
      </c>
      <c r="AX1139" s="13" t="s">
        <v>78</v>
      </c>
      <c r="AY1139" s="249" t="s">
        <v>155</v>
      </c>
    </row>
    <row r="1140" s="13" customFormat="1">
      <c r="A1140" s="13"/>
      <c r="B1140" s="240"/>
      <c r="C1140" s="241"/>
      <c r="D1140" s="235" t="s">
        <v>165</v>
      </c>
      <c r="E1140" s="242" t="s">
        <v>1</v>
      </c>
      <c r="F1140" s="243" t="s">
        <v>193</v>
      </c>
      <c r="G1140" s="241"/>
      <c r="H1140" s="242" t="s">
        <v>1</v>
      </c>
      <c r="I1140" s="244"/>
      <c r="J1140" s="241"/>
      <c r="K1140" s="241"/>
      <c r="L1140" s="245"/>
      <c r="M1140" s="246"/>
      <c r="N1140" s="247"/>
      <c r="O1140" s="247"/>
      <c r="P1140" s="247"/>
      <c r="Q1140" s="247"/>
      <c r="R1140" s="247"/>
      <c r="S1140" s="247"/>
      <c r="T1140" s="24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9" t="s">
        <v>165</v>
      </c>
      <c r="AU1140" s="249" t="s">
        <v>87</v>
      </c>
      <c r="AV1140" s="13" t="s">
        <v>85</v>
      </c>
      <c r="AW1140" s="13" t="s">
        <v>33</v>
      </c>
      <c r="AX1140" s="13" t="s">
        <v>78</v>
      </c>
      <c r="AY1140" s="249" t="s">
        <v>155</v>
      </c>
    </row>
    <row r="1141" s="13" customFormat="1">
      <c r="A1141" s="13"/>
      <c r="B1141" s="240"/>
      <c r="C1141" s="241"/>
      <c r="D1141" s="235" t="s">
        <v>165</v>
      </c>
      <c r="E1141" s="242" t="s">
        <v>1</v>
      </c>
      <c r="F1141" s="243" t="s">
        <v>194</v>
      </c>
      <c r="G1141" s="241"/>
      <c r="H1141" s="242" t="s">
        <v>1</v>
      </c>
      <c r="I1141" s="244"/>
      <c r="J1141" s="241"/>
      <c r="K1141" s="241"/>
      <c r="L1141" s="245"/>
      <c r="M1141" s="246"/>
      <c r="N1141" s="247"/>
      <c r="O1141" s="247"/>
      <c r="P1141" s="247"/>
      <c r="Q1141" s="247"/>
      <c r="R1141" s="247"/>
      <c r="S1141" s="247"/>
      <c r="T1141" s="24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9" t="s">
        <v>165</v>
      </c>
      <c r="AU1141" s="249" t="s">
        <v>87</v>
      </c>
      <c r="AV1141" s="13" t="s">
        <v>85</v>
      </c>
      <c r="AW1141" s="13" t="s">
        <v>33</v>
      </c>
      <c r="AX1141" s="13" t="s">
        <v>78</v>
      </c>
      <c r="AY1141" s="249" t="s">
        <v>155</v>
      </c>
    </row>
    <row r="1142" s="14" customFormat="1">
      <c r="A1142" s="14"/>
      <c r="B1142" s="250"/>
      <c r="C1142" s="251"/>
      <c r="D1142" s="235" t="s">
        <v>165</v>
      </c>
      <c r="E1142" s="252" t="s">
        <v>1</v>
      </c>
      <c r="F1142" s="253" t="s">
        <v>195</v>
      </c>
      <c r="G1142" s="251"/>
      <c r="H1142" s="254">
        <v>134.72</v>
      </c>
      <c r="I1142" s="255"/>
      <c r="J1142" s="251"/>
      <c r="K1142" s="251"/>
      <c r="L1142" s="256"/>
      <c r="M1142" s="257"/>
      <c r="N1142" s="258"/>
      <c r="O1142" s="258"/>
      <c r="P1142" s="258"/>
      <c r="Q1142" s="258"/>
      <c r="R1142" s="258"/>
      <c r="S1142" s="258"/>
      <c r="T1142" s="259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0" t="s">
        <v>165</v>
      </c>
      <c r="AU1142" s="260" t="s">
        <v>87</v>
      </c>
      <c r="AV1142" s="14" t="s">
        <v>87</v>
      </c>
      <c r="AW1142" s="14" t="s">
        <v>33</v>
      </c>
      <c r="AX1142" s="14" t="s">
        <v>78</v>
      </c>
      <c r="AY1142" s="260" t="s">
        <v>155</v>
      </c>
    </row>
    <row r="1143" s="13" customFormat="1">
      <c r="A1143" s="13"/>
      <c r="B1143" s="240"/>
      <c r="C1143" s="241"/>
      <c r="D1143" s="235" t="s">
        <v>165</v>
      </c>
      <c r="E1143" s="242" t="s">
        <v>1</v>
      </c>
      <c r="F1143" s="243" t="s">
        <v>196</v>
      </c>
      <c r="G1143" s="241"/>
      <c r="H1143" s="242" t="s">
        <v>1</v>
      </c>
      <c r="I1143" s="244"/>
      <c r="J1143" s="241"/>
      <c r="K1143" s="241"/>
      <c r="L1143" s="245"/>
      <c r="M1143" s="246"/>
      <c r="N1143" s="247"/>
      <c r="O1143" s="247"/>
      <c r="P1143" s="247"/>
      <c r="Q1143" s="247"/>
      <c r="R1143" s="247"/>
      <c r="S1143" s="247"/>
      <c r="T1143" s="248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9" t="s">
        <v>165</v>
      </c>
      <c r="AU1143" s="249" t="s">
        <v>87</v>
      </c>
      <c r="AV1143" s="13" t="s">
        <v>85</v>
      </c>
      <c r="AW1143" s="13" t="s">
        <v>33</v>
      </c>
      <c r="AX1143" s="13" t="s">
        <v>78</v>
      </c>
      <c r="AY1143" s="249" t="s">
        <v>155</v>
      </c>
    </row>
    <row r="1144" s="14" customFormat="1">
      <c r="A1144" s="14"/>
      <c r="B1144" s="250"/>
      <c r="C1144" s="251"/>
      <c r="D1144" s="235" t="s">
        <v>165</v>
      </c>
      <c r="E1144" s="252" t="s">
        <v>1</v>
      </c>
      <c r="F1144" s="253" t="s">
        <v>197</v>
      </c>
      <c r="G1144" s="251"/>
      <c r="H1144" s="254">
        <v>43.399999999999999</v>
      </c>
      <c r="I1144" s="255"/>
      <c r="J1144" s="251"/>
      <c r="K1144" s="251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0" t="s">
        <v>165</v>
      </c>
      <c r="AU1144" s="260" t="s">
        <v>87</v>
      </c>
      <c r="AV1144" s="14" t="s">
        <v>87</v>
      </c>
      <c r="AW1144" s="14" t="s">
        <v>33</v>
      </c>
      <c r="AX1144" s="14" t="s">
        <v>78</v>
      </c>
      <c r="AY1144" s="260" t="s">
        <v>155</v>
      </c>
    </row>
    <row r="1145" s="14" customFormat="1">
      <c r="A1145" s="14"/>
      <c r="B1145" s="250"/>
      <c r="C1145" s="251"/>
      <c r="D1145" s="235" t="s">
        <v>165</v>
      </c>
      <c r="E1145" s="252" t="s">
        <v>1</v>
      </c>
      <c r="F1145" s="253" t="s">
        <v>198</v>
      </c>
      <c r="G1145" s="251"/>
      <c r="H1145" s="254">
        <v>1.44</v>
      </c>
      <c r="I1145" s="255"/>
      <c r="J1145" s="251"/>
      <c r="K1145" s="251"/>
      <c r="L1145" s="256"/>
      <c r="M1145" s="257"/>
      <c r="N1145" s="258"/>
      <c r="O1145" s="258"/>
      <c r="P1145" s="258"/>
      <c r="Q1145" s="258"/>
      <c r="R1145" s="258"/>
      <c r="S1145" s="258"/>
      <c r="T1145" s="259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0" t="s">
        <v>165</v>
      </c>
      <c r="AU1145" s="260" t="s">
        <v>87</v>
      </c>
      <c r="AV1145" s="14" t="s">
        <v>87</v>
      </c>
      <c r="AW1145" s="14" t="s">
        <v>33</v>
      </c>
      <c r="AX1145" s="14" t="s">
        <v>78</v>
      </c>
      <c r="AY1145" s="260" t="s">
        <v>155</v>
      </c>
    </row>
    <row r="1146" s="13" customFormat="1">
      <c r="A1146" s="13"/>
      <c r="B1146" s="240"/>
      <c r="C1146" s="241"/>
      <c r="D1146" s="235" t="s">
        <v>165</v>
      </c>
      <c r="E1146" s="242" t="s">
        <v>1</v>
      </c>
      <c r="F1146" s="243" t="s">
        <v>190</v>
      </c>
      <c r="G1146" s="241"/>
      <c r="H1146" s="242" t="s">
        <v>1</v>
      </c>
      <c r="I1146" s="244"/>
      <c r="J1146" s="241"/>
      <c r="K1146" s="241"/>
      <c r="L1146" s="245"/>
      <c r="M1146" s="246"/>
      <c r="N1146" s="247"/>
      <c r="O1146" s="247"/>
      <c r="P1146" s="247"/>
      <c r="Q1146" s="247"/>
      <c r="R1146" s="247"/>
      <c r="S1146" s="247"/>
      <c r="T1146" s="248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9" t="s">
        <v>165</v>
      </c>
      <c r="AU1146" s="249" t="s">
        <v>87</v>
      </c>
      <c r="AV1146" s="13" t="s">
        <v>85</v>
      </c>
      <c r="AW1146" s="13" t="s">
        <v>33</v>
      </c>
      <c r="AX1146" s="13" t="s">
        <v>78</v>
      </c>
      <c r="AY1146" s="249" t="s">
        <v>155</v>
      </c>
    </row>
    <row r="1147" s="14" customFormat="1">
      <c r="A1147" s="14"/>
      <c r="B1147" s="250"/>
      <c r="C1147" s="251"/>
      <c r="D1147" s="235" t="s">
        <v>165</v>
      </c>
      <c r="E1147" s="252" t="s">
        <v>1</v>
      </c>
      <c r="F1147" s="253" t="s">
        <v>191</v>
      </c>
      <c r="G1147" s="251"/>
      <c r="H1147" s="254">
        <v>23</v>
      </c>
      <c r="I1147" s="255"/>
      <c r="J1147" s="251"/>
      <c r="K1147" s="251"/>
      <c r="L1147" s="256"/>
      <c r="M1147" s="257"/>
      <c r="N1147" s="258"/>
      <c r="O1147" s="258"/>
      <c r="P1147" s="258"/>
      <c r="Q1147" s="258"/>
      <c r="R1147" s="258"/>
      <c r="S1147" s="258"/>
      <c r="T1147" s="259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0" t="s">
        <v>165</v>
      </c>
      <c r="AU1147" s="260" t="s">
        <v>87</v>
      </c>
      <c r="AV1147" s="14" t="s">
        <v>87</v>
      </c>
      <c r="AW1147" s="14" t="s">
        <v>33</v>
      </c>
      <c r="AX1147" s="14" t="s">
        <v>78</v>
      </c>
      <c r="AY1147" s="260" t="s">
        <v>155</v>
      </c>
    </row>
    <row r="1148" s="14" customFormat="1">
      <c r="A1148" s="14"/>
      <c r="B1148" s="250"/>
      <c r="C1148" s="251"/>
      <c r="D1148" s="235" t="s">
        <v>165</v>
      </c>
      <c r="E1148" s="252" t="s">
        <v>1</v>
      </c>
      <c r="F1148" s="253" t="s">
        <v>192</v>
      </c>
      <c r="G1148" s="251"/>
      <c r="H1148" s="254">
        <v>1.44</v>
      </c>
      <c r="I1148" s="255"/>
      <c r="J1148" s="251"/>
      <c r="K1148" s="251"/>
      <c r="L1148" s="256"/>
      <c r="M1148" s="257"/>
      <c r="N1148" s="258"/>
      <c r="O1148" s="258"/>
      <c r="P1148" s="258"/>
      <c r="Q1148" s="258"/>
      <c r="R1148" s="258"/>
      <c r="S1148" s="258"/>
      <c r="T1148" s="259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0" t="s">
        <v>165</v>
      </c>
      <c r="AU1148" s="260" t="s">
        <v>87</v>
      </c>
      <c r="AV1148" s="14" t="s">
        <v>87</v>
      </c>
      <c r="AW1148" s="14" t="s">
        <v>33</v>
      </c>
      <c r="AX1148" s="14" t="s">
        <v>78</v>
      </c>
      <c r="AY1148" s="260" t="s">
        <v>155</v>
      </c>
    </row>
    <row r="1149" s="15" customFormat="1">
      <c r="A1149" s="15"/>
      <c r="B1149" s="261"/>
      <c r="C1149" s="262"/>
      <c r="D1149" s="235" t="s">
        <v>165</v>
      </c>
      <c r="E1149" s="263" t="s">
        <v>1</v>
      </c>
      <c r="F1149" s="264" t="s">
        <v>168</v>
      </c>
      <c r="G1149" s="262"/>
      <c r="H1149" s="265">
        <v>383.06999999999999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1" t="s">
        <v>165</v>
      </c>
      <c r="AU1149" s="271" t="s">
        <v>87</v>
      </c>
      <c r="AV1149" s="15" t="s">
        <v>161</v>
      </c>
      <c r="AW1149" s="15" t="s">
        <v>33</v>
      </c>
      <c r="AX1149" s="15" t="s">
        <v>85</v>
      </c>
      <c r="AY1149" s="271" t="s">
        <v>155</v>
      </c>
    </row>
    <row r="1150" s="2" customFormat="1" ht="16.5" customHeight="1">
      <c r="A1150" s="39"/>
      <c r="B1150" s="40"/>
      <c r="C1150" s="221" t="s">
        <v>978</v>
      </c>
      <c r="D1150" s="221" t="s">
        <v>157</v>
      </c>
      <c r="E1150" s="222" t="s">
        <v>979</v>
      </c>
      <c r="F1150" s="223" t="s">
        <v>980</v>
      </c>
      <c r="G1150" s="224" t="s">
        <v>160</v>
      </c>
      <c r="H1150" s="225">
        <v>933.29999999999995</v>
      </c>
      <c r="I1150" s="226"/>
      <c r="J1150" s="227">
        <f>ROUND(I1150*H1150,2)</f>
        <v>0</v>
      </c>
      <c r="K1150" s="228"/>
      <c r="L1150" s="45"/>
      <c r="M1150" s="229" t="s">
        <v>1</v>
      </c>
      <c r="N1150" s="230" t="s">
        <v>43</v>
      </c>
      <c r="O1150" s="92"/>
      <c r="P1150" s="231">
        <f>O1150*H1150</f>
        <v>0</v>
      </c>
      <c r="Q1150" s="231">
        <v>0</v>
      </c>
      <c r="R1150" s="231">
        <f>Q1150*H1150</f>
        <v>0</v>
      </c>
      <c r="S1150" s="231">
        <v>0</v>
      </c>
      <c r="T1150" s="232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3" t="s">
        <v>161</v>
      </c>
      <c r="AT1150" s="233" t="s">
        <v>157</v>
      </c>
      <c r="AU1150" s="233" t="s">
        <v>87</v>
      </c>
      <c r="AY1150" s="18" t="s">
        <v>155</v>
      </c>
      <c r="BE1150" s="234">
        <f>IF(N1150="základní",J1150,0)</f>
        <v>0</v>
      </c>
      <c r="BF1150" s="234">
        <f>IF(N1150="snížená",J1150,0)</f>
        <v>0</v>
      </c>
      <c r="BG1150" s="234">
        <f>IF(N1150="zákl. přenesená",J1150,0)</f>
        <v>0</v>
      </c>
      <c r="BH1150" s="234">
        <f>IF(N1150="sníž. přenesená",J1150,0)</f>
        <v>0</v>
      </c>
      <c r="BI1150" s="234">
        <f>IF(N1150="nulová",J1150,0)</f>
        <v>0</v>
      </c>
      <c r="BJ1150" s="18" t="s">
        <v>85</v>
      </c>
      <c r="BK1150" s="234">
        <f>ROUND(I1150*H1150,2)</f>
        <v>0</v>
      </c>
      <c r="BL1150" s="18" t="s">
        <v>161</v>
      </c>
      <c r="BM1150" s="233" t="s">
        <v>981</v>
      </c>
    </row>
    <row r="1151" s="2" customFormat="1">
      <c r="A1151" s="39"/>
      <c r="B1151" s="40"/>
      <c r="C1151" s="41"/>
      <c r="D1151" s="235" t="s">
        <v>163</v>
      </c>
      <c r="E1151" s="41"/>
      <c r="F1151" s="236" t="s">
        <v>982</v>
      </c>
      <c r="G1151" s="41"/>
      <c r="H1151" s="41"/>
      <c r="I1151" s="237"/>
      <c r="J1151" s="41"/>
      <c r="K1151" s="41"/>
      <c r="L1151" s="45"/>
      <c r="M1151" s="238"/>
      <c r="N1151" s="239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163</v>
      </c>
      <c r="AU1151" s="18" t="s">
        <v>87</v>
      </c>
    </row>
    <row r="1152" s="13" customFormat="1">
      <c r="A1152" s="13"/>
      <c r="B1152" s="240"/>
      <c r="C1152" s="241"/>
      <c r="D1152" s="235" t="s">
        <v>165</v>
      </c>
      <c r="E1152" s="242" t="s">
        <v>1</v>
      </c>
      <c r="F1152" s="243" t="s">
        <v>231</v>
      </c>
      <c r="G1152" s="241"/>
      <c r="H1152" s="242" t="s">
        <v>1</v>
      </c>
      <c r="I1152" s="244"/>
      <c r="J1152" s="241"/>
      <c r="K1152" s="241"/>
      <c r="L1152" s="245"/>
      <c r="M1152" s="246"/>
      <c r="N1152" s="247"/>
      <c r="O1152" s="247"/>
      <c r="P1152" s="247"/>
      <c r="Q1152" s="247"/>
      <c r="R1152" s="247"/>
      <c r="S1152" s="247"/>
      <c r="T1152" s="248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9" t="s">
        <v>165</v>
      </c>
      <c r="AU1152" s="249" t="s">
        <v>87</v>
      </c>
      <c r="AV1152" s="13" t="s">
        <v>85</v>
      </c>
      <c r="AW1152" s="13" t="s">
        <v>33</v>
      </c>
      <c r="AX1152" s="13" t="s">
        <v>78</v>
      </c>
      <c r="AY1152" s="249" t="s">
        <v>155</v>
      </c>
    </row>
    <row r="1153" s="13" customFormat="1">
      <c r="A1153" s="13"/>
      <c r="B1153" s="240"/>
      <c r="C1153" s="241"/>
      <c r="D1153" s="235" t="s">
        <v>165</v>
      </c>
      <c r="E1153" s="242" t="s">
        <v>1</v>
      </c>
      <c r="F1153" s="243" t="s">
        <v>323</v>
      </c>
      <c r="G1153" s="241"/>
      <c r="H1153" s="242" t="s">
        <v>1</v>
      </c>
      <c r="I1153" s="244"/>
      <c r="J1153" s="241"/>
      <c r="K1153" s="241"/>
      <c r="L1153" s="245"/>
      <c r="M1153" s="246"/>
      <c r="N1153" s="247"/>
      <c r="O1153" s="247"/>
      <c r="P1153" s="247"/>
      <c r="Q1153" s="247"/>
      <c r="R1153" s="247"/>
      <c r="S1153" s="247"/>
      <c r="T1153" s="248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9" t="s">
        <v>165</v>
      </c>
      <c r="AU1153" s="249" t="s">
        <v>87</v>
      </c>
      <c r="AV1153" s="13" t="s">
        <v>85</v>
      </c>
      <c r="AW1153" s="13" t="s">
        <v>33</v>
      </c>
      <c r="AX1153" s="13" t="s">
        <v>78</v>
      </c>
      <c r="AY1153" s="249" t="s">
        <v>155</v>
      </c>
    </row>
    <row r="1154" s="14" customFormat="1">
      <c r="A1154" s="14"/>
      <c r="B1154" s="250"/>
      <c r="C1154" s="251"/>
      <c r="D1154" s="235" t="s">
        <v>165</v>
      </c>
      <c r="E1154" s="252" t="s">
        <v>1</v>
      </c>
      <c r="F1154" s="253" t="s">
        <v>983</v>
      </c>
      <c r="G1154" s="251"/>
      <c r="H1154" s="254">
        <v>933.29999999999995</v>
      </c>
      <c r="I1154" s="255"/>
      <c r="J1154" s="251"/>
      <c r="K1154" s="251"/>
      <c r="L1154" s="256"/>
      <c r="M1154" s="257"/>
      <c r="N1154" s="258"/>
      <c r="O1154" s="258"/>
      <c r="P1154" s="258"/>
      <c r="Q1154" s="258"/>
      <c r="R1154" s="258"/>
      <c r="S1154" s="258"/>
      <c r="T1154" s="259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0" t="s">
        <v>165</v>
      </c>
      <c r="AU1154" s="260" t="s">
        <v>87</v>
      </c>
      <c r="AV1154" s="14" t="s">
        <v>87</v>
      </c>
      <c r="AW1154" s="14" t="s">
        <v>33</v>
      </c>
      <c r="AX1154" s="14" t="s">
        <v>85</v>
      </c>
      <c r="AY1154" s="260" t="s">
        <v>155</v>
      </c>
    </row>
    <row r="1155" s="2" customFormat="1" ht="16.5" customHeight="1">
      <c r="A1155" s="39"/>
      <c r="B1155" s="40"/>
      <c r="C1155" s="221" t="s">
        <v>984</v>
      </c>
      <c r="D1155" s="221" t="s">
        <v>157</v>
      </c>
      <c r="E1155" s="222" t="s">
        <v>985</v>
      </c>
      <c r="F1155" s="223" t="s">
        <v>986</v>
      </c>
      <c r="G1155" s="224" t="s">
        <v>160</v>
      </c>
      <c r="H1155" s="225">
        <v>857.5</v>
      </c>
      <c r="I1155" s="226"/>
      <c r="J1155" s="227">
        <f>ROUND(I1155*H1155,2)</f>
        <v>0</v>
      </c>
      <c r="K1155" s="228"/>
      <c r="L1155" s="45"/>
      <c r="M1155" s="229" t="s">
        <v>1</v>
      </c>
      <c r="N1155" s="230" t="s">
        <v>43</v>
      </c>
      <c r="O1155" s="92"/>
      <c r="P1155" s="231">
        <f>O1155*H1155</f>
        <v>0</v>
      </c>
      <c r="Q1155" s="231">
        <v>0</v>
      </c>
      <c r="R1155" s="231">
        <f>Q1155*H1155</f>
        <v>0</v>
      </c>
      <c r="S1155" s="231">
        <v>0</v>
      </c>
      <c r="T1155" s="232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3" t="s">
        <v>161</v>
      </c>
      <c r="AT1155" s="233" t="s">
        <v>157</v>
      </c>
      <c r="AU1155" s="233" t="s">
        <v>87</v>
      </c>
      <c r="AY1155" s="18" t="s">
        <v>155</v>
      </c>
      <c r="BE1155" s="234">
        <f>IF(N1155="základní",J1155,0)</f>
        <v>0</v>
      </c>
      <c r="BF1155" s="234">
        <f>IF(N1155="snížená",J1155,0)</f>
        <v>0</v>
      </c>
      <c r="BG1155" s="234">
        <f>IF(N1155="zákl. přenesená",J1155,0)</f>
        <v>0</v>
      </c>
      <c r="BH1155" s="234">
        <f>IF(N1155="sníž. přenesená",J1155,0)</f>
        <v>0</v>
      </c>
      <c r="BI1155" s="234">
        <f>IF(N1155="nulová",J1155,0)</f>
        <v>0</v>
      </c>
      <c r="BJ1155" s="18" t="s">
        <v>85</v>
      </c>
      <c r="BK1155" s="234">
        <f>ROUND(I1155*H1155,2)</f>
        <v>0</v>
      </c>
      <c r="BL1155" s="18" t="s">
        <v>161</v>
      </c>
      <c r="BM1155" s="233" t="s">
        <v>987</v>
      </c>
    </row>
    <row r="1156" s="2" customFormat="1">
      <c r="A1156" s="39"/>
      <c r="B1156" s="40"/>
      <c r="C1156" s="41"/>
      <c r="D1156" s="235" t="s">
        <v>163</v>
      </c>
      <c r="E1156" s="41"/>
      <c r="F1156" s="236" t="s">
        <v>988</v>
      </c>
      <c r="G1156" s="41"/>
      <c r="H1156" s="41"/>
      <c r="I1156" s="237"/>
      <c r="J1156" s="41"/>
      <c r="K1156" s="41"/>
      <c r="L1156" s="45"/>
      <c r="M1156" s="238"/>
      <c r="N1156" s="239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163</v>
      </c>
      <c r="AU1156" s="18" t="s">
        <v>87</v>
      </c>
    </row>
    <row r="1157" s="13" customFormat="1">
      <c r="A1157" s="13"/>
      <c r="B1157" s="240"/>
      <c r="C1157" s="241"/>
      <c r="D1157" s="235" t="s">
        <v>165</v>
      </c>
      <c r="E1157" s="242" t="s">
        <v>1</v>
      </c>
      <c r="F1157" s="243" t="s">
        <v>244</v>
      </c>
      <c r="G1157" s="241"/>
      <c r="H1157" s="242" t="s">
        <v>1</v>
      </c>
      <c r="I1157" s="244"/>
      <c r="J1157" s="241"/>
      <c r="K1157" s="241"/>
      <c r="L1157" s="245"/>
      <c r="M1157" s="246"/>
      <c r="N1157" s="247"/>
      <c r="O1157" s="247"/>
      <c r="P1157" s="247"/>
      <c r="Q1157" s="247"/>
      <c r="R1157" s="247"/>
      <c r="S1157" s="247"/>
      <c r="T1157" s="248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9" t="s">
        <v>165</v>
      </c>
      <c r="AU1157" s="249" t="s">
        <v>87</v>
      </c>
      <c r="AV1157" s="13" t="s">
        <v>85</v>
      </c>
      <c r="AW1157" s="13" t="s">
        <v>33</v>
      </c>
      <c r="AX1157" s="13" t="s">
        <v>78</v>
      </c>
      <c r="AY1157" s="249" t="s">
        <v>155</v>
      </c>
    </row>
    <row r="1158" s="13" customFormat="1">
      <c r="A1158" s="13"/>
      <c r="B1158" s="240"/>
      <c r="C1158" s="241"/>
      <c r="D1158" s="235" t="s">
        <v>165</v>
      </c>
      <c r="E1158" s="242" t="s">
        <v>1</v>
      </c>
      <c r="F1158" s="243" t="s">
        <v>323</v>
      </c>
      <c r="G1158" s="241"/>
      <c r="H1158" s="242" t="s">
        <v>1</v>
      </c>
      <c r="I1158" s="244"/>
      <c r="J1158" s="241"/>
      <c r="K1158" s="241"/>
      <c r="L1158" s="245"/>
      <c r="M1158" s="246"/>
      <c r="N1158" s="247"/>
      <c r="O1158" s="247"/>
      <c r="P1158" s="247"/>
      <c r="Q1158" s="247"/>
      <c r="R1158" s="247"/>
      <c r="S1158" s="247"/>
      <c r="T1158" s="248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9" t="s">
        <v>165</v>
      </c>
      <c r="AU1158" s="249" t="s">
        <v>87</v>
      </c>
      <c r="AV1158" s="13" t="s">
        <v>85</v>
      </c>
      <c r="AW1158" s="13" t="s">
        <v>33</v>
      </c>
      <c r="AX1158" s="13" t="s">
        <v>78</v>
      </c>
      <c r="AY1158" s="249" t="s">
        <v>155</v>
      </c>
    </row>
    <row r="1159" s="14" customFormat="1">
      <c r="A1159" s="14"/>
      <c r="B1159" s="250"/>
      <c r="C1159" s="251"/>
      <c r="D1159" s="235" t="s">
        <v>165</v>
      </c>
      <c r="E1159" s="252" t="s">
        <v>1</v>
      </c>
      <c r="F1159" s="253" t="s">
        <v>296</v>
      </c>
      <c r="G1159" s="251"/>
      <c r="H1159" s="254">
        <v>857.5</v>
      </c>
      <c r="I1159" s="255"/>
      <c r="J1159" s="251"/>
      <c r="K1159" s="251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0" t="s">
        <v>165</v>
      </c>
      <c r="AU1159" s="260" t="s">
        <v>87</v>
      </c>
      <c r="AV1159" s="14" t="s">
        <v>87</v>
      </c>
      <c r="AW1159" s="14" t="s">
        <v>33</v>
      </c>
      <c r="AX1159" s="14" t="s">
        <v>85</v>
      </c>
      <c r="AY1159" s="260" t="s">
        <v>155</v>
      </c>
    </row>
    <row r="1160" s="2" customFormat="1" ht="16.5" customHeight="1">
      <c r="A1160" s="39"/>
      <c r="B1160" s="40"/>
      <c r="C1160" s="221" t="s">
        <v>989</v>
      </c>
      <c r="D1160" s="221" t="s">
        <v>157</v>
      </c>
      <c r="E1160" s="222" t="s">
        <v>990</v>
      </c>
      <c r="F1160" s="223" t="s">
        <v>991</v>
      </c>
      <c r="G1160" s="224" t="s">
        <v>160</v>
      </c>
      <c r="H1160" s="225">
        <v>106.25</v>
      </c>
      <c r="I1160" s="226"/>
      <c r="J1160" s="227">
        <f>ROUND(I1160*H1160,2)</f>
        <v>0</v>
      </c>
      <c r="K1160" s="228"/>
      <c r="L1160" s="45"/>
      <c r="M1160" s="229" t="s">
        <v>1</v>
      </c>
      <c r="N1160" s="230" t="s">
        <v>43</v>
      </c>
      <c r="O1160" s="92"/>
      <c r="P1160" s="231">
        <f>O1160*H1160</f>
        <v>0</v>
      </c>
      <c r="Q1160" s="231">
        <v>0</v>
      </c>
      <c r="R1160" s="231">
        <f>Q1160*H1160</f>
        <v>0</v>
      </c>
      <c r="S1160" s="231">
        <v>0</v>
      </c>
      <c r="T1160" s="232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3" t="s">
        <v>161</v>
      </c>
      <c r="AT1160" s="233" t="s">
        <v>157</v>
      </c>
      <c r="AU1160" s="233" t="s">
        <v>87</v>
      </c>
      <c r="AY1160" s="18" t="s">
        <v>155</v>
      </c>
      <c r="BE1160" s="234">
        <f>IF(N1160="základní",J1160,0)</f>
        <v>0</v>
      </c>
      <c r="BF1160" s="234">
        <f>IF(N1160="snížená",J1160,0)</f>
        <v>0</v>
      </c>
      <c r="BG1160" s="234">
        <f>IF(N1160="zákl. přenesená",J1160,0)</f>
        <v>0</v>
      </c>
      <c r="BH1160" s="234">
        <f>IF(N1160="sníž. přenesená",J1160,0)</f>
        <v>0</v>
      </c>
      <c r="BI1160" s="234">
        <f>IF(N1160="nulová",J1160,0)</f>
        <v>0</v>
      </c>
      <c r="BJ1160" s="18" t="s">
        <v>85</v>
      </c>
      <c r="BK1160" s="234">
        <f>ROUND(I1160*H1160,2)</f>
        <v>0</v>
      </c>
      <c r="BL1160" s="18" t="s">
        <v>161</v>
      </c>
      <c r="BM1160" s="233" t="s">
        <v>992</v>
      </c>
    </row>
    <row r="1161" s="2" customFormat="1">
      <c r="A1161" s="39"/>
      <c r="B1161" s="40"/>
      <c r="C1161" s="41"/>
      <c r="D1161" s="235" t="s">
        <v>163</v>
      </c>
      <c r="E1161" s="41"/>
      <c r="F1161" s="236" t="s">
        <v>993</v>
      </c>
      <c r="G1161" s="41"/>
      <c r="H1161" s="41"/>
      <c r="I1161" s="237"/>
      <c r="J1161" s="41"/>
      <c r="K1161" s="41"/>
      <c r="L1161" s="45"/>
      <c r="M1161" s="238"/>
      <c r="N1161" s="239"/>
      <c r="O1161" s="92"/>
      <c r="P1161" s="92"/>
      <c r="Q1161" s="92"/>
      <c r="R1161" s="92"/>
      <c r="S1161" s="92"/>
      <c r="T1161" s="93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163</v>
      </c>
      <c r="AU1161" s="18" t="s">
        <v>87</v>
      </c>
    </row>
    <row r="1162" s="13" customFormat="1">
      <c r="A1162" s="13"/>
      <c r="B1162" s="240"/>
      <c r="C1162" s="241"/>
      <c r="D1162" s="235" t="s">
        <v>165</v>
      </c>
      <c r="E1162" s="242" t="s">
        <v>1</v>
      </c>
      <c r="F1162" s="243" t="s">
        <v>288</v>
      </c>
      <c r="G1162" s="241"/>
      <c r="H1162" s="242" t="s">
        <v>1</v>
      </c>
      <c r="I1162" s="244"/>
      <c r="J1162" s="241"/>
      <c r="K1162" s="241"/>
      <c r="L1162" s="245"/>
      <c r="M1162" s="246"/>
      <c r="N1162" s="247"/>
      <c r="O1162" s="247"/>
      <c r="P1162" s="247"/>
      <c r="Q1162" s="247"/>
      <c r="R1162" s="247"/>
      <c r="S1162" s="247"/>
      <c r="T1162" s="248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9" t="s">
        <v>165</v>
      </c>
      <c r="AU1162" s="249" t="s">
        <v>87</v>
      </c>
      <c r="AV1162" s="13" t="s">
        <v>85</v>
      </c>
      <c r="AW1162" s="13" t="s">
        <v>33</v>
      </c>
      <c r="AX1162" s="13" t="s">
        <v>78</v>
      </c>
      <c r="AY1162" s="249" t="s">
        <v>155</v>
      </c>
    </row>
    <row r="1163" s="14" customFormat="1">
      <c r="A1163" s="14"/>
      <c r="B1163" s="250"/>
      <c r="C1163" s="251"/>
      <c r="D1163" s="235" t="s">
        <v>165</v>
      </c>
      <c r="E1163" s="252" t="s">
        <v>1</v>
      </c>
      <c r="F1163" s="253" t="s">
        <v>289</v>
      </c>
      <c r="G1163" s="251"/>
      <c r="H1163" s="254">
        <v>100</v>
      </c>
      <c r="I1163" s="255"/>
      <c r="J1163" s="251"/>
      <c r="K1163" s="251"/>
      <c r="L1163" s="256"/>
      <c r="M1163" s="257"/>
      <c r="N1163" s="258"/>
      <c r="O1163" s="258"/>
      <c r="P1163" s="258"/>
      <c r="Q1163" s="258"/>
      <c r="R1163" s="258"/>
      <c r="S1163" s="258"/>
      <c r="T1163" s="259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0" t="s">
        <v>165</v>
      </c>
      <c r="AU1163" s="260" t="s">
        <v>87</v>
      </c>
      <c r="AV1163" s="14" t="s">
        <v>87</v>
      </c>
      <c r="AW1163" s="14" t="s">
        <v>33</v>
      </c>
      <c r="AX1163" s="14" t="s">
        <v>78</v>
      </c>
      <c r="AY1163" s="260" t="s">
        <v>155</v>
      </c>
    </row>
    <row r="1164" s="13" customFormat="1">
      <c r="A1164" s="13"/>
      <c r="B1164" s="240"/>
      <c r="C1164" s="241"/>
      <c r="D1164" s="235" t="s">
        <v>165</v>
      </c>
      <c r="E1164" s="242" t="s">
        <v>1</v>
      </c>
      <c r="F1164" s="243" t="s">
        <v>994</v>
      </c>
      <c r="G1164" s="241"/>
      <c r="H1164" s="242" t="s">
        <v>1</v>
      </c>
      <c r="I1164" s="244"/>
      <c r="J1164" s="241"/>
      <c r="K1164" s="241"/>
      <c r="L1164" s="245"/>
      <c r="M1164" s="246"/>
      <c r="N1164" s="247"/>
      <c r="O1164" s="247"/>
      <c r="P1164" s="247"/>
      <c r="Q1164" s="247"/>
      <c r="R1164" s="247"/>
      <c r="S1164" s="247"/>
      <c r="T1164" s="248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9" t="s">
        <v>165</v>
      </c>
      <c r="AU1164" s="249" t="s">
        <v>87</v>
      </c>
      <c r="AV1164" s="13" t="s">
        <v>85</v>
      </c>
      <c r="AW1164" s="13" t="s">
        <v>33</v>
      </c>
      <c r="AX1164" s="13" t="s">
        <v>78</v>
      </c>
      <c r="AY1164" s="249" t="s">
        <v>155</v>
      </c>
    </row>
    <row r="1165" s="14" customFormat="1">
      <c r="A1165" s="14"/>
      <c r="B1165" s="250"/>
      <c r="C1165" s="251"/>
      <c r="D1165" s="235" t="s">
        <v>165</v>
      </c>
      <c r="E1165" s="252" t="s">
        <v>1</v>
      </c>
      <c r="F1165" s="253" t="s">
        <v>279</v>
      </c>
      <c r="G1165" s="251"/>
      <c r="H1165" s="254">
        <v>6.25</v>
      </c>
      <c r="I1165" s="255"/>
      <c r="J1165" s="251"/>
      <c r="K1165" s="251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0" t="s">
        <v>165</v>
      </c>
      <c r="AU1165" s="260" t="s">
        <v>87</v>
      </c>
      <c r="AV1165" s="14" t="s">
        <v>87</v>
      </c>
      <c r="AW1165" s="14" t="s">
        <v>33</v>
      </c>
      <c r="AX1165" s="14" t="s">
        <v>78</v>
      </c>
      <c r="AY1165" s="260" t="s">
        <v>155</v>
      </c>
    </row>
    <row r="1166" s="15" customFormat="1">
      <c r="A1166" s="15"/>
      <c r="B1166" s="261"/>
      <c r="C1166" s="262"/>
      <c r="D1166" s="235" t="s">
        <v>165</v>
      </c>
      <c r="E1166" s="263" t="s">
        <v>1</v>
      </c>
      <c r="F1166" s="264" t="s">
        <v>168</v>
      </c>
      <c r="G1166" s="262"/>
      <c r="H1166" s="265">
        <v>106.25</v>
      </c>
      <c r="I1166" s="266"/>
      <c r="J1166" s="262"/>
      <c r="K1166" s="262"/>
      <c r="L1166" s="267"/>
      <c r="M1166" s="268"/>
      <c r="N1166" s="269"/>
      <c r="O1166" s="269"/>
      <c r="P1166" s="269"/>
      <c r="Q1166" s="269"/>
      <c r="R1166" s="269"/>
      <c r="S1166" s="269"/>
      <c r="T1166" s="270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1" t="s">
        <v>165</v>
      </c>
      <c r="AU1166" s="271" t="s">
        <v>87</v>
      </c>
      <c r="AV1166" s="15" t="s">
        <v>161</v>
      </c>
      <c r="AW1166" s="15" t="s">
        <v>33</v>
      </c>
      <c r="AX1166" s="15" t="s">
        <v>85</v>
      </c>
      <c r="AY1166" s="271" t="s">
        <v>155</v>
      </c>
    </row>
    <row r="1167" s="2" customFormat="1" ht="16.5" customHeight="1">
      <c r="A1167" s="39"/>
      <c r="B1167" s="40"/>
      <c r="C1167" s="221" t="s">
        <v>995</v>
      </c>
      <c r="D1167" s="221" t="s">
        <v>157</v>
      </c>
      <c r="E1167" s="222" t="s">
        <v>996</v>
      </c>
      <c r="F1167" s="223" t="s">
        <v>997</v>
      </c>
      <c r="G1167" s="224" t="s">
        <v>160</v>
      </c>
      <c r="H1167" s="225">
        <v>586.79999999999995</v>
      </c>
      <c r="I1167" s="226"/>
      <c r="J1167" s="227">
        <f>ROUND(I1167*H1167,2)</f>
        <v>0</v>
      </c>
      <c r="K1167" s="228"/>
      <c r="L1167" s="45"/>
      <c r="M1167" s="229" t="s">
        <v>1</v>
      </c>
      <c r="N1167" s="230" t="s">
        <v>43</v>
      </c>
      <c r="O1167" s="92"/>
      <c r="P1167" s="231">
        <f>O1167*H1167</f>
        <v>0</v>
      </c>
      <c r="Q1167" s="231">
        <v>0</v>
      </c>
      <c r="R1167" s="231">
        <f>Q1167*H1167</f>
        <v>0</v>
      </c>
      <c r="S1167" s="231">
        <v>0</v>
      </c>
      <c r="T1167" s="232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3" t="s">
        <v>161</v>
      </c>
      <c r="AT1167" s="233" t="s">
        <v>157</v>
      </c>
      <c r="AU1167" s="233" t="s">
        <v>87</v>
      </c>
      <c r="AY1167" s="18" t="s">
        <v>155</v>
      </c>
      <c r="BE1167" s="234">
        <f>IF(N1167="základní",J1167,0)</f>
        <v>0</v>
      </c>
      <c r="BF1167" s="234">
        <f>IF(N1167="snížená",J1167,0)</f>
        <v>0</v>
      </c>
      <c r="BG1167" s="234">
        <f>IF(N1167="zákl. přenesená",J1167,0)</f>
        <v>0</v>
      </c>
      <c r="BH1167" s="234">
        <f>IF(N1167="sníž. přenesená",J1167,0)</f>
        <v>0</v>
      </c>
      <c r="BI1167" s="234">
        <f>IF(N1167="nulová",J1167,0)</f>
        <v>0</v>
      </c>
      <c r="BJ1167" s="18" t="s">
        <v>85</v>
      </c>
      <c r="BK1167" s="234">
        <f>ROUND(I1167*H1167,2)</f>
        <v>0</v>
      </c>
      <c r="BL1167" s="18" t="s">
        <v>161</v>
      </c>
      <c r="BM1167" s="233" t="s">
        <v>998</v>
      </c>
    </row>
    <row r="1168" s="2" customFormat="1">
      <c r="A1168" s="39"/>
      <c r="B1168" s="40"/>
      <c r="C1168" s="41"/>
      <c r="D1168" s="235" t="s">
        <v>163</v>
      </c>
      <c r="E1168" s="41"/>
      <c r="F1168" s="236" t="s">
        <v>999</v>
      </c>
      <c r="G1168" s="41"/>
      <c r="H1168" s="41"/>
      <c r="I1168" s="237"/>
      <c r="J1168" s="41"/>
      <c r="K1168" s="41"/>
      <c r="L1168" s="45"/>
      <c r="M1168" s="238"/>
      <c r="N1168" s="239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163</v>
      </c>
      <c r="AU1168" s="18" t="s">
        <v>87</v>
      </c>
    </row>
    <row r="1169" s="13" customFormat="1">
      <c r="A1169" s="13"/>
      <c r="B1169" s="240"/>
      <c r="C1169" s="241"/>
      <c r="D1169" s="235" t="s">
        <v>165</v>
      </c>
      <c r="E1169" s="242" t="s">
        <v>1</v>
      </c>
      <c r="F1169" s="243" t="s">
        <v>585</v>
      </c>
      <c r="G1169" s="241"/>
      <c r="H1169" s="242" t="s">
        <v>1</v>
      </c>
      <c r="I1169" s="244"/>
      <c r="J1169" s="241"/>
      <c r="K1169" s="241"/>
      <c r="L1169" s="245"/>
      <c r="M1169" s="246"/>
      <c r="N1169" s="247"/>
      <c r="O1169" s="247"/>
      <c r="P1169" s="247"/>
      <c r="Q1169" s="247"/>
      <c r="R1169" s="247"/>
      <c r="S1169" s="247"/>
      <c r="T1169" s="248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9" t="s">
        <v>165</v>
      </c>
      <c r="AU1169" s="249" t="s">
        <v>87</v>
      </c>
      <c r="AV1169" s="13" t="s">
        <v>85</v>
      </c>
      <c r="AW1169" s="13" t="s">
        <v>33</v>
      </c>
      <c r="AX1169" s="13" t="s">
        <v>78</v>
      </c>
      <c r="AY1169" s="249" t="s">
        <v>155</v>
      </c>
    </row>
    <row r="1170" s="13" customFormat="1">
      <c r="A1170" s="13"/>
      <c r="B1170" s="240"/>
      <c r="C1170" s="241"/>
      <c r="D1170" s="235" t="s">
        <v>165</v>
      </c>
      <c r="E1170" s="242" t="s">
        <v>1</v>
      </c>
      <c r="F1170" s="243" t="s">
        <v>185</v>
      </c>
      <c r="G1170" s="241"/>
      <c r="H1170" s="242" t="s">
        <v>1</v>
      </c>
      <c r="I1170" s="244"/>
      <c r="J1170" s="241"/>
      <c r="K1170" s="241"/>
      <c r="L1170" s="245"/>
      <c r="M1170" s="246"/>
      <c r="N1170" s="247"/>
      <c r="O1170" s="247"/>
      <c r="P1170" s="247"/>
      <c r="Q1170" s="247"/>
      <c r="R1170" s="247"/>
      <c r="S1170" s="247"/>
      <c r="T1170" s="248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9" t="s">
        <v>165</v>
      </c>
      <c r="AU1170" s="249" t="s">
        <v>87</v>
      </c>
      <c r="AV1170" s="13" t="s">
        <v>85</v>
      </c>
      <c r="AW1170" s="13" t="s">
        <v>33</v>
      </c>
      <c r="AX1170" s="13" t="s">
        <v>78</v>
      </c>
      <c r="AY1170" s="249" t="s">
        <v>155</v>
      </c>
    </row>
    <row r="1171" s="14" customFormat="1">
      <c r="A1171" s="14"/>
      <c r="B1171" s="250"/>
      <c r="C1171" s="251"/>
      <c r="D1171" s="235" t="s">
        <v>165</v>
      </c>
      <c r="E1171" s="252" t="s">
        <v>1</v>
      </c>
      <c r="F1171" s="253" t="s">
        <v>277</v>
      </c>
      <c r="G1171" s="251"/>
      <c r="H1171" s="254">
        <v>170.90000000000001</v>
      </c>
      <c r="I1171" s="255"/>
      <c r="J1171" s="251"/>
      <c r="K1171" s="251"/>
      <c r="L1171" s="256"/>
      <c r="M1171" s="257"/>
      <c r="N1171" s="258"/>
      <c r="O1171" s="258"/>
      <c r="P1171" s="258"/>
      <c r="Q1171" s="258"/>
      <c r="R1171" s="258"/>
      <c r="S1171" s="258"/>
      <c r="T1171" s="259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0" t="s">
        <v>165</v>
      </c>
      <c r="AU1171" s="260" t="s">
        <v>87</v>
      </c>
      <c r="AV1171" s="14" t="s">
        <v>87</v>
      </c>
      <c r="AW1171" s="14" t="s">
        <v>33</v>
      </c>
      <c r="AX1171" s="14" t="s">
        <v>78</v>
      </c>
      <c r="AY1171" s="260" t="s">
        <v>155</v>
      </c>
    </row>
    <row r="1172" s="14" customFormat="1">
      <c r="A1172" s="14"/>
      <c r="B1172" s="250"/>
      <c r="C1172" s="251"/>
      <c r="D1172" s="235" t="s">
        <v>165</v>
      </c>
      <c r="E1172" s="252" t="s">
        <v>1</v>
      </c>
      <c r="F1172" s="253" t="s">
        <v>208</v>
      </c>
      <c r="G1172" s="251"/>
      <c r="H1172" s="254">
        <v>4.3200000000000003</v>
      </c>
      <c r="I1172" s="255"/>
      <c r="J1172" s="251"/>
      <c r="K1172" s="251"/>
      <c r="L1172" s="256"/>
      <c r="M1172" s="257"/>
      <c r="N1172" s="258"/>
      <c r="O1172" s="258"/>
      <c r="P1172" s="258"/>
      <c r="Q1172" s="258"/>
      <c r="R1172" s="258"/>
      <c r="S1172" s="258"/>
      <c r="T1172" s="259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0" t="s">
        <v>165</v>
      </c>
      <c r="AU1172" s="260" t="s">
        <v>87</v>
      </c>
      <c r="AV1172" s="14" t="s">
        <v>87</v>
      </c>
      <c r="AW1172" s="14" t="s">
        <v>33</v>
      </c>
      <c r="AX1172" s="14" t="s">
        <v>78</v>
      </c>
      <c r="AY1172" s="260" t="s">
        <v>155</v>
      </c>
    </row>
    <row r="1173" s="13" customFormat="1">
      <c r="A1173" s="13"/>
      <c r="B1173" s="240"/>
      <c r="C1173" s="241"/>
      <c r="D1173" s="235" t="s">
        <v>165</v>
      </c>
      <c r="E1173" s="242" t="s">
        <v>1</v>
      </c>
      <c r="F1173" s="243" t="s">
        <v>190</v>
      </c>
      <c r="G1173" s="241"/>
      <c r="H1173" s="242" t="s">
        <v>1</v>
      </c>
      <c r="I1173" s="244"/>
      <c r="J1173" s="241"/>
      <c r="K1173" s="241"/>
      <c r="L1173" s="245"/>
      <c r="M1173" s="246"/>
      <c r="N1173" s="247"/>
      <c r="O1173" s="247"/>
      <c r="P1173" s="247"/>
      <c r="Q1173" s="247"/>
      <c r="R1173" s="247"/>
      <c r="S1173" s="247"/>
      <c r="T1173" s="24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9" t="s">
        <v>165</v>
      </c>
      <c r="AU1173" s="249" t="s">
        <v>87</v>
      </c>
      <c r="AV1173" s="13" t="s">
        <v>85</v>
      </c>
      <c r="AW1173" s="13" t="s">
        <v>33</v>
      </c>
      <c r="AX1173" s="13" t="s">
        <v>78</v>
      </c>
      <c r="AY1173" s="249" t="s">
        <v>155</v>
      </c>
    </row>
    <row r="1174" s="14" customFormat="1">
      <c r="A1174" s="14"/>
      <c r="B1174" s="250"/>
      <c r="C1174" s="251"/>
      <c r="D1174" s="235" t="s">
        <v>165</v>
      </c>
      <c r="E1174" s="252" t="s">
        <v>1</v>
      </c>
      <c r="F1174" s="253" t="s">
        <v>191</v>
      </c>
      <c r="G1174" s="251"/>
      <c r="H1174" s="254">
        <v>23</v>
      </c>
      <c r="I1174" s="255"/>
      <c r="J1174" s="251"/>
      <c r="K1174" s="251"/>
      <c r="L1174" s="256"/>
      <c r="M1174" s="257"/>
      <c r="N1174" s="258"/>
      <c r="O1174" s="258"/>
      <c r="P1174" s="258"/>
      <c r="Q1174" s="258"/>
      <c r="R1174" s="258"/>
      <c r="S1174" s="258"/>
      <c r="T1174" s="259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0" t="s">
        <v>165</v>
      </c>
      <c r="AU1174" s="260" t="s">
        <v>87</v>
      </c>
      <c r="AV1174" s="14" t="s">
        <v>87</v>
      </c>
      <c r="AW1174" s="14" t="s">
        <v>33</v>
      </c>
      <c r="AX1174" s="14" t="s">
        <v>78</v>
      </c>
      <c r="AY1174" s="260" t="s">
        <v>155</v>
      </c>
    </row>
    <row r="1175" s="14" customFormat="1">
      <c r="A1175" s="14"/>
      <c r="B1175" s="250"/>
      <c r="C1175" s="251"/>
      <c r="D1175" s="235" t="s">
        <v>165</v>
      </c>
      <c r="E1175" s="252" t="s">
        <v>1</v>
      </c>
      <c r="F1175" s="253" t="s">
        <v>192</v>
      </c>
      <c r="G1175" s="251"/>
      <c r="H1175" s="254">
        <v>1.44</v>
      </c>
      <c r="I1175" s="255"/>
      <c r="J1175" s="251"/>
      <c r="K1175" s="251"/>
      <c r="L1175" s="256"/>
      <c r="M1175" s="257"/>
      <c r="N1175" s="258"/>
      <c r="O1175" s="258"/>
      <c r="P1175" s="258"/>
      <c r="Q1175" s="258"/>
      <c r="R1175" s="258"/>
      <c r="S1175" s="258"/>
      <c r="T1175" s="259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0" t="s">
        <v>165</v>
      </c>
      <c r="AU1175" s="260" t="s">
        <v>87</v>
      </c>
      <c r="AV1175" s="14" t="s">
        <v>87</v>
      </c>
      <c r="AW1175" s="14" t="s">
        <v>33</v>
      </c>
      <c r="AX1175" s="14" t="s">
        <v>78</v>
      </c>
      <c r="AY1175" s="260" t="s">
        <v>155</v>
      </c>
    </row>
    <row r="1176" s="14" customFormat="1">
      <c r="A1176" s="14"/>
      <c r="B1176" s="250"/>
      <c r="C1176" s="251"/>
      <c r="D1176" s="235" t="s">
        <v>165</v>
      </c>
      <c r="E1176" s="252" t="s">
        <v>1</v>
      </c>
      <c r="F1176" s="253" t="s">
        <v>281</v>
      </c>
      <c r="G1176" s="251"/>
      <c r="H1176" s="254">
        <v>116.09999999999999</v>
      </c>
      <c r="I1176" s="255"/>
      <c r="J1176" s="251"/>
      <c r="K1176" s="251"/>
      <c r="L1176" s="256"/>
      <c r="M1176" s="257"/>
      <c r="N1176" s="258"/>
      <c r="O1176" s="258"/>
      <c r="P1176" s="258"/>
      <c r="Q1176" s="258"/>
      <c r="R1176" s="258"/>
      <c r="S1176" s="258"/>
      <c r="T1176" s="259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0" t="s">
        <v>165</v>
      </c>
      <c r="AU1176" s="260" t="s">
        <v>87</v>
      </c>
      <c r="AV1176" s="14" t="s">
        <v>87</v>
      </c>
      <c r="AW1176" s="14" t="s">
        <v>33</v>
      </c>
      <c r="AX1176" s="14" t="s">
        <v>78</v>
      </c>
      <c r="AY1176" s="260" t="s">
        <v>155</v>
      </c>
    </row>
    <row r="1177" s="14" customFormat="1">
      <c r="A1177" s="14"/>
      <c r="B1177" s="250"/>
      <c r="C1177" s="251"/>
      <c r="D1177" s="235" t="s">
        <v>165</v>
      </c>
      <c r="E1177" s="252" t="s">
        <v>1</v>
      </c>
      <c r="F1177" s="253" t="s">
        <v>208</v>
      </c>
      <c r="G1177" s="251"/>
      <c r="H1177" s="254">
        <v>4.3200000000000003</v>
      </c>
      <c r="I1177" s="255"/>
      <c r="J1177" s="251"/>
      <c r="K1177" s="251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0" t="s">
        <v>165</v>
      </c>
      <c r="AU1177" s="260" t="s">
        <v>87</v>
      </c>
      <c r="AV1177" s="14" t="s">
        <v>87</v>
      </c>
      <c r="AW1177" s="14" t="s">
        <v>33</v>
      </c>
      <c r="AX1177" s="14" t="s">
        <v>78</v>
      </c>
      <c r="AY1177" s="260" t="s">
        <v>155</v>
      </c>
    </row>
    <row r="1178" s="13" customFormat="1">
      <c r="A1178" s="13"/>
      <c r="B1178" s="240"/>
      <c r="C1178" s="241"/>
      <c r="D1178" s="235" t="s">
        <v>165</v>
      </c>
      <c r="E1178" s="242" t="s">
        <v>1</v>
      </c>
      <c r="F1178" s="243" t="s">
        <v>283</v>
      </c>
      <c r="G1178" s="241"/>
      <c r="H1178" s="242" t="s">
        <v>1</v>
      </c>
      <c r="I1178" s="244"/>
      <c r="J1178" s="241"/>
      <c r="K1178" s="241"/>
      <c r="L1178" s="245"/>
      <c r="M1178" s="246"/>
      <c r="N1178" s="247"/>
      <c r="O1178" s="247"/>
      <c r="P1178" s="247"/>
      <c r="Q1178" s="247"/>
      <c r="R1178" s="247"/>
      <c r="S1178" s="247"/>
      <c r="T1178" s="248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9" t="s">
        <v>165</v>
      </c>
      <c r="AU1178" s="249" t="s">
        <v>87</v>
      </c>
      <c r="AV1178" s="13" t="s">
        <v>85</v>
      </c>
      <c r="AW1178" s="13" t="s">
        <v>33</v>
      </c>
      <c r="AX1178" s="13" t="s">
        <v>78</v>
      </c>
      <c r="AY1178" s="249" t="s">
        <v>155</v>
      </c>
    </row>
    <row r="1179" s="14" customFormat="1">
      <c r="A1179" s="14"/>
      <c r="B1179" s="250"/>
      <c r="C1179" s="251"/>
      <c r="D1179" s="235" t="s">
        <v>165</v>
      </c>
      <c r="E1179" s="252" t="s">
        <v>1</v>
      </c>
      <c r="F1179" s="253" t="s">
        <v>284</v>
      </c>
      <c r="G1179" s="251"/>
      <c r="H1179" s="254">
        <v>262.39999999999998</v>
      </c>
      <c r="I1179" s="255"/>
      <c r="J1179" s="251"/>
      <c r="K1179" s="251"/>
      <c r="L1179" s="256"/>
      <c r="M1179" s="257"/>
      <c r="N1179" s="258"/>
      <c r="O1179" s="258"/>
      <c r="P1179" s="258"/>
      <c r="Q1179" s="258"/>
      <c r="R1179" s="258"/>
      <c r="S1179" s="258"/>
      <c r="T1179" s="259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0" t="s">
        <v>165</v>
      </c>
      <c r="AU1179" s="260" t="s">
        <v>87</v>
      </c>
      <c r="AV1179" s="14" t="s">
        <v>87</v>
      </c>
      <c r="AW1179" s="14" t="s">
        <v>33</v>
      </c>
      <c r="AX1179" s="14" t="s">
        <v>78</v>
      </c>
      <c r="AY1179" s="260" t="s">
        <v>155</v>
      </c>
    </row>
    <row r="1180" s="14" customFormat="1">
      <c r="A1180" s="14"/>
      <c r="B1180" s="250"/>
      <c r="C1180" s="251"/>
      <c r="D1180" s="235" t="s">
        <v>165</v>
      </c>
      <c r="E1180" s="252" t="s">
        <v>1</v>
      </c>
      <c r="F1180" s="253" t="s">
        <v>208</v>
      </c>
      <c r="G1180" s="251"/>
      <c r="H1180" s="254">
        <v>4.3200000000000003</v>
      </c>
      <c r="I1180" s="255"/>
      <c r="J1180" s="251"/>
      <c r="K1180" s="251"/>
      <c r="L1180" s="256"/>
      <c r="M1180" s="257"/>
      <c r="N1180" s="258"/>
      <c r="O1180" s="258"/>
      <c r="P1180" s="258"/>
      <c r="Q1180" s="258"/>
      <c r="R1180" s="258"/>
      <c r="S1180" s="258"/>
      <c r="T1180" s="259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0" t="s">
        <v>165</v>
      </c>
      <c r="AU1180" s="260" t="s">
        <v>87</v>
      </c>
      <c r="AV1180" s="14" t="s">
        <v>87</v>
      </c>
      <c r="AW1180" s="14" t="s">
        <v>33</v>
      </c>
      <c r="AX1180" s="14" t="s">
        <v>78</v>
      </c>
      <c r="AY1180" s="260" t="s">
        <v>155</v>
      </c>
    </row>
    <row r="1181" s="15" customFormat="1">
      <c r="A1181" s="15"/>
      <c r="B1181" s="261"/>
      <c r="C1181" s="262"/>
      <c r="D1181" s="235" t="s">
        <v>165</v>
      </c>
      <c r="E1181" s="263" t="s">
        <v>1</v>
      </c>
      <c r="F1181" s="264" t="s">
        <v>168</v>
      </c>
      <c r="G1181" s="262"/>
      <c r="H1181" s="265">
        <v>586.79999999999995</v>
      </c>
      <c r="I1181" s="266"/>
      <c r="J1181" s="262"/>
      <c r="K1181" s="262"/>
      <c r="L1181" s="267"/>
      <c r="M1181" s="268"/>
      <c r="N1181" s="269"/>
      <c r="O1181" s="269"/>
      <c r="P1181" s="269"/>
      <c r="Q1181" s="269"/>
      <c r="R1181" s="269"/>
      <c r="S1181" s="269"/>
      <c r="T1181" s="270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71" t="s">
        <v>165</v>
      </c>
      <c r="AU1181" s="271" t="s">
        <v>87</v>
      </c>
      <c r="AV1181" s="15" t="s">
        <v>161</v>
      </c>
      <c r="AW1181" s="15" t="s">
        <v>33</v>
      </c>
      <c r="AX1181" s="15" t="s">
        <v>85</v>
      </c>
      <c r="AY1181" s="271" t="s">
        <v>155</v>
      </c>
    </row>
    <row r="1182" s="2" customFormat="1" ht="33" customHeight="1">
      <c r="A1182" s="39"/>
      <c r="B1182" s="40"/>
      <c r="C1182" s="221" t="s">
        <v>1000</v>
      </c>
      <c r="D1182" s="221" t="s">
        <v>157</v>
      </c>
      <c r="E1182" s="222" t="s">
        <v>1001</v>
      </c>
      <c r="F1182" s="223" t="s">
        <v>1002</v>
      </c>
      <c r="G1182" s="224" t="s">
        <v>160</v>
      </c>
      <c r="H1182" s="225">
        <v>2692.5799999999999</v>
      </c>
      <c r="I1182" s="226"/>
      <c r="J1182" s="227">
        <f>ROUND(I1182*H1182,2)</f>
        <v>0</v>
      </c>
      <c r="K1182" s="228"/>
      <c r="L1182" s="45"/>
      <c r="M1182" s="229" t="s">
        <v>1</v>
      </c>
      <c r="N1182" s="230" t="s">
        <v>43</v>
      </c>
      <c r="O1182" s="92"/>
      <c r="P1182" s="231">
        <f>O1182*H1182</f>
        <v>0</v>
      </c>
      <c r="Q1182" s="231">
        <v>0</v>
      </c>
      <c r="R1182" s="231">
        <f>Q1182*H1182</f>
        <v>0</v>
      </c>
      <c r="S1182" s="231">
        <v>0</v>
      </c>
      <c r="T1182" s="232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3" t="s">
        <v>161</v>
      </c>
      <c r="AT1182" s="233" t="s">
        <v>157</v>
      </c>
      <c r="AU1182" s="233" t="s">
        <v>87</v>
      </c>
      <c r="AY1182" s="18" t="s">
        <v>155</v>
      </c>
      <c r="BE1182" s="234">
        <f>IF(N1182="základní",J1182,0)</f>
        <v>0</v>
      </c>
      <c r="BF1182" s="234">
        <f>IF(N1182="snížená",J1182,0)</f>
        <v>0</v>
      </c>
      <c r="BG1182" s="234">
        <f>IF(N1182="zákl. přenesená",J1182,0)</f>
        <v>0</v>
      </c>
      <c r="BH1182" s="234">
        <f>IF(N1182="sníž. přenesená",J1182,0)</f>
        <v>0</v>
      </c>
      <c r="BI1182" s="234">
        <f>IF(N1182="nulová",J1182,0)</f>
        <v>0</v>
      </c>
      <c r="BJ1182" s="18" t="s">
        <v>85</v>
      </c>
      <c r="BK1182" s="234">
        <f>ROUND(I1182*H1182,2)</f>
        <v>0</v>
      </c>
      <c r="BL1182" s="18" t="s">
        <v>161</v>
      </c>
      <c r="BM1182" s="233" t="s">
        <v>1003</v>
      </c>
    </row>
    <row r="1183" s="2" customFormat="1">
      <c r="A1183" s="39"/>
      <c r="B1183" s="40"/>
      <c r="C1183" s="41"/>
      <c r="D1183" s="235" t="s">
        <v>163</v>
      </c>
      <c r="E1183" s="41"/>
      <c r="F1183" s="236" t="s">
        <v>1004</v>
      </c>
      <c r="G1183" s="41"/>
      <c r="H1183" s="41"/>
      <c r="I1183" s="237"/>
      <c r="J1183" s="41"/>
      <c r="K1183" s="41"/>
      <c r="L1183" s="45"/>
      <c r="M1183" s="238"/>
      <c r="N1183" s="239"/>
      <c r="O1183" s="92"/>
      <c r="P1183" s="92"/>
      <c r="Q1183" s="92"/>
      <c r="R1183" s="92"/>
      <c r="S1183" s="92"/>
      <c r="T1183" s="9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163</v>
      </c>
      <c r="AU1183" s="18" t="s">
        <v>87</v>
      </c>
    </row>
    <row r="1184" s="13" customFormat="1">
      <c r="A1184" s="13"/>
      <c r="B1184" s="240"/>
      <c r="C1184" s="241"/>
      <c r="D1184" s="235" t="s">
        <v>165</v>
      </c>
      <c r="E1184" s="242" t="s">
        <v>1</v>
      </c>
      <c r="F1184" s="243" t="s">
        <v>571</v>
      </c>
      <c r="G1184" s="241"/>
      <c r="H1184" s="242" t="s">
        <v>1</v>
      </c>
      <c r="I1184" s="244"/>
      <c r="J1184" s="241"/>
      <c r="K1184" s="241"/>
      <c r="L1184" s="245"/>
      <c r="M1184" s="246"/>
      <c r="N1184" s="247"/>
      <c r="O1184" s="247"/>
      <c r="P1184" s="247"/>
      <c r="Q1184" s="247"/>
      <c r="R1184" s="247"/>
      <c r="S1184" s="247"/>
      <c r="T1184" s="248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9" t="s">
        <v>165</v>
      </c>
      <c r="AU1184" s="249" t="s">
        <v>87</v>
      </c>
      <c r="AV1184" s="13" t="s">
        <v>85</v>
      </c>
      <c r="AW1184" s="13" t="s">
        <v>33</v>
      </c>
      <c r="AX1184" s="13" t="s">
        <v>78</v>
      </c>
      <c r="AY1184" s="249" t="s">
        <v>155</v>
      </c>
    </row>
    <row r="1185" s="14" customFormat="1">
      <c r="A1185" s="14"/>
      <c r="B1185" s="250"/>
      <c r="C1185" s="251"/>
      <c r="D1185" s="235" t="s">
        <v>165</v>
      </c>
      <c r="E1185" s="252" t="s">
        <v>1</v>
      </c>
      <c r="F1185" s="253" t="s">
        <v>1005</v>
      </c>
      <c r="G1185" s="251"/>
      <c r="H1185" s="254">
        <v>2869.5799999999999</v>
      </c>
      <c r="I1185" s="255"/>
      <c r="J1185" s="251"/>
      <c r="K1185" s="251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0" t="s">
        <v>165</v>
      </c>
      <c r="AU1185" s="260" t="s">
        <v>87</v>
      </c>
      <c r="AV1185" s="14" t="s">
        <v>87</v>
      </c>
      <c r="AW1185" s="14" t="s">
        <v>33</v>
      </c>
      <c r="AX1185" s="14" t="s">
        <v>78</v>
      </c>
      <c r="AY1185" s="260" t="s">
        <v>155</v>
      </c>
    </row>
    <row r="1186" s="13" customFormat="1">
      <c r="A1186" s="13"/>
      <c r="B1186" s="240"/>
      <c r="C1186" s="241"/>
      <c r="D1186" s="235" t="s">
        <v>165</v>
      </c>
      <c r="E1186" s="242" t="s">
        <v>1</v>
      </c>
      <c r="F1186" s="243" t="s">
        <v>224</v>
      </c>
      <c r="G1186" s="241"/>
      <c r="H1186" s="242" t="s">
        <v>1</v>
      </c>
      <c r="I1186" s="244"/>
      <c r="J1186" s="241"/>
      <c r="K1186" s="241"/>
      <c r="L1186" s="245"/>
      <c r="M1186" s="246"/>
      <c r="N1186" s="247"/>
      <c r="O1186" s="247"/>
      <c r="P1186" s="247"/>
      <c r="Q1186" s="247"/>
      <c r="R1186" s="247"/>
      <c r="S1186" s="247"/>
      <c r="T1186" s="248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9" t="s">
        <v>165</v>
      </c>
      <c r="AU1186" s="249" t="s">
        <v>87</v>
      </c>
      <c r="AV1186" s="13" t="s">
        <v>85</v>
      </c>
      <c r="AW1186" s="13" t="s">
        <v>33</v>
      </c>
      <c r="AX1186" s="13" t="s">
        <v>78</v>
      </c>
      <c r="AY1186" s="249" t="s">
        <v>155</v>
      </c>
    </row>
    <row r="1187" s="14" customFormat="1">
      <c r="A1187" s="14"/>
      <c r="B1187" s="250"/>
      <c r="C1187" s="251"/>
      <c r="D1187" s="235" t="s">
        <v>165</v>
      </c>
      <c r="E1187" s="252" t="s">
        <v>1</v>
      </c>
      <c r="F1187" s="253" t="s">
        <v>225</v>
      </c>
      <c r="G1187" s="251"/>
      <c r="H1187" s="254">
        <v>13.5</v>
      </c>
      <c r="I1187" s="255"/>
      <c r="J1187" s="251"/>
      <c r="K1187" s="251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0" t="s">
        <v>165</v>
      </c>
      <c r="AU1187" s="260" t="s">
        <v>87</v>
      </c>
      <c r="AV1187" s="14" t="s">
        <v>87</v>
      </c>
      <c r="AW1187" s="14" t="s">
        <v>33</v>
      </c>
      <c r="AX1187" s="14" t="s">
        <v>78</v>
      </c>
      <c r="AY1187" s="260" t="s">
        <v>155</v>
      </c>
    </row>
    <row r="1188" s="13" customFormat="1">
      <c r="A1188" s="13"/>
      <c r="B1188" s="240"/>
      <c r="C1188" s="241"/>
      <c r="D1188" s="235" t="s">
        <v>165</v>
      </c>
      <c r="E1188" s="242" t="s">
        <v>1</v>
      </c>
      <c r="F1188" s="243" t="s">
        <v>1006</v>
      </c>
      <c r="G1188" s="241"/>
      <c r="H1188" s="242" t="s">
        <v>1</v>
      </c>
      <c r="I1188" s="244"/>
      <c r="J1188" s="241"/>
      <c r="K1188" s="241"/>
      <c r="L1188" s="245"/>
      <c r="M1188" s="246"/>
      <c r="N1188" s="247"/>
      <c r="O1188" s="247"/>
      <c r="P1188" s="247"/>
      <c r="Q1188" s="247"/>
      <c r="R1188" s="247"/>
      <c r="S1188" s="247"/>
      <c r="T1188" s="248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9" t="s">
        <v>165</v>
      </c>
      <c r="AU1188" s="249" t="s">
        <v>87</v>
      </c>
      <c r="AV1188" s="13" t="s">
        <v>85</v>
      </c>
      <c r="AW1188" s="13" t="s">
        <v>33</v>
      </c>
      <c r="AX1188" s="13" t="s">
        <v>78</v>
      </c>
      <c r="AY1188" s="249" t="s">
        <v>155</v>
      </c>
    </row>
    <row r="1189" s="13" customFormat="1">
      <c r="A1189" s="13"/>
      <c r="B1189" s="240"/>
      <c r="C1189" s="241"/>
      <c r="D1189" s="235" t="s">
        <v>165</v>
      </c>
      <c r="E1189" s="242" t="s">
        <v>1</v>
      </c>
      <c r="F1189" s="243" t="s">
        <v>193</v>
      </c>
      <c r="G1189" s="241"/>
      <c r="H1189" s="242" t="s">
        <v>1</v>
      </c>
      <c r="I1189" s="244"/>
      <c r="J1189" s="241"/>
      <c r="K1189" s="241"/>
      <c r="L1189" s="245"/>
      <c r="M1189" s="246"/>
      <c r="N1189" s="247"/>
      <c r="O1189" s="247"/>
      <c r="P1189" s="247"/>
      <c r="Q1189" s="247"/>
      <c r="R1189" s="247"/>
      <c r="S1189" s="247"/>
      <c r="T1189" s="248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9" t="s">
        <v>165</v>
      </c>
      <c r="AU1189" s="249" t="s">
        <v>87</v>
      </c>
      <c r="AV1189" s="13" t="s">
        <v>85</v>
      </c>
      <c r="AW1189" s="13" t="s">
        <v>33</v>
      </c>
      <c r="AX1189" s="13" t="s">
        <v>78</v>
      </c>
      <c r="AY1189" s="249" t="s">
        <v>155</v>
      </c>
    </row>
    <row r="1190" s="13" customFormat="1">
      <c r="A1190" s="13"/>
      <c r="B1190" s="240"/>
      <c r="C1190" s="241"/>
      <c r="D1190" s="235" t="s">
        <v>165</v>
      </c>
      <c r="E1190" s="242" t="s">
        <v>1</v>
      </c>
      <c r="F1190" s="243" t="s">
        <v>194</v>
      </c>
      <c r="G1190" s="241"/>
      <c r="H1190" s="242" t="s">
        <v>1</v>
      </c>
      <c r="I1190" s="244"/>
      <c r="J1190" s="241"/>
      <c r="K1190" s="241"/>
      <c r="L1190" s="245"/>
      <c r="M1190" s="246"/>
      <c r="N1190" s="247"/>
      <c r="O1190" s="247"/>
      <c r="P1190" s="247"/>
      <c r="Q1190" s="247"/>
      <c r="R1190" s="247"/>
      <c r="S1190" s="247"/>
      <c r="T1190" s="24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9" t="s">
        <v>165</v>
      </c>
      <c r="AU1190" s="249" t="s">
        <v>87</v>
      </c>
      <c r="AV1190" s="13" t="s">
        <v>85</v>
      </c>
      <c r="AW1190" s="13" t="s">
        <v>33</v>
      </c>
      <c r="AX1190" s="13" t="s">
        <v>78</v>
      </c>
      <c r="AY1190" s="249" t="s">
        <v>155</v>
      </c>
    </row>
    <row r="1191" s="14" customFormat="1">
      <c r="A1191" s="14"/>
      <c r="B1191" s="250"/>
      <c r="C1191" s="251"/>
      <c r="D1191" s="235" t="s">
        <v>165</v>
      </c>
      <c r="E1191" s="252" t="s">
        <v>1</v>
      </c>
      <c r="F1191" s="253" t="s">
        <v>1007</v>
      </c>
      <c r="G1191" s="251"/>
      <c r="H1191" s="254">
        <v>-134.72</v>
      </c>
      <c r="I1191" s="255"/>
      <c r="J1191" s="251"/>
      <c r="K1191" s="251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0" t="s">
        <v>165</v>
      </c>
      <c r="AU1191" s="260" t="s">
        <v>87</v>
      </c>
      <c r="AV1191" s="14" t="s">
        <v>87</v>
      </c>
      <c r="AW1191" s="14" t="s">
        <v>33</v>
      </c>
      <c r="AX1191" s="14" t="s">
        <v>78</v>
      </c>
      <c r="AY1191" s="260" t="s">
        <v>155</v>
      </c>
    </row>
    <row r="1192" s="13" customFormat="1">
      <c r="A1192" s="13"/>
      <c r="B1192" s="240"/>
      <c r="C1192" s="241"/>
      <c r="D1192" s="235" t="s">
        <v>165</v>
      </c>
      <c r="E1192" s="242" t="s">
        <v>1</v>
      </c>
      <c r="F1192" s="243" t="s">
        <v>196</v>
      </c>
      <c r="G1192" s="241"/>
      <c r="H1192" s="242" t="s">
        <v>1</v>
      </c>
      <c r="I1192" s="244"/>
      <c r="J1192" s="241"/>
      <c r="K1192" s="241"/>
      <c r="L1192" s="245"/>
      <c r="M1192" s="246"/>
      <c r="N1192" s="247"/>
      <c r="O1192" s="247"/>
      <c r="P1192" s="247"/>
      <c r="Q1192" s="247"/>
      <c r="R1192" s="247"/>
      <c r="S1192" s="247"/>
      <c r="T1192" s="248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9" t="s">
        <v>165</v>
      </c>
      <c r="AU1192" s="249" t="s">
        <v>87</v>
      </c>
      <c r="AV1192" s="13" t="s">
        <v>85</v>
      </c>
      <c r="AW1192" s="13" t="s">
        <v>33</v>
      </c>
      <c r="AX1192" s="13" t="s">
        <v>78</v>
      </c>
      <c r="AY1192" s="249" t="s">
        <v>155</v>
      </c>
    </row>
    <row r="1193" s="14" customFormat="1">
      <c r="A1193" s="14"/>
      <c r="B1193" s="250"/>
      <c r="C1193" s="251"/>
      <c r="D1193" s="235" t="s">
        <v>165</v>
      </c>
      <c r="E1193" s="252" t="s">
        <v>1</v>
      </c>
      <c r="F1193" s="253" t="s">
        <v>1008</v>
      </c>
      <c r="G1193" s="251"/>
      <c r="H1193" s="254">
        <v>-43.399999999999999</v>
      </c>
      <c r="I1193" s="255"/>
      <c r="J1193" s="251"/>
      <c r="K1193" s="251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0" t="s">
        <v>165</v>
      </c>
      <c r="AU1193" s="260" t="s">
        <v>87</v>
      </c>
      <c r="AV1193" s="14" t="s">
        <v>87</v>
      </c>
      <c r="AW1193" s="14" t="s">
        <v>33</v>
      </c>
      <c r="AX1193" s="14" t="s">
        <v>78</v>
      </c>
      <c r="AY1193" s="260" t="s">
        <v>155</v>
      </c>
    </row>
    <row r="1194" s="14" customFormat="1">
      <c r="A1194" s="14"/>
      <c r="B1194" s="250"/>
      <c r="C1194" s="251"/>
      <c r="D1194" s="235" t="s">
        <v>165</v>
      </c>
      <c r="E1194" s="252" t="s">
        <v>1</v>
      </c>
      <c r="F1194" s="253" t="s">
        <v>1009</v>
      </c>
      <c r="G1194" s="251"/>
      <c r="H1194" s="254">
        <v>-1.44</v>
      </c>
      <c r="I1194" s="255"/>
      <c r="J1194" s="251"/>
      <c r="K1194" s="251"/>
      <c r="L1194" s="256"/>
      <c r="M1194" s="257"/>
      <c r="N1194" s="258"/>
      <c r="O1194" s="258"/>
      <c r="P1194" s="258"/>
      <c r="Q1194" s="258"/>
      <c r="R1194" s="258"/>
      <c r="S1194" s="258"/>
      <c r="T1194" s="259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0" t="s">
        <v>165</v>
      </c>
      <c r="AU1194" s="260" t="s">
        <v>87</v>
      </c>
      <c r="AV1194" s="14" t="s">
        <v>87</v>
      </c>
      <c r="AW1194" s="14" t="s">
        <v>33</v>
      </c>
      <c r="AX1194" s="14" t="s">
        <v>78</v>
      </c>
      <c r="AY1194" s="260" t="s">
        <v>155</v>
      </c>
    </row>
    <row r="1195" s="13" customFormat="1">
      <c r="A1195" s="13"/>
      <c r="B1195" s="240"/>
      <c r="C1195" s="241"/>
      <c r="D1195" s="235" t="s">
        <v>165</v>
      </c>
      <c r="E1195" s="242" t="s">
        <v>1</v>
      </c>
      <c r="F1195" s="243" t="s">
        <v>190</v>
      </c>
      <c r="G1195" s="241"/>
      <c r="H1195" s="242" t="s">
        <v>1</v>
      </c>
      <c r="I1195" s="244"/>
      <c r="J1195" s="241"/>
      <c r="K1195" s="241"/>
      <c r="L1195" s="245"/>
      <c r="M1195" s="246"/>
      <c r="N1195" s="247"/>
      <c r="O1195" s="247"/>
      <c r="P1195" s="247"/>
      <c r="Q1195" s="247"/>
      <c r="R1195" s="247"/>
      <c r="S1195" s="247"/>
      <c r="T1195" s="248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9" t="s">
        <v>165</v>
      </c>
      <c r="AU1195" s="249" t="s">
        <v>87</v>
      </c>
      <c r="AV1195" s="13" t="s">
        <v>85</v>
      </c>
      <c r="AW1195" s="13" t="s">
        <v>33</v>
      </c>
      <c r="AX1195" s="13" t="s">
        <v>78</v>
      </c>
      <c r="AY1195" s="249" t="s">
        <v>155</v>
      </c>
    </row>
    <row r="1196" s="14" customFormat="1">
      <c r="A1196" s="14"/>
      <c r="B1196" s="250"/>
      <c r="C1196" s="251"/>
      <c r="D1196" s="235" t="s">
        <v>165</v>
      </c>
      <c r="E1196" s="252" t="s">
        <v>1</v>
      </c>
      <c r="F1196" s="253" t="s">
        <v>1010</v>
      </c>
      <c r="G1196" s="251"/>
      <c r="H1196" s="254">
        <v>-23</v>
      </c>
      <c r="I1196" s="255"/>
      <c r="J1196" s="251"/>
      <c r="K1196" s="251"/>
      <c r="L1196" s="256"/>
      <c r="M1196" s="257"/>
      <c r="N1196" s="258"/>
      <c r="O1196" s="258"/>
      <c r="P1196" s="258"/>
      <c r="Q1196" s="258"/>
      <c r="R1196" s="258"/>
      <c r="S1196" s="258"/>
      <c r="T1196" s="259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0" t="s">
        <v>165</v>
      </c>
      <c r="AU1196" s="260" t="s">
        <v>87</v>
      </c>
      <c r="AV1196" s="14" t="s">
        <v>87</v>
      </c>
      <c r="AW1196" s="14" t="s">
        <v>33</v>
      </c>
      <c r="AX1196" s="14" t="s">
        <v>78</v>
      </c>
      <c r="AY1196" s="260" t="s">
        <v>155</v>
      </c>
    </row>
    <row r="1197" s="14" customFormat="1">
      <c r="A1197" s="14"/>
      <c r="B1197" s="250"/>
      <c r="C1197" s="251"/>
      <c r="D1197" s="235" t="s">
        <v>165</v>
      </c>
      <c r="E1197" s="252" t="s">
        <v>1</v>
      </c>
      <c r="F1197" s="253" t="s">
        <v>1011</v>
      </c>
      <c r="G1197" s="251"/>
      <c r="H1197" s="254">
        <v>-1.44</v>
      </c>
      <c r="I1197" s="255"/>
      <c r="J1197" s="251"/>
      <c r="K1197" s="251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0" t="s">
        <v>165</v>
      </c>
      <c r="AU1197" s="260" t="s">
        <v>87</v>
      </c>
      <c r="AV1197" s="14" t="s">
        <v>87</v>
      </c>
      <c r="AW1197" s="14" t="s">
        <v>33</v>
      </c>
      <c r="AX1197" s="14" t="s">
        <v>78</v>
      </c>
      <c r="AY1197" s="260" t="s">
        <v>155</v>
      </c>
    </row>
    <row r="1198" s="13" customFormat="1">
      <c r="A1198" s="13"/>
      <c r="B1198" s="240"/>
      <c r="C1198" s="241"/>
      <c r="D1198" s="235" t="s">
        <v>165</v>
      </c>
      <c r="E1198" s="242" t="s">
        <v>1</v>
      </c>
      <c r="F1198" s="243" t="s">
        <v>224</v>
      </c>
      <c r="G1198" s="241"/>
      <c r="H1198" s="242" t="s">
        <v>1</v>
      </c>
      <c r="I1198" s="244"/>
      <c r="J1198" s="241"/>
      <c r="K1198" s="241"/>
      <c r="L1198" s="245"/>
      <c r="M1198" s="246"/>
      <c r="N1198" s="247"/>
      <c r="O1198" s="247"/>
      <c r="P1198" s="247"/>
      <c r="Q1198" s="247"/>
      <c r="R1198" s="247"/>
      <c r="S1198" s="247"/>
      <c r="T1198" s="248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9" t="s">
        <v>165</v>
      </c>
      <c r="AU1198" s="249" t="s">
        <v>87</v>
      </c>
      <c r="AV1198" s="13" t="s">
        <v>85</v>
      </c>
      <c r="AW1198" s="13" t="s">
        <v>33</v>
      </c>
      <c r="AX1198" s="13" t="s">
        <v>78</v>
      </c>
      <c r="AY1198" s="249" t="s">
        <v>155</v>
      </c>
    </row>
    <row r="1199" s="14" customFormat="1">
      <c r="A1199" s="14"/>
      <c r="B1199" s="250"/>
      <c r="C1199" s="251"/>
      <c r="D1199" s="235" t="s">
        <v>165</v>
      </c>
      <c r="E1199" s="252" t="s">
        <v>1</v>
      </c>
      <c r="F1199" s="253" t="s">
        <v>225</v>
      </c>
      <c r="G1199" s="251"/>
      <c r="H1199" s="254">
        <v>13.5</v>
      </c>
      <c r="I1199" s="255"/>
      <c r="J1199" s="251"/>
      <c r="K1199" s="251"/>
      <c r="L1199" s="256"/>
      <c r="M1199" s="257"/>
      <c r="N1199" s="258"/>
      <c r="O1199" s="258"/>
      <c r="P1199" s="258"/>
      <c r="Q1199" s="258"/>
      <c r="R1199" s="258"/>
      <c r="S1199" s="258"/>
      <c r="T1199" s="259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0" t="s">
        <v>165</v>
      </c>
      <c r="AU1199" s="260" t="s">
        <v>87</v>
      </c>
      <c r="AV1199" s="14" t="s">
        <v>87</v>
      </c>
      <c r="AW1199" s="14" t="s">
        <v>33</v>
      </c>
      <c r="AX1199" s="14" t="s">
        <v>78</v>
      </c>
      <c r="AY1199" s="260" t="s">
        <v>155</v>
      </c>
    </row>
    <row r="1200" s="15" customFormat="1">
      <c r="A1200" s="15"/>
      <c r="B1200" s="261"/>
      <c r="C1200" s="262"/>
      <c r="D1200" s="235" t="s">
        <v>165</v>
      </c>
      <c r="E1200" s="263" t="s">
        <v>1</v>
      </c>
      <c r="F1200" s="264" t="s">
        <v>168</v>
      </c>
      <c r="G1200" s="262"/>
      <c r="H1200" s="265">
        <v>2692.5799999999999</v>
      </c>
      <c r="I1200" s="266"/>
      <c r="J1200" s="262"/>
      <c r="K1200" s="262"/>
      <c r="L1200" s="267"/>
      <c r="M1200" s="268"/>
      <c r="N1200" s="269"/>
      <c r="O1200" s="269"/>
      <c r="P1200" s="269"/>
      <c r="Q1200" s="269"/>
      <c r="R1200" s="269"/>
      <c r="S1200" s="269"/>
      <c r="T1200" s="270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71" t="s">
        <v>165</v>
      </c>
      <c r="AU1200" s="271" t="s">
        <v>87</v>
      </c>
      <c r="AV1200" s="15" t="s">
        <v>161</v>
      </c>
      <c r="AW1200" s="15" t="s">
        <v>33</v>
      </c>
      <c r="AX1200" s="15" t="s">
        <v>85</v>
      </c>
      <c r="AY1200" s="271" t="s">
        <v>155</v>
      </c>
    </row>
    <row r="1201" s="2" customFormat="1" ht="33" customHeight="1">
      <c r="A1201" s="39"/>
      <c r="B1201" s="40"/>
      <c r="C1201" s="221" t="s">
        <v>1012</v>
      </c>
      <c r="D1201" s="221" t="s">
        <v>157</v>
      </c>
      <c r="E1201" s="222" t="s">
        <v>1013</v>
      </c>
      <c r="F1201" s="223" t="s">
        <v>1014</v>
      </c>
      <c r="G1201" s="224" t="s">
        <v>160</v>
      </c>
      <c r="H1201" s="225">
        <v>1273.8</v>
      </c>
      <c r="I1201" s="226"/>
      <c r="J1201" s="227">
        <f>ROUND(I1201*H1201,2)</f>
        <v>0</v>
      </c>
      <c r="K1201" s="228"/>
      <c r="L1201" s="45"/>
      <c r="M1201" s="229" t="s">
        <v>1</v>
      </c>
      <c r="N1201" s="230" t="s">
        <v>43</v>
      </c>
      <c r="O1201" s="92"/>
      <c r="P1201" s="231">
        <f>O1201*H1201</f>
        <v>0</v>
      </c>
      <c r="Q1201" s="231">
        <v>0</v>
      </c>
      <c r="R1201" s="231">
        <f>Q1201*H1201</f>
        <v>0</v>
      </c>
      <c r="S1201" s="231">
        <v>0</v>
      </c>
      <c r="T1201" s="232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3" t="s">
        <v>161</v>
      </c>
      <c r="AT1201" s="233" t="s">
        <v>157</v>
      </c>
      <c r="AU1201" s="233" t="s">
        <v>87</v>
      </c>
      <c r="AY1201" s="18" t="s">
        <v>155</v>
      </c>
      <c r="BE1201" s="234">
        <f>IF(N1201="základní",J1201,0)</f>
        <v>0</v>
      </c>
      <c r="BF1201" s="234">
        <f>IF(N1201="snížená",J1201,0)</f>
        <v>0</v>
      </c>
      <c r="BG1201" s="234">
        <f>IF(N1201="zákl. přenesená",J1201,0)</f>
        <v>0</v>
      </c>
      <c r="BH1201" s="234">
        <f>IF(N1201="sníž. přenesená",J1201,0)</f>
        <v>0</v>
      </c>
      <c r="BI1201" s="234">
        <f>IF(N1201="nulová",J1201,0)</f>
        <v>0</v>
      </c>
      <c r="BJ1201" s="18" t="s">
        <v>85</v>
      </c>
      <c r="BK1201" s="234">
        <f>ROUND(I1201*H1201,2)</f>
        <v>0</v>
      </c>
      <c r="BL1201" s="18" t="s">
        <v>161</v>
      </c>
      <c r="BM1201" s="233" t="s">
        <v>1015</v>
      </c>
    </row>
    <row r="1202" s="2" customFormat="1">
      <c r="A1202" s="39"/>
      <c r="B1202" s="40"/>
      <c r="C1202" s="41"/>
      <c r="D1202" s="235" t="s">
        <v>163</v>
      </c>
      <c r="E1202" s="41"/>
      <c r="F1202" s="236" t="s">
        <v>1016</v>
      </c>
      <c r="G1202" s="41"/>
      <c r="H1202" s="41"/>
      <c r="I1202" s="237"/>
      <c r="J1202" s="41"/>
      <c r="K1202" s="41"/>
      <c r="L1202" s="45"/>
      <c r="M1202" s="238"/>
      <c r="N1202" s="239"/>
      <c r="O1202" s="92"/>
      <c r="P1202" s="92"/>
      <c r="Q1202" s="92"/>
      <c r="R1202" s="92"/>
      <c r="S1202" s="92"/>
      <c r="T1202" s="93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163</v>
      </c>
      <c r="AU1202" s="18" t="s">
        <v>87</v>
      </c>
    </row>
    <row r="1203" s="13" customFormat="1">
      <c r="A1203" s="13"/>
      <c r="B1203" s="240"/>
      <c r="C1203" s="241"/>
      <c r="D1203" s="235" t="s">
        <v>165</v>
      </c>
      <c r="E1203" s="242" t="s">
        <v>1</v>
      </c>
      <c r="F1203" s="243" t="s">
        <v>244</v>
      </c>
      <c r="G1203" s="241"/>
      <c r="H1203" s="242" t="s">
        <v>1</v>
      </c>
      <c r="I1203" s="244"/>
      <c r="J1203" s="241"/>
      <c r="K1203" s="241"/>
      <c r="L1203" s="245"/>
      <c r="M1203" s="246"/>
      <c r="N1203" s="247"/>
      <c r="O1203" s="247"/>
      <c r="P1203" s="247"/>
      <c r="Q1203" s="247"/>
      <c r="R1203" s="247"/>
      <c r="S1203" s="247"/>
      <c r="T1203" s="248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9" t="s">
        <v>165</v>
      </c>
      <c r="AU1203" s="249" t="s">
        <v>87</v>
      </c>
      <c r="AV1203" s="13" t="s">
        <v>85</v>
      </c>
      <c r="AW1203" s="13" t="s">
        <v>33</v>
      </c>
      <c r="AX1203" s="13" t="s">
        <v>78</v>
      </c>
      <c r="AY1203" s="249" t="s">
        <v>155</v>
      </c>
    </row>
    <row r="1204" s="13" customFormat="1">
      <c r="A1204" s="13"/>
      <c r="B1204" s="240"/>
      <c r="C1204" s="241"/>
      <c r="D1204" s="235" t="s">
        <v>165</v>
      </c>
      <c r="E1204" s="242" t="s">
        <v>1</v>
      </c>
      <c r="F1204" s="243" t="s">
        <v>323</v>
      </c>
      <c r="G1204" s="241"/>
      <c r="H1204" s="242" t="s">
        <v>1</v>
      </c>
      <c r="I1204" s="244"/>
      <c r="J1204" s="241"/>
      <c r="K1204" s="241"/>
      <c r="L1204" s="245"/>
      <c r="M1204" s="246"/>
      <c r="N1204" s="247"/>
      <c r="O1204" s="247"/>
      <c r="P1204" s="247"/>
      <c r="Q1204" s="247"/>
      <c r="R1204" s="247"/>
      <c r="S1204" s="247"/>
      <c r="T1204" s="248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9" t="s">
        <v>165</v>
      </c>
      <c r="AU1204" s="249" t="s">
        <v>87</v>
      </c>
      <c r="AV1204" s="13" t="s">
        <v>85</v>
      </c>
      <c r="AW1204" s="13" t="s">
        <v>33</v>
      </c>
      <c r="AX1204" s="13" t="s">
        <v>78</v>
      </c>
      <c r="AY1204" s="249" t="s">
        <v>155</v>
      </c>
    </row>
    <row r="1205" s="14" customFormat="1">
      <c r="A1205" s="14"/>
      <c r="B1205" s="250"/>
      <c r="C1205" s="251"/>
      <c r="D1205" s="235" t="s">
        <v>165</v>
      </c>
      <c r="E1205" s="252" t="s">
        <v>1</v>
      </c>
      <c r="F1205" s="253" t="s">
        <v>1017</v>
      </c>
      <c r="G1205" s="251"/>
      <c r="H1205" s="254">
        <v>1273.8</v>
      </c>
      <c r="I1205" s="255"/>
      <c r="J1205" s="251"/>
      <c r="K1205" s="251"/>
      <c r="L1205" s="256"/>
      <c r="M1205" s="257"/>
      <c r="N1205" s="258"/>
      <c r="O1205" s="258"/>
      <c r="P1205" s="258"/>
      <c r="Q1205" s="258"/>
      <c r="R1205" s="258"/>
      <c r="S1205" s="258"/>
      <c r="T1205" s="259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0" t="s">
        <v>165</v>
      </c>
      <c r="AU1205" s="260" t="s">
        <v>87</v>
      </c>
      <c r="AV1205" s="14" t="s">
        <v>87</v>
      </c>
      <c r="AW1205" s="14" t="s">
        <v>33</v>
      </c>
      <c r="AX1205" s="14" t="s">
        <v>78</v>
      </c>
      <c r="AY1205" s="260" t="s">
        <v>155</v>
      </c>
    </row>
    <row r="1206" s="15" customFormat="1">
      <c r="A1206" s="15"/>
      <c r="B1206" s="261"/>
      <c r="C1206" s="262"/>
      <c r="D1206" s="235" t="s">
        <v>165</v>
      </c>
      <c r="E1206" s="263" t="s">
        <v>1</v>
      </c>
      <c r="F1206" s="264" t="s">
        <v>168</v>
      </c>
      <c r="G1206" s="262"/>
      <c r="H1206" s="265">
        <v>1273.8</v>
      </c>
      <c r="I1206" s="266"/>
      <c r="J1206" s="262"/>
      <c r="K1206" s="262"/>
      <c r="L1206" s="267"/>
      <c r="M1206" s="268"/>
      <c r="N1206" s="269"/>
      <c r="O1206" s="269"/>
      <c r="P1206" s="269"/>
      <c r="Q1206" s="269"/>
      <c r="R1206" s="269"/>
      <c r="S1206" s="269"/>
      <c r="T1206" s="270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71" t="s">
        <v>165</v>
      </c>
      <c r="AU1206" s="271" t="s">
        <v>87</v>
      </c>
      <c r="AV1206" s="15" t="s">
        <v>161</v>
      </c>
      <c r="AW1206" s="15" t="s">
        <v>33</v>
      </c>
      <c r="AX1206" s="15" t="s">
        <v>85</v>
      </c>
      <c r="AY1206" s="271" t="s">
        <v>155</v>
      </c>
    </row>
    <row r="1207" s="2" customFormat="1" ht="33" customHeight="1">
      <c r="A1207" s="39"/>
      <c r="B1207" s="40"/>
      <c r="C1207" s="221" t="s">
        <v>1018</v>
      </c>
      <c r="D1207" s="221" t="s">
        <v>157</v>
      </c>
      <c r="E1207" s="222" t="s">
        <v>1019</v>
      </c>
      <c r="F1207" s="223" t="s">
        <v>1020</v>
      </c>
      <c r="G1207" s="224" t="s">
        <v>160</v>
      </c>
      <c r="H1207" s="225">
        <v>1432.5999999999999</v>
      </c>
      <c r="I1207" s="226"/>
      <c r="J1207" s="227">
        <f>ROUND(I1207*H1207,2)</f>
        <v>0</v>
      </c>
      <c r="K1207" s="228"/>
      <c r="L1207" s="45"/>
      <c r="M1207" s="229" t="s">
        <v>1</v>
      </c>
      <c r="N1207" s="230" t="s">
        <v>43</v>
      </c>
      <c r="O1207" s="92"/>
      <c r="P1207" s="231">
        <f>O1207*H1207</f>
        <v>0</v>
      </c>
      <c r="Q1207" s="231">
        <v>0</v>
      </c>
      <c r="R1207" s="231">
        <f>Q1207*H1207</f>
        <v>0</v>
      </c>
      <c r="S1207" s="231">
        <v>0</v>
      </c>
      <c r="T1207" s="232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3" t="s">
        <v>161</v>
      </c>
      <c r="AT1207" s="233" t="s">
        <v>157</v>
      </c>
      <c r="AU1207" s="233" t="s">
        <v>87</v>
      </c>
      <c r="AY1207" s="18" t="s">
        <v>155</v>
      </c>
      <c r="BE1207" s="234">
        <f>IF(N1207="základní",J1207,0)</f>
        <v>0</v>
      </c>
      <c r="BF1207" s="234">
        <f>IF(N1207="snížená",J1207,0)</f>
        <v>0</v>
      </c>
      <c r="BG1207" s="234">
        <f>IF(N1207="zákl. přenesená",J1207,0)</f>
        <v>0</v>
      </c>
      <c r="BH1207" s="234">
        <f>IF(N1207="sníž. přenesená",J1207,0)</f>
        <v>0</v>
      </c>
      <c r="BI1207" s="234">
        <f>IF(N1207="nulová",J1207,0)</f>
        <v>0</v>
      </c>
      <c r="BJ1207" s="18" t="s">
        <v>85</v>
      </c>
      <c r="BK1207" s="234">
        <f>ROUND(I1207*H1207,2)</f>
        <v>0</v>
      </c>
      <c r="BL1207" s="18" t="s">
        <v>161</v>
      </c>
      <c r="BM1207" s="233" t="s">
        <v>1021</v>
      </c>
    </row>
    <row r="1208" s="2" customFormat="1">
      <c r="A1208" s="39"/>
      <c r="B1208" s="40"/>
      <c r="C1208" s="41"/>
      <c r="D1208" s="235" t="s">
        <v>163</v>
      </c>
      <c r="E1208" s="41"/>
      <c r="F1208" s="236" t="s">
        <v>1022</v>
      </c>
      <c r="G1208" s="41"/>
      <c r="H1208" s="41"/>
      <c r="I1208" s="237"/>
      <c r="J1208" s="41"/>
      <c r="K1208" s="41"/>
      <c r="L1208" s="45"/>
      <c r="M1208" s="238"/>
      <c r="N1208" s="239"/>
      <c r="O1208" s="92"/>
      <c r="P1208" s="92"/>
      <c r="Q1208" s="92"/>
      <c r="R1208" s="92"/>
      <c r="S1208" s="92"/>
      <c r="T1208" s="93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18" t="s">
        <v>163</v>
      </c>
      <c r="AU1208" s="18" t="s">
        <v>87</v>
      </c>
    </row>
    <row r="1209" s="13" customFormat="1">
      <c r="A1209" s="13"/>
      <c r="B1209" s="240"/>
      <c r="C1209" s="241"/>
      <c r="D1209" s="235" t="s">
        <v>165</v>
      </c>
      <c r="E1209" s="242" t="s">
        <v>1</v>
      </c>
      <c r="F1209" s="243" t="s">
        <v>231</v>
      </c>
      <c r="G1209" s="241"/>
      <c r="H1209" s="242" t="s">
        <v>1</v>
      </c>
      <c r="I1209" s="244"/>
      <c r="J1209" s="241"/>
      <c r="K1209" s="241"/>
      <c r="L1209" s="245"/>
      <c r="M1209" s="246"/>
      <c r="N1209" s="247"/>
      <c r="O1209" s="247"/>
      <c r="P1209" s="247"/>
      <c r="Q1209" s="247"/>
      <c r="R1209" s="247"/>
      <c r="S1209" s="247"/>
      <c r="T1209" s="248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9" t="s">
        <v>165</v>
      </c>
      <c r="AU1209" s="249" t="s">
        <v>87</v>
      </c>
      <c r="AV1209" s="13" t="s">
        <v>85</v>
      </c>
      <c r="AW1209" s="13" t="s">
        <v>33</v>
      </c>
      <c r="AX1209" s="13" t="s">
        <v>78</v>
      </c>
      <c r="AY1209" s="249" t="s">
        <v>155</v>
      </c>
    </row>
    <row r="1210" s="13" customFormat="1">
      <c r="A1210" s="13"/>
      <c r="B1210" s="240"/>
      <c r="C1210" s="241"/>
      <c r="D1210" s="235" t="s">
        <v>165</v>
      </c>
      <c r="E1210" s="242" t="s">
        <v>1</v>
      </c>
      <c r="F1210" s="243" t="s">
        <v>323</v>
      </c>
      <c r="G1210" s="241"/>
      <c r="H1210" s="242" t="s">
        <v>1</v>
      </c>
      <c r="I1210" s="244"/>
      <c r="J1210" s="241"/>
      <c r="K1210" s="241"/>
      <c r="L1210" s="245"/>
      <c r="M1210" s="246"/>
      <c r="N1210" s="247"/>
      <c r="O1210" s="247"/>
      <c r="P1210" s="247"/>
      <c r="Q1210" s="247"/>
      <c r="R1210" s="247"/>
      <c r="S1210" s="247"/>
      <c r="T1210" s="248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9" t="s">
        <v>165</v>
      </c>
      <c r="AU1210" s="249" t="s">
        <v>87</v>
      </c>
      <c r="AV1210" s="13" t="s">
        <v>85</v>
      </c>
      <c r="AW1210" s="13" t="s">
        <v>33</v>
      </c>
      <c r="AX1210" s="13" t="s">
        <v>78</v>
      </c>
      <c r="AY1210" s="249" t="s">
        <v>155</v>
      </c>
    </row>
    <row r="1211" s="14" customFormat="1">
      <c r="A1211" s="14"/>
      <c r="B1211" s="250"/>
      <c r="C1211" s="251"/>
      <c r="D1211" s="235" t="s">
        <v>165</v>
      </c>
      <c r="E1211" s="252" t="s">
        <v>1</v>
      </c>
      <c r="F1211" s="253" t="s">
        <v>315</v>
      </c>
      <c r="G1211" s="251"/>
      <c r="H1211" s="254">
        <v>1432.5999999999999</v>
      </c>
      <c r="I1211" s="255"/>
      <c r="J1211" s="251"/>
      <c r="K1211" s="251"/>
      <c r="L1211" s="256"/>
      <c r="M1211" s="257"/>
      <c r="N1211" s="258"/>
      <c r="O1211" s="258"/>
      <c r="P1211" s="258"/>
      <c r="Q1211" s="258"/>
      <c r="R1211" s="258"/>
      <c r="S1211" s="258"/>
      <c r="T1211" s="259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0" t="s">
        <v>165</v>
      </c>
      <c r="AU1211" s="260" t="s">
        <v>87</v>
      </c>
      <c r="AV1211" s="14" t="s">
        <v>87</v>
      </c>
      <c r="AW1211" s="14" t="s">
        <v>33</v>
      </c>
      <c r="AX1211" s="14" t="s">
        <v>85</v>
      </c>
      <c r="AY1211" s="260" t="s">
        <v>155</v>
      </c>
    </row>
    <row r="1212" s="2" customFormat="1" ht="21.75" customHeight="1">
      <c r="A1212" s="39"/>
      <c r="B1212" s="40"/>
      <c r="C1212" s="221" t="s">
        <v>1023</v>
      </c>
      <c r="D1212" s="221" t="s">
        <v>157</v>
      </c>
      <c r="E1212" s="222" t="s">
        <v>1024</v>
      </c>
      <c r="F1212" s="223" t="s">
        <v>1025</v>
      </c>
      <c r="G1212" s="224" t="s">
        <v>160</v>
      </c>
      <c r="H1212" s="225">
        <v>2692.5799999999999</v>
      </c>
      <c r="I1212" s="226"/>
      <c r="J1212" s="227">
        <f>ROUND(I1212*H1212,2)</f>
        <v>0</v>
      </c>
      <c r="K1212" s="228"/>
      <c r="L1212" s="45"/>
      <c r="M1212" s="229" t="s">
        <v>1</v>
      </c>
      <c r="N1212" s="230" t="s">
        <v>43</v>
      </c>
      <c r="O1212" s="92"/>
      <c r="P1212" s="231">
        <f>O1212*H1212</f>
        <v>0</v>
      </c>
      <c r="Q1212" s="231">
        <v>0</v>
      </c>
      <c r="R1212" s="231">
        <f>Q1212*H1212</f>
        <v>0</v>
      </c>
      <c r="S1212" s="231">
        <v>0</v>
      </c>
      <c r="T1212" s="232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3" t="s">
        <v>161</v>
      </c>
      <c r="AT1212" s="233" t="s">
        <v>157</v>
      </c>
      <c r="AU1212" s="233" t="s">
        <v>87</v>
      </c>
      <c r="AY1212" s="18" t="s">
        <v>155</v>
      </c>
      <c r="BE1212" s="234">
        <f>IF(N1212="základní",J1212,0)</f>
        <v>0</v>
      </c>
      <c r="BF1212" s="234">
        <f>IF(N1212="snížená",J1212,0)</f>
        <v>0</v>
      </c>
      <c r="BG1212" s="234">
        <f>IF(N1212="zákl. přenesená",J1212,0)</f>
        <v>0</v>
      </c>
      <c r="BH1212" s="234">
        <f>IF(N1212="sníž. přenesená",J1212,0)</f>
        <v>0</v>
      </c>
      <c r="BI1212" s="234">
        <f>IF(N1212="nulová",J1212,0)</f>
        <v>0</v>
      </c>
      <c r="BJ1212" s="18" t="s">
        <v>85</v>
      </c>
      <c r="BK1212" s="234">
        <f>ROUND(I1212*H1212,2)</f>
        <v>0</v>
      </c>
      <c r="BL1212" s="18" t="s">
        <v>161</v>
      </c>
      <c r="BM1212" s="233" t="s">
        <v>1026</v>
      </c>
    </row>
    <row r="1213" s="2" customFormat="1">
      <c r="A1213" s="39"/>
      <c r="B1213" s="40"/>
      <c r="C1213" s="41"/>
      <c r="D1213" s="235" t="s">
        <v>163</v>
      </c>
      <c r="E1213" s="41"/>
      <c r="F1213" s="236" t="s">
        <v>1027</v>
      </c>
      <c r="G1213" s="41"/>
      <c r="H1213" s="41"/>
      <c r="I1213" s="237"/>
      <c r="J1213" s="41"/>
      <c r="K1213" s="41"/>
      <c r="L1213" s="45"/>
      <c r="M1213" s="238"/>
      <c r="N1213" s="239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163</v>
      </c>
      <c r="AU1213" s="18" t="s">
        <v>87</v>
      </c>
    </row>
    <row r="1214" s="2" customFormat="1" ht="21.75" customHeight="1">
      <c r="A1214" s="39"/>
      <c r="B1214" s="40"/>
      <c r="C1214" s="221" t="s">
        <v>1028</v>
      </c>
      <c r="D1214" s="221" t="s">
        <v>157</v>
      </c>
      <c r="E1214" s="222" t="s">
        <v>1029</v>
      </c>
      <c r="F1214" s="223" t="s">
        <v>1030</v>
      </c>
      <c r="G1214" s="224" t="s">
        <v>160</v>
      </c>
      <c r="H1214" s="225">
        <v>1.2</v>
      </c>
      <c r="I1214" s="226"/>
      <c r="J1214" s="227">
        <f>ROUND(I1214*H1214,2)</f>
        <v>0</v>
      </c>
      <c r="K1214" s="228"/>
      <c r="L1214" s="45"/>
      <c r="M1214" s="229" t="s">
        <v>1</v>
      </c>
      <c r="N1214" s="230" t="s">
        <v>43</v>
      </c>
      <c r="O1214" s="92"/>
      <c r="P1214" s="231">
        <f>O1214*H1214</f>
        <v>0</v>
      </c>
      <c r="Q1214" s="231">
        <v>0.40481</v>
      </c>
      <c r="R1214" s="231">
        <f>Q1214*H1214</f>
        <v>0.48577199999999998</v>
      </c>
      <c r="S1214" s="231">
        <v>0</v>
      </c>
      <c r="T1214" s="232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3" t="s">
        <v>161</v>
      </c>
      <c r="AT1214" s="233" t="s">
        <v>157</v>
      </c>
      <c r="AU1214" s="233" t="s">
        <v>87</v>
      </c>
      <c r="AY1214" s="18" t="s">
        <v>155</v>
      </c>
      <c r="BE1214" s="234">
        <f>IF(N1214="základní",J1214,0)</f>
        <v>0</v>
      </c>
      <c r="BF1214" s="234">
        <f>IF(N1214="snížená",J1214,0)</f>
        <v>0</v>
      </c>
      <c r="BG1214" s="234">
        <f>IF(N1214="zákl. přenesená",J1214,0)</f>
        <v>0</v>
      </c>
      <c r="BH1214" s="234">
        <f>IF(N1214="sníž. přenesená",J1214,0)</f>
        <v>0</v>
      </c>
      <c r="BI1214" s="234">
        <f>IF(N1214="nulová",J1214,0)</f>
        <v>0</v>
      </c>
      <c r="BJ1214" s="18" t="s">
        <v>85</v>
      </c>
      <c r="BK1214" s="234">
        <f>ROUND(I1214*H1214,2)</f>
        <v>0</v>
      </c>
      <c r="BL1214" s="18" t="s">
        <v>161</v>
      </c>
      <c r="BM1214" s="233" t="s">
        <v>1031</v>
      </c>
    </row>
    <row r="1215" s="2" customFormat="1">
      <c r="A1215" s="39"/>
      <c r="B1215" s="40"/>
      <c r="C1215" s="41"/>
      <c r="D1215" s="235" t="s">
        <v>163</v>
      </c>
      <c r="E1215" s="41"/>
      <c r="F1215" s="236" t="s">
        <v>1032</v>
      </c>
      <c r="G1215" s="41"/>
      <c r="H1215" s="41"/>
      <c r="I1215" s="237"/>
      <c r="J1215" s="41"/>
      <c r="K1215" s="41"/>
      <c r="L1215" s="45"/>
      <c r="M1215" s="238"/>
      <c r="N1215" s="239"/>
      <c r="O1215" s="92"/>
      <c r="P1215" s="92"/>
      <c r="Q1215" s="92"/>
      <c r="R1215" s="92"/>
      <c r="S1215" s="92"/>
      <c r="T1215" s="93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T1215" s="18" t="s">
        <v>163</v>
      </c>
      <c r="AU1215" s="18" t="s">
        <v>87</v>
      </c>
    </row>
    <row r="1216" s="13" customFormat="1">
      <c r="A1216" s="13"/>
      <c r="B1216" s="240"/>
      <c r="C1216" s="241"/>
      <c r="D1216" s="235" t="s">
        <v>165</v>
      </c>
      <c r="E1216" s="242" t="s">
        <v>1</v>
      </c>
      <c r="F1216" s="243" t="s">
        <v>1033</v>
      </c>
      <c r="G1216" s="241"/>
      <c r="H1216" s="242" t="s">
        <v>1</v>
      </c>
      <c r="I1216" s="244"/>
      <c r="J1216" s="241"/>
      <c r="K1216" s="241"/>
      <c r="L1216" s="245"/>
      <c r="M1216" s="246"/>
      <c r="N1216" s="247"/>
      <c r="O1216" s="247"/>
      <c r="P1216" s="247"/>
      <c r="Q1216" s="247"/>
      <c r="R1216" s="247"/>
      <c r="S1216" s="247"/>
      <c r="T1216" s="248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9" t="s">
        <v>165</v>
      </c>
      <c r="AU1216" s="249" t="s">
        <v>87</v>
      </c>
      <c r="AV1216" s="13" t="s">
        <v>85</v>
      </c>
      <c r="AW1216" s="13" t="s">
        <v>33</v>
      </c>
      <c r="AX1216" s="13" t="s">
        <v>78</v>
      </c>
      <c r="AY1216" s="249" t="s">
        <v>155</v>
      </c>
    </row>
    <row r="1217" s="14" customFormat="1">
      <c r="A1217" s="14"/>
      <c r="B1217" s="250"/>
      <c r="C1217" s="251"/>
      <c r="D1217" s="235" t="s">
        <v>165</v>
      </c>
      <c r="E1217" s="252" t="s">
        <v>1</v>
      </c>
      <c r="F1217" s="253" t="s">
        <v>167</v>
      </c>
      <c r="G1217" s="251"/>
      <c r="H1217" s="254">
        <v>1.2</v>
      </c>
      <c r="I1217" s="255"/>
      <c r="J1217" s="251"/>
      <c r="K1217" s="251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0" t="s">
        <v>165</v>
      </c>
      <c r="AU1217" s="260" t="s">
        <v>87</v>
      </c>
      <c r="AV1217" s="14" t="s">
        <v>87</v>
      </c>
      <c r="AW1217" s="14" t="s">
        <v>33</v>
      </c>
      <c r="AX1217" s="14" t="s">
        <v>85</v>
      </c>
      <c r="AY1217" s="260" t="s">
        <v>155</v>
      </c>
    </row>
    <row r="1218" s="2" customFormat="1" ht="21.75" customHeight="1">
      <c r="A1218" s="39"/>
      <c r="B1218" s="40"/>
      <c r="C1218" s="221" t="s">
        <v>1034</v>
      </c>
      <c r="D1218" s="221" t="s">
        <v>157</v>
      </c>
      <c r="E1218" s="222" t="s">
        <v>1035</v>
      </c>
      <c r="F1218" s="223" t="s">
        <v>1036</v>
      </c>
      <c r="G1218" s="224" t="s">
        <v>160</v>
      </c>
      <c r="H1218" s="225">
        <v>2236</v>
      </c>
      <c r="I1218" s="226"/>
      <c r="J1218" s="227">
        <f>ROUND(I1218*H1218,2)</f>
        <v>0</v>
      </c>
      <c r="K1218" s="228"/>
      <c r="L1218" s="45"/>
      <c r="M1218" s="229" t="s">
        <v>1</v>
      </c>
      <c r="N1218" s="230" t="s">
        <v>43</v>
      </c>
      <c r="O1218" s="92"/>
      <c r="P1218" s="231">
        <f>O1218*H1218</f>
        <v>0</v>
      </c>
      <c r="Q1218" s="231">
        <v>0</v>
      </c>
      <c r="R1218" s="231">
        <f>Q1218*H1218</f>
        <v>0</v>
      </c>
      <c r="S1218" s="231">
        <v>0</v>
      </c>
      <c r="T1218" s="232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3" t="s">
        <v>161</v>
      </c>
      <c r="AT1218" s="233" t="s">
        <v>157</v>
      </c>
      <c r="AU1218" s="233" t="s">
        <v>87</v>
      </c>
      <c r="AY1218" s="18" t="s">
        <v>155</v>
      </c>
      <c r="BE1218" s="234">
        <f>IF(N1218="základní",J1218,0)</f>
        <v>0</v>
      </c>
      <c r="BF1218" s="234">
        <f>IF(N1218="snížená",J1218,0)</f>
        <v>0</v>
      </c>
      <c r="BG1218" s="234">
        <f>IF(N1218="zákl. přenesená",J1218,0)</f>
        <v>0</v>
      </c>
      <c r="BH1218" s="234">
        <f>IF(N1218="sníž. přenesená",J1218,0)</f>
        <v>0</v>
      </c>
      <c r="BI1218" s="234">
        <f>IF(N1218="nulová",J1218,0)</f>
        <v>0</v>
      </c>
      <c r="BJ1218" s="18" t="s">
        <v>85</v>
      </c>
      <c r="BK1218" s="234">
        <f>ROUND(I1218*H1218,2)</f>
        <v>0</v>
      </c>
      <c r="BL1218" s="18" t="s">
        <v>161</v>
      </c>
      <c r="BM1218" s="233" t="s">
        <v>1037</v>
      </c>
    </row>
    <row r="1219" s="2" customFormat="1">
      <c r="A1219" s="39"/>
      <c r="B1219" s="40"/>
      <c r="C1219" s="41"/>
      <c r="D1219" s="235" t="s">
        <v>163</v>
      </c>
      <c r="E1219" s="41"/>
      <c r="F1219" s="236" t="s">
        <v>1038</v>
      </c>
      <c r="G1219" s="41"/>
      <c r="H1219" s="41"/>
      <c r="I1219" s="237"/>
      <c r="J1219" s="41"/>
      <c r="K1219" s="41"/>
      <c r="L1219" s="45"/>
      <c r="M1219" s="238"/>
      <c r="N1219" s="239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163</v>
      </c>
      <c r="AU1219" s="18" t="s">
        <v>87</v>
      </c>
    </row>
    <row r="1220" s="13" customFormat="1">
      <c r="A1220" s="13"/>
      <c r="B1220" s="240"/>
      <c r="C1220" s="241"/>
      <c r="D1220" s="235" t="s">
        <v>165</v>
      </c>
      <c r="E1220" s="242" t="s">
        <v>1</v>
      </c>
      <c r="F1220" s="243" t="s">
        <v>244</v>
      </c>
      <c r="G1220" s="241"/>
      <c r="H1220" s="242" t="s">
        <v>1</v>
      </c>
      <c r="I1220" s="244"/>
      <c r="J1220" s="241"/>
      <c r="K1220" s="241"/>
      <c r="L1220" s="245"/>
      <c r="M1220" s="246"/>
      <c r="N1220" s="247"/>
      <c r="O1220" s="247"/>
      <c r="P1220" s="247"/>
      <c r="Q1220" s="247"/>
      <c r="R1220" s="247"/>
      <c r="S1220" s="247"/>
      <c r="T1220" s="248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9" t="s">
        <v>165</v>
      </c>
      <c r="AU1220" s="249" t="s">
        <v>87</v>
      </c>
      <c r="AV1220" s="13" t="s">
        <v>85</v>
      </c>
      <c r="AW1220" s="13" t="s">
        <v>33</v>
      </c>
      <c r="AX1220" s="13" t="s">
        <v>78</v>
      </c>
      <c r="AY1220" s="249" t="s">
        <v>155</v>
      </c>
    </row>
    <row r="1221" s="13" customFormat="1">
      <c r="A1221" s="13"/>
      <c r="B1221" s="240"/>
      <c r="C1221" s="241"/>
      <c r="D1221" s="235" t="s">
        <v>165</v>
      </c>
      <c r="E1221" s="242" t="s">
        <v>1</v>
      </c>
      <c r="F1221" s="243" t="s">
        <v>323</v>
      </c>
      <c r="G1221" s="241"/>
      <c r="H1221" s="242" t="s">
        <v>1</v>
      </c>
      <c r="I1221" s="244"/>
      <c r="J1221" s="241"/>
      <c r="K1221" s="241"/>
      <c r="L1221" s="245"/>
      <c r="M1221" s="246"/>
      <c r="N1221" s="247"/>
      <c r="O1221" s="247"/>
      <c r="P1221" s="247"/>
      <c r="Q1221" s="247"/>
      <c r="R1221" s="247"/>
      <c r="S1221" s="247"/>
      <c r="T1221" s="248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9" t="s">
        <v>165</v>
      </c>
      <c r="AU1221" s="249" t="s">
        <v>87</v>
      </c>
      <c r="AV1221" s="13" t="s">
        <v>85</v>
      </c>
      <c r="AW1221" s="13" t="s">
        <v>33</v>
      </c>
      <c r="AX1221" s="13" t="s">
        <v>78</v>
      </c>
      <c r="AY1221" s="249" t="s">
        <v>155</v>
      </c>
    </row>
    <row r="1222" s="14" customFormat="1">
      <c r="A1222" s="14"/>
      <c r="B1222" s="250"/>
      <c r="C1222" s="251"/>
      <c r="D1222" s="235" t="s">
        <v>165</v>
      </c>
      <c r="E1222" s="252" t="s">
        <v>1</v>
      </c>
      <c r="F1222" s="253" t="s">
        <v>1039</v>
      </c>
      <c r="G1222" s="251"/>
      <c r="H1222" s="254">
        <v>1065.8</v>
      </c>
      <c r="I1222" s="255"/>
      <c r="J1222" s="251"/>
      <c r="K1222" s="251"/>
      <c r="L1222" s="256"/>
      <c r="M1222" s="257"/>
      <c r="N1222" s="258"/>
      <c r="O1222" s="258"/>
      <c r="P1222" s="258"/>
      <c r="Q1222" s="258"/>
      <c r="R1222" s="258"/>
      <c r="S1222" s="258"/>
      <c r="T1222" s="259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0" t="s">
        <v>165</v>
      </c>
      <c r="AU1222" s="260" t="s">
        <v>87</v>
      </c>
      <c r="AV1222" s="14" t="s">
        <v>87</v>
      </c>
      <c r="AW1222" s="14" t="s">
        <v>33</v>
      </c>
      <c r="AX1222" s="14" t="s">
        <v>78</v>
      </c>
      <c r="AY1222" s="260" t="s">
        <v>155</v>
      </c>
    </row>
    <row r="1223" s="13" customFormat="1">
      <c r="A1223" s="13"/>
      <c r="B1223" s="240"/>
      <c r="C1223" s="241"/>
      <c r="D1223" s="235" t="s">
        <v>165</v>
      </c>
      <c r="E1223" s="242" t="s">
        <v>1</v>
      </c>
      <c r="F1223" s="243" t="s">
        <v>231</v>
      </c>
      <c r="G1223" s="241"/>
      <c r="H1223" s="242" t="s">
        <v>1</v>
      </c>
      <c r="I1223" s="244"/>
      <c r="J1223" s="241"/>
      <c r="K1223" s="241"/>
      <c r="L1223" s="245"/>
      <c r="M1223" s="246"/>
      <c r="N1223" s="247"/>
      <c r="O1223" s="247"/>
      <c r="P1223" s="247"/>
      <c r="Q1223" s="247"/>
      <c r="R1223" s="247"/>
      <c r="S1223" s="247"/>
      <c r="T1223" s="248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9" t="s">
        <v>165</v>
      </c>
      <c r="AU1223" s="249" t="s">
        <v>87</v>
      </c>
      <c r="AV1223" s="13" t="s">
        <v>85</v>
      </c>
      <c r="AW1223" s="13" t="s">
        <v>33</v>
      </c>
      <c r="AX1223" s="13" t="s">
        <v>78</v>
      </c>
      <c r="AY1223" s="249" t="s">
        <v>155</v>
      </c>
    </row>
    <row r="1224" s="13" customFormat="1">
      <c r="A1224" s="13"/>
      <c r="B1224" s="240"/>
      <c r="C1224" s="241"/>
      <c r="D1224" s="235" t="s">
        <v>165</v>
      </c>
      <c r="E1224" s="242" t="s">
        <v>1</v>
      </c>
      <c r="F1224" s="243" t="s">
        <v>323</v>
      </c>
      <c r="G1224" s="241"/>
      <c r="H1224" s="242" t="s">
        <v>1</v>
      </c>
      <c r="I1224" s="244"/>
      <c r="J1224" s="241"/>
      <c r="K1224" s="241"/>
      <c r="L1224" s="245"/>
      <c r="M1224" s="246"/>
      <c r="N1224" s="247"/>
      <c r="O1224" s="247"/>
      <c r="P1224" s="247"/>
      <c r="Q1224" s="247"/>
      <c r="R1224" s="247"/>
      <c r="S1224" s="247"/>
      <c r="T1224" s="248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9" t="s">
        <v>165</v>
      </c>
      <c r="AU1224" s="249" t="s">
        <v>87</v>
      </c>
      <c r="AV1224" s="13" t="s">
        <v>85</v>
      </c>
      <c r="AW1224" s="13" t="s">
        <v>33</v>
      </c>
      <c r="AX1224" s="13" t="s">
        <v>78</v>
      </c>
      <c r="AY1224" s="249" t="s">
        <v>155</v>
      </c>
    </row>
    <row r="1225" s="14" customFormat="1">
      <c r="A1225" s="14"/>
      <c r="B1225" s="250"/>
      <c r="C1225" s="251"/>
      <c r="D1225" s="235" t="s">
        <v>165</v>
      </c>
      <c r="E1225" s="252" t="s">
        <v>1</v>
      </c>
      <c r="F1225" s="253" t="s">
        <v>1040</v>
      </c>
      <c r="G1225" s="251"/>
      <c r="H1225" s="254">
        <v>1170.2000000000001</v>
      </c>
      <c r="I1225" s="255"/>
      <c r="J1225" s="251"/>
      <c r="K1225" s="251"/>
      <c r="L1225" s="256"/>
      <c r="M1225" s="257"/>
      <c r="N1225" s="258"/>
      <c r="O1225" s="258"/>
      <c r="P1225" s="258"/>
      <c r="Q1225" s="258"/>
      <c r="R1225" s="258"/>
      <c r="S1225" s="258"/>
      <c r="T1225" s="259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0" t="s">
        <v>165</v>
      </c>
      <c r="AU1225" s="260" t="s">
        <v>87</v>
      </c>
      <c r="AV1225" s="14" t="s">
        <v>87</v>
      </c>
      <c r="AW1225" s="14" t="s">
        <v>33</v>
      </c>
      <c r="AX1225" s="14" t="s">
        <v>78</v>
      </c>
      <c r="AY1225" s="260" t="s">
        <v>155</v>
      </c>
    </row>
    <row r="1226" s="15" customFormat="1">
      <c r="A1226" s="15"/>
      <c r="B1226" s="261"/>
      <c r="C1226" s="262"/>
      <c r="D1226" s="235" t="s">
        <v>165</v>
      </c>
      <c r="E1226" s="263" t="s">
        <v>1</v>
      </c>
      <c r="F1226" s="264" t="s">
        <v>168</v>
      </c>
      <c r="G1226" s="262"/>
      <c r="H1226" s="265">
        <v>2236</v>
      </c>
      <c r="I1226" s="266"/>
      <c r="J1226" s="262"/>
      <c r="K1226" s="262"/>
      <c r="L1226" s="267"/>
      <c r="M1226" s="268"/>
      <c r="N1226" s="269"/>
      <c r="O1226" s="269"/>
      <c r="P1226" s="269"/>
      <c r="Q1226" s="269"/>
      <c r="R1226" s="269"/>
      <c r="S1226" s="269"/>
      <c r="T1226" s="270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1" t="s">
        <v>165</v>
      </c>
      <c r="AU1226" s="271" t="s">
        <v>87</v>
      </c>
      <c r="AV1226" s="15" t="s">
        <v>161</v>
      </c>
      <c r="AW1226" s="15" t="s">
        <v>33</v>
      </c>
      <c r="AX1226" s="15" t="s">
        <v>85</v>
      </c>
      <c r="AY1226" s="271" t="s">
        <v>155</v>
      </c>
    </row>
    <row r="1227" s="2" customFormat="1" ht="21.75" customHeight="1">
      <c r="A1227" s="39"/>
      <c r="B1227" s="40"/>
      <c r="C1227" s="221" t="s">
        <v>1041</v>
      </c>
      <c r="D1227" s="221" t="s">
        <v>157</v>
      </c>
      <c r="E1227" s="222" t="s">
        <v>1042</v>
      </c>
      <c r="F1227" s="223" t="s">
        <v>1043</v>
      </c>
      <c r="G1227" s="224" t="s">
        <v>160</v>
      </c>
      <c r="H1227" s="225">
        <v>7005.2299999999996</v>
      </c>
      <c r="I1227" s="226"/>
      <c r="J1227" s="227">
        <f>ROUND(I1227*H1227,2)</f>
        <v>0</v>
      </c>
      <c r="K1227" s="228"/>
      <c r="L1227" s="45"/>
      <c r="M1227" s="229" t="s">
        <v>1</v>
      </c>
      <c r="N1227" s="230" t="s">
        <v>43</v>
      </c>
      <c r="O1227" s="92"/>
      <c r="P1227" s="231">
        <f>O1227*H1227</f>
        <v>0</v>
      </c>
      <c r="Q1227" s="231">
        <v>0</v>
      </c>
      <c r="R1227" s="231">
        <f>Q1227*H1227</f>
        <v>0</v>
      </c>
      <c r="S1227" s="231">
        <v>0</v>
      </c>
      <c r="T1227" s="232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3" t="s">
        <v>161</v>
      </c>
      <c r="AT1227" s="233" t="s">
        <v>157</v>
      </c>
      <c r="AU1227" s="233" t="s">
        <v>87</v>
      </c>
      <c r="AY1227" s="18" t="s">
        <v>155</v>
      </c>
      <c r="BE1227" s="234">
        <f>IF(N1227="základní",J1227,0)</f>
        <v>0</v>
      </c>
      <c r="BF1227" s="234">
        <f>IF(N1227="snížená",J1227,0)</f>
        <v>0</v>
      </c>
      <c r="BG1227" s="234">
        <f>IF(N1227="zákl. přenesená",J1227,0)</f>
        <v>0</v>
      </c>
      <c r="BH1227" s="234">
        <f>IF(N1227="sníž. přenesená",J1227,0)</f>
        <v>0</v>
      </c>
      <c r="BI1227" s="234">
        <f>IF(N1227="nulová",J1227,0)</f>
        <v>0</v>
      </c>
      <c r="BJ1227" s="18" t="s">
        <v>85</v>
      </c>
      <c r="BK1227" s="234">
        <f>ROUND(I1227*H1227,2)</f>
        <v>0</v>
      </c>
      <c r="BL1227" s="18" t="s">
        <v>161</v>
      </c>
      <c r="BM1227" s="233" t="s">
        <v>1044</v>
      </c>
    </row>
    <row r="1228" s="2" customFormat="1">
      <c r="A1228" s="39"/>
      <c r="B1228" s="40"/>
      <c r="C1228" s="41"/>
      <c r="D1228" s="235" t="s">
        <v>163</v>
      </c>
      <c r="E1228" s="41"/>
      <c r="F1228" s="236" t="s">
        <v>1045</v>
      </c>
      <c r="G1228" s="41"/>
      <c r="H1228" s="41"/>
      <c r="I1228" s="237"/>
      <c r="J1228" s="41"/>
      <c r="K1228" s="41"/>
      <c r="L1228" s="45"/>
      <c r="M1228" s="238"/>
      <c r="N1228" s="239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163</v>
      </c>
      <c r="AU1228" s="18" t="s">
        <v>87</v>
      </c>
    </row>
    <row r="1229" s="13" customFormat="1">
      <c r="A1229" s="13"/>
      <c r="B1229" s="240"/>
      <c r="C1229" s="241"/>
      <c r="D1229" s="235" t="s">
        <v>165</v>
      </c>
      <c r="E1229" s="242" t="s">
        <v>1</v>
      </c>
      <c r="F1229" s="243" t="s">
        <v>244</v>
      </c>
      <c r="G1229" s="241"/>
      <c r="H1229" s="242" t="s">
        <v>1</v>
      </c>
      <c r="I1229" s="244"/>
      <c r="J1229" s="241"/>
      <c r="K1229" s="241"/>
      <c r="L1229" s="245"/>
      <c r="M1229" s="246"/>
      <c r="N1229" s="247"/>
      <c r="O1229" s="247"/>
      <c r="P1229" s="247"/>
      <c r="Q1229" s="247"/>
      <c r="R1229" s="247"/>
      <c r="S1229" s="247"/>
      <c r="T1229" s="248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9" t="s">
        <v>165</v>
      </c>
      <c r="AU1229" s="249" t="s">
        <v>87</v>
      </c>
      <c r="AV1229" s="13" t="s">
        <v>85</v>
      </c>
      <c r="AW1229" s="13" t="s">
        <v>33</v>
      </c>
      <c r="AX1229" s="13" t="s">
        <v>78</v>
      </c>
      <c r="AY1229" s="249" t="s">
        <v>155</v>
      </c>
    </row>
    <row r="1230" s="13" customFormat="1">
      <c r="A1230" s="13"/>
      <c r="B1230" s="240"/>
      <c r="C1230" s="241"/>
      <c r="D1230" s="235" t="s">
        <v>165</v>
      </c>
      <c r="E1230" s="242" t="s">
        <v>1</v>
      </c>
      <c r="F1230" s="243" t="s">
        <v>323</v>
      </c>
      <c r="G1230" s="241"/>
      <c r="H1230" s="242" t="s">
        <v>1</v>
      </c>
      <c r="I1230" s="244"/>
      <c r="J1230" s="241"/>
      <c r="K1230" s="241"/>
      <c r="L1230" s="245"/>
      <c r="M1230" s="246"/>
      <c r="N1230" s="247"/>
      <c r="O1230" s="247"/>
      <c r="P1230" s="247"/>
      <c r="Q1230" s="247"/>
      <c r="R1230" s="247"/>
      <c r="S1230" s="247"/>
      <c r="T1230" s="248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9" t="s">
        <v>165</v>
      </c>
      <c r="AU1230" s="249" t="s">
        <v>87</v>
      </c>
      <c r="AV1230" s="13" t="s">
        <v>85</v>
      </c>
      <c r="AW1230" s="13" t="s">
        <v>33</v>
      </c>
      <c r="AX1230" s="13" t="s">
        <v>78</v>
      </c>
      <c r="AY1230" s="249" t="s">
        <v>155</v>
      </c>
    </row>
    <row r="1231" s="14" customFormat="1">
      <c r="A1231" s="14"/>
      <c r="B1231" s="250"/>
      <c r="C1231" s="251"/>
      <c r="D1231" s="235" t="s">
        <v>165</v>
      </c>
      <c r="E1231" s="252" t="s">
        <v>1</v>
      </c>
      <c r="F1231" s="253" t="s">
        <v>1046</v>
      </c>
      <c r="G1231" s="251"/>
      <c r="H1231" s="254">
        <v>1273.8</v>
      </c>
      <c r="I1231" s="255"/>
      <c r="J1231" s="251"/>
      <c r="K1231" s="251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0" t="s">
        <v>165</v>
      </c>
      <c r="AU1231" s="260" t="s">
        <v>87</v>
      </c>
      <c r="AV1231" s="14" t="s">
        <v>87</v>
      </c>
      <c r="AW1231" s="14" t="s">
        <v>33</v>
      </c>
      <c r="AX1231" s="14" t="s">
        <v>78</v>
      </c>
      <c r="AY1231" s="260" t="s">
        <v>155</v>
      </c>
    </row>
    <row r="1232" s="13" customFormat="1">
      <c r="A1232" s="13"/>
      <c r="B1232" s="240"/>
      <c r="C1232" s="241"/>
      <c r="D1232" s="235" t="s">
        <v>165</v>
      </c>
      <c r="E1232" s="242" t="s">
        <v>1</v>
      </c>
      <c r="F1232" s="243" t="s">
        <v>231</v>
      </c>
      <c r="G1232" s="241"/>
      <c r="H1232" s="242" t="s">
        <v>1</v>
      </c>
      <c r="I1232" s="244"/>
      <c r="J1232" s="241"/>
      <c r="K1232" s="241"/>
      <c r="L1232" s="245"/>
      <c r="M1232" s="246"/>
      <c r="N1232" s="247"/>
      <c r="O1232" s="247"/>
      <c r="P1232" s="247"/>
      <c r="Q1232" s="247"/>
      <c r="R1232" s="247"/>
      <c r="S1232" s="247"/>
      <c r="T1232" s="248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9" t="s">
        <v>165</v>
      </c>
      <c r="AU1232" s="249" t="s">
        <v>87</v>
      </c>
      <c r="AV1232" s="13" t="s">
        <v>85</v>
      </c>
      <c r="AW1232" s="13" t="s">
        <v>33</v>
      </c>
      <c r="AX1232" s="13" t="s">
        <v>78</v>
      </c>
      <c r="AY1232" s="249" t="s">
        <v>155</v>
      </c>
    </row>
    <row r="1233" s="13" customFormat="1">
      <c r="A1233" s="13"/>
      <c r="B1233" s="240"/>
      <c r="C1233" s="241"/>
      <c r="D1233" s="235" t="s">
        <v>165</v>
      </c>
      <c r="E1233" s="242" t="s">
        <v>1</v>
      </c>
      <c r="F1233" s="243" t="s">
        <v>323</v>
      </c>
      <c r="G1233" s="241"/>
      <c r="H1233" s="242" t="s">
        <v>1</v>
      </c>
      <c r="I1233" s="244"/>
      <c r="J1233" s="241"/>
      <c r="K1233" s="241"/>
      <c r="L1233" s="245"/>
      <c r="M1233" s="246"/>
      <c r="N1233" s="247"/>
      <c r="O1233" s="247"/>
      <c r="P1233" s="247"/>
      <c r="Q1233" s="247"/>
      <c r="R1233" s="247"/>
      <c r="S1233" s="247"/>
      <c r="T1233" s="248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9" t="s">
        <v>165</v>
      </c>
      <c r="AU1233" s="249" t="s">
        <v>87</v>
      </c>
      <c r="AV1233" s="13" t="s">
        <v>85</v>
      </c>
      <c r="AW1233" s="13" t="s">
        <v>33</v>
      </c>
      <c r="AX1233" s="13" t="s">
        <v>78</v>
      </c>
      <c r="AY1233" s="249" t="s">
        <v>155</v>
      </c>
    </row>
    <row r="1234" s="14" customFormat="1">
      <c r="A1234" s="14"/>
      <c r="B1234" s="250"/>
      <c r="C1234" s="251"/>
      <c r="D1234" s="235" t="s">
        <v>165</v>
      </c>
      <c r="E1234" s="252" t="s">
        <v>1</v>
      </c>
      <c r="F1234" s="253" t="s">
        <v>315</v>
      </c>
      <c r="G1234" s="251"/>
      <c r="H1234" s="254">
        <v>1432.5999999999999</v>
      </c>
      <c r="I1234" s="255"/>
      <c r="J1234" s="251"/>
      <c r="K1234" s="251"/>
      <c r="L1234" s="256"/>
      <c r="M1234" s="257"/>
      <c r="N1234" s="258"/>
      <c r="O1234" s="258"/>
      <c r="P1234" s="258"/>
      <c r="Q1234" s="258"/>
      <c r="R1234" s="258"/>
      <c r="S1234" s="258"/>
      <c r="T1234" s="259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0" t="s">
        <v>165</v>
      </c>
      <c r="AU1234" s="260" t="s">
        <v>87</v>
      </c>
      <c r="AV1234" s="14" t="s">
        <v>87</v>
      </c>
      <c r="AW1234" s="14" t="s">
        <v>33</v>
      </c>
      <c r="AX1234" s="14" t="s">
        <v>78</v>
      </c>
      <c r="AY1234" s="260" t="s">
        <v>155</v>
      </c>
    </row>
    <row r="1235" s="13" customFormat="1">
      <c r="A1235" s="13"/>
      <c r="B1235" s="240"/>
      <c r="C1235" s="241"/>
      <c r="D1235" s="235" t="s">
        <v>165</v>
      </c>
      <c r="E1235" s="242" t="s">
        <v>1</v>
      </c>
      <c r="F1235" s="243" t="s">
        <v>571</v>
      </c>
      <c r="G1235" s="241"/>
      <c r="H1235" s="242" t="s">
        <v>1</v>
      </c>
      <c r="I1235" s="244"/>
      <c r="J1235" s="241"/>
      <c r="K1235" s="241"/>
      <c r="L1235" s="245"/>
      <c r="M1235" s="246"/>
      <c r="N1235" s="247"/>
      <c r="O1235" s="247"/>
      <c r="P1235" s="247"/>
      <c r="Q1235" s="247"/>
      <c r="R1235" s="247"/>
      <c r="S1235" s="247"/>
      <c r="T1235" s="248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9" t="s">
        <v>165</v>
      </c>
      <c r="AU1235" s="249" t="s">
        <v>87</v>
      </c>
      <c r="AV1235" s="13" t="s">
        <v>85</v>
      </c>
      <c r="AW1235" s="13" t="s">
        <v>33</v>
      </c>
      <c r="AX1235" s="13" t="s">
        <v>78</v>
      </c>
      <c r="AY1235" s="249" t="s">
        <v>155</v>
      </c>
    </row>
    <row r="1236" s="13" customFormat="1">
      <c r="A1236" s="13"/>
      <c r="B1236" s="240"/>
      <c r="C1236" s="241"/>
      <c r="D1236" s="235" t="s">
        <v>165</v>
      </c>
      <c r="E1236" s="242" t="s">
        <v>1</v>
      </c>
      <c r="F1236" s="243" t="s">
        <v>173</v>
      </c>
      <c r="G1236" s="241"/>
      <c r="H1236" s="242" t="s">
        <v>1</v>
      </c>
      <c r="I1236" s="244"/>
      <c r="J1236" s="241"/>
      <c r="K1236" s="241"/>
      <c r="L1236" s="245"/>
      <c r="M1236" s="246"/>
      <c r="N1236" s="247"/>
      <c r="O1236" s="247"/>
      <c r="P1236" s="247"/>
      <c r="Q1236" s="247"/>
      <c r="R1236" s="247"/>
      <c r="S1236" s="247"/>
      <c r="T1236" s="248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9" t="s">
        <v>165</v>
      </c>
      <c r="AU1236" s="249" t="s">
        <v>87</v>
      </c>
      <c r="AV1236" s="13" t="s">
        <v>85</v>
      </c>
      <c r="AW1236" s="13" t="s">
        <v>33</v>
      </c>
      <c r="AX1236" s="13" t="s">
        <v>78</v>
      </c>
      <c r="AY1236" s="249" t="s">
        <v>155</v>
      </c>
    </row>
    <row r="1237" s="14" customFormat="1">
      <c r="A1237" s="14"/>
      <c r="B1237" s="250"/>
      <c r="C1237" s="251"/>
      <c r="D1237" s="235" t="s">
        <v>165</v>
      </c>
      <c r="E1237" s="252" t="s">
        <v>1</v>
      </c>
      <c r="F1237" s="253" t="s">
        <v>1047</v>
      </c>
      <c r="G1237" s="251"/>
      <c r="H1237" s="254">
        <v>730.79999999999995</v>
      </c>
      <c r="I1237" s="255"/>
      <c r="J1237" s="251"/>
      <c r="K1237" s="251"/>
      <c r="L1237" s="256"/>
      <c r="M1237" s="257"/>
      <c r="N1237" s="258"/>
      <c r="O1237" s="258"/>
      <c r="P1237" s="258"/>
      <c r="Q1237" s="258"/>
      <c r="R1237" s="258"/>
      <c r="S1237" s="258"/>
      <c r="T1237" s="259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0" t="s">
        <v>165</v>
      </c>
      <c r="AU1237" s="260" t="s">
        <v>87</v>
      </c>
      <c r="AV1237" s="14" t="s">
        <v>87</v>
      </c>
      <c r="AW1237" s="14" t="s">
        <v>33</v>
      </c>
      <c r="AX1237" s="14" t="s">
        <v>78</v>
      </c>
      <c r="AY1237" s="260" t="s">
        <v>155</v>
      </c>
    </row>
    <row r="1238" s="13" customFormat="1">
      <c r="A1238" s="13"/>
      <c r="B1238" s="240"/>
      <c r="C1238" s="241"/>
      <c r="D1238" s="235" t="s">
        <v>165</v>
      </c>
      <c r="E1238" s="242" t="s">
        <v>1</v>
      </c>
      <c r="F1238" s="243" t="s">
        <v>175</v>
      </c>
      <c r="G1238" s="241"/>
      <c r="H1238" s="242" t="s">
        <v>1</v>
      </c>
      <c r="I1238" s="244"/>
      <c r="J1238" s="241"/>
      <c r="K1238" s="241"/>
      <c r="L1238" s="245"/>
      <c r="M1238" s="246"/>
      <c r="N1238" s="247"/>
      <c r="O1238" s="247"/>
      <c r="P1238" s="247"/>
      <c r="Q1238" s="247"/>
      <c r="R1238" s="247"/>
      <c r="S1238" s="247"/>
      <c r="T1238" s="248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9" t="s">
        <v>165</v>
      </c>
      <c r="AU1238" s="249" t="s">
        <v>87</v>
      </c>
      <c r="AV1238" s="13" t="s">
        <v>85</v>
      </c>
      <c r="AW1238" s="13" t="s">
        <v>33</v>
      </c>
      <c r="AX1238" s="13" t="s">
        <v>78</v>
      </c>
      <c r="AY1238" s="249" t="s">
        <v>155</v>
      </c>
    </row>
    <row r="1239" s="14" customFormat="1">
      <c r="A1239" s="14"/>
      <c r="B1239" s="250"/>
      <c r="C1239" s="251"/>
      <c r="D1239" s="235" t="s">
        <v>165</v>
      </c>
      <c r="E1239" s="252" t="s">
        <v>1</v>
      </c>
      <c r="F1239" s="253" t="s">
        <v>1048</v>
      </c>
      <c r="G1239" s="251"/>
      <c r="H1239" s="254">
        <v>25.760000000000002</v>
      </c>
      <c r="I1239" s="255"/>
      <c r="J1239" s="251"/>
      <c r="K1239" s="251"/>
      <c r="L1239" s="256"/>
      <c r="M1239" s="257"/>
      <c r="N1239" s="258"/>
      <c r="O1239" s="258"/>
      <c r="P1239" s="258"/>
      <c r="Q1239" s="258"/>
      <c r="R1239" s="258"/>
      <c r="S1239" s="258"/>
      <c r="T1239" s="259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0" t="s">
        <v>165</v>
      </c>
      <c r="AU1239" s="260" t="s">
        <v>87</v>
      </c>
      <c r="AV1239" s="14" t="s">
        <v>87</v>
      </c>
      <c r="AW1239" s="14" t="s">
        <v>33</v>
      </c>
      <c r="AX1239" s="14" t="s">
        <v>78</v>
      </c>
      <c r="AY1239" s="260" t="s">
        <v>155</v>
      </c>
    </row>
    <row r="1240" s="13" customFormat="1">
      <c r="A1240" s="13"/>
      <c r="B1240" s="240"/>
      <c r="C1240" s="241"/>
      <c r="D1240" s="235" t="s">
        <v>165</v>
      </c>
      <c r="E1240" s="242" t="s">
        <v>1</v>
      </c>
      <c r="F1240" s="243" t="s">
        <v>177</v>
      </c>
      <c r="G1240" s="241"/>
      <c r="H1240" s="242" t="s">
        <v>1</v>
      </c>
      <c r="I1240" s="244"/>
      <c r="J1240" s="241"/>
      <c r="K1240" s="241"/>
      <c r="L1240" s="245"/>
      <c r="M1240" s="246"/>
      <c r="N1240" s="247"/>
      <c r="O1240" s="247"/>
      <c r="P1240" s="247"/>
      <c r="Q1240" s="247"/>
      <c r="R1240" s="247"/>
      <c r="S1240" s="247"/>
      <c r="T1240" s="248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9" t="s">
        <v>165</v>
      </c>
      <c r="AU1240" s="249" t="s">
        <v>87</v>
      </c>
      <c r="AV1240" s="13" t="s">
        <v>85</v>
      </c>
      <c r="AW1240" s="13" t="s">
        <v>33</v>
      </c>
      <c r="AX1240" s="13" t="s">
        <v>78</v>
      </c>
      <c r="AY1240" s="249" t="s">
        <v>155</v>
      </c>
    </row>
    <row r="1241" s="14" customFormat="1">
      <c r="A1241" s="14"/>
      <c r="B1241" s="250"/>
      <c r="C1241" s="251"/>
      <c r="D1241" s="235" t="s">
        <v>165</v>
      </c>
      <c r="E1241" s="252" t="s">
        <v>1</v>
      </c>
      <c r="F1241" s="253" t="s">
        <v>1049</v>
      </c>
      <c r="G1241" s="251"/>
      <c r="H1241" s="254">
        <v>4.5</v>
      </c>
      <c r="I1241" s="255"/>
      <c r="J1241" s="251"/>
      <c r="K1241" s="251"/>
      <c r="L1241" s="256"/>
      <c r="M1241" s="257"/>
      <c r="N1241" s="258"/>
      <c r="O1241" s="258"/>
      <c r="P1241" s="258"/>
      <c r="Q1241" s="258"/>
      <c r="R1241" s="258"/>
      <c r="S1241" s="258"/>
      <c r="T1241" s="259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0" t="s">
        <v>165</v>
      </c>
      <c r="AU1241" s="260" t="s">
        <v>87</v>
      </c>
      <c r="AV1241" s="14" t="s">
        <v>87</v>
      </c>
      <c r="AW1241" s="14" t="s">
        <v>33</v>
      </c>
      <c r="AX1241" s="14" t="s">
        <v>78</v>
      </c>
      <c r="AY1241" s="260" t="s">
        <v>155</v>
      </c>
    </row>
    <row r="1242" s="13" customFormat="1">
      <c r="A1242" s="13"/>
      <c r="B1242" s="240"/>
      <c r="C1242" s="241"/>
      <c r="D1242" s="235" t="s">
        <v>165</v>
      </c>
      <c r="E1242" s="242" t="s">
        <v>1</v>
      </c>
      <c r="F1242" s="243" t="s">
        <v>179</v>
      </c>
      <c r="G1242" s="241"/>
      <c r="H1242" s="242" t="s">
        <v>1</v>
      </c>
      <c r="I1242" s="244"/>
      <c r="J1242" s="241"/>
      <c r="K1242" s="241"/>
      <c r="L1242" s="245"/>
      <c r="M1242" s="246"/>
      <c r="N1242" s="247"/>
      <c r="O1242" s="247"/>
      <c r="P1242" s="247"/>
      <c r="Q1242" s="247"/>
      <c r="R1242" s="247"/>
      <c r="S1242" s="247"/>
      <c r="T1242" s="248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9" t="s">
        <v>165</v>
      </c>
      <c r="AU1242" s="249" t="s">
        <v>87</v>
      </c>
      <c r="AV1242" s="13" t="s">
        <v>85</v>
      </c>
      <c r="AW1242" s="13" t="s">
        <v>33</v>
      </c>
      <c r="AX1242" s="13" t="s">
        <v>78</v>
      </c>
      <c r="AY1242" s="249" t="s">
        <v>155</v>
      </c>
    </row>
    <row r="1243" s="14" customFormat="1">
      <c r="A1243" s="14"/>
      <c r="B1243" s="250"/>
      <c r="C1243" s="251"/>
      <c r="D1243" s="235" t="s">
        <v>165</v>
      </c>
      <c r="E1243" s="252" t="s">
        <v>1</v>
      </c>
      <c r="F1243" s="253" t="s">
        <v>1050</v>
      </c>
      <c r="G1243" s="251"/>
      <c r="H1243" s="254">
        <v>421.5</v>
      </c>
      <c r="I1243" s="255"/>
      <c r="J1243" s="251"/>
      <c r="K1243" s="251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0" t="s">
        <v>165</v>
      </c>
      <c r="AU1243" s="260" t="s">
        <v>87</v>
      </c>
      <c r="AV1243" s="14" t="s">
        <v>87</v>
      </c>
      <c r="AW1243" s="14" t="s">
        <v>33</v>
      </c>
      <c r="AX1243" s="14" t="s">
        <v>78</v>
      </c>
      <c r="AY1243" s="260" t="s">
        <v>155</v>
      </c>
    </row>
    <row r="1244" s="14" customFormat="1">
      <c r="A1244" s="14"/>
      <c r="B1244" s="250"/>
      <c r="C1244" s="251"/>
      <c r="D1244" s="235" t="s">
        <v>165</v>
      </c>
      <c r="E1244" s="252" t="s">
        <v>1</v>
      </c>
      <c r="F1244" s="253" t="s">
        <v>1051</v>
      </c>
      <c r="G1244" s="251"/>
      <c r="H1244" s="254">
        <v>12.880000000000001</v>
      </c>
      <c r="I1244" s="255"/>
      <c r="J1244" s="251"/>
      <c r="K1244" s="251"/>
      <c r="L1244" s="256"/>
      <c r="M1244" s="257"/>
      <c r="N1244" s="258"/>
      <c r="O1244" s="258"/>
      <c r="P1244" s="258"/>
      <c r="Q1244" s="258"/>
      <c r="R1244" s="258"/>
      <c r="S1244" s="258"/>
      <c r="T1244" s="259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0" t="s">
        <v>165</v>
      </c>
      <c r="AU1244" s="260" t="s">
        <v>87</v>
      </c>
      <c r="AV1244" s="14" t="s">
        <v>87</v>
      </c>
      <c r="AW1244" s="14" t="s">
        <v>33</v>
      </c>
      <c r="AX1244" s="14" t="s">
        <v>78</v>
      </c>
      <c r="AY1244" s="260" t="s">
        <v>155</v>
      </c>
    </row>
    <row r="1245" s="13" customFormat="1">
      <c r="A1245" s="13"/>
      <c r="B1245" s="240"/>
      <c r="C1245" s="241"/>
      <c r="D1245" s="235" t="s">
        <v>165</v>
      </c>
      <c r="E1245" s="242" t="s">
        <v>1</v>
      </c>
      <c r="F1245" s="243" t="s">
        <v>182</v>
      </c>
      <c r="G1245" s="241"/>
      <c r="H1245" s="242" t="s">
        <v>1</v>
      </c>
      <c r="I1245" s="244"/>
      <c r="J1245" s="241"/>
      <c r="K1245" s="241"/>
      <c r="L1245" s="245"/>
      <c r="M1245" s="246"/>
      <c r="N1245" s="247"/>
      <c r="O1245" s="247"/>
      <c r="P1245" s="247"/>
      <c r="Q1245" s="247"/>
      <c r="R1245" s="247"/>
      <c r="S1245" s="247"/>
      <c r="T1245" s="248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9" t="s">
        <v>165</v>
      </c>
      <c r="AU1245" s="249" t="s">
        <v>87</v>
      </c>
      <c r="AV1245" s="13" t="s">
        <v>85</v>
      </c>
      <c r="AW1245" s="13" t="s">
        <v>33</v>
      </c>
      <c r="AX1245" s="13" t="s">
        <v>78</v>
      </c>
      <c r="AY1245" s="249" t="s">
        <v>155</v>
      </c>
    </row>
    <row r="1246" s="14" customFormat="1">
      <c r="A1246" s="14"/>
      <c r="B1246" s="250"/>
      <c r="C1246" s="251"/>
      <c r="D1246" s="235" t="s">
        <v>165</v>
      </c>
      <c r="E1246" s="252" t="s">
        <v>1</v>
      </c>
      <c r="F1246" s="253" t="s">
        <v>1052</v>
      </c>
      <c r="G1246" s="251"/>
      <c r="H1246" s="254">
        <v>428.10000000000002</v>
      </c>
      <c r="I1246" s="255"/>
      <c r="J1246" s="251"/>
      <c r="K1246" s="251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0" t="s">
        <v>165</v>
      </c>
      <c r="AU1246" s="260" t="s">
        <v>87</v>
      </c>
      <c r="AV1246" s="14" t="s">
        <v>87</v>
      </c>
      <c r="AW1246" s="14" t="s">
        <v>33</v>
      </c>
      <c r="AX1246" s="14" t="s">
        <v>78</v>
      </c>
      <c r="AY1246" s="260" t="s">
        <v>155</v>
      </c>
    </row>
    <row r="1247" s="14" customFormat="1">
      <c r="A1247" s="14"/>
      <c r="B1247" s="250"/>
      <c r="C1247" s="251"/>
      <c r="D1247" s="235" t="s">
        <v>165</v>
      </c>
      <c r="E1247" s="252" t="s">
        <v>1</v>
      </c>
      <c r="F1247" s="253" t="s">
        <v>1053</v>
      </c>
      <c r="G1247" s="251"/>
      <c r="H1247" s="254">
        <v>24.84</v>
      </c>
      <c r="I1247" s="255"/>
      <c r="J1247" s="251"/>
      <c r="K1247" s="251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0" t="s">
        <v>165</v>
      </c>
      <c r="AU1247" s="260" t="s">
        <v>87</v>
      </c>
      <c r="AV1247" s="14" t="s">
        <v>87</v>
      </c>
      <c r="AW1247" s="14" t="s">
        <v>33</v>
      </c>
      <c r="AX1247" s="14" t="s">
        <v>78</v>
      </c>
      <c r="AY1247" s="260" t="s">
        <v>155</v>
      </c>
    </row>
    <row r="1248" s="13" customFormat="1">
      <c r="A1248" s="13"/>
      <c r="B1248" s="240"/>
      <c r="C1248" s="241"/>
      <c r="D1248" s="235" t="s">
        <v>165</v>
      </c>
      <c r="E1248" s="242" t="s">
        <v>1</v>
      </c>
      <c r="F1248" s="243" t="s">
        <v>185</v>
      </c>
      <c r="G1248" s="241"/>
      <c r="H1248" s="242" t="s">
        <v>1</v>
      </c>
      <c r="I1248" s="244"/>
      <c r="J1248" s="241"/>
      <c r="K1248" s="241"/>
      <c r="L1248" s="245"/>
      <c r="M1248" s="246"/>
      <c r="N1248" s="247"/>
      <c r="O1248" s="247"/>
      <c r="P1248" s="247"/>
      <c r="Q1248" s="247"/>
      <c r="R1248" s="247"/>
      <c r="S1248" s="247"/>
      <c r="T1248" s="248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9" t="s">
        <v>165</v>
      </c>
      <c r="AU1248" s="249" t="s">
        <v>87</v>
      </c>
      <c r="AV1248" s="13" t="s">
        <v>85</v>
      </c>
      <c r="AW1248" s="13" t="s">
        <v>33</v>
      </c>
      <c r="AX1248" s="13" t="s">
        <v>78</v>
      </c>
      <c r="AY1248" s="249" t="s">
        <v>155</v>
      </c>
    </row>
    <row r="1249" s="14" customFormat="1">
      <c r="A1249" s="14"/>
      <c r="B1249" s="250"/>
      <c r="C1249" s="251"/>
      <c r="D1249" s="235" t="s">
        <v>165</v>
      </c>
      <c r="E1249" s="252" t="s">
        <v>1</v>
      </c>
      <c r="F1249" s="253" t="s">
        <v>1054</v>
      </c>
      <c r="G1249" s="251"/>
      <c r="H1249" s="254">
        <v>3</v>
      </c>
      <c r="I1249" s="255"/>
      <c r="J1249" s="251"/>
      <c r="K1249" s="251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0" t="s">
        <v>165</v>
      </c>
      <c r="AU1249" s="260" t="s">
        <v>87</v>
      </c>
      <c r="AV1249" s="14" t="s">
        <v>87</v>
      </c>
      <c r="AW1249" s="14" t="s">
        <v>33</v>
      </c>
      <c r="AX1249" s="14" t="s">
        <v>78</v>
      </c>
      <c r="AY1249" s="260" t="s">
        <v>155</v>
      </c>
    </row>
    <row r="1250" s="13" customFormat="1">
      <c r="A1250" s="13"/>
      <c r="B1250" s="240"/>
      <c r="C1250" s="241"/>
      <c r="D1250" s="235" t="s">
        <v>165</v>
      </c>
      <c r="E1250" s="242" t="s">
        <v>1</v>
      </c>
      <c r="F1250" s="243" t="s">
        <v>187</v>
      </c>
      <c r="G1250" s="241"/>
      <c r="H1250" s="242" t="s">
        <v>1</v>
      </c>
      <c r="I1250" s="244"/>
      <c r="J1250" s="241"/>
      <c r="K1250" s="241"/>
      <c r="L1250" s="245"/>
      <c r="M1250" s="246"/>
      <c r="N1250" s="247"/>
      <c r="O1250" s="247"/>
      <c r="P1250" s="247"/>
      <c r="Q1250" s="247"/>
      <c r="R1250" s="247"/>
      <c r="S1250" s="247"/>
      <c r="T1250" s="24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9" t="s">
        <v>165</v>
      </c>
      <c r="AU1250" s="249" t="s">
        <v>87</v>
      </c>
      <c r="AV1250" s="13" t="s">
        <v>85</v>
      </c>
      <c r="AW1250" s="13" t="s">
        <v>33</v>
      </c>
      <c r="AX1250" s="13" t="s">
        <v>78</v>
      </c>
      <c r="AY1250" s="249" t="s">
        <v>155</v>
      </c>
    </row>
    <row r="1251" s="14" customFormat="1">
      <c r="A1251" s="14"/>
      <c r="B1251" s="250"/>
      <c r="C1251" s="251"/>
      <c r="D1251" s="235" t="s">
        <v>165</v>
      </c>
      <c r="E1251" s="252" t="s">
        <v>1</v>
      </c>
      <c r="F1251" s="253" t="s">
        <v>1055</v>
      </c>
      <c r="G1251" s="251"/>
      <c r="H1251" s="254">
        <v>480</v>
      </c>
      <c r="I1251" s="255"/>
      <c r="J1251" s="251"/>
      <c r="K1251" s="251"/>
      <c r="L1251" s="256"/>
      <c r="M1251" s="257"/>
      <c r="N1251" s="258"/>
      <c r="O1251" s="258"/>
      <c r="P1251" s="258"/>
      <c r="Q1251" s="258"/>
      <c r="R1251" s="258"/>
      <c r="S1251" s="258"/>
      <c r="T1251" s="259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0" t="s">
        <v>165</v>
      </c>
      <c r="AU1251" s="260" t="s">
        <v>87</v>
      </c>
      <c r="AV1251" s="14" t="s">
        <v>87</v>
      </c>
      <c r="AW1251" s="14" t="s">
        <v>33</v>
      </c>
      <c r="AX1251" s="14" t="s">
        <v>78</v>
      </c>
      <c r="AY1251" s="260" t="s">
        <v>155</v>
      </c>
    </row>
    <row r="1252" s="14" customFormat="1">
      <c r="A1252" s="14"/>
      <c r="B1252" s="250"/>
      <c r="C1252" s="251"/>
      <c r="D1252" s="235" t="s">
        <v>165</v>
      </c>
      <c r="E1252" s="252" t="s">
        <v>1</v>
      </c>
      <c r="F1252" s="253" t="s">
        <v>1056</v>
      </c>
      <c r="G1252" s="251"/>
      <c r="H1252" s="254">
        <v>33.119999999999997</v>
      </c>
      <c r="I1252" s="255"/>
      <c r="J1252" s="251"/>
      <c r="K1252" s="251"/>
      <c r="L1252" s="256"/>
      <c r="M1252" s="257"/>
      <c r="N1252" s="258"/>
      <c r="O1252" s="258"/>
      <c r="P1252" s="258"/>
      <c r="Q1252" s="258"/>
      <c r="R1252" s="258"/>
      <c r="S1252" s="258"/>
      <c r="T1252" s="259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0" t="s">
        <v>165</v>
      </c>
      <c r="AU1252" s="260" t="s">
        <v>87</v>
      </c>
      <c r="AV1252" s="14" t="s">
        <v>87</v>
      </c>
      <c r="AW1252" s="14" t="s">
        <v>33</v>
      </c>
      <c r="AX1252" s="14" t="s">
        <v>78</v>
      </c>
      <c r="AY1252" s="260" t="s">
        <v>155</v>
      </c>
    </row>
    <row r="1253" s="13" customFormat="1">
      <c r="A1253" s="13"/>
      <c r="B1253" s="240"/>
      <c r="C1253" s="241"/>
      <c r="D1253" s="235" t="s">
        <v>165</v>
      </c>
      <c r="E1253" s="242" t="s">
        <v>1</v>
      </c>
      <c r="F1253" s="243" t="s">
        <v>190</v>
      </c>
      <c r="G1253" s="241"/>
      <c r="H1253" s="242" t="s">
        <v>1</v>
      </c>
      <c r="I1253" s="244"/>
      <c r="J1253" s="241"/>
      <c r="K1253" s="241"/>
      <c r="L1253" s="245"/>
      <c r="M1253" s="246"/>
      <c r="N1253" s="247"/>
      <c r="O1253" s="247"/>
      <c r="P1253" s="247"/>
      <c r="Q1253" s="247"/>
      <c r="R1253" s="247"/>
      <c r="S1253" s="247"/>
      <c r="T1253" s="248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9" t="s">
        <v>165</v>
      </c>
      <c r="AU1253" s="249" t="s">
        <v>87</v>
      </c>
      <c r="AV1253" s="13" t="s">
        <v>85</v>
      </c>
      <c r="AW1253" s="13" t="s">
        <v>33</v>
      </c>
      <c r="AX1253" s="13" t="s">
        <v>78</v>
      </c>
      <c r="AY1253" s="249" t="s">
        <v>155</v>
      </c>
    </row>
    <row r="1254" s="14" customFormat="1">
      <c r="A1254" s="14"/>
      <c r="B1254" s="250"/>
      <c r="C1254" s="251"/>
      <c r="D1254" s="235" t="s">
        <v>165</v>
      </c>
      <c r="E1254" s="252" t="s">
        <v>1</v>
      </c>
      <c r="F1254" s="253" t="s">
        <v>1057</v>
      </c>
      <c r="G1254" s="251"/>
      <c r="H1254" s="254">
        <v>34.5</v>
      </c>
      <c r="I1254" s="255"/>
      <c r="J1254" s="251"/>
      <c r="K1254" s="251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0" t="s">
        <v>165</v>
      </c>
      <c r="AU1254" s="260" t="s">
        <v>87</v>
      </c>
      <c r="AV1254" s="14" t="s">
        <v>87</v>
      </c>
      <c r="AW1254" s="14" t="s">
        <v>33</v>
      </c>
      <c r="AX1254" s="14" t="s">
        <v>78</v>
      </c>
      <c r="AY1254" s="260" t="s">
        <v>155</v>
      </c>
    </row>
    <row r="1255" s="14" customFormat="1">
      <c r="A1255" s="14"/>
      <c r="B1255" s="250"/>
      <c r="C1255" s="251"/>
      <c r="D1255" s="235" t="s">
        <v>165</v>
      </c>
      <c r="E1255" s="252" t="s">
        <v>1</v>
      </c>
      <c r="F1255" s="253" t="s">
        <v>1058</v>
      </c>
      <c r="G1255" s="251"/>
      <c r="H1255" s="254">
        <v>4.1399999999999997</v>
      </c>
      <c r="I1255" s="255"/>
      <c r="J1255" s="251"/>
      <c r="K1255" s="251"/>
      <c r="L1255" s="256"/>
      <c r="M1255" s="257"/>
      <c r="N1255" s="258"/>
      <c r="O1255" s="258"/>
      <c r="P1255" s="258"/>
      <c r="Q1255" s="258"/>
      <c r="R1255" s="258"/>
      <c r="S1255" s="258"/>
      <c r="T1255" s="259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0" t="s">
        <v>165</v>
      </c>
      <c r="AU1255" s="260" t="s">
        <v>87</v>
      </c>
      <c r="AV1255" s="14" t="s">
        <v>87</v>
      </c>
      <c r="AW1255" s="14" t="s">
        <v>33</v>
      </c>
      <c r="AX1255" s="14" t="s">
        <v>78</v>
      </c>
      <c r="AY1255" s="260" t="s">
        <v>155</v>
      </c>
    </row>
    <row r="1256" s="13" customFormat="1">
      <c r="A1256" s="13"/>
      <c r="B1256" s="240"/>
      <c r="C1256" s="241"/>
      <c r="D1256" s="235" t="s">
        <v>165</v>
      </c>
      <c r="E1256" s="242" t="s">
        <v>1</v>
      </c>
      <c r="F1256" s="243" t="s">
        <v>193</v>
      </c>
      <c r="G1256" s="241"/>
      <c r="H1256" s="242" t="s">
        <v>1</v>
      </c>
      <c r="I1256" s="244"/>
      <c r="J1256" s="241"/>
      <c r="K1256" s="241"/>
      <c r="L1256" s="245"/>
      <c r="M1256" s="246"/>
      <c r="N1256" s="247"/>
      <c r="O1256" s="247"/>
      <c r="P1256" s="247"/>
      <c r="Q1256" s="247"/>
      <c r="R1256" s="247"/>
      <c r="S1256" s="247"/>
      <c r="T1256" s="248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9" t="s">
        <v>165</v>
      </c>
      <c r="AU1256" s="249" t="s">
        <v>87</v>
      </c>
      <c r="AV1256" s="13" t="s">
        <v>85</v>
      </c>
      <c r="AW1256" s="13" t="s">
        <v>33</v>
      </c>
      <c r="AX1256" s="13" t="s">
        <v>78</v>
      </c>
      <c r="AY1256" s="249" t="s">
        <v>155</v>
      </c>
    </row>
    <row r="1257" s="13" customFormat="1">
      <c r="A1257" s="13"/>
      <c r="B1257" s="240"/>
      <c r="C1257" s="241"/>
      <c r="D1257" s="235" t="s">
        <v>165</v>
      </c>
      <c r="E1257" s="242" t="s">
        <v>1</v>
      </c>
      <c r="F1257" s="243" t="s">
        <v>194</v>
      </c>
      <c r="G1257" s="241"/>
      <c r="H1257" s="242" t="s">
        <v>1</v>
      </c>
      <c r="I1257" s="244"/>
      <c r="J1257" s="241"/>
      <c r="K1257" s="241"/>
      <c r="L1257" s="245"/>
      <c r="M1257" s="246"/>
      <c r="N1257" s="247"/>
      <c r="O1257" s="247"/>
      <c r="P1257" s="247"/>
      <c r="Q1257" s="247"/>
      <c r="R1257" s="247"/>
      <c r="S1257" s="247"/>
      <c r="T1257" s="248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9" t="s">
        <v>165</v>
      </c>
      <c r="AU1257" s="249" t="s">
        <v>87</v>
      </c>
      <c r="AV1257" s="13" t="s">
        <v>85</v>
      </c>
      <c r="AW1257" s="13" t="s">
        <v>33</v>
      </c>
      <c r="AX1257" s="13" t="s">
        <v>78</v>
      </c>
      <c r="AY1257" s="249" t="s">
        <v>155</v>
      </c>
    </row>
    <row r="1258" s="14" customFormat="1">
      <c r="A1258" s="14"/>
      <c r="B1258" s="250"/>
      <c r="C1258" s="251"/>
      <c r="D1258" s="235" t="s">
        <v>165</v>
      </c>
      <c r="E1258" s="252" t="s">
        <v>1</v>
      </c>
      <c r="F1258" s="253" t="s">
        <v>1059</v>
      </c>
      <c r="G1258" s="251"/>
      <c r="H1258" s="254">
        <v>176.81999999999999</v>
      </c>
      <c r="I1258" s="255"/>
      <c r="J1258" s="251"/>
      <c r="K1258" s="251"/>
      <c r="L1258" s="256"/>
      <c r="M1258" s="257"/>
      <c r="N1258" s="258"/>
      <c r="O1258" s="258"/>
      <c r="P1258" s="258"/>
      <c r="Q1258" s="258"/>
      <c r="R1258" s="258"/>
      <c r="S1258" s="258"/>
      <c r="T1258" s="259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0" t="s">
        <v>165</v>
      </c>
      <c r="AU1258" s="260" t="s">
        <v>87</v>
      </c>
      <c r="AV1258" s="14" t="s">
        <v>87</v>
      </c>
      <c r="AW1258" s="14" t="s">
        <v>33</v>
      </c>
      <c r="AX1258" s="14" t="s">
        <v>78</v>
      </c>
      <c r="AY1258" s="260" t="s">
        <v>155</v>
      </c>
    </row>
    <row r="1259" s="13" customFormat="1">
      <c r="A1259" s="13"/>
      <c r="B1259" s="240"/>
      <c r="C1259" s="241"/>
      <c r="D1259" s="235" t="s">
        <v>165</v>
      </c>
      <c r="E1259" s="242" t="s">
        <v>1</v>
      </c>
      <c r="F1259" s="243" t="s">
        <v>196</v>
      </c>
      <c r="G1259" s="241"/>
      <c r="H1259" s="242" t="s">
        <v>1</v>
      </c>
      <c r="I1259" s="244"/>
      <c r="J1259" s="241"/>
      <c r="K1259" s="241"/>
      <c r="L1259" s="245"/>
      <c r="M1259" s="246"/>
      <c r="N1259" s="247"/>
      <c r="O1259" s="247"/>
      <c r="P1259" s="247"/>
      <c r="Q1259" s="247"/>
      <c r="R1259" s="247"/>
      <c r="S1259" s="247"/>
      <c r="T1259" s="248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9" t="s">
        <v>165</v>
      </c>
      <c r="AU1259" s="249" t="s">
        <v>87</v>
      </c>
      <c r="AV1259" s="13" t="s">
        <v>85</v>
      </c>
      <c r="AW1259" s="13" t="s">
        <v>33</v>
      </c>
      <c r="AX1259" s="13" t="s">
        <v>78</v>
      </c>
      <c r="AY1259" s="249" t="s">
        <v>155</v>
      </c>
    </row>
    <row r="1260" s="14" customFormat="1">
      <c r="A1260" s="14"/>
      <c r="B1260" s="250"/>
      <c r="C1260" s="251"/>
      <c r="D1260" s="235" t="s">
        <v>165</v>
      </c>
      <c r="E1260" s="252" t="s">
        <v>1</v>
      </c>
      <c r="F1260" s="253" t="s">
        <v>1060</v>
      </c>
      <c r="G1260" s="251"/>
      <c r="H1260" s="254">
        <v>65.099999999999994</v>
      </c>
      <c r="I1260" s="255"/>
      <c r="J1260" s="251"/>
      <c r="K1260" s="251"/>
      <c r="L1260" s="256"/>
      <c r="M1260" s="257"/>
      <c r="N1260" s="258"/>
      <c r="O1260" s="258"/>
      <c r="P1260" s="258"/>
      <c r="Q1260" s="258"/>
      <c r="R1260" s="258"/>
      <c r="S1260" s="258"/>
      <c r="T1260" s="259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0" t="s">
        <v>165</v>
      </c>
      <c r="AU1260" s="260" t="s">
        <v>87</v>
      </c>
      <c r="AV1260" s="14" t="s">
        <v>87</v>
      </c>
      <c r="AW1260" s="14" t="s">
        <v>33</v>
      </c>
      <c r="AX1260" s="14" t="s">
        <v>78</v>
      </c>
      <c r="AY1260" s="260" t="s">
        <v>155</v>
      </c>
    </row>
    <row r="1261" s="14" customFormat="1">
      <c r="A1261" s="14"/>
      <c r="B1261" s="250"/>
      <c r="C1261" s="251"/>
      <c r="D1261" s="235" t="s">
        <v>165</v>
      </c>
      <c r="E1261" s="252" t="s">
        <v>1</v>
      </c>
      <c r="F1261" s="253" t="s">
        <v>1061</v>
      </c>
      <c r="G1261" s="251"/>
      <c r="H1261" s="254">
        <v>4.1399999999999997</v>
      </c>
      <c r="I1261" s="255"/>
      <c r="J1261" s="251"/>
      <c r="K1261" s="251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0" t="s">
        <v>165</v>
      </c>
      <c r="AU1261" s="260" t="s">
        <v>87</v>
      </c>
      <c r="AV1261" s="14" t="s">
        <v>87</v>
      </c>
      <c r="AW1261" s="14" t="s">
        <v>33</v>
      </c>
      <c r="AX1261" s="14" t="s">
        <v>78</v>
      </c>
      <c r="AY1261" s="260" t="s">
        <v>155</v>
      </c>
    </row>
    <row r="1262" s="13" customFormat="1">
      <c r="A1262" s="13"/>
      <c r="B1262" s="240"/>
      <c r="C1262" s="241"/>
      <c r="D1262" s="235" t="s">
        <v>165</v>
      </c>
      <c r="E1262" s="242" t="s">
        <v>1</v>
      </c>
      <c r="F1262" s="243" t="s">
        <v>199</v>
      </c>
      <c r="G1262" s="241"/>
      <c r="H1262" s="242" t="s">
        <v>1</v>
      </c>
      <c r="I1262" s="244"/>
      <c r="J1262" s="241"/>
      <c r="K1262" s="241"/>
      <c r="L1262" s="245"/>
      <c r="M1262" s="246"/>
      <c r="N1262" s="247"/>
      <c r="O1262" s="247"/>
      <c r="P1262" s="247"/>
      <c r="Q1262" s="247"/>
      <c r="R1262" s="247"/>
      <c r="S1262" s="247"/>
      <c r="T1262" s="248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9" t="s">
        <v>165</v>
      </c>
      <c r="AU1262" s="249" t="s">
        <v>87</v>
      </c>
      <c r="AV1262" s="13" t="s">
        <v>85</v>
      </c>
      <c r="AW1262" s="13" t="s">
        <v>33</v>
      </c>
      <c r="AX1262" s="13" t="s">
        <v>78</v>
      </c>
      <c r="AY1262" s="249" t="s">
        <v>155</v>
      </c>
    </row>
    <row r="1263" s="14" customFormat="1">
      <c r="A1263" s="14"/>
      <c r="B1263" s="250"/>
      <c r="C1263" s="251"/>
      <c r="D1263" s="235" t="s">
        <v>165</v>
      </c>
      <c r="E1263" s="252" t="s">
        <v>1</v>
      </c>
      <c r="F1263" s="253" t="s">
        <v>1062</v>
      </c>
      <c r="G1263" s="251"/>
      <c r="H1263" s="254">
        <v>420.30000000000001</v>
      </c>
      <c r="I1263" s="255"/>
      <c r="J1263" s="251"/>
      <c r="K1263" s="251"/>
      <c r="L1263" s="256"/>
      <c r="M1263" s="257"/>
      <c r="N1263" s="258"/>
      <c r="O1263" s="258"/>
      <c r="P1263" s="258"/>
      <c r="Q1263" s="258"/>
      <c r="R1263" s="258"/>
      <c r="S1263" s="258"/>
      <c r="T1263" s="259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0" t="s">
        <v>165</v>
      </c>
      <c r="AU1263" s="260" t="s">
        <v>87</v>
      </c>
      <c r="AV1263" s="14" t="s">
        <v>87</v>
      </c>
      <c r="AW1263" s="14" t="s">
        <v>33</v>
      </c>
      <c r="AX1263" s="14" t="s">
        <v>78</v>
      </c>
      <c r="AY1263" s="260" t="s">
        <v>155</v>
      </c>
    </row>
    <row r="1264" s="14" customFormat="1">
      <c r="A1264" s="14"/>
      <c r="B1264" s="250"/>
      <c r="C1264" s="251"/>
      <c r="D1264" s="235" t="s">
        <v>165</v>
      </c>
      <c r="E1264" s="252" t="s">
        <v>1</v>
      </c>
      <c r="F1264" s="253" t="s">
        <v>1063</v>
      </c>
      <c r="G1264" s="251"/>
      <c r="H1264" s="254">
        <v>41.399999999999999</v>
      </c>
      <c r="I1264" s="255"/>
      <c r="J1264" s="251"/>
      <c r="K1264" s="251"/>
      <c r="L1264" s="256"/>
      <c r="M1264" s="257"/>
      <c r="N1264" s="258"/>
      <c r="O1264" s="258"/>
      <c r="P1264" s="258"/>
      <c r="Q1264" s="258"/>
      <c r="R1264" s="258"/>
      <c r="S1264" s="258"/>
      <c r="T1264" s="259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0" t="s">
        <v>165</v>
      </c>
      <c r="AU1264" s="260" t="s">
        <v>87</v>
      </c>
      <c r="AV1264" s="14" t="s">
        <v>87</v>
      </c>
      <c r="AW1264" s="14" t="s">
        <v>33</v>
      </c>
      <c r="AX1264" s="14" t="s">
        <v>78</v>
      </c>
      <c r="AY1264" s="260" t="s">
        <v>155</v>
      </c>
    </row>
    <row r="1265" s="13" customFormat="1">
      <c r="A1265" s="13"/>
      <c r="B1265" s="240"/>
      <c r="C1265" s="241"/>
      <c r="D1265" s="235" t="s">
        <v>165</v>
      </c>
      <c r="E1265" s="242" t="s">
        <v>1</v>
      </c>
      <c r="F1265" s="243" t="s">
        <v>202</v>
      </c>
      <c r="G1265" s="241"/>
      <c r="H1265" s="242" t="s">
        <v>1</v>
      </c>
      <c r="I1265" s="244"/>
      <c r="J1265" s="241"/>
      <c r="K1265" s="241"/>
      <c r="L1265" s="245"/>
      <c r="M1265" s="246"/>
      <c r="N1265" s="247"/>
      <c r="O1265" s="247"/>
      <c r="P1265" s="247"/>
      <c r="Q1265" s="247"/>
      <c r="R1265" s="247"/>
      <c r="S1265" s="247"/>
      <c r="T1265" s="248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9" t="s">
        <v>165</v>
      </c>
      <c r="AU1265" s="249" t="s">
        <v>87</v>
      </c>
      <c r="AV1265" s="13" t="s">
        <v>85</v>
      </c>
      <c r="AW1265" s="13" t="s">
        <v>33</v>
      </c>
      <c r="AX1265" s="13" t="s">
        <v>78</v>
      </c>
      <c r="AY1265" s="249" t="s">
        <v>155</v>
      </c>
    </row>
    <row r="1266" s="13" customFormat="1">
      <c r="A1266" s="13"/>
      <c r="B1266" s="240"/>
      <c r="C1266" s="241"/>
      <c r="D1266" s="235" t="s">
        <v>165</v>
      </c>
      <c r="E1266" s="242" t="s">
        <v>1</v>
      </c>
      <c r="F1266" s="243" t="s">
        <v>203</v>
      </c>
      <c r="G1266" s="241"/>
      <c r="H1266" s="242" t="s">
        <v>1</v>
      </c>
      <c r="I1266" s="244"/>
      <c r="J1266" s="241"/>
      <c r="K1266" s="241"/>
      <c r="L1266" s="245"/>
      <c r="M1266" s="246"/>
      <c r="N1266" s="247"/>
      <c r="O1266" s="247"/>
      <c r="P1266" s="247"/>
      <c r="Q1266" s="247"/>
      <c r="R1266" s="247"/>
      <c r="S1266" s="247"/>
      <c r="T1266" s="248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9" t="s">
        <v>165</v>
      </c>
      <c r="AU1266" s="249" t="s">
        <v>87</v>
      </c>
      <c r="AV1266" s="13" t="s">
        <v>85</v>
      </c>
      <c r="AW1266" s="13" t="s">
        <v>33</v>
      </c>
      <c r="AX1266" s="13" t="s">
        <v>78</v>
      </c>
      <c r="AY1266" s="249" t="s">
        <v>155</v>
      </c>
    </row>
    <row r="1267" s="14" customFormat="1">
      <c r="A1267" s="14"/>
      <c r="B1267" s="250"/>
      <c r="C1267" s="251"/>
      <c r="D1267" s="235" t="s">
        <v>165</v>
      </c>
      <c r="E1267" s="252" t="s">
        <v>1</v>
      </c>
      <c r="F1267" s="253" t="s">
        <v>1064</v>
      </c>
      <c r="G1267" s="251"/>
      <c r="H1267" s="254">
        <v>131.88</v>
      </c>
      <c r="I1267" s="255"/>
      <c r="J1267" s="251"/>
      <c r="K1267" s="251"/>
      <c r="L1267" s="256"/>
      <c r="M1267" s="257"/>
      <c r="N1267" s="258"/>
      <c r="O1267" s="258"/>
      <c r="P1267" s="258"/>
      <c r="Q1267" s="258"/>
      <c r="R1267" s="258"/>
      <c r="S1267" s="258"/>
      <c r="T1267" s="259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0" t="s">
        <v>165</v>
      </c>
      <c r="AU1267" s="260" t="s">
        <v>87</v>
      </c>
      <c r="AV1267" s="14" t="s">
        <v>87</v>
      </c>
      <c r="AW1267" s="14" t="s">
        <v>33</v>
      </c>
      <c r="AX1267" s="14" t="s">
        <v>78</v>
      </c>
      <c r="AY1267" s="260" t="s">
        <v>155</v>
      </c>
    </row>
    <row r="1268" s="13" customFormat="1">
      <c r="A1268" s="13"/>
      <c r="B1268" s="240"/>
      <c r="C1268" s="241"/>
      <c r="D1268" s="235" t="s">
        <v>165</v>
      </c>
      <c r="E1268" s="242" t="s">
        <v>1</v>
      </c>
      <c r="F1268" s="243" t="s">
        <v>205</v>
      </c>
      <c r="G1268" s="241"/>
      <c r="H1268" s="242" t="s">
        <v>1</v>
      </c>
      <c r="I1268" s="244"/>
      <c r="J1268" s="241"/>
      <c r="K1268" s="241"/>
      <c r="L1268" s="245"/>
      <c r="M1268" s="246"/>
      <c r="N1268" s="247"/>
      <c r="O1268" s="247"/>
      <c r="P1268" s="247"/>
      <c r="Q1268" s="247"/>
      <c r="R1268" s="247"/>
      <c r="S1268" s="247"/>
      <c r="T1268" s="248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9" t="s">
        <v>165</v>
      </c>
      <c r="AU1268" s="249" t="s">
        <v>87</v>
      </c>
      <c r="AV1268" s="13" t="s">
        <v>85</v>
      </c>
      <c r="AW1268" s="13" t="s">
        <v>33</v>
      </c>
      <c r="AX1268" s="13" t="s">
        <v>78</v>
      </c>
      <c r="AY1268" s="249" t="s">
        <v>155</v>
      </c>
    </row>
    <row r="1269" s="14" customFormat="1">
      <c r="A1269" s="14"/>
      <c r="B1269" s="250"/>
      <c r="C1269" s="251"/>
      <c r="D1269" s="235" t="s">
        <v>165</v>
      </c>
      <c r="E1269" s="252" t="s">
        <v>1</v>
      </c>
      <c r="F1269" s="253" t="s">
        <v>1065</v>
      </c>
      <c r="G1269" s="251"/>
      <c r="H1269" s="254">
        <v>22.75</v>
      </c>
      <c r="I1269" s="255"/>
      <c r="J1269" s="251"/>
      <c r="K1269" s="251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0" t="s">
        <v>165</v>
      </c>
      <c r="AU1269" s="260" t="s">
        <v>87</v>
      </c>
      <c r="AV1269" s="14" t="s">
        <v>87</v>
      </c>
      <c r="AW1269" s="14" t="s">
        <v>33</v>
      </c>
      <c r="AX1269" s="14" t="s">
        <v>78</v>
      </c>
      <c r="AY1269" s="260" t="s">
        <v>155</v>
      </c>
    </row>
    <row r="1270" s="13" customFormat="1">
      <c r="A1270" s="13"/>
      <c r="B1270" s="240"/>
      <c r="C1270" s="241"/>
      <c r="D1270" s="235" t="s">
        <v>165</v>
      </c>
      <c r="E1270" s="242" t="s">
        <v>1</v>
      </c>
      <c r="F1270" s="243" t="s">
        <v>196</v>
      </c>
      <c r="G1270" s="241"/>
      <c r="H1270" s="242" t="s">
        <v>1</v>
      </c>
      <c r="I1270" s="244"/>
      <c r="J1270" s="241"/>
      <c r="K1270" s="241"/>
      <c r="L1270" s="245"/>
      <c r="M1270" s="246"/>
      <c r="N1270" s="247"/>
      <c r="O1270" s="247"/>
      <c r="P1270" s="247"/>
      <c r="Q1270" s="247"/>
      <c r="R1270" s="247"/>
      <c r="S1270" s="247"/>
      <c r="T1270" s="248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9" t="s">
        <v>165</v>
      </c>
      <c r="AU1270" s="249" t="s">
        <v>87</v>
      </c>
      <c r="AV1270" s="13" t="s">
        <v>85</v>
      </c>
      <c r="AW1270" s="13" t="s">
        <v>33</v>
      </c>
      <c r="AX1270" s="13" t="s">
        <v>78</v>
      </c>
      <c r="AY1270" s="249" t="s">
        <v>155</v>
      </c>
    </row>
    <row r="1271" s="14" customFormat="1">
      <c r="A1271" s="14"/>
      <c r="B1271" s="250"/>
      <c r="C1271" s="251"/>
      <c r="D1271" s="235" t="s">
        <v>165</v>
      </c>
      <c r="E1271" s="252" t="s">
        <v>1</v>
      </c>
      <c r="F1271" s="253" t="s">
        <v>1066</v>
      </c>
      <c r="G1271" s="251"/>
      <c r="H1271" s="254">
        <v>28.350000000000001</v>
      </c>
      <c r="I1271" s="255"/>
      <c r="J1271" s="251"/>
      <c r="K1271" s="251"/>
      <c r="L1271" s="256"/>
      <c r="M1271" s="257"/>
      <c r="N1271" s="258"/>
      <c r="O1271" s="258"/>
      <c r="P1271" s="258"/>
      <c r="Q1271" s="258"/>
      <c r="R1271" s="258"/>
      <c r="S1271" s="258"/>
      <c r="T1271" s="259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0" t="s">
        <v>165</v>
      </c>
      <c r="AU1271" s="260" t="s">
        <v>87</v>
      </c>
      <c r="AV1271" s="14" t="s">
        <v>87</v>
      </c>
      <c r="AW1271" s="14" t="s">
        <v>33</v>
      </c>
      <c r="AX1271" s="14" t="s">
        <v>78</v>
      </c>
      <c r="AY1271" s="260" t="s">
        <v>155</v>
      </c>
    </row>
    <row r="1272" s="14" customFormat="1">
      <c r="A1272" s="14"/>
      <c r="B1272" s="250"/>
      <c r="C1272" s="251"/>
      <c r="D1272" s="235" t="s">
        <v>165</v>
      </c>
      <c r="E1272" s="252" t="s">
        <v>1</v>
      </c>
      <c r="F1272" s="253" t="s">
        <v>1067</v>
      </c>
      <c r="G1272" s="251"/>
      <c r="H1272" s="254">
        <v>12.42</v>
      </c>
      <c r="I1272" s="255"/>
      <c r="J1272" s="251"/>
      <c r="K1272" s="251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0" t="s">
        <v>165</v>
      </c>
      <c r="AU1272" s="260" t="s">
        <v>87</v>
      </c>
      <c r="AV1272" s="14" t="s">
        <v>87</v>
      </c>
      <c r="AW1272" s="14" t="s">
        <v>33</v>
      </c>
      <c r="AX1272" s="14" t="s">
        <v>78</v>
      </c>
      <c r="AY1272" s="260" t="s">
        <v>155</v>
      </c>
    </row>
    <row r="1273" s="13" customFormat="1">
      <c r="A1273" s="13"/>
      <c r="B1273" s="240"/>
      <c r="C1273" s="241"/>
      <c r="D1273" s="235" t="s">
        <v>165</v>
      </c>
      <c r="E1273" s="242" t="s">
        <v>1</v>
      </c>
      <c r="F1273" s="243" t="s">
        <v>209</v>
      </c>
      <c r="G1273" s="241"/>
      <c r="H1273" s="242" t="s">
        <v>1</v>
      </c>
      <c r="I1273" s="244"/>
      <c r="J1273" s="241"/>
      <c r="K1273" s="241"/>
      <c r="L1273" s="245"/>
      <c r="M1273" s="246"/>
      <c r="N1273" s="247"/>
      <c r="O1273" s="247"/>
      <c r="P1273" s="247"/>
      <c r="Q1273" s="247"/>
      <c r="R1273" s="247"/>
      <c r="S1273" s="247"/>
      <c r="T1273" s="248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9" t="s">
        <v>165</v>
      </c>
      <c r="AU1273" s="249" t="s">
        <v>87</v>
      </c>
      <c r="AV1273" s="13" t="s">
        <v>85</v>
      </c>
      <c r="AW1273" s="13" t="s">
        <v>33</v>
      </c>
      <c r="AX1273" s="13" t="s">
        <v>78</v>
      </c>
      <c r="AY1273" s="249" t="s">
        <v>155</v>
      </c>
    </row>
    <row r="1274" s="14" customFormat="1">
      <c r="A1274" s="14"/>
      <c r="B1274" s="250"/>
      <c r="C1274" s="251"/>
      <c r="D1274" s="235" t="s">
        <v>165</v>
      </c>
      <c r="E1274" s="252" t="s">
        <v>1</v>
      </c>
      <c r="F1274" s="253" t="s">
        <v>1068</v>
      </c>
      <c r="G1274" s="251"/>
      <c r="H1274" s="254">
        <v>182.69999999999999</v>
      </c>
      <c r="I1274" s="255"/>
      <c r="J1274" s="251"/>
      <c r="K1274" s="251"/>
      <c r="L1274" s="256"/>
      <c r="M1274" s="257"/>
      <c r="N1274" s="258"/>
      <c r="O1274" s="258"/>
      <c r="P1274" s="258"/>
      <c r="Q1274" s="258"/>
      <c r="R1274" s="258"/>
      <c r="S1274" s="258"/>
      <c r="T1274" s="259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0" t="s">
        <v>165</v>
      </c>
      <c r="AU1274" s="260" t="s">
        <v>87</v>
      </c>
      <c r="AV1274" s="14" t="s">
        <v>87</v>
      </c>
      <c r="AW1274" s="14" t="s">
        <v>33</v>
      </c>
      <c r="AX1274" s="14" t="s">
        <v>78</v>
      </c>
      <c r="AY1274" s="260" t="s">
        <v>155</v>
      </c>
    </row>
    <row r="1275" s="14" customFormat="1">
      <c r="A1275" s="14"/>
      <c r="B1275" s="250"/>
      <c r="C1275" s="251"/>
      <c r="D1275" s="235" t="s">
        <v>165</v>
      </c>
      <c r="E1275" s="252" t="s">
        <v>1</v>
      </c>
      <c r="F1275" s="253" t="s">
        <v>1058</v>
      </c>
      <c r="G1275" s="251"/>
      <c r="H1275" s="254">
        <v>4.1399999999999997</v>
      </c>
      <c r="I1275" s="255"/>
      <c r="J1275" s="251"/>
      <c r="K1275" s="251"/>
      <c r="L1275" s="256"/>
      <c r="M1275" s="257"/>
      <c r="N1275" s="258"/>
      <c r="O1275" s="258"/>
      <c r="P1275" s="258"/>
      <c r="Q1275" s="258"/>
      <c r="R1275" s="258"/>
      <c r="S1275" s="258"/>
      <c r="T1275" s="259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0" t="s">
        <v>165</v>
      </c>
      <c r="AU1275" s="260" t="s">
        <v>87</v>
      </c>
      <c r="AV1275" s="14" t="s">
        <v>87</v>
      </c>
      <c r="AW1275" s="14" t="s">
        <v>33</v>
      </c>
      <c r="AX1275" s="14" t="s">
        <v>78</v>
      </c>
      <c r="AY1275" s="260" t="s">
        <v>155</v>
      </c>
    </row>
    <row r="1276" s="13" customFormat="1">
      <c r="A1276" s="13"/>
      <c r="B1276" s="240"/>
      <c r="C1276" s="241"/>
      <c r="D1276" s="235" t="s">
        <v>165</v>
      </c>
      <c r="E1276" s="242" t="s">
        <v>1</v>
      </c>
      <c r="F1276" s="243" t="s">
        <v>211</v>
      </c>
      <c r="G1276" s="241"/>
      <c r="H1276" s="242" t="s">
        <v>1</v>
      </c>
      <c r="I1276" s="244"/>
      <c r="J1276" s="241"/>
      <c r="K1276" s="241"/>
      <c r="L1276" s="245"/>
      <c r="M1276" s="246"/>
      <c r="N1276" s="247"/>
      <c r="O1276" s="247"/>
      <c r="P1276" s="247"/>
      <c r="Q1276" s="247"/>
      <c r="R1276" s="247"/>
      <c r="S1276" s="247"/>
      <c r="T1276" s="248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9" t="s">
        <v>165</v>
      </c>
      <c r="AU1276" s="249" t="s">
        <v>87</v>
      </c>
      <c r="AV1276" s="13" t="s">
        <v>85</v>
      </c>
      <c r="AW1276" s="13" t="s">
        <v>33</v>
      </c>
      <c r="AX1276" s="13" t="s">
        <v>78</v>
      </c>
      <c r="AY1276" s="249" t="s">
        <v>155</v>
      </c>
    </row>
    <row r="1277" s="14" customFormat="1">
      <c r="A1277" s="14"/>
      <c r="B1277" s="250"/>
      <c r="C1277" s="251"/>
      <c r="D1277" s="235" t="s">
        <v>165</v>
      </c>
      <c r="E1277" s="252" t="s">
        <v>1</v>
      </c>
      <c r="F1277" s="253" t="s">
        <v>1069</v>
      </c>
      <c r="G1277" s="251"/>
      <c r="H1277" s="254">
        <v>698.03999999999996</v>
      </c>
      <c r="I1277" s="255"/>
      <c r="J1277" s="251"/>
      <c r="K1277" s="251"/>
      <c r="L1277" s="256"/>
      <c r="M1277" s="257"/>
      <c r="N1277" s="258"/>
      <c r="O1277" s="258"/>
      <c r="P1277" s="258"/>
      <c r="Q1277" s="258"/>
      <c r="R1277" s="258"/>
      <c r="S1277" s="258"/>
      <c r="T1277" s="259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0" t="s">
        <v>165</v>
      </c>
      <c r="AU1277" s="260" t="s">
        <v>87</v>
      </c>
      <c r="AV1277" s="14" t="s">
        <v>87</v>
      </c>
      <c r="AW1277" s="14" t="s">
        <v>33</v>
      </c>
      <c r="AX1277" s="14" t="s">
        <v>78</v>
      </c>
      <c r="AY1277" s="260" t="s">
        <v>155</v>
      </c>
    </row>
    <row r="1278" s="14" customFormat="1">
      <c r="A1278" s="14"/>
      <c r="B1278" s="250"/>
      <c r="C1278" s="251"/>
      <c r="D1278" s="235" t="s">
        <v>165</v>
      </c>
      <c r="E1278" s="252" t="s">
        <v>1</v>
      </c>
      <c r="F1278" s="253" t="s">
        <v>1070</v>
      </c>
      <c r="G1278" s="251"/>
      <c r="H1278" s="254">
        <v>37.259999999999998</v>
      </c>
      <c r="I1278" s="255"/>
      <c r="J1278" s="251"/>
      <c r="K1278" s="251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0" t="s">
        <v>165</v>
      </c>
      <c r="AU1278" s="260" t="s">
        <v>87</v>
      </c>
      <c r="AV1278" s="14" t="s">
        <v>87</v>
      </c>
      <c r="AW1278" s="14" t="s">
        <v>33</v>
      </c>
      <c r="AX1278" s="14" t="s">
        <v>78</v>
      </c>
      <c r="AY1278" s="260" t="s">
        <v>155</v>
      </c>
    </row>
    <row r="1279" s="13" customFormat="1">
      <c r="A1279" s="13"/>
      <c r="B1279" s="240"/>
      <c r="C1279" s="241"/>
      <c r="D1279" s="235" t="s">
        <v>165</v>
      </c>
      <c r="E1279" s="242" t="s">
        <v>1</v>
      </c>
      <c r="F1279" s="243" t="s">
        <v>214</v>
      </c>
      <c r="G1279" s="241"/>
      <c r="H1279" s="242" t="s">
        <v>1</v>
      </c>
      <c r="I1279" s="244"/>
      <c r="J1279" s="241"/>
      <c r="K1279" s="241"/>
      <c r="L1279" s="245"/>
      <c r="M1279" s="246"/>
      <c r="N1279" s="247"/>
      <c r="O1279" s="247"/>
      <c r="P1279" s="247"/>
      <c r="Q1279" s="247"/>
      <c r="R1279" s="247"/>
      <c r="S1279" s="247"/>
      <c r="T1279" s="248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9" t="s">
        <v>165</v>
      </c>
      <c r="AU1279" s="249" t="s">
        <v>87</v>
      </c>
      <c r="AV1279" s="13" t="s">
        <v>85</v>
      </c>
      <c r="AW1279" s="13" t="s">
        <v>33</v>
      </c>
      <c r="AX1279" s="13" t="s">
        <v>78</v>
      </c>
      <c r="AY1279" s="249" t="s">
        <v>155</v>
      </c>
    </row>
    <row r="1280" s="14" customFormat="1">
      <c r="A1280" s="14"/>
      <c r="B1280" s="250"/>
      <c r="C1280" s="251"/>
      <c r="D1280" s="235" t="s">
        <v>165</v>
      </c>
      <c r="E1280" s="252" t="s">
        <v>1</v>
      </c>
      <c r="F1280" s="253" t="s">
        <v>1071</v>
      </c>
      <c r="G1280" s="251"/>
      <c r="H1280" s="254">
        <v>9</v>
      </c>
      <c r="I1280" s="255"/>
      <c r="J1280" s="251"/>
      <c r="K1280" s="251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0" t="s">
        <v>165</v>
      </c>
      <c r="AU1280" s="260" t="s">
        <v>87</v>
      </c>
      <c r="AV1280" s="14" t="s">
        <v>87</v>
      </c>
      <c r="AW1280" s="14" t="s">
        <v>33</v>
      </c>
      <c r="AX1280" s="14" t="s">
        <v>78</v>
      </c>
      <c r="AY1280" s="260" t="s">
        <v>155</v>
      </c>
    </row>
    <row r="1281" s="14" customFormat="1">
      <c r="A1281" s="14"/>
      <c r="B1281" s="250"/>
      <c r="C1281" s="251"/>
      <c r="D1281" s="235" t="s">
        <v>165</v>
      </c>
      <c r="E1281" s="252" t="s">
        <v>1</v>
      </c>
      <c r="F1281" s="253" t="s">
        <v>1058</v>
      </c>
      <c r="G1281" s="251"/>
      <c r="H1281" s="254">
        <v>4.1399999999999997</v>
      </c>
      <c r="I1281" s="255"/>
      <c r="J1281" s="251"/>
      <c r="K1281" s="251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0" t="s">
        <v>165</v>
      </c>
      <c r="AU1281" s="260" t="s">
        <v>87</v>
      </c>
      <c r="AV1281" s="14" t="s">
        <v>87</v>
      </c>
      <c r="AW1281" s="14" t="s">
        <v>33</v>
      </c>
      <c r="AX1281" s="14" t="s">
        <v>78</v>
      </c>
      <c r="AY1281" s="260" t="s">
        <v>155</v>
      </c>
    </row>
    <row r="1282" s="13" customFormat="1">
      <c r="A1282" s="13"/>
      <c r="B1282" s="240"/>
      <c r="C1282" s="241"/>
      <c r="D1282" s="235" t="s">
        <v>165</v>
      </c>
      <c r="E1282" s="242" t="s">
        <v>1</v>
      </c>
      <c r="F1282" s="243" t="s">
        <v>216</v>
      </c>
      <c r="G1282" s="241"/>
      <c r="H1282" s="242" t="s">
        <v>1</v>
      </c>
      <c r="I1282" s="244"/>
      <c r="J1282" s="241"/>
      <c r="K1282" s="241"/>
      <c r="L1282" s="245"/>
      <c r="M1282" s="246"/>
      <c r="N1282" s="247"/>
      <c r="O1282" s="247"/>
      <c r="P1282" s="247"/>
      <c r="Q1282" s="247"/>
      <c r="R1282" s="247"/>
      <c r="S1282" s="247"/>
      <c r="T1282" s="248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9" t="s">
        <v>165</v>
      </c>
      <c r="AU1282" s="249" t="s">
        <v>87</v>
      </c>
      <c r="AV1282" s="13" t="s">
        <v>85</v>
      </c>
      <c r="AW1282" s="13" t="s">
        <v>33</v>
      </c>
      <c r="AX1282" s="13" t="s">
        <v>78</v>
      </c>
      <c r="AY1282" s="249" t="s">
        <v>155</v>
      </c>
    </row>
    <row r="1283" s="14" customFormat="1">
      <c r="A1283" s="14"/>
      <c r="B1283" s="250"/>
      <c r="C1283" s="251"/>
      <c r="D1283" s="235" t="s">
        <v>165</v>
      </c>
      <c r="E1283" s="252" t="s">
        <v>1</v>
      </c>
      <c r="F1283" s="253" t="s">
        <v>1072</v>
      </c>
      <c r="G1283" s="251"/>
      <c r="H1283" s="254">
        <v>112.5</v>
      </c>
      <c r="I1283" s="255"/>
      <c r="J1283" s="251"/>
      <c r="K1283" s="251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0" t="s">
        <v>165</v>
      </c>
      <c r="AU1283" s="260" t="s">
        <v>87</v>
      </c>
      <c r="AV1283" s="14" t="s">
        <v>87</v>
      </c>
      <c r="AW1283" s="14" t="s">
        <v>33</v>
      </c>
      <c r="AX1283" s="14" t="s">
        <v>78</v>
      </c>
      <c r="AY1283" s="260" t="s">
        <v>155</v>
      </c>
    </row>
    <row r="1284" s="13" customFormat="1">
      <c r="A1284" s="13"/>
      <c r="B1284" s="240"/>
      <c r="C1284" s="241"/>
      <c r="D1284" s="235" t="s">
        <v>165</v>
      </c>
      <c r="E1284" s="242" t="s">
        <v>1</v>
      </c>
      <c r="F1284" s="243" t="s">
        <v>218</v>
      </c>
      <c r="G1284" s="241"/>
      <c r="H1284" s="242" t="s">
        <v>1</v>
      </c>
      <c r="I1284" s="244"/>
      <c r="J1284" s="241"/>
      <c r="K1284" s="241"/>
      <c r="L1284" s="245"/>
      <c r="M1284" s="246"/>
      <c r="N1284" s="247"/>
      <c r="O1284" s="247"/>
      <c r="P1284" s="247"/>
      <c r="Q1284" s="247"/>
      <c r="R1284" s="247"/>
      <c r="S1284" s="247"/>
      <c r="T1284" s="248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9" t="s">
        <v>165</v>
      </c>
      <c r="AU1284" s="249" t="s">
        <v>87</v>
      </c>
      <c r="AV1284" s="13" t="s">
        <v>85</v>
      </c>
      <c r="AW1284" s="13" t="s">
        <v>33</v>
      </c>
      <c r="AX1284" s="13" t="s">
        <v>78</v>
      </c>
      <c r="AY1284" s="249" t="s">
        <v>155</v>
      </c>
    </row>
    <row r="1285" s="14" customFormat="1">
      <c r="A1285" s="14"/>
      <c r="B1285" s="250"/>
      <c r="C1285" s="251"/>
      <c r="D1285" s="235" t="s">
        <v>165</v>
      </c>
      <c r="E1285" s="252" t="s">
        <v>1</v>
      </c>
      <c r="F1285" s="253" t="s">
        <v>1073</v>
      </c>
      <c r="G1285" s="251"/>
      <c r="H1285" s="254">
        <v>36.149999999999999</v>
      </c>
      <c r="I1285" s="255"/>
      <c r="J1285" s="251"/>
      <c r="K1285" s="251"/>
      <c r="L1285" s="256"/>
      <c r="M1285" s="257"/>
      <c r="N1285" s="258"/>
      <c r="O1285" s="258"/>
      <c r="P1285" s="258"/>
      <c r="Q1285" s="258"/>
      <c r="R1285" s="258"/>
      <c r="S1285" s="258"/>
      <c r="T1285" s="259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0" t="s">
        <v>165</v>
      </c>
      <c r="AU1285" s="260" t="s">
        <v>87</v>
      </c>
      <c r="AV1285" s="14" t="s">
        <v>87</v>
      </c>
      <c r="AW1285" s="14" t="s">
        <v>33</v>
      </c>
      <c r="AX1285" s="14" t="s">
        <v>78</v>
      </c>
      <c r="AY1285" s="260" t="s">
        <v>155</v>
      </c>
    </row>
    <row r="1286" s="13" customFormat="1">
      <c r="A1286" s="13"/>
      <c r="B1286" s="240"/>
      <c r="C1286" s="241"/>
      <c r="D1286" s="235" t="s">
        <v>165</v>
      </c>
      <c r="E1286" s="242" t="s">
        <v>1</v>
      </c>
      <c r="F1286" s="243" t="s">
        <v>220</v>
      </c>
      <c r="G1286" s="241"/>
      <c r="H1286" s="242" t="s">
        <v>1</v>
      </c>
      <c r="I1286" s="244"/>
      <c r="J1286" s="241"/>
      <c r="K1286" s="241"/>
      <c r="L1286" s="245"/>
      <c r="M1286" s="246"/>
      <c r="N1286" s="247"/>
      <c r="O1286" s="247"/>
      <c r="P1286" s="247"/>
      <c r="Q1286" s="247"/>
      <c r="R1286" s="247"/>
      <c r="S1286" s="247"/>
      <c r="T1286" s="248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9" t="s">
        <v>165</v>
      </c>
      <c r="AU1286" s="249" t="s">
        <v>87</v>
      </c>
      <c r="AV1286" s="13" t="s">
        <v>85</v>
      </c>
      <c r="AW1286" s="13" t="s">
        <v>33</v>
      </c>
      <c r="AX1286" s="13" t="s">
        <v>78</v>
      </c>
      <c r="AY1286" s="249" t="s">
        <v>155</v>
      </c>
    </row>
    <row r="1287" s="14" customFormat="1">
      <c r="A1287" s="14"/>
      <c r="B1287" s="250"/>
      <c r="C1287" s="251"/>
      <c r="D1287" s="235" t="s">
        <v>165</v>
      </c>
      <c r="E1287" s="252" t="s">
        <v>1</v>
      </c>
      <c r="F1287" s="253" t="s">
        <v>1074</v>
      </c>
      <c r="G1287" s="251"/>
      <c r="H1287" s="254">
        <v>86.099999999999994</v>
      </c>
      <c r="I1287" s="255"/>
      <c r="J1287" s="251"/>
      <c r="K1287" s="251"/>
      <c r="L1287" s="256"/>
      <c r="M1287" s="257"/>
      <c r="N1287" s="258"/>
      <c r="O1287" s="258"/>
      <c r="P1287" s="258"/>
      <c r="Q1287" s="258"/>
      <c r="R1287" s="258"/>
      <c r="S1287" s="258"/>
      <c r="T1287" s="259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0" t="s">
        <v>165</v>
      </c>
      <c r="AU1287" s="260" t="s">
        <v>87</v>
      </c>
      <c r="AV1287" s="14" t="s">
        <v>87</v>
      </c>
      <c r="AW1287" s="14" t="s">
        <v>33</v>
      </c>
      <c r="AX1287" s="14" t="s">
        <v>78</v>
      </c>
      <c r="AY1287" s="260" t="s">
        <v>155</v>
      </c>
    </row>
    <row r="1288" s="13" customFormat="1">
      <c r="A1288" s="13"/>
      <c r="B1288" s="240"/>
      <c r="C1288" s="241"/>
      <c r="D1288" s="235" t="s">
        <v>165</v>
      </c>
      <c r="E1288" s="242" t="s">
        <v>1</v>
      </c>
      <c r="F1288" s="243" t="s">
        <v>222</v>
      </c>
      <c r="G1288" s="241"/>
      <c r="H1288" s="242" t="s">
        <v>1</v>
      </c>
      <c r="I1288" s="244"/>
      <c r="J1288" s="241"/>
      <c r="K1288" s="241"/>
      <c r="L1288" s="245"/>
      <c r="M1288" s="246"/>
      <c r="N1288" s="247"/>
      <c r="O1288" s="247"/>
      <c r="P1288" s="247"/>
      <c r="Q1288" s="247"/>
      <c r="R1288" s="247"/>
      <c r="S1288" s="247"/>
      <c r="T1288" s="248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9" t="s">
        <v>165</v>
      </c>
      <c r="AU1288" s="249" t="s">
        <v>87</v>
      </c>
      <c r="AV1288" s="13" t="s">
        <v>85</v>
      </c>
      <c r="AW1288" s="13" t="s">
        <v>33</v>
      </c>
      <c r="AX1288" s="13" t="s">
        <v>78</v>
      </c>
      <c r="AY1288" s="249" t="s">
        <v>155</v>
      </c>
    </row>
    <row r="1289" s="14" customFormat="1">
      <c r="A1289" s="14"/>
      <c r="B1289" s="250"/>
      <c r="C1289" s="251"/>
      <c r="D1289" s="235" t="s">
        <v>165</v>
      </c>
      <c r="E1289" s="252" t="s">
        <v>1</v>
      </c>
      <c r="F1289" s="253" t="s">
        <v>223</v>
      </c>
      <c r="G1289" s="251"/>
      <c r="H1289" s="254">
        <v>9</v>
      </c>
      <c r="I1289" s="255"/>
      <c r="J1289" s="251"/>
      <c r="K1289" s="251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0" t="s">
        <v>165</v>
      </c>
      <c r="AU1289" s="260" t="s">
        <v>87</v>
      </c>
      <c r="AV1289" s="14" t="s">
        <v>87</v>
      </c>
      <c r="AW1289" s="14" t="s">
        <v>33</v>
      </c>
      <c r="AX1289" s="14" t="s">
        <v>78</v>
      </c>
      <c r="AY1289" s="260" t="s">
        <v>155</v>
      </c>
    </row>
    <row r="1290" s="13" customFormat="1">
      <c r="A1290" s="13"/>
      <c r="B1290" s="240"/>
      <c r="C1290" s="241"/>
      <c r="D1290" s="235" t="s">
        <v>165</v>
      </c>
      <c r="E1290" s="242" t="s">
        <v>1</v>
      </c>
      <c r="F1290" s="243" t="s">
        <v>224</v>
      </c>
      <c r="G1290" s="241"/>
      <c r="H1290" s="242" t="s">
        <v>1</v>
      </c>
      <c r="I1290" s="244"/>
      <c r="J1290" s="241"/>
      <c r="K1290" s="241"/>
      <c r="L1290" s="245"/>
      <c r="M1290" s="246"/>
      <c r="N1290" s="247"/>
      <c r="O1290" s="247"/>
      <c r="P1290" s="247"/>
      <c r="Q1290" s="247"/>
      <c r="R1290" s="247"/>
      <c r="S1290" s="247"/>
      <c r="T1290" s="248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9" t="s">
        <v>165</v>
      </c>
      <c r="AU1290" s="249" t="s">
        <v>87</v>
      </c>
      <c r="AV1290" s="13" t="s">
        <v>85</v>
      </c>
      <c r="AW1290" s="13" t="s">
        <v>33</v>
      </c>
      <c r="AX1290" s="13" t="s">
        <v>78</v>
      </c>
      <c r="AY1290" s="249" t="s">
        <v>155</v>
      </c>
    </row>
    <row r="1291" s="14" customFormat="1">
      <c r="A1291" s="14"/>
      <c r="B1291" s="250"/>
      <c r="C1291" s="251"/>
      <c r="D1291" s="235" t="s">
        <v>165</v>
      </c>
      <c r="E1291" s="252" t="s">
        <v>1</v>
      </c>
      <c r="F1291" s="253" t="s">
        <v>225</v>
      </c>
      <c r="G1291" s="251"/>
      <c r="H1291" s="254">
        <v>13.5</v>
      </c>
      <c r="I1291" s="255"/>
      <c r="J1291" s="251"/>
      <c r="K1291" s="251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0" t="s">
        <v>165</v>
      </c>
      <c r="AU1291" s="260" t="s">
        <v>87</v>
      </c>
      <c r="AV1291" s="14" t="s">
        <v>87</v>
      </c>
      <c r="AW1291" s="14" t="s">
        <v>33</v>
      </c>
      <c r="AX1291" s="14" t="s">
        <v>78</v>
      </c>
      <c r="AY1291" s="260" t="s">
        <v>155</v>
      </c>
    </row>
    <row r="1292" s="15" customFormat="1">
      <c r="A1292" s="15"/>
      <c r="B1292" s="261"/>
      <c r="C1292" s="262"/>
      <c r="D1292" s="235" t="s">
        <v>165</v>
      </c>
      <c r="E1292" s="263" t="s">
        <v>1</v>
      </c>
      <c r="F1292" s="264" t="s">
        <v>168</v>
      </c>
      <c r="G1292" s="262"/>
      <c r="H1292" s="265">
        <v>7005.2300000000023</v>
      </c>
      <c r="I1292" s="266"/>
      <c r="J1292" s="262"/>
      <c r="K1292" s="262"/>
      <c r="L1292" s="267"/>
      <c r="M1292" s="268"/>
      <c r="N1292" s="269"/>
      <c r="O1292" s="269"/>
      <c r="P1292" s="269"/>
      <c r="Q1292" s="269"/>
      <c r="R1292" s="269"/>
      <c r="S1292" s="269"/>
      <c r="T1292" s="270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71" t="s">
        <v>165</v>
      </c>
      <c r="AU1292" s="271" t="s">
        <v>87</v>
      </c>
      <c r="AV1292" s="15" t="s">
        <v>161</v>
      </c>
      <c r="AW1292" s="15" t="s">
        <v>33</v>
      </c>
      <c r="AX1292" s="15" t="s">
        <v>85</v>
      </c>
      <c r="AY1292" s="271" t="s">
        <v>155</v>
      </c>
    </row>
    <row r="1293" s="2" customFormat="1" ht="21.75" customHeight="1">
      <c r="A1293" s="39"/>
      <c r="B1293" s="40"/>
      <c r="C1293" s="221" t="s">
        <v>1075</v>
      </c>
      <c r="D1293" s="221" t="s">
        <v>157</v>
      </c>
      <c r="E1293" s="222" t="s">
        <v>1076</v>
      </c>
      <c r="F1293" s="223" t="s">
        <v>1077</v>
      </c>
      <c r="G1293" s="224" t="s">
        <v>160</v>
      </c>
      <c r="H1293" s="225">
        <v>7162.6000000000004</v>
      </c>
      <c r="I1293" s="226"/>
      <c r="J1293" s="227">
        <f>ROUND(I1293*H1293,2)</f>
        <v>0</v>
      </c>
      <c r="K1293" s="228"/>
      <c r="L1293" s="45"/>
      <c r="M1293" s="229" t="s">
        <v>1</v>
      </c>
      <c r="N1293" s="230" t="s">
        <v>43</v>
      </c>
      <c r="O1293" s="92"/>
      <c r="P1293" s="231">
        <f>O1293*H1293</f>
        <v>0</v>
      </c>
      <c r="Q1293" s="231">
        <v>0</v>
      </c>
      <c r="R1293" s="231">
        <f>Q1293*H1293</f>
        <v>0</v>
      </c>
      <c r="S1293" s="231">
        <v>0</v>
      </c>
      <c r="T1293" s="232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3" t="s">
        <v>161</v>
      </c>
      <c r="AT1293" s="233" t="s">
        <v>157</v>
      </c>
      <c r="AU1293" s="233" t="s">
        <v>87</v>
      </c>
      <c r="AY1293" s="18" t="s">
        <v>155</v>
      </c>
      <c r="BE1293" s="234">
        <f>IF(N1293="základní",J1293,0)</f>
        <v>0</v>
      </c>
      <c r="BF1293" s="234">
        <f>IF(N1293="snížená",J1293,0)</f>
        <v>0</v>
      </c>
      <c r="BG1293" s="234">
        <f>IF(N1293="zákl. přenesená",J1293,0)</f>
        <v>0</v>
      </c>
      <c r="BH1293" s="234">
        <f>IF(N1293="sníž. přenesená",J1293,0)</f>
        <v>0</v>
      </c>
      <c r="BI1293" s="234">
        <f>IF(N1293="nulová",J1293,0)</f>
        <v>0</v>
      </c>
      <c r="BJ1293" s="18" t="s">
        <v>85</v>
      </c>
      <c r="BK1293" s="234">
        <f>ROUND(I1293*H1293,2)</f>
        <v>0</v>
      </c>
      <c r="BL1293" s="18" t="s">
        <v>161</v>
      </c>
      <c r="BM1293" s="233" t="s">
        <v>1078</v>
      </c>
    </row>
    <row r="1294" s="2" customFormat="1">
      <c r="A1294" s="39"/>
      <c r="B1294" s="40"/>
      <c r="C1294" s="41"/>
      <c r="D1294" s="235" t="s">
        <v>163</v>
      </c>
      <c r="E1294" s="41"/>
      <c r="F1294" s="236" t="s">
        <v>1079</v>
      </c>
      <c r="G1294" s="41"/>
      <c r="H1294" s="41"/>
      <c r="I1294" s="237"/>
      <c r="J1294" s="41"/>
      <c r="K1294" s="41"/>
      <c r="L1294" s="45"/>
      <c r="M1294" s="238"/>
      <c r="N1294" s="239"/>
      <c r="O1294" s="92"/>
      <c r="P1294" s="92"/>
      <c r="Q1294" s="92"/>
      <c r="R1294" s="92"/>
      <c r="S1294" s="92"/>
      <c r="T1294" s="93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T1294" s="18" t="s">
        <v>163</v>
      </c>
      <c r="AU1294" s="18" t="s">
        <v>87</v>
      </c>
    </row>
    <row r="1295" s="13" customFormat="1">
      <c r="A1295" s="13"/>
      <c r="B1295" s="240"/>
      <c r="C1295" s="241"/>
      <c r="D1295" s="235" t="s">
        <v>165</v>
      </c>
      <c r="E1295" s="242" t="s">
        <v>1</v>
      </c>
      <c r="F1295" s="243" t="s">
        <v>244</v>
      </c>
      <c r="G1295" s="241"/>
      <c r="H1295" s="242" t="s">
        <v>1</v>
      </c>
      <c r="I1295" s="244"/>
      <c r="J1295" s="241"/>
      <c r="K1295" s="241"/>
      <c r="L1295" s="245"/>
      <c r="M1295" s="246"/>
      <c r="N1295" s="247"/>
      <c r="O1295" s="247"/>
      <c r="P1295" s="247"/>
      <c r="Q1295" s="247"/>
      <c r="R1295" s="247"/>
      <c r="S1295" s="247"/>
      <c r="T1295" s="248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9" t="s">
        <v>165</v>
      </c>
      <c r="AU1295" s="249" t="s">
        <v>87</v>
      </c>
      <c r="AV1295" s="13" t="s">
        <v>85</v>
      </c>
      <c r="AW1295" s="13" t="s">
        <v>33</v>
      </c>
      <c r="AX1295" s="13" t="s">
        <v>78</v>
      </c>
      <c r="AY1295" s="249" t="s">
        <v>155</v>
      </c>
    </row>
    <row r="1296" s="13" customFormat="1">
      <c r="A1296" s="13"/>
      <c r="B1296" s="240"/>
      <c r="C1296" s="241"/>
      <c r="D1296" s="235" t="s">
        <v>165</v>
      </c>
      <c r="E1296" s="242" t="s">
        <v>1</v>
      </c>
      <c r="F1296" s="243" t="s">
        <v>323</v>
      </c>
      <c r="G1296" s="241"/>
      <c r="H1296" s="242" t="s">
        <v>1</v>
      </c>
      <c r="I1296" s="244"/>
      <c r="J1296" s="241"/>
      <c r="K1296" s="241"/>
      <c r="L1296" s="245"/>
      <c r="M1296" s="246"/>
      <c r="N1296" s="247"/>
      <c r="O1296" s="247"/>
      <c r="P1296" s="247"/>
      <c r="Q1296" s="247"/>
      <c r="R1296" s="247"/>
      <c r="S1296" s="247"/>
      <c r="T1296" s="248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9" t="s">
        <v>165</v>
      </c>
      <c r="AU1296" s="249" t="s">
        <v>87</v>
      </c>
      <c r="AV1296" s="13" t="s">
        <v>85</v>
      </c>
      <c r="AW1296" s="13" t="s">
        <v>33</v>
      </c>
      <c r="AX1296" s="13" t="s">
        <v>78</v>
      </c>
      <c r="AY1296" s="249" t="s">
        <v>155</v>
      </c>
    </row>
    <row r="1297" s="14" customFormat="1">
      <c r="A1297" s="14"/>
      <c r="B1297" s="250"/>
      <c r="C1297" s="251"/>
      <c r="D1297" s="235" t="s">
        <v>165</v>
      </c>
      <c r="E1297" s="252" t="s">
        <v>1</v>
      </c>
      <c r="F1297" s="253" t="s">
        <v>1080</v>
      </c>
      <c r="G1297" s="251"/>
      <c r="H1297" s="254">
        <v>2453.5</v>
      </c>
      <c r="I1297" s="255"/>
      <c r="J1297" s="251"/>
      <c r="K1297" s="251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0" t="s">
        <v>165</v>
      </c>
      <c r="AU1297" s="260" t="s">
        <v>87</v>
      </c>
      <c r="AV1297" s="14" t="s">
        <v>87</v>
      </c>
      <c r="AW1297" s="14" t="s">
        <v>33</v>
      </c>
      <c r="AX1297" s="14" t="s">
        <v>78</v>
      </c>
      <c r="AY1297" s="260" t="s">
        <v>155</v>
      </c>
    </row>
    <row r="1298" s="14" customFormat="1">
      <c r="A1298" s="14"/>
      <c r="B1298" s="250"/>
      <c r="C1298" s="251"/>
      <c r="D1298" s="235" t="s">
        <v>165</v>
      </c>
      <c r="E1298" s="252" t="s">
        <v>1</v>
      </c>
      <c r="F1298" s="253" t="s">
        <v>1081</v>
      </c>
      <c r="G1298" s="251"/>
      <c r="H1298" s="254">
        <v>1481.7000000000001</v>
      </c>
      <c r="I1298" s="255"/>
      <c r="J1298" s="251"/>
      <c r="K1298" s="251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0" t="s">
        <v>165</v>
      </c>
      <c r="AU1298" s="260" t="s">
        <v>87</v>
      </c>
      <c r="AV1298" s="14" t="s">
        <v>87</v>
      </c>
      <c r="AW1298" s="14" t="s">
        <v>33</v>
      </c>
      <c r="AX1298" s="14" t="s">
        <v>78</v>
      </c>
      <c r="AY1298" s="260" t="s">
        <v>155</v>
      </c>
    </row>
    <row r="1299" s="13" customFormat="1">
      <c r="A1299" s="13"/>
      <c r="B1299" s="240"/>
      <c r="C1299" s="241"/>
      <c r="D1299" s="235" t="s">
        <v>165</v>
      </c>
      <c r="E1299" s="242" t="s">
        <v>1</v>
      </c>
      <c r="F1299" s="243" t="s">
        <v>231</v>
      </c>
      <c r="G1299" s="241"/>
      <c r="H1299" s="242" t="s">
        <v>1</v>
      </c>
      <c r="I1299" s="244"/>
      <c r="J1299" s="241"/>
      <c r="K1299" s="241"/>
      <c r="L1299" s="245"/>
      <c r="M1299" s="246"/>
      <c r="N1299" s="247"/>
      <c r="O1299" s="247"/>
      <c r="P1299" s="247"/>
      <c r="Q1299" s="247"/>
      <c r="R1299" s="247"/>
      <c r="S1299" s="247"/>
      <c r="T1299" s="248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9" t="s">
        <v>165</v>
      </c>
      <c r="AU1299" s="249" t="s">
        <v>87</v>
      </c>
      <c r="AV1299" s="13" t="s">
        <v>85</v>
      </c>
      <c r="AW1299" s="13" t="s">
        <v>33</v>
      </c>
      <c r="AX1299" s="13" t="s">
        <v>78</v>
      </c>
      <c r="AY1299" s="249" t="s">
        <v>155</v>
      </c>
    </row>
    <row r="1300" s="13" customFormat="1">
      <c r="A1300" s="13"/>
      <c r="B1300" s="240"/>
      <c r="C1300" s="241"/>
      <c r="D1300" s="235" t="s">
        <v>165</v>
      </c>
      <c r="E1300" s="242" t="s">
        <v>1</v>
      </c>
      <c r="F1300" s="243" t="s">
        <v>323</v>
      </c>
      <c r="G1300" s="241"/>
      <c r="H1300" s="242" t="s">
        <v>1</v>
      </c>
      <c r="I1300" s="244"/>
      <c r="J1300" s="241"/>
      <c r="K1300" s="241"/>
      <c r="L1300" s="245"/>
      <c r="M1300" s="246"/>
      <c r="N1300" s="247"/>
      <c r="O1300" s="247"/>
      <c r="P1300" s="247"/>
      <c r="Q1300" s="247"/>
      <c r="R1300" s="247"/>
      <c r="S1300" s="247"/>
      <c r="T1300" s="248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9" t="s">
        <v>165</v>
      </c>
      <c r="AU1300" s="249" t="s">
        <v>87</v>
      </c>
      <c r="AV1300" s="13" t="s">
        <v>85</v>
      </c>
      <c r="AW1300" s="13" t="s">
        <v>33</v>
      </c>
      <c r="AX1300" s="13" t="s">
        <v>78</v>
      </c>
      <c r="AY1300" s="249" t="s">
        <v>155</v>
      </c>
    </row>
    <row r="1301" s="14" customFormat="1">
      <c r="A1301" s="14"/>
      <c r="B1301" s="250"/>
      <c r="C1301" s="251"/>
      <c r="D1301" s="235" t="s">
        <v>165</v>
      </c>
      <c r="E1301" s="252" t="s">
        <v>1</v>
      </c>
      <c r="F1301" s="253" t="s">
        <v>1082</v>
      </c>
      <c r="G1301" s="251"/>
      <c r="H1301" s="254">
        <v>3227.4000000000001</v>
      </c>
      <c r="I1301" s="255"/>
      <c r="J1301" s="251"/>
      <c r="K1301" s="251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0" t="s">
        <v>165</v>
      </c>
      <c r="AU1301" s="260" t="s">
        <v>87</v>
      </c>
      <c r="AV1301" s="14" t="s">
        <v>87</v>
      </c>
      <c r="AW1301" s="14" t="s">
        <v>33</v>
      </c>
      <c r="AX1301" s="14" t="s">
        <v>78</v>
      </c>
      <c r="AY1301" s="260" t="s">
        <v>155</v>
      </c>
    </row>
    <row r="1302" s="15" customFormat="1">
      <c r="A1302" s="15"/>
      <c r="B1302" s="261"/>
      <c r="C1302" s="262"/>
      <c r="D1302" s="235" t="s">
        <v>165</v>
      </c>
      <c r="E1302" s="263" t="s">
        <v>1</v>
      </c>
      <c r="F1302" s="264" t="s">
        <v>168</v>
      </c>
      <c r="G1302" s="262"/>
      <c r="H1302" s="265">
        <v>7162.6000000000004</v>
      </c>
      <c r="I1302" s="266"/>
      <c r="J1302" s="262"/>
      <c r="K1302" s="262"/>
      <c r="L1302" s="267"/>
      <c r="M1302" s="268"/>
      <c r="N1302" s="269"/>
      <c r="O1302" s="269"/>
      <c r="P1302" s="269"/>
      <c r="Q1302" s="269"/>
      <c r="R1302" s="269"/>
      <c r="S1302" s="269"/>
      <c r="T1302" s="270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71" t="s">
        <v>165</v>
      </c>
      <c r="AU1302" s="271" t="s">
        <v>87</v>
      </c>
      <c r="AV1302" s="15" t="s">
        <v>161</v>
      </c>
      <c r="AW1302" s="15" t="s">
        <v>33</v>
      </c>
      <c r="AX1302" s="15" t="s">
        <v>85</v>
      </c>
      <c r="AY1302" s="271" t="s">
        <v>155</v>
      </c>
    </row>
    <row r="1303" s="2" customFormat="1" ht="33" customHeight="1">
      <c r="A1303" s="39"/>
      <c r="B1303" s="40"/>
      <c r="C1303" s="221" t="s">
        <v>1083</v>
      </c>
      <c r="D1303" s="221" t="s">
        <v>157</v>
      </c>
      <c r="E1303" s="222" t="s">
        <v>1084</v>
      </c>
      <c r="F1303" s="223" t="s">
        <v>1085</v>
      </c>
      <c r="G1303" s="224" t="s">
        <v>160</v>
      </c>
      <c r="H1303" s="225">
        <v>5680.8999999999996</v>
      </c>
      <c r="I1303" s="226"/>
      <c r="J1303" s="227">
        <f>ROUND(I1303*H1303,2)</f>
        <v>0</v>
      </c>
      <c r="K1303" s="228"/>
      <c r="L1303" s="45"/>
      <c r="M1303" s="229" t="s">
        <v>1</v>
      </c>
      <c r="N1303" s="230" t="s">
        <v>43</v>
      </c>
      <c r="O1303" s="92"/>
      <c r="P1303" s="231">
        <f>O1303*H1303</f>
        <v>0</v>
      </c>
      <c r="Q1303" s="231">
        <v>0</v>
      </c>
      <c r="R1303" s="231">
        <f>Q1303*H1303</f>
        <v>0</v>
      </c>
      <c r="S1303" s="231">
        <v>0</v>
      </c>
      <c r="T1303" s="232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3" t="s">
        <v>161</v>
      </c>
      <c r="AT1303" s="233" t="s">
        <v>157</v>
      </c>
      <c r="AU1303" s="233" t="s">
        <v>87</v>
      </c>
      <c r="AY1303" s="18" t="s">
        <v>155</v>
      </c>
      <c r="BE1303" s="234">
        <f>IF(N1303="základní",J1303,0)</f>
        <v>0</v>
      </c>
      <c r="BF1303" s="234">
        <f>IF(N1303="snížená",J1303,0)</f>
        <v>0</v>
      </c>
      <c r="BG1303" s="234">
        <f>IF(N1303="zákl. přenesená",J1303,0)</f>
        <v>0</v>
      </c>
      <c r="BH1303" s="234">
        <f>IF(N1303="sníž. přenesená",J1303,0)</f>
        <v>0</v>
      </c>
      <c r="BI1303" s="234">
        <f>IF(N1303="nulová",J1303,0)</f>
        <v>0</v>
      </c>
      <c r="BJ1303" s="18" t="s">
        <v>85</v>
      </c>
      <c r="BK1303" s="234">
        <f>ROUND(I1303*H1303,2)</f>
        <v>0</v>
      </c>
      <c r="BL1303" s="18" t="s">
        <v>161</v>
      </c>
      <c r="BM1303" s="233" t="s">
        <v>1086</v>
      </c>
    </row>
    <row r="1304" s="2" customFormat="1">
      <c r="A1304" s="39"/>
      <c r="B1304" s="40"/>
      <c r="C1304" s="41"/>
      <c r="D1304" s="235" t="s">
        <v>163</v>
      </c>
      <c r="E1304" s="41"/>
      <c r="F1304" s="236" t="s">
        <v>1087</v>
      </c>
      <c r="G1304" s="41"/>
      <c r="H1304" s="41"/>
      <c r="I1304" s="237"/>
      <c r="J1304" s="41"/>
      <c r="K1304" s="41"/>
      <c r="L1304" s="45"/>
      <c r="M1304" s="238"/>
      <c r="N1304" s="239"/>
      <c r="O1304" s="92"/>
      <c r="P1304" s="92"/>
      <c r="Q1304" s="92"/>
      <c r="R1304" s="92"/>
      <c r="S1304" s="92"/>
      <c r="T1304" s="93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T1304" s="18" t="s">
        <v>163</v>
      </c>
      <c r="AU1304" s="18" t="s">
        <v>87</v>
      </c>
    </row>
    <row r="1305" s="13" customFormat="1">
      <c r="A1305" s="13"/>
      <c r="B1305" s="240"/>
      <c r="C1305" s="241"/>
      <c r="D1305" s="235" t="s">
        <v>165</v>
      </c>
      <c r="E1305" s="242" t="s">
        <v>1</v>
      </c>
      <c r="F1305" s="243" t="s">
        <v>1088</v>
      </c>
      <c r="G1305" s="241"/>
      <c r="H1305" s="242" t="s">
        <v>1</v>
      </c>
      <c r="I1305" s="244"/>
      <c r="J1305" s="241"/>
      <c r="K1305" s="241"/>
      <c r="L1305" s="245"/>
      <c r="M1305" s="246"/>
      <c r="N1305" s="247"/>
      <c r="O1305" s="247"/>
      <c r="P1305" s="247"/>
      <c r="Q1305" s="247"/>
      <c r="R1305" s="247"/>
      <c r="S1305" s="247"/>
      <c r="T1305" s="248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9" t="s">
        <v>165</v>
      </c>
      <c r="AU1305" s="249" t="s">
        <v>87</v>
      </c>
      <c r="AV1305" s="13" t="s">
        <v>85</v>
      </c>
      <c r="AW1305" s="13" t="s">
        <v>33</v>
      </c>
      <c r="AX1305" s="13" t="s">
        <v>78</v>
      </c>
      <c r="AY1305" s="249" t="s">
        <v>155</v>
      </c>
    </row>
    <row r="1306" s="14" customFormat="1">
      <c r="A1306" s="14"/>
      <c r="B1306" s="250"/>
      <c r="C1306" s="251"/>
      <c r="D1306" s="235" t="s">
        <v>165</v>
      </c>
      <c r="E1306" s="252" t="s">
        <v>1</v>
      </c>
      <c r="F1306" s="253" t="s">
        <v>1089</v>
      </c>
      <c r="G1306" s="251"/>
      <c r="H1306" s="254">
        <v>2453.5</v>
      </c>
      <c r="I1306" s="255"/>
      <c r="J1306" s="251"/>
      <c r="K1306" s="251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0" t="s">
        <v>165</v>
      </c>
      <c r="AU1306" s="260" t="s">
        <v>87</v>
      </c>
      <c r="AV1306" s="14" t="s">
        <v>87</v>
      </c>
      <c r="AW1306" s="14" t="s">
        <v>33</v>
      </c>
      <c r="AX1306" s="14" t="s">
        <v>78</v>
      </c>
      <c r="AY1306" s="260" t="s">
        <v>155</v>
      </c>
    </row>
    <row r="1307" s="13" customFormat="1">
      <c r="A1307" s="13"/>
      <c r="B1307" s="240"/>
      <c r="C1307" s="241"/>
      <c r="D1307" s="235" t="s">
        <v>165</v>
      </c>
      <c r="E1307" s="242" t="s">
        <v>1</v>
      </c>
      <c r="F1307" s="243" t="s">
        <v>1090</v>
      </c>
      <c r="G1307" s="241"/>
      <c r="H1307" s="242" t="s">
        <v>1</v>
      </c>
      <c r="I1307" s="244"/>
      <c r="J1307" s="241"/>
      <c r="K1307" s="241"/>
      <c r="L1307" s="245"/>
      <c r="M1307" s="246"/>
      <c r="N1307" s="247"/>
      <c r="O1307" s="247"/>
      <c r="P1307" s="247"/>
      <c r="Q1307" s="247"/>
      <c r="R1307" s="247"/>
      <c r="S1307" s="247"/>
      <c r="T1307" s="248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9" t="s">
        <v>165</v>
      </c>
      <c r="AU1307" s="249" t="s">
        <v>87</v>
      </c>
      <c r="AV1307" s="13" t="s">
        <v>85</v>
      </c>
      <c r="AW1307" s="13" t="s">
        <v>33</v>
      </c>
      <c r="AX1307" s="13" t="s">
        <v>78</v>
      </c>
      <c r="AY1307" s="249" t="s">
        <v>155</v>
      </c>
    </row>
    <row r="1308" s="14" customFormat="1">
      <c r="A1308" s="14"/>
      <c r="B1308" s="250"/>
      <c r="C1308" s="251"/>
      <c r="D1308" s="235" t="s">
        <v>165</v>
      </c>
      <c r="E1308" s="252" t="s">
        <v>1</v>
      </c>
      <c r="F1308" s="253" t="s">
        <v>1082</v>
      </c>
      <c r="G1308" s="251"/>
      <c r="H1308" s="254">
        <v>3227.4000000000001</v>
      </c>
      <c r="I1308" s="255"/>
      <c r="J1308" s="251"/>
      <c r="K1308" s="251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0" t="s">
        <v>165</v>
      </c>
      <c r="AU1308" s="260" t="s">
        <v>87</v>
      </c>
      <c r="AV1308" s="14" t="s">
        <v>87</v>
      </c>
      <c r="AW1308" s="14" t="s">
        <v>33</v>
      </c>
      <c r="AX1308" s="14" t="s">
        <v>78</v>
      </c>
      <c r="AY1308" s="260" t="s">
        <v>155</v>
      </c>
    </row>
    <row r="1309" s="15" customFormat="1">
      <c r="A1309" s="15"/>
      <c r="B1309" s="261"/>
      <c r="C1309" s="262"/>
      <c r="D1309" s="235" t="s">
        <v>165</v>
      </c>
      <c r="E1309" s="263" t="s">
        <v>1</v>
      </c>
      <c r="F1309" s="264" t="s">
        <v>168</v>
      </c>
      <c r="G1309" s="262"/>
      <c r="H1309" s="265">
        <v>5680.8999999999996</v>
      </c>
      <c r="I1309" s="266"/>
      <c r="J1309" s="262"/>
      <c r="K1309" s="262"/>
      <c r="L1309" s="267"/>
      <c r="M1309" s="268"/>
      <c r="N1309" s="269"/>
      <c r="O1309" s="269"/>
      <c r="P1309" s="269"/>
      <c r="Q1309" s="269"/>
      <c r="R1309" s="269"/>
      <c r="S1309" s="269"/>
      <c r="T1309" s="270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1" t="s">
        <v>165</v>
      </c>
      <c r="AU1309" s="271" t="s">
        <v>87</v>
      </c>
      <c r="AV1309" s="15" t="s">
        <v>161</v>
      </c>
      <c r="AW1309" s="15" t="s">
        <v>33</v>
      </c>
      <c r="AX1309" s="15" t="s">
        <v>85</v>
      </c>
      <c r="AY1309" s="271" t="s">
        <v>155</v>
      </c>
    </row>
    <row r="1310" s="2" customFormat="1" ht="33" customHeight="1">
      <c r="A1310" s="39"/>
      <c r="B1310" s="40"/>
      <c r="C1310" s="221" t="s">
        <v>1091</v>
      </c>
      <c r="D1310" s="221" t="s">
        <v>157</v>
      </c>
      <c r="E1310" s="222" t="s">
        <v>1092</v>
      </c>
      <c r="F1310" s="223" t="s">
        <v>1093</v>
      </c>
      <c r="G1310" s="224" t="s">
        <v>160</v>
      </c>
      <c r="H1310" s="225">
        <v>3716.2800000000002</v>
      </c>
      <c r="I1310" s="226"/>
      <c r="J1310" s="227">
        <f>ROUND(I1310*H1310,2)</f>
        <v>0</v>
      </c>
      <c r="K1310" s="228"/>
      <c r="L1310" s="45"/>
      <c r="M1310" s="229" t="s">
        <v>1</v>
      </c>
      <c r="N1310" s="230" t="s">
        <v>43</v>
      </c>
      <c r="O1310" s="92"/>
      <c r="P1310" s="231">
        <f>O1310*H1310</f>
        <v>0</v>
      </c>
      <c r="Q1310" s="231">
        <v>0</v>
      </c>
      <c r="R1310" s="231">
        <f>Q1310*H1310</f>
        <v>0</v>
      </c>
      <c r="S1310" s="231">
        <v>0</v>
      </c>
      <c r="T1310" s="232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3" t="s">
        <v>161</v>
      </c>
      <c r="AT1310" s="233" t="s">
        <v>157</v>
      </c>
      <c r="AU1310" s="233" t="s">
        <v>87</v>
      </c>
      <c r="AY1310" s="18" t="s">
        <v>155</v>
      </c>
      <c r="BE1310" s="234">
        <f>IF(N1310="základní",J1310,0)</f>
        <v>0</v>
      </c>
      <c r="BF1310" s="234">
        <f>IF(N1310="snížená",J1310,0)</f>
        <v>0</v>
      </c>
      <c r="BG1310" s="234">
        <f>IF(N1310="zákl. přenesená",J1310,0)</f>
        <v>0</v>
      </c>
      <c r="BH1310" s="234">
        <f>IF(N1310="sníž. přenesená",J1310,0)</f>
        <v>0</v>
      </c>
      <c r="BI1310" s="234">
        <f>IF(N1310="nulová",J1310,0)</f>
        <v>0</v>
      </c>
      <c r="BJ1310" s="18" t="s">
        <v>85</v>
      </c>
      <c r="BK1310" s="234">
        <f>ROUND(I1310*H1310,2)</f>
        <v>0</v>
      </c>
      <c r="BL1310" s="18" t="s">
        <v>161</v>
      </c>
      <c r="BM1310" s="233" t="s">
        <v>1094</v>
      </c>
    </row>
    <row r="1311" s="2" customFormat="1">
      <c r="A1311" s="39"/>
      <c r="B1311" s="40"/>
      <c r="C1311" s="41"/>
      <c r="D1311" s="235" t="s">
        <v>163</v>
      </c>
      <c r="E1311" s="41"/>
      <c r="F1311" s="236" t="s">
        <v>1095</v>
      </c>
      <c r="G1311" s="41"/>
      <c r="H1311" s="41"/>
      <c r="I1311" s="237"/>
      <c r="J1311" s="41"/>
      <c r="K1311" s="41"/>
      <c r="L1311" s="45"/>
      <c r="M1311" s="238"/>
      <c r="N1311" s="239"/>
      <c r="O1311" s="92"/>
      <c r="P1311" s="92"/>
      <c r="Q1311" s="92"/>
      <c r="R1311" s="92"/>
      <c r="S1311" s="92"/>
      <c r="T1311" s="93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T1311" s="18" t="s">
        <v>163</v>
      </c>
      <c r="AU1311" s="18" t="s">
        <v>87</v>
      </c>
    </row>
    <row r="1312" s="14" customFormat="1">
      <c r="A1312" s="14"/>
      <c r="B1312" s="250"/>
      <c r="C1312" s="251"/>
      <c r="D1312" s="235" t="s">
        <v>165</v>
      </c>
      <c r="E1312" s="252" t="s">
        <v>1</v>
      </c>
      <c r="F1312" s="253" t="s">
        <v>1096</v>
      </c>
      <c r="G1312" s="251"/>
      <c r="H1312" s="254">
        <v>3906.7800000000002</v>
      </c>
      <c r="I1312" s="255"/>
      <c r="J1312" s="251"/>
      <c r="K1312" s="251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0" t="s">
        <v>165</v>
      </c>
      <c r="AU1312" s="260" t="s">
        <v>87</v>
      </c>
      <c r="AV1312" s="14" t="s">
        <v>87</v>
      </c>
      <c r="AW1312" s="14" t="s">
        <v>33</v>
      </c>
      <c r="AX1312" s="14" t="s">
        <v>78</v>
      </c>
      <c r="AY1312" s="260" t="s">
        <v>155</v>
      </c>
    </row>
    <row r="1313" s="13" customFormat="1">
      <c r="A1313" s="13"/>
      <c r="B1313" s="240"/>
      <c r="C1313" s="241"/>
      <c r="D1313" s="235" t="s">
        <v>165</v>
      </c>
      <c r="E1313" s="242" t="s">
        <v>1</v>
      </c>
      <c r="F1313" s="243" t="s">
        <v>1006</v>
      </c>
      <c r="G1313" s="241"/>
      <c r="H1313" s="242" t="s">
        <v>1</v>
      </c>
      <c r="I1313" s="244"/>
      <c r="J1313" s="241"/>
      <c r="K1313" s="241"/>
      <c r="L1313" s="245"/>
      <c r="M1313" s="246"/>
      <c r="N1313" s="247"/>
      <c r="O1313" s="247"/>
      <c r="P1313" s="247"/>
      <c r="Q1313" s="247"/>
      <c r="R1313" s="247"/>
      <c r="S1313" s="247"/>
      <c r="T1313" s="248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9" t="s">
        <v>165</v>
      </c>
      <c r="AU1313" s="249" t="s">
        <v>87</v>
      </c>
      <c r="AV1313" s="13" t="s">
        <v>85</v>
      </c>
      <c r="AW1313" s="13" t="s">
        <v>33</v>
      </c>
      <c r="AX1313" s="13" t="s">
        <v>78</v>
      </c>
      <c r="AY1313" s="249" t="s">
        <v>155</v>
      </c>
    </row>
    <row r="1314" s="13" customFormat="1">
      <c r="A1314" s="13"/>
      <c r="B1314" s="240"/>
      <c r="C1314" s="241"/>
      <c r="D1314" s="235" t="s">
        <v>165</v>
      </c>
      <c r="E1314" s="242" t="s">
        <v>1</v>
      </c>
      <c r="F1314" s="243" t="s">
        <v>193</v>
      </c>
      <c r="G1314" s="241"/>
      <c r="H1314" s="242" t="s">
        <v>1</v>
      </c>
      <c r="I1314" s="244"/>
      <c r="J1314" s="241"/>
      <c r="K1314" s="241"/>
      <c r="L1314" s="245"/>
      <c r="M1314" s="246"/>
      <c r="N1314" s="247"/>
      <c r="O1314" s="247"/>
      <c r="P1314" s="247"/>
      <c r="Q1314" s="247"/>
      <c r="R1314" s="247"/>
      <c r="S1314" s="247"/>
      <c r="T1314" s="248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9" t="s">
        <v>165</v>
      </c>
      <c r="AU1314" s="249" t="s">
        <v>87</v>
      </c>
      <c r="AV1314" s="13" t="s">
        <v>85</v>
      </c>
      <c r="AW1314" s="13" t="s">
        <v>33</v>
      </c>
      <c r="AX1314" s="13" t="s">
        <v>78</v>
      </c>
      <c r="AY1314" s="249" t="s">
        <v>155</v>
      </c>
    </row>
    <row r="1315" s="13" customFormat="1">
      <c r="A1315" s="13"/>
      <c r="B1315" s="240"/>
      <c r="C1315" s="241"/>
      <c r="D1315" s="235" t="s">
        <v>165</v>
      </c>
      <c r="E1315" s="242" t="s">
        <v>1</v>
      </c>
      <c r="F1315" s="243" t="s">
        <v>194</v>
      </c>
      <c r="G1315" s="241"/>
      <c r="H1315" s="242" t="s">
        <v>1</v>
      </c>
      <c r="I1315" s="244"/>
      <c r="J1315" s="241"/>
      <c r="K1315" s="241"/>
      <c r="L1315" s="245"/>
      <c r="M1315" s="246"/>
      <c r="N1315" s="247"/>
      <c r="O1315" s="247"/>
      <c r="P1315" s="247"/>
      <c r="Q1315" s="247"/>
      <c r="R1315" s="247"/>
      <c r="S1315" s="247"/>
      <c r="T1315" s="248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9" t="s">
        <v>165</v>
      </c>
      <c r="AU1315" s="249" t="s">
        <v>87</v>
      </c>
      <c r="AV1315" s="13" t="s">
        <v>85</v>
      </c>
      <c r="AW1315" s="13" t="s">
        <v>33</v>
      </c>
      <c r="AX1315" s="13" t="s">
        <v>78</v>
      </c>
      <c r="AY1315" s="249" t="s">
        <v>155</v>
      </c>
    </row>
    <row r="1316" s="14" customFormat="1">
      <c r="A1316" s="14"/>
      <c r="B1316" s="250"/>
      <c r="C1316" s="251"/>
      <c r="D1316" s="235" t="s">
        <v>165</v>
      </c>
      <c r="E1316" s="252" t="s">
        <v>1</v>
      </c>
      <c r="F1316" s="253" t="s">
        <v>1007</v>
      </c>
      <c r="G1316" s="251"/>
      <c r="H1316" s="254">
        <v>-134.72</v>
      </c>
      <c r="I1316" s="255"/>
      <c r="J1316" s="251"/>
      <c r="K1316" s="251"/>
      <c r="L1316" s="256"/>
      <c r="M1316" s="257"/>
      <c r="N1316" s="258"/>
      <c r="O1316" s="258"/>
      <c r="P1316" s="258"/>
      <c r="Q1316" s="258"/>
      <c r="R1316" s="258"/>
      <c r="S1316" s="258"/>
      <c r="T1316" s="259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0" t="s">
        <v>165</v>
      </c>
      <c r="AU1316" s="260" t="s">
        <v>87</v>
      </c>
      <c r="AV1316" s="14" t="s">
        <v>87</v>
      </c>
      <c r="AW1316" s="14" t="s">
        <v>33</v>
      </c>
      <c r="AX1316" s="14" t="s">
        <v>78</v>
      </c>
      <c r="AY1316" s="260" t="s">
        <v>155</v>
      </c>
    </row>
    <row r="1317" s="13" customFormat="1">
      <c r="A1317" s="13"/>
      <c r="B1317" s="240"/>
      <c r="C1317" s="241"/>
      <c r="D1317" s="235" t="s">
        <v>165</v>
      </c>
      <c r="E1317" s="242" t="s">
        <v>1</v>
      </c>
      <c r="F1317" s="243" t="s">
        <v>196</v>
      </c>
      <c r="G1317" s="241"/>
      <c r="H1317" s="242" t="s">
        <v>1</v>
      </c>
      <c r="I1317" s="244"/>
      <c r="J1317" s="241"/>
      <c r="K1317" s="241"/>
      <c r="L1317" s="245"/>
      <c r="M1317" s="246"/>
      <c r="N1317" s="247"/>
      <c r="O1317" s="247"/>
      <c r="P1317" s="247"/>
      <c r="Q1317" s="247"/>
      <c r="R1317" s="247"/>
      <c r="S1317" s="247"/>
      <c r="T1317" s="248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9" t="s">
        <v>165</v>
      </c>
      <c r="AU1317" s="249" t="s">
        <v>87</v>
      </c>
      <c r="AV1317" s="13" t="s">
        <v>85</v>
      </c>
      <c r="AW1317" s="13" t="s">
        <v>33</v>
      </c>
      <c r="AX1317" s="13" t="s">
        <v>78</v>
      </c>
      <c r="AY1317" s="249" t="s">
        <v>155</v>
      </c>
    </row>
    <row r="1318" s="14" customFormat="1">
      <c r="A1318" s="14"/>
      <c r="B1318" s="250"/>
      <c r="C1318" s="251"/>
      <c r="D1318" s="235" t="s">
        <v>165</v>
      </c>
      <c r="E1318" s="252" t="s">
        <v>1</v>
      </c>
      <c r="F1318" s="253" t="s">
        <v>1008</v>
      </c>
      <c r="G1318" s="251"/>
      <c r="H1318" s="254">
        <v>-43.399999999999999</v>
      </c>
      <c r="I1318" s="255"/>
      <c r="J1318" s="251"/>
      <c r="K1318" s="251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0" t="s">
        <v>165</v>
      </c>
      <c r="AU1318" s="260" t="s">
        <v>87</v>
      </c>
      <c r="AV1318" s="14" t="s">
        <v>87</v>
      </c>
      <c r="AW1318" s="14" t="s">
        <v>33</v>
      </c>
      <c r="AX1318" s="14" t="s">
        <v>78</v>
      </c>
      <c r="AY1318" s="260" t="s">
        <v>155</v>
      </c>
    </row>
    <row r="1319" s="14" customFormat="1">
      <c r="A1319" s="14"/>
      <c r="B1319" s="250"/>
      <c r="C1319" s="251"/>
      <c r="D1319" s="235" t="s">
        <v>165</v>
      </c>
      <c r="E1319" s="252" t="s">
        <v>1</v>
      </c>
      <c r="F1319" s="253" t="s">
        <v>1009</v>
      </c>
      <c r="G1319" s="251"/>
      <c r="H1319" s="254">
        <v>-1.44</v>
      </c>
      <c r="I1319" s="255"/>
      <c r="J1319" s="251"/>
      <c r="K1319" s="251"/>
      <c r="L1319" s="256"/>
      <c r="M1319" s="257"/>
      <c r="N1319" s="258"/>
      <c r="O1319" s="258"/>
      <c r="P1319" s="258"/>
      <c r="Q1319" s="258"/>
      <c r="R1319" s="258"/>
      <c r="S1319" s="258"/>
      <c r="T1319" s="259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0" t="s">
        <v>165</v>
      </c>
      <c r="AU1319" s="260" t="s">
        <v>87</v>
      </c>
      <c r="AV1319" s="14" t="s">
        <v>87</v>
      </c>
      <c r="AW1319" s="14" t="s">
        <v>33</v>
      </c>
      <c r="AX1319" s="14" t="s">
        <v>78</v>
      </c>
      <c r="AY1319" s="260" t="s">
        <v>155</v>
      </c>
    </row>
    <row r="1320" s="13" customFormat="1">
      <c r="A1320" s="13"/>
      <c r="B1320" s="240"/>
      <c r="C1320" s="241"/>
      <c r="D1320" s="235" t="s">
        <v>165</v>
      </c>
      <c r="E1320" s="242" t="s">
        <v>1</v>
      </c>
      <c r="F1320" s="243" t="s">
        <v>190</v>
      </c>
      <c r="G1320" s="241"/>
      <c r="H1320" s="242" t="s">
        <v>1</v>
      </c>
      <c r="I1320" s="244"/>
      <c r="J1320" s="241"/>
      <c r="K1320" s="241"/>
      <c r="L1320" s="245"/>
      <c r="M1320" s="246"/>
      <c r="N1320" s="247"/>
      <c r="O1320" s="247"/>
      <c r="P1320" s="247"/>
      <c r="Q1320" s="247"/>
      <c r="R1320" s="247"/>
      <c r="S1320" s="247"/>
      <c r="T1320" s="248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9" t="s">
        <v>165</v>
      </c>
      <c r="AU1320" s="249" t="s">
        <v>87</v>
      </c>
      <c r="AV1320" s="13" t="s">
        <v>85</v>
      </c>
      <c r="AW1320" s="13" t="s">
        <v>33</v>
      </c>
      <c r="AX1320" s="13" t="s">
        <v>78</v>
      </c>
      <c r="AY1320" s="249" t="s">
        <v>155</v>
      </c>
    </row>
    <row r="1321" s="14" customFormat="1">
      <c r="A1321" s="14"/>
      <c r="B1321" s="250"/>
      <c r="C1321" s="251"/>
      <c r="D1321" s="235" t="s">
        <v>165</v>
      </c>
      <c r="E1321" s="252" t="s">
        <v>1</v>
      </c>
      <c r="F1321" s="253" t="s">
        <v>1010</v>
      </c>
      <c r="G1321" s="251"/>
      <c r="H1321" s="254">
        <v>-23</v>
      </c>
      <c r="I1321" s="255"/>
      <c r="J1321" s="251"/>
      <c r="K1321" s="251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0" t="s">
        <v>165</v>
      </c>
      <c r="AU1321" s="260" t="s">
        <v>87</v>
      </c>
      <c r="AV1321" s="14" t="s">
        <v>87</v>
      </c>
      <c r="AW1321" s="14" t="s">
        <v>33</v>
      </c>
      <c r="AX1321" s="14" t="s">
        <v>78</v>
      </c>
      <c r="AY1321" s="260" t="s">
        <v>155</v>
      </c>
    </row>
    <row r="1322" s="14" customFormat="1">
      <c r="A1322" s="14"/>
      <c r="B1322" s="250"/>
      <c r="C1322" s="251"/>
      <c r="D1322" s="235" t="s">
        <v>165</v>
      </c>
      <c r="E1322" s="252" t="s">
        <v>1</v>
      </c>
      <c r="F1322" s="253" t="s">
        <v>1011</v>
      </c>
      <c r="G1322" s="251"/>
      <c r="H1322" s="254">
        <v>-1.44</v>
      </c>
      <c r="I1322" s="255"/>
      <c r="J1322" s="251"/>
      <c r="K1322" s="251"/>
      <c r="L1322" s="256"/>
      <c r="M1322" s="257"/>
      <c r="N1322" s="258"/>
      <c r="O1322" s="258"/>
      <c r="P1322" s="258"/>
      <c r="Q1322" s="258"/>
      <c r="R1322" s="258"/>
      <c r="S1322" s="258"/>
      <c r="T1322" s="259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0" t="s">
        <v>165</v>
      </c>
      <c r="AU1322" s="260" t="s">
        <v>87</v>
      </c>
      <c r="AV1322" s="14" t="s">
        <v>87</v>
      </c>
      <c r="AW1322" s="14" t="s">
        <v>33</v>
      </c>
      <c r="AX1322" s="14" t="s">
        <v>78</v>
      </c>
      <c r="AY1322" s="260" t="s">
        <v>155</v>
      </c>
    </row>
    <row r="1323" s="13" customFormat="1">
      <c r="A1323" s="13"/>
      <c r="B1323" s="240"/>
      <c r="C1323" s="241"/>
      <c r="D1323" s="235" t="s">
        <v>165</v>
      </c>
      <c r="E1323" s="242" t="s">
        <v>1</v>
      </c>
      <c r="F1323" s="243" t="s">
        <v>224</v>
      </c>
      <c r="G1323" s="241"/>
      <c r="H1323" s="242" t="s">
        <v>1</v>
      </c>
      <c r="I1323" s="244"/>
      <c r="J1323" s="241"/>
      <c r="K1323" s="241"/>
      <c r="L1323" s="245"/>
      <c r="M1323" s="246"/>
      <c r="N1323" s="247"/>
      <c r="O1323" s="247"/>
      <c r="P1323" s="247"/>
      <c r="Q1323" s="247"/>
      <c r="R1323" s="247"/>
      <c r="S1323" s="247"/>
      <c r="T1323" s="248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9" t="s">
        <v>165</v>
      </c>
      <c r="AU1323" s="249" t="s">
        <v>87</v>
      </c>
      <c r="AV1323" s="13" t="s">
        <v>85</v>
      </c>
      <c r="AW1323" s="13" t="s">
        <v>33</v>
      </c>
      <c r="AX1323" s="13" t="s">
        <v>78</v>
      </c>
      <c r="AY1323" s="249" t="s">
        <v>155</v>
      </c>
    </row>
    <row r="1324" s="14" customFormat="1">
      <c r="A1324" s="14"/>
      <c r="B1324" s="250"/>
      <c r="C1324" s="251"/>
      <c r="D1324" s="235" t="s">
        <v>165</v>
      </c>
      <c r="E1324" s="252" t="s">
        <v>1</v>
      </c>
      <c r="F1324" s="253" t="s">
        <v>225</v>
      </c>
      <c r="G1324" s="251"/>
      <c r="H1324" s="254">
        <v>13.5</v>
      </c>
      <c r="I1324" s="255"/>
      <c r="J1324" s="251"/>
      <c r="K1324" s="251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0" t="s">
        <v>165</v>
      </c>
      <c r="AU1324" s="260" t="s">
        <v>87</v>
      </c>
      <c r="AV1324" s="14" t="s">
        <v>87</v>
      </c>
      <c r="AW1324" s="14" t="s">
        <v>33</v>
      </c>
      <c r="AX1324" s="14" t="s">
        <v>78</v>
      </c>
      <c r="AY1324" s="260" t="s">
        <v>155</v>
      </c>
    </row>
    <row r="1325" s="15" customFormat="1">
      <c r="A1325" s="15"/>
      <c r="B1325" s="261"/>
      <c r="C1325" s="262"/>
      <c r="D1325" s="235" t="s">
        <v>165</v>
      </c>
      <c r="E1325" s="263" t="s">
        <v>1</v>
      </c>
      <c r="F1325" s="264" t="s">
        <v>168</v>
      </c>
      <c r="G1325" s="262"/>
      <c r="H1325" s="265">
        <v>3716.2800000000002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1" t="s">
        <v>165</v>
      </c>
      <c r="AU1325" s="271" t="s">
        <v>87</v>
      </c>
      <c r="AV1325" s="15" t="s">
        <v>161</v>
      </c>
      <c r="AW1325" s="15" t="s">
        <v>33</v>
      </c>
      <c r="AX1325" s="15" t="s">
        <v>85</v>
      </c>
      <c r="AY1325" s="271" t="s">
        <v>155</v>
      </c>
    </row>
    <row r="1326" s="2" customFormat="1" ht="21.75" customHeight="1">
      <c r="A1326" s="39"/>
      <c r="B1326" s="40"/>
      <c r="C1326" s="221" t="s">
        <v>1097</v>
      </c>
      <c r="D1326" s="221" t="s">
        <v>157</v>
      </c>
      <c r="E1326" s="222" t="s">
        <v>1098</v>
      </c>
      <c r="F1326" s="223" t="s">
        <v>1099</v>
      </c>
      <c r="G1326" s="224" t="s">
        <v>160</v>
      </c>
      <c r="H1326" s="225">
        <v>1481.7000000000001</v>
      </c>
      <c r="I1326" s="226"/>
      <c r="J1326" s="227">
        <f>ROUND(I1326*H1326,2)</f>
        <v>0</v>
      </c>
      <c r="K1326" s="228"/>
      <c r="L1326" s="45"/>
      <c r="M1326" s="229" t="s">
        <v>1</v>
      </c>
      <c r="N1326" s="230" t="s">
        <v>43</v>
      </c>
      <c r="O1326" s="92"/>
      <c r="P1326" s="231">
        <f>O1326*H1326</f>
        <v>0</v>
      </c>
      <c r="Q1326" s="231">
        <v>0</v>
      </c>
      <c r="R1326" s="231">
        <f>Q1326*H1326</f>
        <v>0</v>
      </c>
      <c r="S1326" s="231">
        <v>0</v>
      </c>
      <c r="T1326" s="232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33" t="s">
        <v>161</v>
      </c>
      <c r="AT1326" s="233" t="s">
        <v>157</v>
      </c>
      <c r="AU1326" s="233" t="s">
        <v>87</v>
      </c>
      <c r="AY1326" s="18" t="s">
        <v>155</v>
      </c>
      <c r="BE1326" s="234">
        <f>IF(N1326="základní",J1326,0)</f>
        <v>0</v>
      </c>
      <c r="BF1326" s="234">
        <f>IF(N1326="snížená",J1326,0)</f>
        <v>0</v>
      </c>
      <c r="BG1326" s="234">
        <f>IF(N1326="zákl. přenesená",J1326,0)</f>
        <v>0</v>
      </c>
      <c r="BH1326" s="234">
        <f>IF(N1326="sníž. přenesená",J1326,0)</f>
        <v>0</v>
      </c>
      <c r="BI1326" s="234">
        <f>IF(N1326="nulová",J1326,0)</f>
        <v>0</v>
      </c>
      <c r="BJ1326" s="18" t="s">
        <v>85</v>
      </c>
      <c r="BK1326" s="234">
        <f>ROUND(I1326*H1326,2)</f>
        <v>0</v>
      </c>
      <c r="BL1326" s="18" t="s">
        <v>161</v>
      </c>
      <c r="BM1326" s="233" t="s">
        <v>1100</v>
      </c>
    </row>
    <row r="1327" s="2" customFormat="1">
      <c r="A1327" s="39"/>
      <c r="B1327" s="40"/>
      <c r="C1327" s="41"/>
      <c r="D1327" s="235" t="s">
        <v>163</v>
      </c>
      <c r="E1327" s="41"/>
      <c r="F1327" s="236" t="s">
        <v>1101</v>
      </c>
      <c r="G1327" s="41"/>
      <c r="H1327" s="41"/>
      <c r="I1327" s="237"/>
      <c r="J1327" s="41"/>
      <c r="K1327" s="41"/>
      <c r="L1327" s="45"/>
      <c r="M1327" s="238"/>
      <c r="N1327" s="239"/>
      <c r="O1327" s="92"/>
      <c r="P1327" s="92"/>
      <c r="Q1327" s="92"/>
      <c r="R1327" s="92"/>
      <c r="S1327" s="92"/>
      <c r="T1327" s="93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8" t="s">
        <v>163</v>
      </c>
      <c r="AU1327" s="18" t="s">
        <v>87</v>
      </c>
    </row>
    <row r="1328" s="13" customFormat="1">
      <c r="A1328" s="13"/>
      <c r="B1328" s="240"/>
      <c r="C1328" s="241"/>
      <c r="D1328" s="235" t="s">
        <v>165</v>
      </c>
      <c r="E1328" s="242" t="s">
        <v>1</v>
      </c>
      <c r="F1328" s="243" t="s">
        <v>244</v>
      </c>
      <c r="G1328" s="241"/>
      <c r="H1328" s="242" t="s">
        <v>1</v>
      </c>
      <c r="I1328" s="244"/>
      <c r="J1328" s="241"/>
      <c r="K1328" s="241"/>
      <c r="L1328" s="245"/>
      <c r="M1328" s="246"/>
      <c r="N1328" s="247"/>
      <c r="O1328" s="247"/>
      <c r="P1328" s="247"/>
      <c r="Q1328" s="247"/>
      <c r="R1328" s="247"/>
      <c r="S1328" s="247"/>
      <c r="T1328" s="248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9" t="s">
        <v>165</v>
      </c>
      <c r="AU1328" s="249" t="s">
        <v>87</v>
      </c>
      <c r="AV1328" s="13" t="s">
        <v>85</v>
      </c>
      <c r="AW1328" s="13" t="s">
        <v>33</v>
      </c>
      <c r="AX1328" s="13" t="s">
        <v>78</v>
      </c>
      <c r="AY1328" s="249" t="s">
        <v>155</v>
      </c>
    </row>
    <row r="1329" s="13" customFormat="1">
      <c r="A1329" s="13"/>
      <c r="B1329" s="240"/>
      <c r="C1329" s="241"/>
      <c r="D1329" s="235" t="s">
        <v>165</v>
      </c>
      <c r="E1329" s="242" t="s">
        <v>1</v>
      </c>
      <c r="F1329" s="243" t="s">
        <v>323</v>
      </c>
      <c r="G1329" s="241"/>
      <c r="H1329" s="242" t="s">
        <v>1</v>
      </c>
      <c r="I1329" s="244"/>
      <c r="J1329" s="241"/>
      <c r="K1329" s="241"/>
      <c r="L1329" s="245"/>
      <c r="M1329" s="246"/>
      <c r="N1329" s="247"/>
      <c r="O1329" s="247"/>
      <c r="P1329" s="247"/>
      <c r="Q1329" s="247"/>
      <c r="R1329" s="247"/>
      <c r="S1329" s="247"/>
      <c r="T1329" s="248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9" t="s">
        <v>165</v>
      </c>
      <c r="AU1329" s="249" t="s">
        <v>87</v>
      </c>
      <c r="AV1329" s="13" t="s">
        <v>85</v>
      </c>
      <c r="AW1329" s="13" t="s">
        <v>33</v>
      </c>
      <c r="AX1329" s="13" t="s">
        <v>78</v>
      </c>
      <c r="AY1329" s="249" t="s">
        <v>155</v>
      </c>
    </row>
    <row r="1330" s="14" customFormat="1">
      <c r="A1330" s="14"/>
      <c r="B1330" s="250"/>
      <c r="C1330" s="251"/>
      <c r="D1330" s="235" t="s">
        <v>165</v>
      </c>
      <c r="E1330" s="252" t="s">
        <v>1</v>
      </c>
      <c r="F1330" s="253" t="s">
        <v>1102</v>
      </c>
      <c r="G1330" s="251"/>
      <c r="H1330" s="254">
        <v>1481.7000000000001</v>
      </c>
      <c r="I1330" s="255"/>
      <c r="J1330" s="251"/>
      <c r="K1330" s="251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0" t="s">
        <v>165</v>
      </c>
      <c r="AU1330" s="260" t="s">
        <v>87</v>
      </c>
      <c r="AV1330" s="14" t="s">
        <v>87</v>
      </c>
      <c r="AW1330" s="14" t="s">
        <v>33</v>
      </c>
      <c r="AX1330" s="14" t="s">
        <v>85</v>
      </c>
      <c r="AY1330" s="260" t="s">
        <v>155</v>
      </c>
    </row>
    <row r="1331" s="2" customFormat="1" ht="21.75" customHeight="1">
      <c r="A1331" s="39"/>
      <c r="B1331" s="40"/>
      <c r="C1331" s="221" t="s">
        <v>1103</v>
      </c>
      <c r="D1331" s="221" t="s">
        <v>157</v>
      </c>
      <c r="E1331" s="222" t="s">
        <v>1104</v>
      </c>
      <c r="F1331" s="223" t="s">
        <v>1105</v>
      </c>
      <c r="G1331" s="224" t="s">
        <v>160</v>
      </c>
      <c r="H1331" s="225">
        <v>1.2</v>
      </c>
      <c r="I1331" s="226"/>
      <c r="J1331" s="227">
        <f>ROUND(I1331*H1331,2)</f>
        <v>0</v>
      </c>
      <c r="K1331" s="228"/>
      <c r="L1331" s="45"/>
      <c r="M1331" s="229" t="s">
        <v>1</v>
      </c>
      <c r="N1331" s="230" t="s">
        <v>43</v>
      </c>
      <c r="O1331" s="92"/>
      <c r="P1331" s="231">
        <f>O1331*H1331</f>
        <v>0</v>
      </c>
      <c r="Q1331" s="231">
        <v>0.1837</v>
      </c>
      <c r="R1331" s="231">
        <f>Q1331*H1331</f>
        <v>0.22044</v>
      </c>
      <c r="S1331" s="231">
        <v>0</v>
      </c>
      <c r="T1331" s="232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3" t="s">
        <v>161</v>
      </c>
      <c r="AT1331" s="233" t="s">
        <v>157</v>
      </c>
      <c r="AU1331" s="233" t="s">
        <v>87</v>
      </c>
      <c r="AY1331" s="18" t="s">
        <v>155</v>
      </c>
      <c r="BE1331" s="234">
        <f>IF(N1331="základní",J1331,0)</f>
        <v>0</v>
      </c>
      <c r="BF1331" s="234">
        <f>IF(N1331="snížená",J1331,0)</f>
        <v>0</v>
      </c>
      <c r="BG1331" s="234">
        <f>IF(N1331="zákl. přenesená",J1331,0)</f>
        <v>0</v>
      </c>
      <c r="BH1331" s="234">
        <f>IF(N1331="sníž. přenesená",J1331,0)</f>
        <v>0</v>
      </c>
      <c r="BI1331" s="234">
        <f>IF(N1331="nulová",J1331,0)</f>
        <v>0</v>
      </c>
      <c r="BJ1331" s="18" t="s">
        <v>85</v>
      </c>
      <c r="BK1331" s="234">
        <f>ROUND(I1331*H1331,2)</f>
        <v>0</v>
      </c>
      <c r="BL1331" s="18" t="s">
        <v>161</v>
      </c>
      <c r="BM1331" s="233" t="s">
        <v>1106</v>
      </c>
    </row>
    <row r="1332" s="2" customFormat="1">
      <c r="A1332" s="39"/>
      <c r="B1332" s="40"/>
      <c r="C1332" s="41"/>
      <c r="D1332" s="235" t="s">
        <v>163</v>
      </c>
      <c r="E1332" s="41"/>
      <c r="F1332" s="236" t="s">
        <v>1107</v>
      </c>
      <c r="G1332" s="41"/>
      <c r="H1332" s="41"/>
      <c r="I1332" s="237"/>
      <c r="J1332" s="41"/>
      <c r="K1332" s="41"/>
      <c r="L1332" s="45"/>
      <c r="M1332" s="238"/>
      <c r="N1332" s="239"/>
      <c r="O1332" s="92"/>
      <c r="P1332" s="92"/>
      <c r="Q1332" s="92"/>
      <c r="R1332" s="92"/>
      <c r="S1332" s="92"/>
      <c r="T1332" s="9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163</v>
      </c>
      <c r="AU1332" s="18" t="s">
        <v>87</v>
      </c>
    </row>
    <row r="1333" s="13" customFormat="1">
      <c r="A1333" s="13"/>
      <c r="B1333" s="240"/>
      <c r="C1333" s="241"/>
      <c r="D1333" s="235" t="s">
        <v>165</v>
      </c>
      <c r="E1333" s="242" t="s">
        <v>1</v>
      </c>
      <c r="F1333" s="243" t="s">
        <v>1033</v>
      </c>
      <c r="G1333" s="241"/>
      <c r="H1333" s="242" t="s">
        <v>1</v>
      </c>
      <c r="I1333" s="244"/>
      <c r="J1333" s="241"/>
      <c r="K1333" s="241"/>
      <c r="L1333" s="245"/>
      <c r="M1333" s="246"/>
      <c r="N1333" s="247"/>
      <c r="O1333" s="247"/>
      <c r="P1333" s="247"/>
      <c r="Q1333" s="247"/>
      <c r="R1333" s="247"/>
      <c r="S1333" s="247"/>
      <c r="T1333" s="248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9" t="s">
        <v>165</v>
      </c>
      <c r="AU1333" s="249" t="s">
        <v>87</v>
      </c>
      <c r="AV1333" s="13" t="s">
        <v>85</v>
      </c>
      <c r="AW1333" s="13" t="s">
        <v>33</v>
      </c>
      <c r="AX1333" s="13" t="s">
        <v>78</v>
      </c>
      <c r="AY1333" s="249" t="s">
        <v>155</v>
      </c>
    </row>
    <row r="1334" s="14" customFormat="1">
      <c r="A1334" s="14"/>
      <c r="B1334" s="250"/>
      <c r="C1334" s="251"/>
      <c r="D1334" s="235" t="s">
        <v>165</v>
      </c>
      <c r="E1334" s="252" t="s">
        <v>1</v>
      </c>
      <c r="F1334" s="253" t="s">
        <v>167</v>
      </c>
      <c r="G1334" s="251"/>
      <c r="H1334" s="254">
        <v>1.2</v>
      </c>
      <c r="I1334" s="255"/>
      <c r="J1334" s="251"/>
      <c r="K1334" s="251"/>
      <c r="L1334" s="256"/>
      <c r="M1334" s="257"/>
      <c r="N1334" s="258"/>
      <c r="O1334" s="258"/>
      <c r="P1334" s="258"/>
      <c r="Q1334" s="258"/>
      <c r="R1334" s="258"/>
      <c r="S1334" s="258"/>
      <c r="T1334" s="259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0" t="s">
        <v>165</v>
      </c>
      <c r="AU1334" s="260" t="s">
        <v>87</v>
      </c>
      <c r="AV1334" s="14" t="s">
        <v>87</v>
      </c>
      <c r="AW1334" s="14" t="s">
        <v>33</v>
      </c>
      <c r="AX1334" s="14" t="s">
        <v>85</v>
      </c>
      <c r="AY1334" s="260" t="s">
        <v>155</v>
      </c>
    </row>
    <row r="1335" s="12" customFormat="1" ht="22.8" customHeight="1">
      <c r="A1335" s="12"/>
      <c r="B1335" s="205"/>
      <c r="C1335" s="206"/>
      <c r="D1335" s="207" t="s">
        <v>77</v>
      </c>
      <c r="E1335" s="219" t="s">
        <v>305</v>
      </c>
      <c r="F1335" s="219" t="s">
        <v>1108</v>
      </c>
      <c r="G1335" s="206"/>
      <c r="H1335" s="206"/>
      <c r="I1335" s="209"/>
      <c r="J1335" s="220">
        <f>BK1335</f>
        <v>0</v>
      </c>
      <c r="K1335" s="206"/>
      <c r="L1335" s="211"/>
      <c r="M1335" s="212"/>
      <c r="N1335" s="213"/>
      <c r="O1335" s="213"/>
      <c r="P1335" s="214">
        <f>SUM(P1336:P1588)</f>
        <v>0</v>
      </c>
      <c r="Q1335" s="213"/>
      <c r="R1335" s="214">
        <f>SUM(R1336:R1588)</f>
        <v>885.93103999999994</v>
      </c>
      <c r="S1335" s="213"/>
      <c r="T1335" s="215">
        <f>SUM(T1336:T1588)</f>
        <v>3.4000000000000004</v>
      </c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R1335" s="216" t="s">
        <v>85</v>
      </c>
      <c r="AT1335" s="217" t="s">
        <v>77</v>
      </c>
      <c r="AU1335" s="217" t="s">
        <v>85</v>
      </c>
      <c r="AY1335" s="216" t="s">
        <v>155</v>
      </c>
      <c r="BK1335" s="218">
        <f>SUM(BK1336:BK1588)</f>
        <v>0</v>
      </c>
    </row>
    <row r="1336" s="2" customFormat="1" ht="33" customHeight="1">
      <c r="A1336" s="39"/>
      <c r="B1336" s="40"/>
      <c r="C1336" s="221" t="s">
        <v>1109</v>
      </c>
      <c r="D1336" s="221" t="s">
        <v>157</v>
      </c>
      <c r="E1336" s="222" t="s">
        <v>1110</v>
      </c>
      <c r="F1336" s="223" t="s">
        <v>1111</v>
      </c>
      <c r="G1336" s="224" t="s">
        <v>761</v>
      </c>
      <c r="H1336" s="225">
        <v>8</v>
      </c>
      <c r="I1336" s="226"/>
      <c r="J1336" s="227">
        <f>ROUND(I1336*H1336,2)</f>
        <v>0</v>
      </c>
      <c r="K1336" s="228"/>
      <c r="L1336" s="45"/>
      <c r="M1336" s="229" t="s">
        <v>1</v>
      </c>
      <c r="N1336" s="230" t="s">
        <v>43</v>
      </c>
      <c r="O1336" s="92"/>
      <c r="P1336" s="231">
        <f>O1336*H1336</f>
        <v>0</v>
      </c>
      <c r="Q1336" s="231">
        <v>0.00167</v>
      </c>
      <c r="R1336" s="231">
        <f>Q1336*H1336</f>
        <v>0.01336</v>
      </c>
      <c r="S1336" s="231">
        <v>0</v>
      </c>
      <c r="T1336" s="232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33" t="s">
        <v>161</v>
      </c>
      <c r="AT1336" s="233" t="s">
        <v>157</v>
      </c>
      <c r="AU1336" s="233" t="s">
        <v>87</v>
      </c>
      <c r="AY1336" s="18" t="s">
        <v>155</v>
      </c>
      <c r="BE1336" s="234">
        <f>IF(N1336="základní",J1336,0)</f>
        <v>0</v>
      </c>
      <c r="BF1336" s="234">
        <f>IF(N1336="snížená",J1336,0)</f>
        <v>0</v>
      </c>
      <c r="BG1336" s="234">
        <f>IF(N1336="zákl. přenesená",J1336,0)</f>
        <v>0</v>
      </c>
      <c r="BH1336" s="234">
        <f>IF(N1336="sníž. přenesená",J1336,0)</f>
        <v>0</v>
      </c>
      <c r="BI1336" s="234">
        <f>IF(N1336="nulová",J1336,0)</f>
        <v>0</v>
      </c>
      <c r="BJ1336" s="18" t="s">
        <v>85</v>
      </c>
      <c r="BK1336" s="234">
        <f>ROUND(I1336*H1336,2)</f>
        <v>0</v>
      </c>
      <c r="BL1336" s="18" t="s">
        <v>161</v>
      </c>
      <c r="BM1336" s="233" t="s">
        <v>1112</v>
      </c>
    </row>
    <row r="1337" s="2" customFormat="1">
      <c r="A1337" s="39"/>
      <c r="B1337" s="40"/>
      <c r="C1337" s="41"/>
      <c r="D1337" s="235" t="s">
        <v>163</v>
      </c>
      <c r="E1337" s="41"/>
      <c r="F1337" s="236" t="s">
        <v>1113</v>
      </c>
      <c r="G1337" s="41"/>
      <c r="H1337" s="41"/>
      <c r="I1337" s="237"/>
      <c r="J1337" s="41"/>
      <c r="K1337" s="41"/>
      <c r="L1337" s="45"/>
      <c r="M1337" s="238"/>
      <c r="N1337" s="239"/>
      <c r="O1337" s="92"/>
      <c r="P1337" s="92"/>
      <c r="Q1337" s="92"/>
      <c r="R1337" s="92"/>
      <c r="S1337" s="92"/>
      <c r="T1337" s="93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T1337" s="18" t="s">
        <v>163</v>
      </c>
      <c r="AU1337" s="18" t="s">
        <v>87</v>
      </c>
    </row>
    <row r="1338" s="2" customFormat="1" ht="21.75" customHeight="1">
      <c r="A1338" s="39"/>
      <c r="B1338" s="40"/>
      <c r="C1338" s="283" t="s">
        <v>1114</v>
      </c>
      <c r="D1338" s="283" t="s">
        <v>695</v>
      </c>
      <c r="E1338" s="284" t="s">
        <v>1115</v>
      </c>
      <c r="F1338" s="285" t="s">
        <v>1116</v>
      </c>
      <c r="G1338" s="286" t="s">
        <v>761</v>
      </c>
      <c r="H1338" s="287">
        <v>2</v>
      </c>
      <c r="I1338" s="288"/>
      <c r="J1338" s="289">
        <f>ROUND(I1338*H1338,2)</f>
        <v>0</v>
      </c>
      <c r="K1338" s="290"/>
      <c r="L1338" s="291"/>
      <c r="M1338" s="292" t="s">
        <v>1</v>
      </c>
      <c r="N1338" s="293" t="s">
        <v>43</v>
      </c>
      <c r="O1338" s="92"/>
      <c r="P1338" s="231">
        <f>O1338*H1338</f>
        <v>0</v>
      </c>
      <c r="Q1338" s="231">
        <v>0.026800000000000001</v>
      </c>
      <c r="R1338" s="231">
        <f>Q1338*H1338</f>
        <v>0.053600000000000002</v>
      </c>
      <c r="S1338" s="231">
        <v>0</v>
      </c>
      <c r="T1338" s="232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33" t="s">
        <v>305</v>
      </c>
      <c r="AT1338" s="233" t="s">
        <v>695</v>
      </c>
      <c r="AU1338" s="233" t="s">
        <v>87</v>
      </c>
      <c r="AY1338" s="18" t="s">
        <v>155</v>
      </c>
      <c r="BE1338" s="234">
        <f>IF(N1338="základní",J1338,0)</f>
        <v>0</v>
      </c>
      <c r="BF1338" s="234">
        <f>IF(N1338="snížená",J1338,0)</f>
        <v>0</v>
      </c>
      <c r="BG1338" s="234">
        <f>IF(N1338="zákl. přenesená",J1338,0)</f>
        <v>0</v>
      </c>
      <c r="BH1338" s="234">
        <f>IF(N1338="sníž. přenesená",J1338,0)</f>
        <v>0</v>
      </c>
      <c r="BI1338" s="234">
        <f>IF(N1338="nulová",J1338,0)</f>
        <v>0</v>
      </c>
      <c r="BJ1338" s="18" t="s">
        <v>85</v>
      </c>
      <c r="BK1338" s="234">
        <f>ROUND(I1338*H1338,2)</f>
        <v>0</v>
      </c>
      <c r="BL1338" s="18" t="s">
        <v>161</v>
      </c>
      <c r="BM1338" s="233" t="s">
        <v>1117</v>
      </c>
    </row>
    <row r="1339" s="2" customFormat="1">
      <c r="A1339" s="39"/>
      <c r="B1339" s="40"/>
      <c r="C1339" s="41"/>
      <c r="D1339" s="235" t="s">
        <v>163</v>
      </c>
      <c r="E1339" s="41"/>
      <c r="F1339" s="236" t="s">
        <v>1116</v>
      </c>
      <c r="G1339" s="41"/>
      <c r="H1339" s="41"/>
      <c r="I1339" s="237"/>
      <c r="J1339" s="41"/>
      <c r="K1339" s="41"/>
      <c r="L1339" s="45"/>
      <c r="M1339" s="238"/>
      <c r="N1339" s="239"/>
      <c r="O1339" s="92"/>
      <c r="P1339" s="92"/>
      <c r="Q1339" s="92"/>
      <c r="R1339" s="92"/>
      <c r="S1339" s="92"/>
      <c r="T1339" s="93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163</v>
      </c>
      <c r="AU1339" s="18" t="s">
        <v>87</v>
      </c>
    </row>
    <row r="1340" s="2" customFormat="1" ht="21.75" customHeight="1">
      <c r="A1340" s="39"/>
      <c r="B1340" s="40"/>
      <c r="C1340" s="283" t="s">
        <v>1118</v>
      </c>
      <c r="D1340" s="283" t="s">
        <v>695</v>
      </c>
      <c r="E1340" s="284" t="s">
        <v>1119</v>
      </c>
      <c r="F1340" s="285" t="s">
        <v>1120</v>
      </c>
      <c r="G1340" s="286" t="s">
        <v>761</v>
      </c>
      <c r="H1340" s="287">
        <v>2</v>
      </c>
      <c r="I1340" s="288"/>
      <c r="J1340" s="289">
        <f>ROUND(I1340*H1340,2)</f>
        <v>0</v>
      </c>
      <c r="K1340" s="290"/>
      <c r="L1340" s="291"/>
      <c r="M1340" s="292" t="s">
        <v>1</v>
      </c>
      <c r="N1340" s="293" t="s">
        <v>43</v>
      </c>
      <c r="O1340" s="92"/>
      <c r="P1340" s="231">
        <f>O1340*H1340</f>
        <v>0</v>
      </c>
      <c r="Q1340" s="231">
        <v>0.026800000000000001</v>
      </c>
      <c r="R1340" s="231">
        <f>Q1340*H1340</f>
        <v>0.053600000000000002</v>
      </c>
      <c r="S1340" s="231">
        <v>0</v>
      </c>
      <c r="T1340" s="232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33" t="s">
        <v>305</v>
      </c>
      <c r="AT1340" s="233" t="s">
        <v>695</v>
      </c>
      <c r="AU1340" s="233" t="s">
        <v>87</v>
      </c>
      <c r="AY1340" s="18" t="s">
        <v>155</v>
      </c>
      <c r="BE1340" s="234">
        <f>IF(N1340="základní",J1340,0)</f>
        <v>0</v>
      </c>
      <c r="BF1340" s="234">
        <f>IF(N1340="snížená",J1340,0)</f>
        <v>0</v>
      </c>
      <c r="BG1340" s="234">
        <f>IF(N1340="zákl. přenesená",J1340,0)</f>
        <v>0</v>
      </c>
      <c r="BH1340" s="234">
        <f>IF(N1340="sníž. přenesená",J1340,0)</f>
        <v>0</v>
      </c>
      <c r="BI1340" s="234">
        <f>IF(N1340="nulová",J1340,0)</f>
        <v>0</v>
      </c>
      <c r="BJ1340" s="18" t="s">
        <v>85</v>
      </c>
      <c r="BK1340" s="234">
        <f>ROUND(I1340*H1340,2)</f>
        <v>0</v>
      </c>
      <c r="BL1340" s="18" t="s">
        <v>161</v>
      </c>
      <c r="BM1340" s="233" t="s">
        <v>1121</v>
      </c>
    </row>
    <row r="1341" s="2" customFormat="1">
      <c r="A1341" s="39"/>
      <c r="B1341" s="40"/>
      <c r="C1341" s="41"/>
      <c r="D1341" s="235" t="s">
        <v>163</v>
      </c>
      <c r="E1341" s="41"/>
      <c r="F1341" s="236" t="s">
        <v>1120</v>
      </c>
      <c r="G1341" s="41"/>
      <c r="H1341" s="41"/>
      <c r="I1341" s="237"/>
      <c r="J1341" s="41"/>
      <c r="K1341" s="41"/>
      <c r="L1341" s="45"/>
      <c r="M1341" s="238"/>
      <c r="N1341" s="239"/>
      <c r="O1341" s="92"/>
      <c r="P1341" s="92"/>
      <c r="Q1341" s="92"/>
      <c r="R1341" s="92"/>
      <c r="S1341" s="92"/>
      <c r="T1341" s="93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T1341" s="18" t="s">
        <v>163</v>
      </c>
      <c r="AU1341" s="18" t="s">
        <v>87</v>
      </c>
    </row>
    <row r="1342" s="2" customFormat="1" ht="21.75" customHeight="1">
      <c r="A1342" s="39"/>
      <c r="B1342" s="40"/>
      <c r="C1342" s="283" t="s">
        <v>1122</v>
      </c>
      <c r="D1342" s="283" t="s">
        <v>695</v>
      </c>
      <c r="E1342" s="284" t="s">
        <v>1123</v>
      </c>
      <c r="F1342" s="285" t="s">
        <v>1124</v>
      </c>
      <c r="G1342" s="286" t="s">
        <v>761</v>
      </c>
      <c r="H1342" s="287">
        <v>1</v>
      </c>
      <c r="I1342" s="288"/>
      <c r="J1342" s="289">
        <f>ROUND(I1342*H1342,2)</f>
        <v>0</v>
      </c>
      <c r="K1342" s="290"/>
      <c r="L1342" s="291"/>
      <c r="M1342" s="292" t="s">
        <v>1</v>
      </c>
      <c r="N1342" s="293" t="s">
        <v>43</v>
      </c>
      <c r="O1342" s="92"/>
      <c r="P1342" s="231">
        <f>O1342*H1342</f>
        <v>0</v>
      </c>
      <c r="Q1342" s="231">
        <v>0.026800000000000001</v>
      </c>
      <c r="R1342" s="231">
        <f>Q1342*H1342</f>
        <v>0.026800000000000001</v>
      </c>
      <c r="S1342" s="231">
        <v>0</v>
      </c>
      <c r="T1342" s="232">
        <f>S1342*H1342</f>
        <v>0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33" t="s">
        <v>305</v>
      </c>
      <c r="AT1342" s="233" t="s">
        <v>695</v>
      </c>
      <c r="AU1342" s="233" t="s">
        <v>87</v>
      </c>
      <c r="AY1342" s="18" t="s">
        <v>155</v>
      </c>
      <c r="BE1342" s="234">
        <f>IF(N1342="základní",J1342,0)</f>
        <v>0</v>
      </c>
      <c r="BF1342" s="234">
        <f>IF(N1342="snížená",J1342,0)</f>
        <v>0</v>
      </c>
      <c r="BG1342" s="234">
        <f>IF(N1342="zákl. přenesená",J1342,0)</f>
        <v>0</v>
      </c>
      <c r="BH1342" s="234">
        <f>IF(N1342="sníž. přenesená",J1342,0)</f>
        <v>0</v>
      </c>
      <c r="BI1342" s="234">
        <f>IF(N1342="nulová",J1342,0)</f>
        <v>0</v>
      </c>
      <c r="BJ1342" s="18" t="s">
        <v>85</v>
      </c>
      <c r="BK1342" s="234">
        <f>ROUND(I1342*H1342,2)</f>
        <v>0</v>
      </c>
      <c r="BL1342" s="18" t="s">
        <v>161</v>
      </c>
      <c r="BM1342" s="233" t="s">
        <v>1125</v>
      </c>
    </row>
    <row r="1343" s="2" customFormat="1">
      <c r="A1343" s="39"/>
      <c r="B1343" s="40"/>
      <c r="C1343" s="41"/>
      <c r="D1343" s="235" t="s">
        <v>163</v>
      </c>
      <c r="E1343" s="41"/>
      <c r="F1343" s="236" t="s">
        <v>1124</v>
      </c>
      <c r="G1343" s="41"/>
      <c r="H1343" s="41"/>
      <c r="I1343" s="237"/>
      <c r="J1343" s="41"/>
      <c r="K1343" s="41"/>
      <c r="L1343" s="45"/>
      <c r="M1343" s="238"/>
      <c r="N1343" s="239"/>
      <c r="O1343" s="92"/>
      <c r="P1343" s="92"/>
      <c r="Q1343" s="92"/>
      <c r="R1343" s="92"/>
      <c r="S1343" s="92"/>
      <c r="T1343" s="93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T1343" s="18" t="s">
        <v>163</v>
      </c>
      <c r="AU1343" s="18" t="s">
        <v>87</v>
      </c>
    </row>
    <row r="1344" s="2" customFormat="1" ht="21.75" customHeight="1">
      <c r="A1344" s="39"/>
      <c r="B1344" s="40"/>
      <c r="C1344" s="283" t="s">
        <v>1126</v>
      </c>
      <c r="D1344" s="283" t="s">
        <v>695</v>
      </c>
      <c r="E1344" s="284" t="s">
        <v>1127</v>
      </c>
      <c r="F1344" s="285" t="s">
        <v>1128</v>
      </c>
      <c r="G1344" s="286" t="s">
        <v>761</v>
      </c>
      <c r="H1344" s="287">
        <v>2</v>
      </c>
      <c r="I1344" s="288"/>
      <c r="J1344" s="289">
        <f>ROUND(I1344*H1344,2)</f>
        <v>0</v>
      </c>
      <c r="K1344" s="290"/>
      <c r="L1344" s="291"/>
      <c r="M1344" s="292" t="s">
        <v>1</v>
      </c>
      <c r="N1344" s="293" t="s">
        <v>43</v>
      </c>
      <c r="O1344" s="92"/>
      <c r="P1344" s="231">
        <f>O1344*H1344</f>
        <v>0</v>
      </c>
      <c r="Q1344" s="231">
        <v>0.02428</v>
      </c>
      <c r="R1344" s="231">
        <f>Q1344*H1344</f>
        <v>0.048559999999999999</v>
      </c>
      <c r="S1344" s="231">
        <v>0</v>
      </c>
      <c r="T1344" s="232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33" t="s">
        <v>305</v>
      </c>
      <c r="AT1344" s="233" t="s">
        <v>695</v>
      </c>
      <c r="AU1344" s="233" t="s">
        <v>87</v>
      </c>
      <c r="AY1344" s="18" t="s">
        <v>155</v>
      </c>
      <c r="BE1344" s="234">
        <f>IF(N1344="základní",J1344,0)</f>
        <v>0</v>
      </c>
      <c r="BF1344" s="234">
        <f>IF(N1344="snížená",J1344,0)</f>
        <v>0</v>
      </c>
      <c r="BG1344" s="234">
        <f>IF(N1344="zákl. přenesená",J1344,0)</f>
        <v>0</v>
      </c>
      <c r="BH1344" s="234">
        <f>IF(N1344="sníž. přenesená",J1344,0)</f>
        <v>0</v>
      </c>
      <c r="BI1344" s="234">
        <f>IF(N1344="nulová",J1344,0)</f>
        <v>0</v>
      </c>
      <c r="BJ1344" s="18" t="s">
        <v>85</v>
      </c>
      <c r="BK1344" s="234">
        <f>ROUND(I1344*H1344,2)</f>
        <v>0</v>
      </c>
      <c r="BL1344" s="18" t="s">
        <v>161</v>
      </c>
      <c r="BM1344" s="233" t="s">
        <v>1129</v>
      </c>
    </row>
    <row r="1345" s="2" customFormat="1">
      <c r="A1345" s="39"/>
      <c r="B1345" s="40"/>
      <c r="C1345" s="41"/>
      <c r="D1345" s="235" t="s">
        <v>163</v>
      </c>
      <c r="E1345" s="41"/>
      <c r="F1345" s="236" t="s">
        <v>1128</v>
      </c>
      <c r="G1345" s="41"/>
      <c r="H1345" s="41"/>
      <c r="I1345" s="237"/>
      <c r="J1345" s="41"/>
      <c r="K1345" s="41"/>
      <c r="L1345" s="45"/>
      <c r="M1345" s="238"/>
      <c r="N1345" s="239"/>
      <c r="O1345" s="92"/>
      <c r="P1345" s="92"/>
      <c r="Q1345" s="92"/>
      <c r="R1345" s="92"/>
      <c r="S1345" s="92"/>
      <c r="T1345" s="93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T1345" s="18" t="s">
        <v>163</v>
      </c>
      <c r="AU1345" s="18" t="s">
        <v>87</v>
      </c>
    </row>
    <row r="1346" s="2" customFormat="1" ht="21.75" customHeight="1">
      <c r="A1346" s="39"/>
      <c r="B1346" s="40"/>
      <c r="C1346" s="283" t="s">
        <v>1130</v>
      </c>
      <c r="D1346" s="283" t="s">
        <v>695</v>
      </c>
      <c r="E1346" s="284" t="s">
        <v>1131</v>
      </c>
      <c r="F1346" s="285" t="s">
        <v>1132</v>
      </c>
      <c r="G1346" s="286" t="s">
        <v>761</v>
      </c>
      <c r="H1346" s="287">
        <v>1</v>
      </c>
      <c r="I1346" s="288"/>
      <c r="J1346" s="289">
        <f>ROUND(I1346*H1346,2)</f>
        <v>0</v>
      </c>
      <c r="K1346" s="290"/>
      <c r="L1346" s="291"/>
      <c r="M1346" s="292" t="s">
        <v>1</v>
      </c>
      <c r="N1346" s="293" t="s">
        <v>43</v>
      </c>
      <c r="O1346" s="92"/>
      <c r="P1346" s="231">
        <f>O1346*H1346</f>
        <v>0</v>
      </c>
      <c r="Q1346" s="231">
        <v>0.036499999999999998</v>
      </c>
      <c r="R1346" s="231">
        <f>Q1346*H1346</f>
        <v>0.036499999999999998</v>
      </c>
      <c r="S1346" s="231">
        <v>0</v>
      </c>
      <c r="T1346" s="232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3" t="s">
        <v>305</v>
      </c>
      <c r="AT1346" s="233" t="s">
        <v>695</v>
      </c>
      <c r="AU1346" s="233" t="s">
        <v>87</v>
      </c>
      <c r="AY1346" s="18" t="s">
        <v>155</v>
      </c>
      <c r="BE1346" s="234">
        <f>IF(N1346="základní",J1346,0)</f>
        <v>0</v>
      </c>
      <c r="BF1346" s="234">
        <f>IF(N1346="snížená",J1346,0)</f>
        <v>0</v>
      </c>
      <c r="BG1346" s="234">
        <f>IF(N1346="zákl. přenesená",J1346,0)</f>
        <v>0</v>
      </c>
      <c r="BH1346" s="234">
        <f>IF(N1346="sníž. přenesená",J1346,0)</f>
        <v>0</v>
      </c>
      <c r="BI1346" s="234">
        <f>IF(N1346="nulová",J1346,0)</f>
        <v>0</v>
      </c>
      <c r="BJ1346" s="18" t="s">
        <v>85</v>
      </c>
      <c r="BK1346" s="234">
        <f>ROUND(I1346*H1346,2)</f>
        <v>0</v>
      </c>
      <c r="BL1346" s="18" t="s">
        <v>161</v>
      </c>
      <c r="BM1346" s="233" t="s">
        <v>1133</v>
      </c>
    </row>
    <row r="1347" s="2" customFormat="1">
      <c r="A1347" s="39"/>
      <c r="B1347" s="40"/>
      <c r="C1347" s="41"/>
      <c r="D1347" s="235" t="s">
        <v>163</v>
      </c>
      <c r="E1347" s="41"/>
      <c r="F1347" s="236" t="s">
        <v>1132</v>
      </c>
      <c r="G1347" s="41"/>
      <c r="H1347" s="41"/>
      <c r="I1347" s="237"/>
      <c r="J1347" s="41"/>
      <c r="K1347" s="41"/>
      <c r="L1347" s="45"/>
      <c r="M1347" s="238"/>
      <c r="N1347" s="239"/>
      <c r="O1347" s="92"/>
      <c r="P1347" s="92"/>
      <c r="Q1347" s="92"/>
      <c r="R1347" s="92"/>
      <c r="S1347" s="92"/>
      <c r="T1347" s="93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T1347" s="18" t="s">
        <v>163</v>
      </c>
      <c r="AU1347" s="18" t="s">
        <v>87</v>
      </c>
    </row>
    <row r="1348" s="2" customFormat="1" ht="33" customHeight="1">
      <c r="A1348" s="39"/>
      <c r="B1348" s="40"/>
      <c r="C1348" s="221" t="s">
        <v>1134</v>
      </c>
      <c r="D1348" s="221" t="s">
        <v>157</v>
      </c>
      <c r="E1348" s="222" t="s">
        <v>1135</v>
      </c>
      <c r="F1348" s="223" t="s">
        <v>1136</v>
      </c>
      <c r="G1348" s="224" t="s">
        <v>363</v>
      </c>
      <c r="H1348" s="225">
        <v>2.5</v>
      </c>
      <c r="I1348" s="226"/>
      <c r="J1348" s="227">
        <f>ROUND(I1348*H1348,2)</f>
        <v>0</v>
      </c>
      <c r="K1348" s="228"/>
      <c r="L1348" s="45"/>
      <c r="M1348" s="229" t="s">
        <v>1</v>
      </c>
      <c r="N1348" s="230" t="s">
        <v>43</v>
      </c>
      <c r="O1348" s="92"/>
      <c r="P1348" s="231">
        <f>O1348*H1348</f>
        <v>0</v>
      </c>
      <c r="Q1348" s="231">
        <v>1.0000000000000001E-05</v>
      </c>
      <c r="R1348" s="231">
        <f>Q1348*H1348</f>
        <v>2.5000000000000001E-05</v>
      </c>
      <c r="S1348" s="231">
        <v>0</v>
      </c>
      <c r="T1348" s="232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3" t="s">
        <v>161</v>
      </c>
      <c r="AT1348" s="233" t="s">
        <v>157</v>
      </c>
      <c r="AU1348" s="233" t="s">
        <v>87</v>
      </c>
      <c r="AY1348" s="18" t="s">
        <v>155</v>
      </c>
      <c r="BE1348" s="234">
        <f>IF(N1348="základní",J1348,0)</f>
        <v>0</v>
      </c>
      <c r="BF1348" s="234">
        <f>IF(N1348="snížená",J1348,0)</f>
        <v>0</v>
      </c>
      <c r="BG1348" s="234">
        <f>IF(N1348="zákl. přenesená",J1348,0)</f>
        <v>0</v>
      </c>
      <c r="BH1348" s="234">
        <f>IF(N1348="sníž. přenesená",J1348,0)</f>
        <v>0</v>
      </c>
      <c r="BI1348" s="234">
        <f>IF(N1348="nulová",J1348,0)</f>
        <v>0</v>
      </c>
      <c r="BJ1348" s="18" t="s">
        <v>85</v>
      </c>
      <c r="BK1348" s="234">
        <f>ROUND(I1348*H1348,2)</f>
        <v>0</v>
      </c>
      <c r="BL1348" s="18" t="s">
        <v>161</v>
      </c>
      <c r="BM1348" s="233" t="s">
        <v>1137</v>
      </c>
    </row>
    <row r="1349" s="2" customFormat="1">
      <c r="A1349" s="39"/>
      <c r="B1349" s="40"/>
      <c r="C1349" s="41"/>
      <c r="D1349" s="235" t="s">
        <v>163</v>
      </c>
      <c r="E1349" s="41"/>
      <c r="F1349" s="236" t="s">
        <v>1138</v>
      </c>
      <c r="G1349" s="41"/>
      <c r="H1349" s="41"/>
      <c r="I1349" s="237"/>
      <c r="J1349" s="41"/>
      <c r="K1349" s="41"/>
      <c r="L1349" s="45"/>
      <c r="M1349" s="238"/>
      <c r="N1349" s="239"/>
      <c r="O1349" s="92"/>
      <c r="P1349" s="92"/>
      <c r="Q1349" s="92"/>
      <c r="R1349" s="92"/>
      <c r="S1349" s="92"/>
      <c r="T1349" s="93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163</v>
      </c>
      <c r="AU1349" s="18" t="s">
        <v>87</v>
      </c>
    </row>
    <row r="1350" s="2" customFormat="1" ht="16.5" customHeight="1">
      <c r="A1350" s="39"/>
      <c r="B1350" s="40"/>
      <c r="C1350" s="283" t="s">
        <v>1139</v>
      </c>
      <c r="D1350" s="283" t="s">
        <v>695</v>
      </c>
      <c r="E1350" s="284" t="s">
        <v>1140</v>
      </c>
      <c r="F1350" s="285" t="s">
        <v>1141</v>
      </c>
      <c r="G1350" s="286" t="s">
        <v>363</v>
      </c>
      <c r="H1350" s="287">
        <v>2.5</v>
      </c>
      <c r="I1350" s="288"/>
      <c r="J1350" s="289">
        <f>ROUND(I1350*H1350,2)</f>
        <v>0</v>
      </c>
      <c r="K1350" s="290"/>
      <c r="L1350" s="291"/>
      <c r="M1350" s="292" t="s">
        <v>1</v>
      </c>
      <c r="N1350" s="293" t="s">
        <v>43</v>
      </c>
      <c r="O1350" s="92"/>
      <c r="P1350" s="231">
        <f>O1350*H1350</f>
        <v>0</v>
      </c>
      <c r="Q1350" s="231">
        <v>0.00172</v>
      </c>
      <c r="R1350" s="231">
        <f>Q1350*H1350</f>
        <v>0.0043</v>
      </c>
      <c r="S1350" s="231">
        <v>0</v>
      </c>
      <c r="T1350" s="232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33" t="s">
        <v>305</v>
      </c>
      <c r="AT1350" s="233" t="s">
        <v>695</v>
      </c>
      <c r="AU1350" s="233" t="s">
        <v>87</v>
      </c>
      <c r="AY1350" s="18" t="s">
        <v>155</v>
      </c>
      <c r="BE1350" s="234">
        <f>IF(N1350="základní",J1350,0)</f>
        <v>0</v>
      </c>
      <c r="BF1350" s="234">
        <f>IF(N1350="snížená",J1350,0)</f>
        <v>0</v>
      </c>
      <c r="BG1350" s="234">
        <f>IF(N1350="zákl. přenesená",J1350,0)</f>
        <v>0</v>
      </c>
      <c r="BH1350" s="234">
        <f>IF(N1350="sníž. přenesená",J1350,0)</f>
        <v>0</v>
      </c>
      <c r="BI1350" s="234">
        <f>IF(N1350="nulová",J1350,0)</f>
        <v>0</v>
      </c>
      <c r="BJ1350" s="18" t="s">
        <v>85</v>
      </c>
      <c r="BK1350" s="234">
        <f>ROUND(I1350*H1350,2)</f>
        <v>0</v>
      </c>
      <c r="BL1350" s="18" t="s">
        <v>161</v>
      </c>
      <c r="BM1350" s="233" t="s">
        <v>1142</v>
      </c>
    </row>
    <row r="1351" s="2" customFormat="1">
      <c r="A1351" s="39"/>
      <c r="B1351" s="40"/>
      <c r="C1351" s="41"/>
      <c r="D1351" s="235" t="s">
        <v>163</v>
      </c>
      <c r="E1351" s="41"/>
      <c r="F1351" s="236" t="s">
        <v>1141</v>
      </c>
      <c r="G1351" s="41"/>
      <c r="H1351" s="41"/>
      <c r="I1351" s="237"/>
      <c r="J1351" s="41"/>
      <c r="K1351" s="41"/>
      <c r="L1351" s="45"/>
      <c r="M1351" s="238"/>
      <c r="N1351" s="239"/>
      <c r="O1351" s="92"/>
      <c r="P1351" s="92"/>
      <c r="Q1351" s="92"/>
      <c r="R1351" s="92"/>
      <c r="S1351" s="92"/>
      <c r="T1351" s="93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T1351" s="18" t="s">
        <v>163</v>
      </c>
      <c r="AU1351" s="18" t="s">
        <v>87</v>
      </c>
    </row>
    <row r="1352" s="2" customFormat="1" ht="16.5" customHeight="1">
      <c r="A1352" s="39"/>
      <c r="B1352" s="40"/>
      <c r="C1352" s="221" t="s">
        <v>1143</v>
      </c>
      <c r="D1352" s="221" t="s">
        <v>157</v>
      </c>
      <c r="E1352" s="222" t="s">
        <v>1144</v>
      </c>
      <c r="F1352" s="223" t="s">
        <v>1145</v>
      </c>
      <c r="G1352" s="224" t="s">
        <v>761</v>
      </c>
      <c r="H1352" s="225">
        <v>2</v>
      </c>
      <c r="I1352" s="226"/>
      <c r="J1352" s="227">
        <f>ROUND(I1352*H1352,2)</f>
        <v>0</v>
      </c>
      <c r="K1352" s="228"/>
      <c r="L1352" s="45"/>
      <c r="M1352" s="229" t="s">
        <v>1</v>
      </c>
      <c r="N1352" s="230" t="s">
        <v>43</v>
      </c>
      <c r="O1352" s="92"/>
      <c r="P1352" s="231">
        <f>O1352*H1352</f>
        <v>0</v>
      </c>
      <c r="Q1352" s="231">
        <v>3.0000000000000001E-05</v>
      </c>
      <c r="R1352" s="231">
        <f>Q1352*H1352</f>
        <v>6.0000000000000002E-05</v>
      </c>
      <c r="S1352" s="231">
        <v>0</v>
      </c>
      <c r="T1352" s="232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3" t="s">
        <v>161</v>
      </c>
      <c r="AT1352" s="233" t="s">
        <v>157</v>
      </c>
      <c r="AU1352" s="233" t="s">
        <v>87</v>
      </c>
      <c r="AY1352" s="18" t="s">
        <v>155</v>
      </c>
      <c r="BE1352" s="234">
        <f>IF(N1352="základní",J1352,0)</f>
        <v>0</v>
      </c>
      <c r="BF1352" s="234">
        <f>IF(N1352="snížená",J1352,0)</f>
        <v>0</v>
      </c>
      <c r="BG1352" s="234">
        <f>IF(N1352="zákl. přenesená",J1352,0)</f>
        <v>0</v>
      </c>
      <c r="BH1352" s="234">
        <f>IF(N1352="sníž. přenesená",J1352,0)</f>
        <v>0</v>
      </c>
      <c r="BI1352" s="234">
        <f>IF(N1352="nulová",J1352,0)</f>
        <v>0</v>
      </c>
      <c r="BJ1352" s="18" t="s">
        <v>85</v>
      </c>
      <c r="BK1352" s="234">
        <f>ROUND(I1352*H1352,2)</f>
        <v>0</v>
      </c>
      <c r="BL1352" s="18" t="s">
        <v>161</v>
      </c>
      <c r="BM1352" s="233" t="s">
        <v>1146</v>
      </c>
    </row>
    <row r="1353" s="2" customFormat="1">
      <c r="A1353" s="39"/>
      <c r="B1353" s="40"/>
      <c r="C1353" s="41"/>
      <c r="D1353" s="235" t="s">
        <v>163</v>
      </c>
      <c r="E1353" s="41"/>
      <c r="F1353" s="236" t="s">
        <v>1145</v>
      </c>
      <c r="G1353" s="41"/>
      <c r="H1353" s="41"/>
      <c r="I1353" s="237"/>
      <c r="J1353" s="41"/>
      <c r="K1353" s="41"/>
      <c r="L1353" s="45"/>
      <c r="M1353" s="238"/>
      <c r="N1353" s="239"/>
      <c r="O1353" s="92"/>
      <c r="P1353" s="92"/>
      <c r="Q1353" s="92"/>
      <c r="R1353" s="92"/>
      <c r="S1353" s="92"/>
      <c r="T1353" s="93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163</v>
      </c>
      <c r="AU1353" s="18" t="s">
        <v>87</v>
      </c>
    </row>
    <row r="1354" s="2" customFormat="1" ht="16.5" customHeight="1">
      <c r="A1354" s="39"/>
      <c r="B1354" s="40"/>
      <c r="C1354" s="283" t="s">
        <v>1147</v>
      </c>
      <c r="D1354" s="283" t="s">
        <v>695</v>
      </c>
      <c r="E1354" s="284" t="s">
        <v>1148</v>
      </c>
      <c r="F1354" s="285" t="s">
        <v>1149</v>
      </c>
      <c r="G1354" s="286" t="s">
        <v>761</v>
      </c>
      <c r="H1354" s="287">
        <v>2</v>
      </c>
      <c r="I1354" s="288"/>
      <c r="J1354" s="289">
        <f>ROUND(I1354*H1354,2)</f>
        <v>0</v>
      </c>
      <c r="K1354" s="290"/>
      <c r="L1354" s="291"/>
      <c r="M1354" s="292" t="s">
        <v>1</v>
      </c>
      <c r="N1354" s="293" t="s">
        <v>43</v>
      </c>
      <c r="O1354" s="92"/>
      <c r="P1354" s="231">
        <f>O1354*H1354</f>
        <v>0</v>
      </c>
      <c r="Q1354" s="231">
        <v>0.019720000000000001</v>
      </c>
      <c r="R1354" s="231">
        <f>Q1354*H1354</f>
        <v>0.039440000000000003</v>
      </c>
      <c r="S1354" s="231">
        <v>0</v>
      </c>
      <c r="T1354" s="232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3" t="s">
        <v>305</v>
      </c>
      <c r="AT1354" s="233" t="s">
        <v>695</v>
      </c>
      <c r="AU1354" s="233" t="s">
        <v>87</v>
      </c>
      <c r="AY1354" s="18" t="s">
        <v>155</v>
      </c>
      <c r="BE1354" s="234">
        <f>IF(N1354="základní",J1354,0)</f>
        <v>0</v>
      </c>
      <c r="BF1354" s="234">
        <f>IF(N1354="snížená",J1354,0)</f>
        <v>0</v>
      </c>
      <c r="BG1354" s="234">
        <f>IF(N1354="zákl. přenesená",J1354,0)</f>
        <v>0</v>
      </c>
      <c r="BH1354" s="234">
        <f>IF(N1354="sníž. přenesená",J1354,0)</f>
        <v>0</v>
      </c>
      <c r="BI1354" s="234">
        <f>IF(N1354="nulová",J1354,0)</f>
        <v>0</v>
      </c>
      <c r="BJ1354" s="18" t="s">
        <v>85</v>
      </c>
      <c r="BK1354" s="234">
        <f>ROUND(I1354*H1354,2)</f>
        <v>0</v>
      </c>
      <c r="BL1354" s="18" t="s">
        <v>161</v>
      </c>
      <c r="BM1354" s="233" t="s">
        <v>1150</v>
      </c>
    </row>
    <row r="1355" s="2" customFormat="1">
      <c r="A1355" s="39"/>
      <c r="B1355" s="40"/>
      <c r="C1355" s="41"/>
      <c r="D1355" s="235" t="s">
        <v>163</v>
      </c>
      <c r="E1355" s="41"/>
      <c r="F1355" s="236" t="s">
        <v>1149</v>
      </c>
      <c r="G1355" s="41"/>
      <c r="H1355" s="41"/>
      <c r="I1355" s="237"/>
      <c r="J1355" s="41"/>
      <c r="K1355" s="41"/>
      <c r="L1355" s="45"/>
      <c r="M1355" s="238"/>
      <c r="N1355" s="239"/>
      <c r="O1355" s="92"/>
      <c r="P1355" s="92"/>
      <c r="Q1355" s="92"/>
      <c r="R1355" s="92"/>
      <c r="S1355" s="92"/>
      <c r="T1355" s="9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163</v>
      </c>
      <c r="AU1355" s="18" t="s">
        <v>87</v>
      </c>
    </row>
    <row r="1356" s="2" customFormat="1" ht="33" customHeight="1">
      <c r="A1356" s="39"/>
      <c r="B1356" s="40"/>
      <c r="C1356" s="221" t="s">
        <v>1151</v>
      </c>
      <c r="D1356" s="221" t="s">
        <v>157</v>
      </c>
      <c r="E1356" s="222" t="s">
        <v>1152</v>
      </c>
      <c r="F1356" s="223" t="s">
        <v>1153</v>
      </c>
      <c r="G1356" s="224" t="s">
        <v>761</v>
      </c>
      <c r="H1356" s="225">
        <v>1</v>
      </c>
      <c r="I1356" s="226"/>
      <c r="J1356" s="227">
        <f>ROUND(I1356*H1356,2)</f>
        <v>0</v>
      </c>
      <c r="K1356" s="228"/>
      <c r="L1356" s="45"/>
      <c r="M1356" s="229" t="s">
        <v>1</v>
      </c>
      <c r="N1356" s="230" t="s">
        <v>43</v>
      </c>
      <c r="O1356" s="92"/>
      <c r="P1356" s="231">
        <f>O1356*H1356</f>
        <v>0</v>
      </c>
      <c r="Q1356" s="231">
        <v>0</v>
      </c>
      <c r="R1356" s="231">
        <f>Q1356*H1356</f>
        <v>0</v>
      </c>
      <c r="S1356" s="231">
        <v>0</v>
      </c>
      <c r="T1356" s="232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33" t="s">
        <v>161</v>
      </c>
      <c r="AT1356" s="233" t="s">
        <v>157</v>
      </c>
      <c r="AU1356" s="233" t="s">
        <v>87</v>
      </c>
      <c r="AY1356" s="18" t="s">
        <v>155</v>
      </c>
      <c r="BE1356" s="234">
        <f>IF(N1356="základní",J1356,0)</f>
        <v>0</v>
      </c>
      <c r="BF1356" s="234">
        <f>IF(N1356="snížená",J1356,0)</f>
        <v>0</v>
      </c>
      <c r="BG1356" s="234">
        <f>IF(N1356="zákl. přenesená",J1356,0)</f>
        <v>0</v>
      </c>
      <c r="BH1356" s="234">
        <f>IF(N1356="sníž. přenesená",J1356,0)</f>
        <v>0</v>
      </c>
      <c r="BI1356" s="234">
        <f>IF(N1356="nulová",J1356,0)</f>
        <v>0</v>
      </c>
      <c r="BJ1356" s="18" t="s">
        <v>85</v>
      </c>
      <c r="BK1356" s="234">
        <f>ROUND(I1356*H1356,2)</f>
        <v>0</v>
      </c>
      <c r="BL1356" s="18" t="s">
        <v>161</v>
      </c>
      <c r="BM1356" s="233" t="s">
        <v>1154</v>
      </c>
    </row>
    <row r="1357" s="2" customFormat="1">
      <c r="A1357" s="39"/>
      <c r="B1357" s="40"/>
      <c r="C1357" s="41"/>
      <c r="D1357" s="235" t="s">
        <v>163</v>
      </c>
      <c r="E1357" s="41"/>
      <c r="F1357" s="236" t="s">
        <v>1155</v>
      </c>
      <c r="G1357" s="41"/>
      <c r="H1357" s="41"/>
      <c r="I1357" s="237"/>
      <c r="J1357" s="41"/>
      <c r="K1357" s="41"/>
      <c r="L1357" s="45"/>
      <c r="M1357" s="238"/>
      <c r="N1357" s="239"/>
      <c r="O1357" s="92"/>
      <c r="P1357" s="92"/>
      <c r="Q1357" s="92"/>
      <c r="R1357" s="92"/>
      <c r="S1357" s="92"/>
      <c r="T1357" s="93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T1357" s="18" t="s">
        <v>163</v>
      </c>
      <c r="AU1357" s="18" t="s">
        <v>87</v>
      </c>
    </row>
    <row r="1358" s="2" customFormat="1" ht="16.5" customHeight="1">
      <c r="A1358" s="39"/>
      <c r="B1358" s="40"/>
      <c r="C1358" s="283" t="s">
        <v>1156</v>
      </c>
      <c r="D1358" s="283" t="s">
        <v>695</v>
      </c>
      <c r="E1358" s="284" t="s">
        <v>1157</v>
      </c>
      <c r="F1358" s="285" t="s">
        <v>1158</v>
      </c>
      <c r="G1358" s="286" t="s">
        <v>761</v>
      </c>
      <c r="H1358" s="287">
        <v>1</v>
      </c>
      <c r="I1358" s="288"/>
      <c r="J1358" s="289">
        <f>ROUND(I1358*H1358,2)</f>
        <v>0</v>
      </c>
      <c r="K1358" s="290"/>
      <c r="L1358" s="291"/>
      <c r="M1358" s="292" t="s">
        <v>1</v>
      </c>
      <c r="N1358" s="293" t="s">
        <v>43</v>
      </c>
      <c r="O1358" s="92"/>
      <c r="P1358" s="231">
        <f>O1358*H1358</f>
        <v>0</v>
      </c>
      <c r="Q1358" s="231">
        <v>0.00034000000000000002</v>
      </c>
      <c r="R1358" s="231">
        <f>Q1358*H1358</f>
        <v>0.00034000000000000002</v>
      </c>
      <c r="S1358" s="231">
        <v>0</v>
      </c>
      <c r="T1358" s="232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33" t="s">
        <v>305</v>
      </c>
      <c r="AT1358" s="233" t="s">
        <v>695</v>
      </c>
      <c r="AU1358" s="233" t="s">
        <v>87</v>
      </c>
      <c r="AY1358" s="18" t="s">
        <v>155</v>
      </c>
      <c r="BE1358" s="234">
        <f>IF(N1358="základní",J1358,0)</f>
        <v>0</v>
      </c>
      <c r="BF1358" s="234">
        <f>IF(N1358="snížená",J1358,0)</f>
        <v>0</v>
      </c>
      <c r="BG1358" s="234">
        <f>IF(N1358="zákl. přenesená",J1358,0)</f>
        <v>0</v>
      </c>
      <c r="BH1358" s="234">
        <f>IF(N1358="sníž. přenesená",J1358,0)</f>
        <v>0</v>
      </c>
      <c r="BI1358" s="234">
        <f>IF(N1358="nulová",J1358,0)</f>
        <v>0</v>
      </c>
      <c r="BJ1358" s="18" t="s">
        <v>85</v>
      </c>
      <c r="BK1358" s="234">
        <f>ROUND(I1358*H1358,2)</f>
        <v>0</v>
      </c>
      <c r="BL1358" s="18" t="s">
        <v>161</v>
      </c>
      <c r="BM1358" s="233" t="s">
        <v>1159</v>
      </c>
    </row>
    <row r="1359" s="2" customFormat="1">
      <c r="A1359" s="39"/>
      <c r="B1359" s="40"/>
      <c r="C1359" s="41"/>
      <c r="D1359" s="235" t="s">
        <v>163</v>
      </c>
      <c r="E1359" s="41"/>
      <c r="F1359" s="236" t="s">
        <v>1158</v>
      </c>
      <c r="G1359" s="41"/>
      <c r="H1359" s="41"/>
      <c r="I1359" s="237"/>
      <c r="J1359" s="41"/>
      <c r="K1359" s="41"/>
      <c r="L1359" s="45"/>
      <c r="M1359" s="238"/>
      <c r="N1359" s="239"/>
      <c r="O1359" s="92"/>
      <c r="P1359" s="92"/>
      <c r="Q1359" s="92"/>
      <c r="R1359" s="92"/>
      <c r="S1359" s="92"/>
      <c r="T1359" s="93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T1359" s="18" t="s">
        <v>163</v>
      </c>
      <c r="AU1359" s="18" t="s">
        <v>87</v>
      </c>
    </row>
    <row r="1360" s="2" customFormat="1" ht="33" customHeight="1">
      <c r="A1360" s="39"/>
      <c r="B1360" s="40"/>
      <c r="C1360" s="221" t="s">
        <v>1160</v>
      </c>
      <c r="D1360" s="221" t="s">
        <v>157</v>
      </c>
      <c r="E1360" s="222" t="s">
        <v>1161</v>
      </c>
      <c r="F1360" s="223" t="s">
        <v>1162</v>
      </c>
      <c r="G1360" s="224" t="s">
        <v>363</v>
      </c>
      <c r="H1360" s="225">
        <v>4186.3000000000002</v>
      </c>
      <c r="I1360" s="226"/>
      <c r="J1360" s="227">
        <f>ROUND(I1360*H1360,2)</f>
        <v>0</v>
      </c>
      <c r="K1360" s="228"/>
      <c r="L1360" s="45"/>
      <c r="M1360" s="229" t="s">
        <v>1</v>
      </c>
      <c r="N1360" s="230" t="s">
        <v>43</v>
      </c>
      <c r="O1360" s="92"/>
      <c r="P1360" s="231">
        <f>O1360*H1360</f>
        <v>0</v>
      </c>
      <c r="Q1360" s="231">
        <v>2.0000000000000002E-05</v>
      </c>
      <c r="R1360" s="231">
        <f>Q1360*H1360</f>
        <v>0.083726000000000009</v>
      </c>
      <c r="S1360" s="231">
        <v>0</v>
      </c>
      <c r="T1360" s="232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3" t="s">
        <v>161</v>
      </c>
      <c r="AT1360" s="233" t="s">
        <v>157</v>
      </c>
      <c r="AU1360" s="233" t="s">
        <v>87</v>
      </c>
      <c r="AY1360" s="18" t="s">
        <v>155</v>
      </c>
      <c r="BE1360" s="234">
        <f>IF(N1360="základní",J1360,0)</f>
        <v>0</v>
      </c>
      <c r="BF1360" s="234">
        <f>IF(N1360="snížená",J1360,0)</f>
        <v>0</v>
      </c>
      <c r="BG1360" s="234">
        <f>IF(N1360="zákl. přenesená",J1360,0)</f>
        <v>0</v>
      </c>
      <c r="BH1360" s="234">
        <f>IF(N1360="sníž. přenesená",J1360,0)</f>
        <v>0</v>
      </c>
      <c r="BI1360" s="234">
        <f>IF(N1360="nulová",J1360,0)</f>
        <v>0</v>
      </c>
      <c r="BJ1360" s="18" t="s">
        <v>85</v>
      </c>
      <c r="BK1360" s="234">
        <f>ROUND(I1360*H1360,2)</f>
        <v>0</v>
      </c>
      <c r="BL1360" s="18" t="s">
        <v>161</v>
      </c>
      <c r="BM1360" s="233" t="s">
        <v>1163</v>
      </c>
    </row>
    <row r="1361" s="2" customFormat="1">
      <c r="A1361" s="39"/>
      <c r="B1361" s="40"/>
      <c r="C1361" s="41"/>
      <c r="D1361" s="235" t="s">
        <v>163</v>
      </c>
      <c r="E1361" s="41"/>
      <c r="F1361" s="236" t="s">
        <v>1164</v>
      </c>
      <c r="G1361" s="41"/>
      <c r="H1361" s="41"/>
      <c r="I1361" s="237"/>
      <c r="J1361" s="41"/>
      <c r="K1361" s="41"/>
      <c r="L1361" s="45"/>
      <c r="M1361" s="238"/>
      <c r="N1361" s="239"/>
      <c r="O1361" s="92"/>
      <c r="P1361" s="92"/>
      <c r="Q1361" s="92"/>
      <c r="R1361" s="92"/>
      <c r="S1361" s="92"/>
      <c r="T1361" s="93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T1361" s="18" t="s">
        <v>163</v>
      </c>
      <c r="AU1361" s="18" t="s">
        <v>87</v>
      </c>
    </row>
    <row r="1362" s="2" customFormat="1" ht="21.75" customHeight="1">
      <c r="A1362" s="39"/>
      <c r="B1362" s="40"/>
      <c r="C1362" s="283" t="s">
        <v>1165</v>
      </c>
      <c r="D1362" s="283" t="s">
        <v>695</v>
      </c>
      <c r="E1362" s="284" t="s">
        <v>1166</v>
      </c>
      <c r="F1362" s="285" t="s">
        <v>1167</v>
      </c>
      <c r="G1362" s="286" t="s">
        <v>363</v>
      </c>
      <c r="H1362" s="287">
        <v>4186.3000000000002</v>
      </c>
      <c r="I1362" s="288"/>
      <c r="J1362" s="289">
        <f>ROUND(I1362*H1362,2)</f>
        <v>0</v>
      </c>
      <c r="K1362" s="290"/>
      <c r="L1362" s="291"/>
      <c r="M1362" s="292" t="s">
        <v>1</v>
      </c>
      <c r="N1362" s="293" t="s">
        <v>43</v>
      </c>
      <c r="O1362" s="92"/>
      <c r="P1362" s="231">
        <f>O1362*H1362</f>
        <v>0</v>
      </c>
      <c r="Q1362" s="231">
        <v>0.01052</v>
      </c>
      <c r="R1362" s="231">
        <f>Q1362*H1362</f>
        <v>44.039876</v>
      </c>
      <c r="S1362" s="231">
        <v>0</v>
      </c>
      <c r="T1362" s="232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3" t="s">
        <v>305</v>
      </c>
      <c r="AT1362" s="233" t="s">
        <v>695</v>
      </c>
      <c r="AU1362" s="233" t="s">
        <v>87</v>
      </c>
      <c r="AY1362" s="18" t="s">
        <v>155</v>
      </c>
      <c r="BE1362" s="234">
        <f>IF(N1362="základní",J1362,0)</f>
        <v>0</v>
      </c>
      <c r="BF1362" s="234">
        <f>IF(N1362="snížená",J1362,0)</f>
        <v>0</v>
      </c>
      <c r="BG1362" s="234">
        <f>IF(N1362="zákl. přenesená",J1362,0)</f>
        <v>0</v>
      </c>
      <c r="BH1362" s="234">
        <f>IF(N1362="sníž. přenesená",J1362,0)</f>
        <v>0</v>
      </c>
      <c r="BI1362" s="234">
        <f>IF(N1362="nulová",J1362,0)</f>
        <v>0</v>
      </c>
      <c r="BJ1362" s="18" t="s">
        <v>85</v>
      </c>
      <c r="BK1362" s="234">
        <f>ROUND(I1362*H1362,2)</f>
        <v>0</v>
      </c>
      <c r="BL1362" s="18" t="s">
        <v>161</v>
      </c>
      <c r="BM1362" s="233" t="s">
        <v>1168</v>
      </c>
    </row>
    <row r="1363" s="2" customFormat="1">
      <c r="A1363" s="39"/>
      <c r="B1363" s="40"/>
      <c r="C1363" s="41"/>
      <c r="D1363" s="235" t="s">
        <v>163</v>
      </c>
      <c r="E1363" s="41"/>
      <c r="F1363" s="236" t="s">
        <v>1169</v>
      </c>
      <c r="G1363" s="41"/>
      <c r="H1363" s="41"/>
      <c r="I1363" s="237"/>
      <c r="J1363" s="41"/>
      <c r="K1363" s="41"/>
      <c r="L1363" s="45"/>
      <c r="M1363" s="238"/>
      <c r="N1363" s="239"/>
      <c r="O1363" s="92"/>
      <c r="P1363" s="92"/>
      <c r="Q1363" s="92"/>
      <c r="R1363" s="92"/>
      <c r="S1363" s="92"/>
      <c r="T1363" s="93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T1363" s="18" t="s">
        <v>163</v>
      </c>
      <c r="AU1363" s="18" t="s">
        <v>87</v>
      </c>
    </row>
    <row r="1364" s="2" customFormat="1" ht="33" customHeight="1">
      <c r="A1364" s="39"/>
      <c r="B1364" s="40"/>
      <c r="C1364" s="221" t="s">
        <v>1170</v>
      </c>
      <c r="D1364" s="221" t="s">
        <v>157</v>
      </c>
      <c r="E1364" s="222" t="s">
        <v>1171</v>
      </c>
      <c r="F1364" s="223" t="s">
        <v>1172</v>
      </c>
      <c r="G1364" s="224" t="s">
        <v>363</v>
      </c>
      <c r="H1364" s="225">
        <v>278.69999999999999</v>
      </c>
      <c r="I1364" s="226"/>
      <c r="J1364" s="227">
        <f>ROUND(I1364*H1364,2)</f>
        <v>0</v>
      </c>
      <c r="K1364" s="228"/>
      <c r="L1364" s="45"/>
      <c r="M1364" s="229" t="s">
        <v>1</v>
      </c>
      <c r="N1364" s="230" t="s">
        <v>43</v>
      </c>
      <c r="O1364" s="92"/>
      <c r="P1364" s="231">
        <f>O1364*H1364</f>
        <v>0</v>
      </c>
      <c r="Q1364" s="231">
        <v>0</v>
      </c>
      <c r="R1364" s="231">
        <f>Q1364*H1364</f>
        <v>0</v>
      </c>
      <c r="S1364" s="231">
        <v>0</v>
      </c>
      <c r="T1364" s="232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3" t="s">
        <v>161</v>
      </c>
      <c r="AT1364" s="233" t="s">
        <v>157</v>
      </c>
      <c r="AU1364" s="233" t="s">
        <v>87</v>
      </c>
      <c r="AY1364" s="18" t="s">
        <v>155</v>
      </c>
      <c r="BE1364" s="234">
        <f>IF(N1364="základní",J1364,0)</f>
        <v>0</v>
      </c>
      <c r="BF1364" s="234">
        <f>IF(N1364="snížená",J1364,0)</f>
        <v>0</v>
      </c>
      <c r="BG1364" s="234">
        <f>IF(N1364="zákl. přenesená",J1364,0)</f>
        <v>0</v>
      </c>
      <c r="BH1364" s="234">
        <f>IF(N1364="sníž. přenesená",J1364,0)</f>
        <v>0</v>
      </c>
      <c r="BI1364" s="234">
        <f>IF(N1364="nulová",J1364,0)</f>
        <v>0</v>
      </c>
      <c r="BJ1364" s="18" t="s">
        <v>85</v>
      </c>
      <c r="BK1364" s="234">
        <f>ROUND(I1364*H1364,2)</f>
        <v>0</v>
      </c>
      <c r="BL1364" s="18" t="s">
        <v>161</v>
      </c>
      <c r="BM1364" s="233" t="s">
        <v>1173</v>
      </c>
    </row>
    <row r="1365" s="2" customFormat="1">
      <c r="A1365" s="39"/>
      <c r="B1365" s="40"/>
      <c r="C1365" s="41"/>
      <c r="D1365" s="235" t="s">
        <v>163</v>
      </c>
      <c r="E1365" s="41"/>
      <c r="F1365" s="236" t="s">
        <v>1174</v>
      </c>
      <c r="G1365" s="41"/>
      <c r="H1365" s="41"/>
      <c r="I1365" s="237"/>
      <c r="J1365" s="41"/>
      <c r="K1365" s="41"/>
      <c r="L1365" s="45"/>
      <c r="M1365" s="238"/>
      <c r="N1365" s="239"/>
      <c r="O1365" s="92"/>
      <c r="P1365" s="92"/>
      <c r="Q1365" s="92"/>
      <c r="R1365" s="92"/>
      <c r="S1365" s="92"/>
      <c r="T1365" s="93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T1365" s="18" t="s">
        <v>163</v>
      </c>
      <c r="AU1365" s="18" t="s">
        <v>87</v>
      </c>
    </row>
    <row r="1366" s="2" customFormat="1" ht="21.75" customHeight="1">
      <c r="A1366" s="39"/>
      <c r="B1366" s="40"/>
      <c r="C1366" s="283" t="s">
        <v>1175</v>
      </c>
      <c r="D1366" s="283" t="s">
        <v>695</v>
      </c>
      <c r="E1366" s="284" t="s">
        <v>1176</v>
      </c>
      <c r="F1366" s="285" t="s">
        <v>1177</v>
      </c>
      <c r="G1366" s="286" t="s">
        <v>363</v>
      </c>
      <c r="H1366" s="287">
        <v>278.69999999999999</v>
      </c>
      <c r="I1366" s="288"/>
      <c r="J1366" s="289">
        <f>ROUND(I1366*H1366,2)</f>
        <v>0</v>
      </c>
      <c r="K1366" s="290"/>
      <c r="L1366" s="291"/>
      <c r="M1366" s="292" t="s">
        <v>1</v>
      </c>
      <c r="N1366" s="293" t="s">
        <v>43</v>
      </c>
      <c r="O1366" s="92"/>
      <c r="P1366" s="231">
        <f>O1366*H1366</f>
        <v>0</v>
      </c>
      <c r="Q1366" s="231">
        <v>0.0021900000000000001</v>
      </c>
      <c r="R1366" s="231">
        <f>Q1366*H1366</f>
        <v>0.61035300000000003</v>
      </c>
      <c r="S1366" s="231">
        <v>0</v>
      </c>
      <c r="T1366" s="232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33" t="s">
        <v>305</v>
      </c>
      <c r="AT1366" s="233" t="s">
        <v>695</v>
      </c>
      <c r="AU1366" s="233" t="s">
        <v>87</v>
      </c>
      <c r="AY1366" s="18" t="s">
        <v>155</v>
      </c>
      <c r="BE1366" s="234">
        <f>IF(N1366="základní",J1366,0)</f>
        <v>0</v>
      </c>
      <c r="BF1366" s="234">
        <f>IF(N1366="snížená",J1366,0)</f>
        <v>0</v>
      </c>
      <c r="BG1366" s="234">
        <f>IF(N1366="zákl. přenesená",J1366,0)</f>
        <v>0</v>
      </c>
      <c r="BH1366" s="234">
        <f>IF(N1366="sníž. přenesená",J1366,0)</f>
        <v>0</v>
      </c>
      <c r="BI1366" s="234">
        <f>IF(N1366="nulová",J1366,0)</f>
        <v>0</v>
      </c>
      <c r="BJ1366" s="18" t="s">
        <v>85</v>
      </c>
      <c r="BK1366" s="234">
        <f>ROUND(I1366*H1366,2)</f>
        <v>0</v>
      </c>
      <c r="BL1366" s="18" t="s">
        <v>161</v>
      </c>
      <c r="BM1366" s="233" t="s">
        <v>1178</v>
      </c>
    </row>
    <row r="1367" s="2" customFormat="1">
      <c r="A1367" s="39"/>
      <c r="B1367" s="40"/>
      <c r="C1367" s="41"/>
      <c r="D1367" s="235" t="s">
        <v>163</v>
      </c>
      <c r="E1367" s="41"/>
      <c r="F1367" s="236" t="s">
        <v>1177</v>
      </c>
      <c r="G1367" s="41"/>
      <c r="H1367" s="41"/>
      <c r="I1367" s="237"/>
      <c r="J1367" s="41"/>
      <c r="K1367" s="41"/>
      <c r="L1367" s="45"/>
      <c r="M1367" s="238"/>
      <c r="N1367" s="239"/>
      <c r="O1367" s="92"/>
      <c r="P1367" s="92"/>
      <c r="Q1367" s="92"/>
      <c r="R1367" s="92"/>
      <c r="S1367" s="92"/>
      <c r="T1367" s="93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163</v>
      </c>
      <c r="AU1367" s="18" t="s">
        <v>87</v>
      </c>
    </row>
    <row r="1368" s="2" customFormat="1" ht="33" customHeight="1">
      <c r="A1368" s="39"/>
      <c r="B1368" s="40"/>
      <c r="C1368" s="221" t="s">
        <v>1179</v>
      </c>
      <c r="D1368" s="221" t="s">
        <v>157</v>
      </c>
      <c r="E1368" s="222" t="s">
        <v>1180</v>
      </c>
      <c r="F1368" s="223" t="s">
        <v>1181</v>
      </c>
      <c r="G1368" s="224" t="s">
        <v>363</v>
      </c>
      <c r="H1368" s="225">
        <v>672.60000000000002</v>
      </c>
      <c r="I1368" s="226"/>
      <c r="J1368" s="227">
        <f>ROUND(I1368*H1368,2)</f>
        <v>0</v>
      </c>
      <c r="K1368" s="228"/>
      <c r="L1368" s="45"/>
      <c r="M1368" s="229" t="s">
        <v>1</v>
      </c>
      <c r="N1368" s="230" t="s">
        <v>43</v>
      </c>
      <c r="O1368" s="92"/>
      <c r="P1368" s="231">
        <f>O1368*H1368</f>
        <v>0</v>
      </c>
      <c r="Q1368" s="231">
        <v>0</v>
      </c>
      <c r="R1368" s="231">
        <f>Q1368*H1368</f>
        <v>0</v>
      </c>
      <c r="S1368" s="231">
        <v>0</v>
      </c>
      <c r="T1368" s="232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3" t="s">
        <v>161</v>
      </c>
      <c r="AT1368" s="233" t="s">
        <v>157</v>
      </c>
      <c r="AU1368" s="233" t="s">
        <v>87</v>
      </c>
      <c r="AY1368" s="18" t="s">
        <v>155</v>
      </c>
      <c r="BE1368" s="234">
        <f>IF(N1368="základní",J1368,0)</f>
        <v>0</v>
      </c>
      <c r="BF1368" s="234">
        <f>IF(N1368="snížená",J1368,0)</f>
        <v>0</v>
      </c>
      <c r="BG1368" s="234">
        <f>IF(N1368="zákl. přenesená",J1368,0)</f>
        <v>0</v>
      </c>
      <c r="BH1368" s="234">
        <f>IF(N1368="sníž. přenesená",J1368,0)</f>
        <v>0</v>
      </c>
      <c r="BI1368" s="234">
        <f>IF(N1368="nulová",J1368,0)</f>
        <v>0</v>
      </c>
      <c r="BJ1368" s="18" t="s">
        <v>85</v>
      </c>
      <c r="BK1368" s="234">
        <f>ROUND(I1368*H1368,2)</f>
        <v>0</v>
      </c>
      <c r="BL1368" s="18" t="s">
        <v>161</v>
      </c>
      <c r="BM1368" s="233" t="s">
        <v>1182</v>
      </c>
    </row>
    <row r="1369" s="2" customFormat="1">
      <c r="A1369" s="39"/>
      <c r="B1369" s="40"/>
      <c r="C1369" s="41"/>
      <c r="D1369" s="235" t="s">
        <v>163</v>
      </c>
      <c r="E1369" s="41"/>
      <c r="F1369" s="236" t="s">
        <v>1183</v>
      </c>
      <c r="G1369" s="41"/>
      <c r="H1369" s="41"/>
      <c r="I1369" s="237"/>
      <c r="J1369" s="41"/>
      <c r="K1369" s="41"/>
      <c r="L1369" s="45"/>
      <c r="M1369" s="238"/>
      <c r="N1369" s="239"/>
      <c r="O1369" s="92"/>
      <c r="P1369" s="92"/>
      <c r="Q1369" s="92"/>
      <c r="R1369" s="92"/>
      <c r="S1369" s="92"/>
      <c r="T1369" s="93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T1369" s="18" t="s">
        <v>163</v>
      </c>
      <c r="AU1369" s="18" t="s">
        <v>87</v>
      </c>
    </row>
    <row r="1370" s="2" customFormat="1" ht="21.75" customHeight="1">
      <c r="A1370" s="39"/>
      <c r="B1370" s="40"/>
      <c r="C1370" s="283" t="s">
        <v>1184</v>
      </c>
      <c r="D1370" s="283" t="s">
        <v>695</v>
      </c>
      <c r="E1370" s="284" t="s">
        <v>1185</v>
      </c>
      <c r="F1370" s="285" t="s">
        <v>1186</v>
      </c>
      <c r="G1370" s="286" t="s">
        <v>363</v>
      </c>
      <c r="H1370" s="287">
        <v>672.60000000000002</v>
      </c>
      <c r="I1370" s="288"/>
      <c r="J1370" s="289">
        <f>ROUND(I1370*H1370,2)</f>
        <v>0</v>
      </c>
      <c r="K1370" s="290"/>
      <c r="L1370" s="291"/>
      <c r="M1370" s="292" t="s">
        <v>1</v>
      </c>
      <c r="N1370" s="293" t="s">
        <v>43</v>
      </c>
      <c r="O1370" s="92"/>
      <c r="P1370" s="231">
        <f>O1370*H1370</f>
        <v>0</v>
      </c>
      <c r="Q1370" s="231">
        <v>0.0010499999999999999</v>
      </c>
      <c r="R1370" s="231">
        <f>Q1370*H1370</f>
        <v>0.70623000000000002</v>
      </c>
      <c r="S1370" s="231">
        <v>0</v>
      </c>
      <c r="T1370" s="232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33" t="s">
        <v>305</v>
      </c>
      <c r="AT1370" s="233" t="s">
        <v>695</v>
      </c>
      <c r="AU1370" s="233" t="s">
        <v>87</v>
      </c>
      <c r="AY1370" s="18" t="s">
        <v>155</v>
      </c>
      <c r="BE1370" s="234">
        <f>IF(N1370="základní",J1370,0)</f>
        <v>0</v>
      </c>
      <c r="BF1370" s="234">
        <f>IF(N1370="snížená",J1370,0)</f>
        <v>0</v>
      </c>
      <c r="BG1370" s="234">
        <f>IF(N1370="zákl. přenesená",J1370,0)</f>
        <v>0</v>
      </c>
      <c r="BH1370" s="234">
        <f>IF(N1370="sníž. přenesená",J1370,0)</f>
        <v>0</v>
      </c>
      <c r="BI1370" s="234">
        <f>IF(N1370="nulová",J1370,0)</f>
        <v>0</v>
      </c>
      <c r="BJ1370" s="18" t="s">
        <v>85</v>
      </c>
      <c r="BK1370" s="234">
        <f>ROUND(I1370*H1370,2)</f>
        <v>0</v>
      </c>
      <c r="BL1370" s="18" t="s">
        <v>161</v>
      </c>
      <c r="BM1370" s="233" t="s">
        <v>1187</v>
      </c>
    </row>
    <row r="1371" s="2" customFormat="1">
      <c r="A1371" s="39"/>
      <c r="B1371" s="40"/>
      <c r="C1371" s="41"/>
      <c r="D1371" s="235" t="s">
        <v>163</v>
      </c>
      <c r="E1371" s="41"/>
      <c r="F1371" s="236" t="s">
        <v>1186</v>
      </c>
      <c r="G1371" s="41"/>
      <c r="H1371" s="41"/>
      <c r="I1371" s="237"/>
      <c r="J1371" s="41"/>
      <c r="K1371" s="41"/>
      <c r="L1371" s="45"/>
      <c r="M1371" s="238"/>
      <c r="N1371" s="239"/>
      <c r="O1371" s="92"/>
      <c r="P1371" s="92"/>
      <c r="Q1371" s="92"/>
      <c r="R1371" s="92"/>
      <c r="S1371" s="92"/>
      <c r="T1371" s="93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163</v>
      </c>
      <c r="AU1371" s="18" t="s">
        <v>87</v>
      </c>
    </row>
    <row r="1372" s="14" customFormat="1">
      <c r="A1372" s="14"/>
      <c r="B1372" s="250"/>
      <c r="C1372" s="251"/>
      <c r="D1372" s="235" t="s">
        <v>165</v>
      </c>
      <c r="E1372" s="252" t="s">
        <v>1</v>
      </c>
      <c r="F1372" s="253" t="s">
        <v>1188</v>
      </c>
      <c r="G1372" s="251"/>
      <c r="H1372" s="254">
        <v>672.60000000000002</v>
      </c>
      <c r="I1372" s="255"/>
      <c r="J1372" s="251"/>
      <c r="K1372" s="251"/>
      <c r="L1372" s="256"/>
      <c r="M1372" s="257"/>
      <c r="N1372" s="258"/>
      <c r="O1372" s="258"/>
      <c r="P1372" s="258"/>
      <c r="Q1372" s="258"/>
      <c r="R1372" s="258"/>
      <c r="S1372" s="258"/>
      <c r="T1372" s="259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0" t="s">
        <v>165</v>
      </c>
      <c r="AU1372" s="260" t="s">
        <v>87</v>
      </c>
      <c r="AV1372" s="14" t="s">
        <v>87</v>
      </c>
      <c r="AW1372" s="14" t="s">
        <v>33</v>
      </c>
      <c r="AX1372" s="14" t="s">
        <v>85</v>
      </c>
      <c r="AY1372" s="260" t="s">
        <v>155</v>
      </c>
    </row>
    <row r="1373" s="2" customFormat="1" ht="21.75" customHeight="1">
      <c r="A1373" s="39"/>
      <c r="B1373" s="40"/>
      <c r="C1373" s="221" t="s">
        <v>1189</v>
      </c>
      <c r="D1373" s="221" t="s">
        <v>157</v>
      </c>
      <c r="E1373" s="222" t="s">
        <v>1190</v>
      </c>
      <c r="F1373" s="223" t="s">
        <v>1191</v>
      </c>
      <c r="G1373" s="224" t="s">
        <v>761</v>
      </c>
      <c r="H1373" s="225">
        <v>17</v>
      </c>
      <c r="I1373" s="226"/>
      <c r="J1373" s="227">
        <f>ROUND(I1373*H1373,2)</f>
        <v>0</v>
      </c>
      <c r="K1373" s="228"/>
      <c r="L1373" s="45"/>
      <c r="M1373" s="229" t="s">
        <v>1</v>
      </c>
      <c r="N1373" s="230" t="s">
        <v>43</v>
      </c>
      <c r="O1373" s="92"/>
      <c r="P1373" s="231">
        <f>O1373*H1373</f>
        <v>0</v>
      </c>
      <c r="Q1373" s="231">
        <v>0</v>
      </c>
      <c r="R1373" s="231">
        <f>Q1373*H1373</f>
        <v>0</v>
      </c>
      <c r="S1373" s="231">
        <v>0</v>
      </c>
      <c r="T1373" s="232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3" t="s">
        <v>161</v>
      </c>
      <c r="AT1373" s="233" t="s">
        <v>157</v>
      </c>
      <c r="AU1373" s="233" t="s">
        <v>87</v>
      </c>
      <c r="AY1373" s="18" t="s">
        <v>155</v>
      </c>
      <c r="BE1373" s="234">
        <f>IF(N1373="základní",J1373,0)</f>
        <v>0</v>
      </c>
      <c r="BF1373" s="234">
        <f>IF(N1373="snížená",J1373,0)</f>
        <v>0</v>
      </c>
      <c r="BG1373" s="234">
        <f>IF(N1373="zákl. přenesená",J1373,0)</f>
        <v>0</v>
      </c>
      <c r="BH1373" s="234">
        <f>IF(N1373="sníž. přenesená",J1373,0)</f>
        <v>0</v>
      </c>
      <c r="BI1373" s="234">
        <f>IF(N1373="nulová",J1373,0)</f>
        <v>0</v>
      </c>
      <c r="BJ1373" s="18" t="s">
        <v>85</v>
      </c>
      <c r="BK1373" s="234">
        <f>ROUND(I1373*H1373,2)</f>
        <v>0</v>
      </c>
      <c r="BL1373" s="18" t="s">
        <v>161</v>
      </c>
      <c r="BM1373" s="233" t="s">
        <v>1192</v>
      </c>
    </row>
    <row r="1374" s="2" customFormat="1">
      <c r="A1374" s="39"/>
      <c r="B1374" s="40"/>
      <c r="C1374" s="41"/>
      <c r="D1374" s="235" t="s">
        <v>163</v>
      </c>
      <c r="E1374" s="41"/>
      <c r="F1374" s="236" t="s">
        <v>1193</v>
      </c>
      <c r="G1374" s="41"/>
      <c r="H1374" s="41"/>
      <c r="I1374" s="237"/>
      <c r="J1374" s="41"/>
      <c r="K1374" s="41"/>
      <c r="L1374" s="45"/>
      <c r="M1374" s="238"/>
      <c r="N1374" s="239"/>
      <c r="O1374" s="92"/>
      <c r="P1374" s="92"/>
      <c r="Q1374" s="92"/>
      <c r="R1374" s="92"/>
      <c r="S1374" s="92"/>
      <c r="T1374" s="93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T1374" s="18" t="s">
        <v>163</v>
      </c>
      <c r="AU1374" s="18" t="s">
        <v>87</v>
      </c>
    </row>
    <row r="1375" s="2" customFormat="1" ht="16.5" customHeight="1">
      <c r="A1375" s="39"/>
      <c r="B1375" s="40"/>
      <c r="C1375" s="283" t="s">
        <v>1194</v>
      </c>
      <c r="D1375" s="283" t="s">
        <v>695</v>
      </c>
      <c r="E1375" s="284" t="s">
        <v>1195</v>
      </c>
      <c r="F1375" s="285" t="s">
        <v>1196</v>
      </c>
      <c r="G1375" s="286" t="s">
        <v>761</v>
      </c>
      <c r="H1375" s="287">
        <v>6</v>
      </c>
      <c r="I1375" s="288"/>
      <c r="J1375" s="289">
        <f>ROUND(I1375*H1375,2)</f>
        <v>0</v>
      </c>
      <c r="K1375" s="290"/>
      <c r="L1375" s="291"/>
      <c r="M1375" s="292" t="s">
        <v>1</v>
      </c>
      <c r="N1375" s="293" t="s">
        <v>43</v>
      </c>
      <c r="O1375" s="92"/>
      <c r="P1375" s="231">
        <f>O1375*H1375</f>
        <v>0</v>
      </c>
      <c r="Q1375" s="231">
        <v>0.00019000000000000001</v>
      </c>
      <c r="R1375" s="231">
        <f>Q1375*H1375</f>
        <v>0.00114</v>
      </c>
      <c r="S1375" s="231">
        <v>0</v>
      </c>
      <c r="T1375" s="232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33" t="s">
        <v>305</v>
      </c>
      <c r="AT1375" s="233" t="s">
        <v>695</v>
      </c>
      <c r="AU1375" s="233" t="s">
        <v>87</v>
      </c>
      <c r="AY1375" s="18" t="s">
        <v>155</v>
      </c>
      <c r="BE1375" s="234">
        <f>IF(N1375="základní",J1375,0)</f>
        <v>0</v>
      </c>
      <c r="BF1375" s="234">
        <f>IF(N1375="snížená",J1375,0)</f>
        <v>0</v>
      </c>
      <c r="BG1375" s="234">
        <f>IF(N1375="zákl. přenesená",J1375,0)</f>
        <v>0</v>
      </c>
      <c r="BH1375" s="234">
        <f>IF(N1375="sníž. přenesená",J1375,0)</f>
        <v>0</v>
      </c>
      <c r="BI1375" s="234">
        <f>IF(N1375="nulová",J1375,0)</f>
        <v>0</v>
      </c>
      <c r="BJ1375" s="18" t="s">
        <v>85</v>
      </c>
      <c r="BK1375" s="234">
        <f>ROUND(I1375*H1375,2)</f>
        <v>0</v>
      </c>
      <c r="BL1375" s="18" t="s">
        <v>161</v>
      </c>
      <c r="BM1375" s="233" t="s">
        <v>1197</v>
      </c>
    </row>
    <row r="1376" s="2" customFormat="1">
      <c r="A1376" s="39"/>
      <c r="B1376" s="40"/>
      <c r="C1376" s="41"/>
      <c r="D1376" s="235" t="s">
        <v>163</v>
      </c>
      <c r="E1376" s="41"/>
      <c r="F1376" s="236" t="s">
        <v>1196</v>
      </c>
      <c r="G1376" s="41"/>
      <c r="H1376" s="41"/>
      <c r="I1376" s="237"/>
      <c r="J1376" s="41"/>
      <c r="K1376" s="41"/>
      <c r="L1376" s="45"/>
      <c r="M1376" s="238"/>
      <c r="N1376" s="239"/>
      <c r="O1376" s="92"/>
      <c r="P1376" s="92"/>
      <c r="Q1376" s="92"/>
      <c r="R1376" s="92"/>
      <c r="S1376" s="92"/>
      <c r="T1376" s="93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T1376" s="18" t="s">
        <v>163</v>
      </c>
      <c r="AU1376" s="18" t="s">
        <v>87</v>
      </c>
    </row>
    <row r="1377" s="2" customFormat="1" ht="16.5" customHeight="1">
      <c r="A1377" s="39"/>
      <c r="B1377" s="40"/>
      <c r="C1377" s="283" t="s">
        <v>1198</v>
      </c>
      <c r="D1377" s="283" t="s">
        <v>695</v>
      </c>
      <c r="E1377" s="284" t="s">
        <v>1199</v>
      </c>
      <c r="F1377" s="285" t="s">
        <v>1200</v>
      </c>
      <c r="G1377" s="286" t="s">
        <v>761</v>
      </c>
      <c r="H1377" s="287">
        <v>6</v>
      </c>
      <c r="I1377" s="288"/>
      <c r="J1377" s="289">
        <f>ROUND(I1377*H1377,2)</f>
        <v>0</v>
      </c>
      <c r="K1377" s="290"/>
      <c r="L1377" s="291"/>
      <c r="M1377" s="292" t="s">
        <v>1</v>
      </c>
      <c r="N1377" s="293" t="s">
        <v>43</v>
      </c>
      <c r="O1377" s="92"/>
      <c r="P1377" s="231">
        <f>O1377*H1377</f>
        <v>0</v>
      </c>
      <c r="Q1377" s="231">
        <v>0.51900000000000002</v>
      </c>
      <c r="R1377" s="231">
        <f>Q1377*H1377</f>
        <v>3.1139999999999999</v>
      </c>
      <c r="S1377" s="231">
        <v>0</v>
      </c>
      <c r="T1377" s="232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3" t="s">
        <v>305</v>
      </c>
      <c r="AT1377" s="233" t="s">
        <v>695</v>
      </c>
      <c r="AU1377" s="233" t="s">
        <v>87</v>
      </c>
      <c r="AY1377" s="18" t="s">
        <v>155</v>
      </c>
      <c r="BE1377" s="234">
        <f>IF(N1377="základní",J1377,0)</f>
        <v>0</v>
      </c>
      <c r="BF1377" s="234">
        <f>IF(N1377="snížená",J1377,0)</f>
        <v>0</v>
      </c>
      <c r="BG1377" s="234">
        <f>IF(N1377="zákl. přenesená",J1377,0)</f>
        <v>0</v>
      </c>
      <c r="BH1377" s="234">
        <f>IF(N1377="sníž. přenesená",J1377,0)</f>
        <v>0</v>
      </c>
      <c r="BI1377" s="234">
        <f>IF(N1377="nulová",J1377,0)</f>
        <v>0</v>
      </c>
      <c r="BJ1377" s="18" t="s">
        <v>85</v>
      </c>
      <c r="BK1377" s="234">
        <f>ROUND(I1377*H1377,2)</f>
        <v>0</v>
      </c>
      <c r="BL1377" s="18" t="s">
        <v>161</v>
      </c>
      <c r="BM1377" s="233" t="s">
        <v>1201</v>
      </c>
    </row>
    <row r="1378" s="2" customFormat="1">
      <c r="A1378" s="39"/>
      <c r="B1378" s="40"/>
      <c r="C1378" s="41"/>
      <c r="D1378" s="235" t="s">
        <v>163</v>
      </c>
      <c r="E1378" s="41"/>
      <c r="F1378" s="236" t="s">
        <v>1200</v>
      </c>
      <c r="G1378" s="41"/>
      <c r="H1378" s="41"/>
      <c r="I1378" s="237"/>
      <c r="J1378" s="41"/>
      <c r="K1378" s="41"/>
      <c r="L1378" s="45"/>
      <c r="M1378" s="238"/>
      <c r="N1378" s="239"/>
      <c r="O1378" s="92"/>
      <c r="P1378" s="92"/>
      <c r="Q1378" s="92"/>
      <c r="R1378" s="92"/>
      <c r="S1378" s="92"/>
      <c r="T1378" s="93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T1378" s="18" t="s">
        <v>163</v>
      </c>
      <c r="AU1378" s="18" t="s">
        <v>87</v>
      </c>
    </row>
    <row r="1379" s="2" customFormat="1" ht="21.75" customHeight="1">
      <c r="A1379" s="39"/>
      <c r="B1379" s="40"/>
      <c r="C1379" s="283" t="s">
        <v>1202</v>
      </c>
      <c r="D1379" s="283" t="s">
        <v>695</v>
      </c>
      <c r="E1379" s="284" t="s">
        <v>1203</v>
      </c>
      <c r="F1379" s="285" t="s">
        <v>1204</v>
      </c>
      <c r="G1379" s="286" t="s">
        <v>761</v>
      </c>
      <c r="H1379" s="287">
        <v>6</v>
      </c>
      <c r="I1379" s="288"/>
      <c r="J1379" s="289">
        <f>ROUND(I1379*H1379,2)</f>
        <v>0</v>
      </c>
      <c r="K1379" s="290"/>
      <c r="L1379" s="291"/>
      <c r="M1379" s="292" t="s">
        <v>1</v>
      </c>
      <c r="N1379" s="293" t="s">
        <v>43</v>
      </c>
      <c r="O1379" s="92"/>
      <c r="P1379" s="231">
        <f>O1379*H1379</f>
        <v>0</v>
      </c>
      <c r="Q1379" s="231">
        <v>3.0000000000000001E-05</v>
      </c>
      <c r="R1379" s="231">
        <f>Q1379*H1379</f>
        <v>0.00018000000000000001</v>
      </c>
      <c r="S1379" s="231">
        <v>0</v>
      </c>
      <c r="T1379" s="232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3" t="s">
        <v>305</v>
      </c>
      <c r="AT1379" s="233" t="s">
        <v>695</v>
      </c>
      <c r="AU1379" s="233" t="s">
        <v>87</v>
      </c>
      <c r="AY1379" s="18" t="s">
        <v>155</v>
      </c>
      <c r="BE1379" s="234">
        <f>IF(N1379="základní",J1379,0)</f>
        <v>0</v>
      </c>
      <c r="BF1379" s="234">
        <f>IF(N1379="snížená",J1379,0)</f>
        <v>0</v>
      </c>
      <c r="BG1379" s="234">
        <f>IF(N1379="zákl. přenesená",J1379,0)</f>
        <v>0</v>
      </c>
      <c r="BH1379" s="234">
        <f>IF(N1379="sníž. přenesená",J1379,0)</f>
        <v>0</v>
      </c>
      <c r="BI1379" s="234">
        <f>IF(N1379="nulová",J1379,0)</f>
        <v>0</v>
      </c>
      <c r="BJ1379" s="18" t="s">
        <v>85</v>
      </c>
      <c r="BK1379" s="234">
        <f>ROUND(I1379*H1379,2)</f>
        <v>0</v>
      </c>
      <c r="BL1379" s="18" t="s">
        <v>161</v>
      </c>
      <c r="BM1379" s="233" t="s">
        <v>1205</v>
      </c>
    </row>
    <row r="1380" s="2" customFormat="1">
      <c r="A1380" s="39"/>
      <c r="B1380" s="40"/>
      <c r="C1380" s="41"/>
      <c r="D1380" s="235" t="s">
        <v>163</v>
      </c>
      <c r="E1380" s="41"/>
      <c r="F1380" s="236" t="s">
        <v>1204</v>
      </c>
      <c r="G1380" s="41"/>
      <c r="H1380" s="41"/>
      <c r="I1380" s="237"/>
      <c r="J1380" s="41"/>
      <c r="K1380" s="41"/>
      <c r="L1380" s="45"/>
      <c r="M1380" s="238"/>
      <c r="N1380" s="239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163</v>
      </c>
      <c r="AU1380" s="18" t="s">
        <v>87</v>
      </c>
    </row>
    <row r="1381" s="2" customFormat="1" ht="16.5" customHeight="1">
      <c r="A1381" s="39"/>
      <c r="B1381" s="40"/>
      <c r="C1381" s="283" t="s">
        <v>1206</v>
      </c>
      <c r="D1381" s="283" t="s">
        <v>695</v>
      </c>
      <c r="E1381" s="284" t="s">
        <v>1207</v>
      </c>
      <c r="F1381" s="285" t="s">
        <v>1208</v>
      </c>
      <c r="G1381" s="286" t="s">
        <v>761</v>
      </c>
      <c r="H1381" s="287">
        <v>3</v>
      </c>
      <c r="I1381" s="288"/>
      <c r="J1381" s="289">
        <f>ROUND(I1381*H1381,2)</f>
        <v>0</v>
      </c>
      <c r="K1381" s="290"/>
      <c r="L1381" s="291"/>
      <c r="M1381" s="292" t="s">
        <v>1</v>
      </c>
      <c r="N1381" s="293" t="s">
        <v>43</v>
      </c>
      <c r="O1381" s="92"/>
      <c r="P1381" s="231">
        <f>O1381*H1381</f>
        <v>0</v>
      </c>
      <c r="Q1381" s="231">
        <v>0.00029</v>
      </c>
      <c r="R1381" s="231">
        <f>Q1381*H1381</f>
        <v>0.00087000000000000001</v>
      </c>
      <c r="S1381" s="231">
        <v>0</v>
      </c>
      <c r="T1381" s="232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3" t="s">
        <v>305</v>
      </c>
      <c r="AT1381" s="233" t="s">
        <v>695</v>
      </c>
      <c r="AU1381" s="233" t="s">
        <v>87</v>
      </c>
      <c r="AY1381" s="18" t="s">
        <v>155</v>
      </c>
      <c r="BE1381" s="234">
        <f>IF(N1381="základní",J1381,0)</f>
        <v>0</v>
      </c>
      <c r="BF1381" s="234">
        <f>IF(N1381="snížená",J1381,0)</f>
        <v>0</v>
      </c>
      <c r="BG1381" s="234">
        <f>IF(N1381="zákl. přenesená",J1381,0)</f>
        <v>0</v>
      </c>
      <c r="BH1381" s="234">
        <f>IF(N1381="sníž. přenesená",J1381,0)</f>
        <v>0</v>
      </c>
      <c r="BI1381" s="234">
        <f>IF(N1381="nulová",J1381,0)</f>
        <v>0</v>
      </c>
      <c r="BJ1381" s="18" t="s">
        <v>85</v>
      </c>
      <c r="BK1381" s="234">
        <f>ROUND(I1381*H1381,2)</f>
        <v>0</v>
      </c>
      <c r="BL1381" s="18" t="s">
        <v>161</v>
      </c>
      <c r="BM1381" s="233" t="s">
        <v>1209</v>
      </c>
    </row>
    <row r="1382" s="2" customFormat="1">
      <c r="A1382" s="39"/>
      <c r="B1382" s="40"/>
      <c r="C1382" s="41"/>
      <c r="D1382" s="235" t="s">
        <v>163</v>
      </c>
      <c r="E1382" s="41"/>
      <c r="F1382" s="236" t="s">
        <v>1208</v>
      </c>
      <c r="G1382" s="41"/>
      <c r="H1382" s="41"/>
      <c r="I1382" s="237"/>
      <c r="J1382" s="41"/>
      <c r="K1382" s="41"/>
      <c r="L1382" s="45"/>
      <c r="M1382" s="238"/>
      <c r="N1382" s="239"/>
      <c r="O1382" s="92"/>
      <c r="P1382" s="92"/>
      <c r="Q1382" s="92"/>
      <c r="R1382" s="92"/>
      <c r="S1382" s="92"/>
      <c r="T1382" s="93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T1382" s="18" t="s">
        <v>163</v>
      </c>
      <c r="AU1382" s="18" t="s">
        <v>87</v>
      </c>
    </row>
    <row r="1383" s="2" customFormat="1" ht="16.5" customHeight="1">
      <c r="A1383" s="39"/>
      <c r="B1383" s="40"/>
      <c r="C1383" s="283" t="s">
        <v>1210</v>
      </c>
      <c r="D1383" s="283" t="s">
        <v>695</v>
      </c>
      <c r="E1383" s="284" t="s">
        <v>1211</v>
      </c>
      <c r="F1383" s="285" t="s">
        <v>1212</v>
      </c>
      <c r="G1383" s="286" t="s">
        <v>761</v>
      </c>
      <c r="H1383" s="287">
        <v>5</v>
      </c>
      <c r="I1383" s="288"/>
      <c r="J1383" s="289">
        <f>ROUND(I1383*H1383,2)</f>
        <v>0</v>
      </c>
      <c r="K1383" s="290"/>
      <c r="L1383" s="291"/>
      <c r="M1383" s="292" t="s">
        <v>1</v>
      </c>
      <c r="N1383" s="293" t="s">
        <v>43</v>
      </c>
      <c r="O1383" s="92"/>
      <c r="P1383" s="231">
        <f>O1383*H1383</f>
        <v>0</v>
      </c>
      <c r="Q1383" s="231">
        <v>0.00036000000000000002</v>
      </c>
      <c r="R1383" s="231">
        <f>Q1383*H1383</f>
        <v>0.0018000000000000002</v>
      </c>
      <c r="S1383" s="231">
        <v>0</v>
      </c>
      <c r="T1383" s="232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3" t="s">
        <v>305</v>
      </c>
      <c r="AT1383" s="233" t="s">
        <v>695</v>
      </c>
      <c r="AU1383" s="233" t="s">
        <v>87</v>
      </c>
      <c r="AY1383" s="18" t="s">
        <v>155</v>
      </c>
      <c r="BE1383" s="234">
        <f>IF(N1383="základní",J1383,0)</f>
        <v>0</v>
      </c>
      <c r="BF1383" s="234">
        <f>IF(N1383="snížená",J1383,0)</f>
        <v>0</v>
      </c>
      <c r="BG1383" s="234">
        <f>IF(N1383="zákl. přenesená",J1383,0)</f>
        <v>0</v>
      </c>
      <c r="BH1383" s="234">
        <f>IF(N1383="sníž. přenesená",J1383,0)</f>
        <v>0</v>
      </c>
      <c r="BI1383" s="234">
        <f>IF(N1383="nulová",J1383,0)</f>
        <v>0</v>
      </c>
      <c r="BJ1383" s="18" t="s">
        <v>85</v>
      </c>
      <c r="BK1383" s="234">
        <f>ROUND(I1383*H1383,2)</f>
        <v>0</v>
      </c>
      <c r="BL1383" s="18" t="s">
        <v>161</v>
      </c>
      <c r="BM1383" s="233" t="s">
        <v>1213</v>
      </c>
    </row>
    <row r="1384" s="2" customFormat="1">
      <c r="A1384" s="39"/>
      <c r="B1384" s="40"/>
      <c r="C1384" s="41"/>
      <c r="D1384" s="235" t="s">
        <v>163</v>
      </c>
      <c r="E1384" s="41"/>
      <c r="F1384" s="236" t="s">
        <v>1212</v>
      </c>
      <c r="G1384" s="41"/>
      <c r="H1384" s="41"/>
      <c r="I1384" s="237"/>
      <c r="J1384" s="41"/>
      <c r="K1384" s="41"/>
      <c r="L1384" s="45"/>
      <c r="M1384" s="238"/>
      <c r="N1384" s="239"/>
      <c r="O1384" s="92"/>
      <c r="P1384" s="92"/>
      <c r="Q1384" s="92"/>
      <c r="R1384" s="92"/>
      <c r="S1384" s="92"/>
      <c r="T1384" s="93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T1384" s="18" t="s">
        <v>163</v>
      </c>
      <c r="AU1384" s="18" t="s">
        <v>87</v>
      </c>
    </row>
    <row r="1385" s="2" customFormat="1" ht="16.5" customHeight="1">
      <c r="A1385" s="39"/>
      <c r="B1385" s="40"/>
      <c r="C1385" s="283" t="s">
        <v>1214</v>
      </c>
      <c r="D1385" s="283" t="s">
        <v>695</v>
      </c>
      <c r="E1385" s="284" t="s">
        <v>1215</v>
      </c>
      <c r="F1385" s="285" t="s">
        <v>1216</v>
      </c>
      <c r="G1385" s="286" t="s">
        <v>761</v>
      </c>
      <c r="H1385" s="287">
        <v>2</v>
      </c>
      <c r="I1385" s="288"/>
      <c r="J1385" s="289">
        <f>ROUND(I1385*H1385,2)</f>
        <v>0</v>
      </c>
      <c r="K1385" s="290"/>
      <c r="L1385" s="291"/>
      <c r="M1385" s="292" t="s">
        <v>1</v>
      </c>
      <c r="N1385" s="293" t="s">
        <v>43</v>
      </c>
      <c r="O1385" s="92"/>
      <c r="P1385" s="231">
        <f>O1385*H1385</f>
        <v>0</v>
      </c>
      <c r="Q1385" s="231">
        <v>0.00036000000000000002</v>
      </c>
      <c r="R1385" s="231">
        <f>Q1385*H1385</f>
        <v>0.00072000000000000005</v>
      </c>
      <c r="S1385" s="231">
        <v>0</v>
      </c>
      <c r="T1385" s="232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3" t="s">
        <v>305</v>
      </c>
      <c r="AT1385" s="233" t="s">
        <v>695</v>
      </c>
      <c r="AU1385" s="233" t="s">
        <v>87</v>
      </c>
      <c r="AY1385" s="18" t="s">
        <v>155</v>
      </c>
      <c r="BE1385" s="234">
        <f>IF(N1385="základní",J1385,0)</f>
        <v>0</v>
      </c>
      <c r="BF1385" s="234">
        <f>IF(N1385="snížená",J1385,0)</f>
        <v>0</v>
      </c>
      <c r="BG1385" s="234">
        <f>IF(N1385="zákl. přenesená",J1385,0)</f>
        <v>0</v>
      </c>
      <c r="BH1385" s="234">
        <f>IF(N1385="sníž. přenesená",J1385,0)</f>
        <v>0</v>
      </c>
      <c r="BI1385" s="234">
        <f>IF(N1385="nulová",J1385,0)</f>
        <v>0</v>
      </c>
      <c r="BJ1385" s="18" t="s">
        <v>85</v>
      </c>
      <c r="BK1385" s="234">
        <f>ROUND(I1385*H1385,2)</f>
        <v>0</v>
      </c>
      <c r="BL1385" s="18" t="s">
        <v>161</v>
      </c>
      <c r="BM1385" s="233" t="s">
        <v>1217</v>
      </c>
    </row>
    <row r="1386" s="2" customFormat="1">
      <c r="A1386" s="39"/>
      <c r="B1386" s="40"/>
      <c r="C1386" s="41"/>
      <c r="D1386" s="235" t="s">
        <v>163</v>
      </c>
      <c r="E1386" s="41"/>
      <c r="F1386" s="236" t="s">
        <v>1216</v>
      </c>
      <c r="G1386" s="41"/>
      <c r="H1386" s="41"/>
      <c r="I1386" s="237"/>
      <c r="J1386" s="41"/>
      <c r="K1386" s="41"/>
      <c r="L1386" s="45"/>
      <c r="M1386" s="238"/>
      <c r="N1386" s="239"/>
      <c r="O1386" s="92"/>
      <c r="P1386" s="92"/>
      <c r="Q1386" s="92"/>
      <c r="R1386" s="92"/>
      <c r="S1386" s="92"/>
      <c r="T1386" s="93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T1386" s="18" t="s">
        <v>163</v>
      </c>
      <c r="AU1386" s="18" t="s">
        <v>87</v>
      </c>
    </row>
    <row r="1387" s="2" customFormat="1" ht="16.5" customHeight="1">
      <c r="A1387" s="39"/>
      <c r="B1387" s="40"/>
      <c r="C1387" s="283" t="s">
        <v>1218</v>
      </c>
      <c r="D1387" s="283" t="s">
        <v>695</v>
      </c>
      <c r="E1387" s="284" t="s">
        <v>1219</v>
      </c>
      <c r="F1387" s="285" t="s">
        <v>1220</v>
      </c>
      <c r="G1387" s="286" t="s">
        <v>761</v>
      </c>
      <c r="H1387" s="287">
        <v>1</v>
      </c>
      <c r="I1387" s="288"/>
      <c r="J1387" s="289">
        <f>ROUND(I1387*H1387,2)</f>
        <v>0</v>
      </c>
      <c r="K1387" s="290"/>
      <c r="L1387" s="291"/>
      <c r="M1387" s="292" t="s">
        <v>1</v>
      </c>
      <c r="N1387" s="293" t="s">
        <v>43</v>
      </c>
      <c r="O1387" s="92"/>
      <c r="P1387" s="231">
        <f>O1387*H1387</f>
        <v>0</v>
      </c>
      <c r="Q1387" s="231">
        <v>0.00036000000000000002</v>
      </c>
      <c r="R1387" s="231">
        <f>Q1387*H1387</f>
        <v>0.00036000000000000002</v>
      </c>
      <c r="S1387" s="231">
        <v>0</v>
      </c>
      <c r="T1387" s="232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3" t="s">
        <v>305</v>
      </c>
      <c r="AT1387" s="233" t="s">
        <v>695</v>
      </c>
      <c r="AU1387" s="233" t="s">
        <v>87</v>
      </c>
      <c r="AY1387" s="18" t="s">
        <v>155</v>
      </c>
      <c r="BE1387" s="234">
        <f>IF(N1387="základní",J1387,0)</f>
        <v>0</v>
      </c>
      <c r="BF1387" s="234">
        <f>IF(N1387="snížená",J1387,0)</f>
        <v>0</v>
      </c>
      <c r="BG1387" s="234">
        <f>IF(N1387="zákl. přenesená",J1387,0)</f>
        <v>0</v>
      </c>
      <c r="BH1387" s="234">
        <f>IF(N1387="sníž. přenesená",J1387,0)</f>
        <v>0</v>
      </c>
      <c r="BI1387" s="234">
        <f>IF(N1387="nulová",J1387,0)</f>
        <v>0</v>
      </c>
      <c r="BJ1387" s="18" t="s">
        <v>85</v>
      </c>
      <c r="BK1387" s="234">
        <f>ROUND(I1387*H1387,2)</f>
        <v>0</v>
      </c>
      <c r="BL1387" s="18" t="s">
        <v>161</v>
      </c>
      <c r="BM1387" s="233" t="s">
        <v>1221</v>
      </c>
    </row>
    <row r="1388" s="2" customFormat="1">
      <c r="A1388" s="39"/>
      <c r="B1388" s="40"/>
      <c r="C1388" s="41"/>
      <c r="D1388" s="235" t="s">
        <v>163</v>
      </c>
      <c r="E1388" s="41"/>
      <c r="F1388" s="236" t="s">
        <v>1220</v>
      </c>
      <c r="G1388" s="41"/>
      <c r="H1388" s="41"/>
      <c r="I1388" s="237"/>
      <c r="J1388" s="41"/>
      <c r="K1388" s="41"/>
      <c r="L1388" s="45"/>
      <c r="M1388" s="238"/>
      <c r="N1388" s="239"/>
      <c r="O1388" s="92"/>
      <c r="P1388" s="92"/>
      <c r="Q1388" s="92"/>
      <c r="R1388" s="92"/>
      <c r="S1388" s="92"/>
      <c r="T1388" s="93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T1388" s="18" t="s">
        <v>163</v>
      </c>
      <c r="AU1388" s="18" t="s">
        <v>87</v>
      </c>
    </row>
    <row r="1389" s="2" customFormat="1" ht="21.75" customHeight="1">
      <c r="A1389" s="39"/>
      <c r="B1389" s="40"/>
      <c r="C1389" s="221" t="s">
        <v>1222</v>
      </c>
      <c r="D1389" s="221" t="s">
        <v>157</v>
      </c>
      <c r="E1389" s="222" t="s">
        <v>1223</v>
      </c>
      <c r="F1389" s="223" t="s">
        <v>1224</v>
      </c>
      <c r="G1389" s="224" t="s">
        <v>761</v>
      </c>
      <c r="H1389" s="225">
        <v>7</v>
      </c>
      <c r="I1389" s="226"/>
      <c r="J1389" s="227">
        <f>ROUND(I1389*H1389,2)</f>
        <v>0</v>
      </c>
      <c r="K1389" s="228"/>
      <c r="L1389" s="45"/>
      <c r="M1389" s="229" t="s">
        <v>1</v>
      </c>
      <c r="N1389" s="230" t="s">
        <v>43</v>
      </c>
      <c r="O1389" s="92"/>
      <c r="P1389" s="231">
        <f>O1389*H1389</f>
        <v>0</v>
      </c>
      <c r="Q1389" s="231">
        <v>0</v>
      </c>
      <c r="R1389" s="231">
        <f>Q1389*H1389</f>
        <v>0</v>
      </c>
      <c r="S1389" s="231">
        <v>0</v>
      </c>
      <c r="T1389" s="232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33" t="s">
        <v>161</v>
      </c>
      <c r="AT1389" s="233" t="s">
        <v>157</v>
      </c>
      <c r="AU1389" s="233" t="s">
        <v>87</v>
      </c>
      <c r="AY1389" s="18" t="s">
        <v>155</v>
      </c>
      <c r="BE1389" s="234">
        <f>IF(N1389="základní",J1389,0)</f>
        <v>0</v>
      </c>
      <c r="BF1389" s="234">
        <f>IF(N1389="snížená",J1389,0)</f>
        <v>0</v>
      </c>
      <c r="BG1389" s="234">
        <f>IF(N1389="zákl. přenesená",J1389,0)</f>
        <v>0</v>
      </c>
      <c r="BH1389" s="234">
        <f>IF(N1389="sníž. přenesená",J1389,0)</f>
        <v>0</v>
      </c>
      <c r="BI1389" s="234">
        <f>IF(N1389="nulová",J1389,0)</f>
        <v>0</v>
      </c>
      <c r="BJ1389" s="18" t="s">
        <v>85</v>
      </c>
      <c r="BK1389" s="234">
        <f>ROUND(I1389*H1389,2)</f>
        <v>0</v>
      </c>
      <c r="BL1389" s="18" t="s">
        <v>161</v>
      </c>
      <c r="BM1389" s="233" t="s">
        <v>1225</v>
      </c>
    </row>
    <row r="1390" s="2" customFormat="1">
      <c r="A1390" s="39"/>
      <c r="B1390" s="40"/>
      <c r="C1390" s="41"/>
      <c r="D1390" s="235" t="s">
        <v>163</v>
      </c>
      <c r="E1390" s="41"/>
      <c r="F1390" s="236" t="s">
        <v>1226</v>
      </c>
      <c r="G1390" s="41"/>
      <c r="H1390" s="41"/>
      <c r="I1390" s="237"/>
      <c r="J1390" s="41"/>
      <c r="K1390" s="41"/>
      <c r="L1390" s="45"/>
      <c r="M1390" s="238"/>
      <c r="N1390" s="239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163</v>
      </c>
      <c r="AU1390" s="18" t="s">
        <v>87</v>
      </c>
    </row>
    <row r="1391" s="2" customFormat="1" ht="21.75" customHeight="1">
      <c r="A1391" s="39"/>
      <c r="B1391" s="40"/>
      <c r="C1391" s="283" t="s">
        <v>1227</v>
      </c>
      <c r="D1391" s="283" t="s">
        <v>695</v>
      </c>
      <c r="E1391" s="284" t="s">
        <v>1228</v>
      </c>
      <c r="F1391" s="285" t="s">
        <v>1229</v>
      </c>
      <c r="G1391" s="286" t="s">
        <v>761</v>
      </c>
      <c r="H1391" s="287">
        <v>1</v>
      </c>
      <c r="I1391" s="288"/>
      <c r="J1391" s="289">
        <f>ROUND(I1391*H1391,2)</f>
        <v>0</v>
      </c>
      <c r="K1391" s="290"/>
      <c r="L1391" s="291"/>
      <c r="M1391" s="292" t="s">
        <v>1</v>
      </c>
      <c r="N1391" s="293" t="s">
        <v>43</v>
      </c>
      <c r="O1391" s="92"/>
      <c r="P1391" s="231">
        <f>O1391*H1391</f>
        <v>0</v>
      </c>
      <c r="Q1391" s="231">
        <v>0.0016000000000000001</v>
      </c>
      <c r="R1391" s="231">
        <f>Q1391*H1391</f>
        <v>0.0016000000000000001</v>
      </c>
      <c r="S1391" s="231">
        <v>0</v>
      </c>
      <c r="T1391" s="232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33" t="s">
        <v>305</v>
      </c>
      <c r="AT1391" s="233" t="s">
        <v>695</v>
      </c>
      <c r="AU1391" s="233" t="s">
        <v>87</v>
      </c>
      <c r="AY1391" s="18" t="s">
        <v>155</v>
      </c>
      <c r="BE1391" s="234">
        <f>IF(N1391="základní",J1391,0)</f>
        <v>0</v>
      </c>
      <c r="BF1391" s="234">
        <f>IF(N1391="snížená",J1391,0)</f>
        <v>0</v>
      </c>
      <c r="BG1391" s="234">
        <f>IF(N1391="zákl. přenesená",J1391,0)</f>
        <v>0</v>
      </c>
      <c r="BH1391" s="234">
        <f>IF(N1391="sníž. přenesená",J1391,0)</f>
        <v>0</v>
      </c>
      <c r="BI1391" s="234">
        <f>IF(N1391="nulová",J1391,0)</f>
        <v>0</v>
      </c>
      <c r="BJ1391" s="18" t="s">
        <v>85</v>
      </c>
      <c r="BK1391" s="234">
        <f>ROUND(I1391*H1391,2)</f>
        <v>0</v>
      </c>
      <c r="BL1391" s="18" t="s">
        <v>161</v>
      </c>
      <c r="BM1391" s="233" t="s">
        <v>1230</v>
      </c>
    </row>
    <row r="1392" s="2" customFormat="1">
      <c r="A1392" s="39"/>
      <c r="B1392" s="40"/>
      <c r="C1392" s="41"/>
      <c r="D1392" s="235" t="s">
        <v>163</v>
      </c>
      <c r="E1392" s="41"/>
      <c r="F1392" s="236" t="s">
        <v>1229</v>
      </c>
      <c r="G1392" s="41"/>
      <c r="H1392" s="41"/>
      <c r="I1392" s="237"/>
      <c r="J1392" s="41"/>
      <c r="K1392" s="41"/>
      <c r="L1392" s="45"/>
      <c r="M1392" s="238"/>
      <c r="N1392" s="239"/>
      <c r="O1392" s="92"/>
      <c r="P1392" s="92"/>
      <c r="Q1392" s="92"/>
      <c r="R1392" s="92"/>
      <c r="S1392" s="92"/>
      <c r="T1392" s="93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T1392" s="18" t="s">
        <v>163</v>
      </c>
      <c r="AU1392" s="18" t="s">
        <v>87</v>
      </c>
    </row>
    <row r="1393" s="2" customFormat="1" ht="21.75" customHeight="1">
      <c r="A1393" s="39"/>
      <c r="B1393" s="40"/>
      <c r="C1393" s="283" t="s">
        <v>1231</v>
      </c>
      <c r="D1393" s="283" t="s">
        <v>695</v>
      </c>
      <c r="E1393" s="284" t="s">
        <v>1232</v>
      </c>
      <c r="F1393" s="285" t="s">
        <v>1233</v>
      </c>
      <c r="G1393" s="286" t="s">
        <v>761</v>
      </c>
      <c r="H1393" s="287">
        <v>1</v>
      </c>
      <c r="I1393" s="288"/>
      <c r="J1393" s="289">
        <f>ROUND(I1393*H1393,2)</f>
        <v>0</v>
      </c>
      <c r="K1393" s="290"/>
      <c r="L1393" s="291"/>
      <c r="M1393" s="292" t="s">
        <v>1</v>
      </c>
      <c r="N1393" s="293" t="s">
        <v>43</v>
      </c>
      <c r="O1393" s="92"/>
      <c r="P1393" s="231">
        <f>O1393*H1393</f>
        <v>0</v>
      </c>
      <c r="Q1393" s="231">
        <v>0.0014</v>
      </c>
      <c r="R1393" s="231">
        <f>Q1393*H1393</f>
        <v>0.0014</v>
      </c>
      <c r="S1393" s="231">
        <v>0</v>
      </c>
      <c r="T1393" s="232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3" t="s">
        <v>305</v>
      </c>
      <c r="AT1393" s="233" t="s">
        <v>695</v>
      </c>
      <c r="AU1393" s="233" t="s">
        <v>87</v>
      </c>
      <c r="AY1393" s="18" t="s">
        <v>155</v>
      </c>
      <c r="BE1393" s="234">
        <f>IF(N1393="základní",J1393,0)</f>
        <v>0</v>
      </c>
      <c r="BF1393" s="234">
        <f>IF(N1393="snížená",J1393,0)</f>
        <v>0</v>
      </c>
      <c r="BG1393" s="234">
        <f>IF(N1393="zákl. přenesená",J1393,0)</f>
        <v>0</v>
      </c>
      <c r="BH1393" s="234">
        <f>IF(N1393="sníž. přenesená",J1393,0)</f>
        <v>0</v>
      </c>
      <c r="BI1393" s="234">
        <f>IF(N1393="nulová",J1393,0)</f>
        <v>0</v>
      </c>
      <c r="BJ1393" s="18" t="s">
        <v>85</v>
      </c>
      <c r="BK1393" s="234">
        <f>ROUND(I1393*H1393,2)</f>
        <v>0</v>
      </c>
      <c r="BL1393" s="18" t="s">
        <v>161</v>
      </c>
      <c r="BM1393" s="233" t="s">
        <v>1234</v>
      </c>
    </row>
    <row r="1394" s="2" customFormat="1">
      <c r="A1394" s="39"/>
      <c r="B1394" s="40"/>
      <c r="C1394" s="41"/>
      <c r="D1394" s="235" t="s">
        <v>163</v>
      </c>
      <c r="E1394" s="41"/>
      <c r="F1394" s="236" t="s">
        <v>1233</v>
      </c>
      <c r="G1394" s="41"/>
      <c r="H1394" s="41"/>
      <c r="I1394" s="237"/>
      <c r="J1394" s="41"/>
      <c r="K1394" s="41"/>
      <c r="L1394" s="45"/>
      <c r="M1394" s="238"/>
      <c r="N1394" s="239"/>
      <c r="O1394" s="92"/>
      <c r="P1394" s="92"/>
      <c r="Q1394" s="92"/>
      <c r="R1394" s="92"/>
      <c r="S1394" s="92"/>
      <c r="T1394" s="93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T1394" s="18" t="s">
        <v>163</v>
      </c>
      <c r="AU1394" s="18" t="s">
        <v>87</v>
      </c>
    </row>
    <row r="1395" s="2" customFormat="1" ht="21.75" customHeight="1">
      <c r="A1395" s="39"/>
      <c r="B1395" s="40"/>
      <c r="C1395" s="283" t="s">
        <v>1235</v>
      </c>
      <c r="D1395" s="283" t="s">
        <v>695</v>
      </c>
      <c r="E1395" s="284" t="s">
        <v>1236</v>
      </c>
      <c r="F1395" s="285" t="s">
        <v>1237</v>
      </c>
      <c r="G1395" s="286" t="s">
        <v>761</v>
      </c>
      <c r="H1395" s="287">
        <v>1</v>
      </c>
      <c r="I1395" s="288"/>
      <c r="J1395" s="289">
        <f>ROUND(I1395*H1395,2)</f>
        <v>0</v>
      </c>
      <c r="K1395" s="290"/>
      <c r="L1395" s="291"/>
      <c r="M1395" s="292" t="s">
        <v>1</v>
      </c>
      <c r="N1395" s="293" t="s">
        <v>43</v>
      </c>
      <c r="O1395" s="92"/>
      <c r="P1395" s="231">
        <f>O1395*H1395</f>
        <v>0</v>
      </c>
      <c r="Q1395" s="231">
        <v>0.0014</v>
      </c>
      <c r="R1395" s="231">
        <f>Q1395*H1395</f>
        <v>0.0014</v>
      </c>
      <c r="S1395" s="231">
        <v>0</v>
      </c>
      <c r="T1395" s="232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3" t="s">
        <v>305</v>
      </c>
      <c r="AT1395" s="233" t="s">
        <v>695</v>
      </c>
      <c r="AU1395" s="233" t="s">
        <v>87</v>
      </c>
      <c r="AY1395" s="18" t="s">
        <v>155</v>
      </c>
      <c r="BE1395" s="234">
        <f>IF(N1395="základní",J1395,0)</f>
        <v>0</v>
      </c>
      <c r="BF1395" s="234">
        <f>IF(N1395="snížená",J1395,0)</f>
        <v>0</v>
      </c>
      <c r="BG1395" s="234">
        <f>IF(N1395="zákl. přenesená",J1395,0)</f>
        <v>0</v>
      </c>
      <c r="BH1395" s="234">
        <f>IF(N1395="sníž. přenesená",J1395,0)</f>
        <v>0</v>
      </c>
      <c r="BI1395" s="234">
        <f>IF(N1395="nulová",J1395,0)</f>
        <v>0</v>
      </c>
      <c r="BJ1395" s="18" t="s">
        <v>85</v>
      </c>
      <c r="BK1395" s="234">
        <f>ROUND(I1395*H1395,2)</f>
        <v>0</v>
      </c>
      <c r="BL1395" s="18" t="s">
        <v>161</v>
      </c>
      <c r="BM1395" s="233" t="s">
        <v>1238</v>
      </c>
    </row>
    <row r="1396" s="2" customFormat="1">
      <c r="A1396" s="39"/>
      <c r="B1396" s="40"/>
      <c r="C1396" s="41"/>
      <c r="D1396" s="235" t="s">
        <v>163</v>
      </c>
      <c r="E1396" s="41"/>
      <c r="F1396" s="236" t="s">
        <v>1233</v>
      </c>
      <c r="G1396" s="41"/>
      <c r="H1396" s="41"/>
      <c r="I1396" s="237"/>
      <c r="J1396" s="41"/>
      <c r="K1396" s="41"/>
      <c r="L1396" s="45"/>
      <c r="M1396" s="238"/>
      <c r="N1396" s="239"/>
      <c r="O1396" s="92"/>
      <c r="P1396" s="92"/>
      <c r="Q1396" s="92"/>
      <c r="R1396" s="92"/>
      <c r="S1396" s="92"/>
      <c r="T1396" s="93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163</v>
      </c>
      <c r="AU1396" s="18" t="s">
        <v>87</v>
      </c>
    </row>
    <row r="1397" s="2" customFormat="1" ht="16.5" customHeight="1">
      <c r="A1397" s="39"/>
      <c r="B1397" s="40"/>
      <c r="C1397" s="283" t="s">
        <v>1239</v>
      </c>
      <c r="D1397" s="283" t="s">
        <v>695</v>
      </c>
      <c r="E1397" s="284" t="s">
        <v>1240</v>
      </c>
      <c r="F1397" s="285" t="s">
        <v>1241</v>
      </c>
      <c r="G1397" s="286" t="s">
        <v>761</v>
      </c>
      <c r="H1397" s="287">
        <v>4</v>
      </c>
      <c r="I1397" s="288"/>
      <c r="J1397" s="289">
        <f>ROUND(I1397*H1397,2)</f>
        <v>0</v>
      </c>
      <c r="K1397" s="290"/>
      <c r="L1397" s="291"/>
      <c r="M1397" s="292" t="s">
        <v>1</v>
      </c>
      <c r="N1397" s="293" t="s">
        <v>43</v>
      </c>
      <c r="O1397" s="92"/>
      <c r="P1397" s="231">
        <f>O1397*H1397</f>
        <v>0</v>
      </c>
      <c r="Q1397" s="231">
        <v>0.00056999999999999998</v>
      </c>
      <c r="R1397" s="231">
        <f>Q1397*H1397</f>
        <v>0.0022799999999999999</v>
      </c>
      <c r="S1397" s="231">
        <v>0</v>
      </c>
      <c r="T1397" s="232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33" t="s">
        <v>305</v>
      </c>
      <c r="AT1397" s="233" t="s">
        <v>695</v>
      </c>
      <c r="AU1397" s="233" t="s">
        <v>87</v>
      </c>
      <c r="AY1397" s="18" t="s">
        <v>155</v>
      </c>
      <c r="BE1397" s="234">
        <f>IF(N1397="základní",J1397,0)</f>
        <v>0</v>
      </c>
      <c r="BF1397" s="234">
        <f>IF(N1397="snížená",J1397,0)</f>
        <v>0</v>
      </c>
      <c r="BG1397" s="234">
        <f>IF(N1397="zákl. přenesená",J1397,0)</f>
        <v>0</v>
      </c>
      <c r="BH1397" s="234">
        <f>IF(N1397="sníž. přenesená",J1397,0)</f>
        <v>0</v>
      </c>
      <c r="BI1397" s="234">
        <f>IF(N1397="nulová",J1397,0)</f>
        <v>0</v>
      </c>
      <c r="BJ1397" s="18" t="s">
        <v>85</v>
      </c>
      <c r="BK1397" s="234">
        <f>ROUND(I1397*H1397,2)</f>
        <v>0</v>
      </c>
      <c r="BL1397" s="18" t="s">
        <v>161</v>
      </c>
      <c r="BM1397" s="233" t="s">
        <v>1242</v>
      </c>
    </row>
    <row r="1398" s="2" customFormat="1">
      <c r="A1398" s="39"/>
      <c r="B1398" s="40"/>
      <c r="C1398" s="41"/>
      <c r="D1398" s="235" t="s">
        <v>163</v>
      </c>
      <c r="E1398" s="41"/>
      <c r="F1398" s="236" t="s">
        <v>1241</v>
      </c>
      <c r="G1398" s="41"/>
      <c r="H1398" s="41"/>
      <c r="I1398" s="237"/>
      <c r="J1398" s="41"/>
      <c r="K1398" s="41"/>
      <c r="L1398" s="45"/>
      <c r="M1398" s="238"/>
      <c r="N1398" s="239"/>
      <c r="O1398" s="92"/>
      <c r="P1398" s="92"/>
      <c r="Q1398" s="92"/>
      <c r="R1398" s="92"/>
      <c r="S1398" s="92"/>
      <c r="T1398" s="93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T1398" s="18" t="s">
        <v>163</v>
      </c>
      <c r="AU1398" s="18" t="s">
        <v>87</v>
      </c>
    </row>
    <row r="1399" s="2" customFormat="1" ht="16.5" customHeight="1">
      <c r="A1399" s="39"/>
      <c r="B1399" s="40"/>
      <c r="C1399" s="283" t="s">
        <v>1243</v>
      </c>
      <c r="D1399" s="283" t="s">
        <v>695</v>
      </c>
      <c r="E1399" s="284" t="s">
        <v>1244</v>
      </c>
      <c r="F1399" s="285" t="s">
        <v>1245</v>
      </c>
      <c r="G1399" s="286" t="s">
        <v>761</v>
      </c>
      <c r="H1399" s="287">
        <v>4</v>
      </c>
      <c r="I1399" s="288"/>
      <c r="J1399" s="289">
        <f>ROUND(I1399*H1399,2)</f>
        <v>0</v>
      </c>
      <c r="K1399" s="290"/>
      <c r="L1399" s="291"/>
      <c r="M1399" s="292" t="s">
        <v>1</v>
      </c>
      <c r="N1399" s="293" t="s">
        <v>43</v>
      </c>
      <c r="O1399" s="92"/>
      <c r="P1399" s="231">
        <f>O1399*H1399</f>
        <v>0</v>
      </c>
      <c r="Q1399" s="231">
        <v>0.51900000000000002</v>
      </c>
      <c r="R1399" s="231">
        <f>Q1399*H1399</f>
        <v>2.0760000000000001</v>
      </c>
      <c r="S1399" s="231">
        <v>0</v>
      </c>
      <c r="T1399" s="232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33" t="s">
        <v>305</v>
      </c>
      <c r="AT1399" s="233" t="s">
        <v>695</v>
      </c>
      <c r="AU1399" s="233" t="s">
        <v>87</v>
      </c>
      <c r="AY1399" s="18" t="s">
        <v>155</v>
      </c>
      <c r="BE1399" s="234">
        <f>IF(N1399="základní",J1399,0)</f>
        <v>0</v>
      </c>
      <c r="BF1399" s="234">
        <f>IF(N1399="snížená",J1399,0)</f>
        <v>0</v>
      </c>
      <c r="BG1399" s="234">
        <f>IF(N1399="zákl. přenesená",J1399,0)</f>
        <v>0</v>
      </c>
      <c r="BH1399" s="234">
        <f>IF(N1399="sníž. přenesená",J1399,0)</f>
        <v>0</v>
      </c>
      <c r="BI1399" s="234">
        <f>IF(N1399="nulová",J1399,0)</f>
        <v>0</v>
      </c>
      <c r="BJ1399" s="18" t="s">
        <v>85</v>
      </c>
      <c r="BK1399" s="234">
        <f>ROUND(I1399*H1399,2)</f>
        <v>0</v>
      </c>
      <c r="BL1399" s="18" t="s">
        <v>161</v>
      </c>
      <c r="BM1399" s="233" t="s">
        <v>1246</v>
      </c>
    </row>
    <row r="1400" s="2" customFormat="1">
      <c r="A1400" s="39"/>
      <c r="B1400" s="40"/>
      <c r="C1400" s="41"/>
      <c r="D1400" s="235" t="s">
        <v>163</v>
      </c>
      <c r="E1400" s="41"/>
      <c r="F1400" s="236" t="s">
        <v>1245</v>
      </c>
      <c r="G1400" s="41"/>
      <c r="H1400" s="41"/>
      <c r="I1400" s="237"/>
      <c r="J1400" s="41"/>
      <c r="K1400" s="41"/>
      <c r="L1400" s="45"/>
      <c r="M1400" s="238"/>
      <c r="N1400" s="239"/>
      <c r="O1400" s="92"/>
      <c r="P1400" s="92"/>
      <c r="Q1400" s="92"/>
      <c r="R1400" s="92"/>
      <c r="S1400" s="92"/>
      <c r="T1400" s="93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T1400" s="18" t="s">
        <v>163</v>
      </c>
      <c r="AU1400" s="18" t="s">
        <v>87</v>
      </c>
    </row>
    <row r="1401" s="2" customFormat="1" ht="21.75" customHeight="1">
      <c r="A1401" s="39"/>
      <c r="B1401" s="40"/>
      <c r="C1401" s="283" t="s">
        <v>1247</v>
      </c>
      <c r="D1401" s="283" t="s">
        <v>695</v>
      </c>
      <c r="E1401" s="284" t="s">
        <v>1248</v>
      </c>
      <c r="F1401" s="285" t="s">
        <v>1249</v>
      </c>
      <c r="G1401" s="286" t="s">
        <v>761</v>
      </c>
      <c r="H1401" s="287">
        <v>4</v>
      </c>
      <c r="I1401" s="288"/>
      <c r="J1401" s="289">
        <f>ROUND(I1401*H1401,2)</f>
        <v>0</v>
      </c>
      <c r="K1401" s="290"/>
      <c r="L1401" s="291"/>
      <c r="M1401" s="292" t="s">
        <v>1</v>
      </c>
      <c r="N1401" s="293" t="s">
        <v>43</v>
      </c>
      <c r="O1401" s="92"/>
      <c r="P1401" s="231">
        <f>O1401*H1401</f>
        <v>0</v>
      </c>
      <c r="Q1401" s="231">
        <v>3.0000000000000001E-05</v>
      </c>
      <c r="R1401" s="231">
        <f>Q1401*H1401</f>
        <v>0.00012</v>
      </c>
      <c r="S1401" s="231">
        <v>0</v>
      </c>
      <c r="T1401" s="232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3" t="s">
        <v>305</v>
      </c>
      <c r="AT1401" s="233" t="s">
        <v>695</v>
      </c>
      <c r="AU1401" s="233" t="s">
        <v>87</v>
      </c>
      <c r="AY1401" s="18" t="s">
        <v>155</v>
      </c>
      <c r="BE1401" s="234">
        <f>IF(N1401="základní",J1401,0)</f>
        <v>0</v>
      </c>
      <c r="BF1401" s="234">
        <f>IF(N1401="snížená",J1401,0)</f>
        <v>0</v>
      </c>
      <c r="BG1401" s="234">
        <f>IF(N1401="zákl. přenesená",J1401,0)</f>
        <v>0</v>
      </c>
      <c r="BH1401" s="234">
        <f>IF(N1401="sníž. přenesená",J1401,0)</f>
        <v>0</v>
      </c>
      <c r="BI1401" s="234">
        <f>IF(N1401="nulová",J1401,0)</f>
        <v>0</v>
      </c>
      <c r="BJ1401" s="18" t="s">
        <v>85</v>
      </c>
      <c r="BK1401" s="234">
        <f>ROUND(I1401*H1401,2)</f>
        <v>0</v>
      </c>
      <c r="BL1401" s="18" t="s">
        <v>161</v>
      </c>
      <c r="BM1401" s="233" t="s">
        <v>1250</v>
      </c>
    </row>
    <row r="1402" s="2" customFormat="1">
      <c r="A1402" s="39"/>
      <c r="B1402" s="40"/>
      <c r="C1402" s="41"/>
      <c r="D1402" s="235" t="s">
        <v>163</v>
      </c>
      <c r="E1402" s="41"/>
      <c r="F1402" s="236" t="s">
        <v>1251</v>
      </c>
      <c r="G1402" s="41"/>
      <c r="H1402" s="41"/>
      <c r="I1402" s="237"/>
      <c r="J1402" s="41"/>
      <c r="K1402" s="41"/>
      <c r="L1402" s="45"/>
      <c r="M1402" s="238"/>
      <c r="N1402" s="239"/>
      <c r="O1402" s="92"/>
      <c r="P1402" s="92"/>
      <c r="Q1402" s="92"/>
      <c r="R1402" s="92"/>
      <c r="S1402" s="92"/>
      <c r="T1402" s="93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163</v>
      </c>
      <c r="AU1402" s="18" t="s">
        <v>87</v>
      </c>
    </row>
    <row r="1403" s="2" customFormat="1" ht="21.75" customHeight="1">
      <c r="A1403" s="39"/>
      <c r="B1403" s="40"/>
      <c r="C1403" s="221" t="s">
        <v>1252</v>
      </c>
      <c r="D1403" s="221" t="s">
        <v>157</v>
      </c>
      <c r="E1403" s="222" t="s">
        <v>1253</v>
      </c>
      <c r="F1403" s="223" t="s">
        <v>1254</v>
      </c>
      <c r="G1403" s="224" t="s">
        <v>761</v>
      </c>
      <c r="H1403" s="225">
        <v>3</v>
      </c>
      <c r="I1403" s="226"/>
      <c r="J1403" s="227">
        <f>ROUND(I1403*H1403,2)</f>
        <v>0</v>
      </c>
      <c r="K1403" s="228"/>
      <c r="L1403" s="45"/>
      <c r="M1403" s="229" t="s">
        <v>1</v>
      </c>
      <c r="N1403" s="230" t="s">
        <v>43</v>
      </c>
      <c r="O1403" s="92"/>
      <c r="P1403" s="231">
        <f>O1403*H1403</f>
        <v>0</v>
      </c>
      <c r="Q1403" s="231">
        <v>0.0017099999999999999</v>
      </c>
      <c r="R1403" s="231">
        <f>Q1403*H1403</f>
        <v>0.00513</v>
      </c>
      <c r="S1403" s="231">
        <v>0</v>
      </c>
      <c r="T1403" s="232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33" t="s">
        <v>161</v>
      </c>
      <c r="AT1403" s="233" t="s">
        <v>157</v>
      </c>
      <c r="AU1403" s="233" t="s">
        <v>87</v>
      </c>
      <c r="AY1403" s="18" t="s">
        <v>155</v>
      </c>
      <c r="BE1403" s="234">
        <f>IF(N1403="základní",J1403,0)</f>
        <v>0</v>
      </c>
      <c r="BF1403" s="234">
        <f>IF(N1403="snížená",J1403,0)</f>
        <v>0</v>
      </c>
      <c r="BG1403" s="234">
        <f>IF(N1403="zákl. přenesená",J1403,0)</f>
        <v>0</v>
      </c>
      <c r="BH1403" s="234">
        <f>IF(N1403="sníž. přenesená",J1403,0)</f>
        <v>0</v>
      </c>
      <c r="BI1403" s="234">
        <f>IF(N1403="nulová",J1403,0)</f>
        <v>0</v>
      </c>
      <c r="BJ1403" s="18" t="s">
        <v>85</v>
      </c>
      <c r="BK1403" s="234">
        <f>ROUND(I1403*H1403,2)</f>
        <v>0</v>
      </c>
      <c r="BL1403" s="18" t="s">
        <v>161</v>
      </c>
      <c r="BM1403" s="233" t="s">
        <v>1255</v>
      </c>
    </row>
    <row r="1404" s="2" customFormat="1">
      <c r="A1404" s="39"/>
      <c r="B1404" s="40"/>
      <c r="C1404" s="41"/>
      <c r="D1404" s="235" t="s">
        <v>163</v>
      </c>
      <c r="E1404" s="41"/>
      <c r="F1404" s="236" t="s">
        <v>1256</v>
      </c>
      <c r="G1404" s="41"/>
      <c r="H1404" s="41"/>
      <c r="I1404" s="237"/>
      <c r="J1404" s="41"/>
      <c r="K1404" s="41"/>
      <c r="L1404" s="45"/>
      <c r="M1404" s="238"/>
      <c r="N1404" s="239"/>
      <c r="O1404" s="92"/>
      <c r="P1404" s="92"/>
      <c r="Q1404" s="92"/>
      <c r="R1404" s="92"/>
      <c r="S1404" s="92"/>
      <c r="T1404" s="93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T1404" s="18" t="s">
        <v>163</v>
      </c>
      <c r="AU1404" s="18" t="s">
        <v>87</v>
      </c>
    </row>
    <row r="1405" s="2" customFormat="1" ht="33" customHeight="1">
      <c r="A1405" s="39"/>
      <c r="B1405" s="40"/>
      <c r="C1405" s="283" t="s">
        <v>1257</v>
      </c>
      <c r="D1405" s="283" t="s">
        <v>695</v>
      </c>
      <c r="E1405" s="284" t="s">
        <v>1258</v>
      </c>
      <c r="F1405" s="285" t="s">
        <v>1259</v>
      </c>
      <c r="G1405" s="286" t="s">
        <v>761</v>
      </c>
      <c r="H1405" s="287">
        <v>1</v>
      </c>
      <c r="I1405" s="288"/>
      <c r="J1405" s="289">
        <f>ROUND(I1405*H1405,2)</f>
        <v>0</v>
      </c>
      <c r="K1405" s="290"/>
      <c r="L1405" s="291"/>
      <c r="M1405" s="292" t="s">
        <v>1</v>
      </c>
      <c r="N1405" s="293" t="s">
        <v>43</v>
      </c>
      <c r="O1405" s="92"/>
      <c r="P1405" s="231">
        <f>O1405*H1405</f>
        <v>0</v>
      </c>
      <c r="Q1405" s="231">
        <v>0.0178</v>
      </c>
      <c r="R1405" s="231">
        <f>Q1405*H1405</f>
        <v>0.0178</v>
      </c>
      <c r="S1405" s="231">
        <v>0</v>
      </c>
      <c r="T1405" s="232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3" t="s">
        <v>305</v>
      </c>
      <c r="AT1405" s="233" t="s">
        <v>695</v>
      </c>
      <c r="AU1405" s="233" t="s">
        <v>87</v>
      </c>
      <c r="AY1405" s="18" t="s">
        <v>155</v>
      </c>
      <c r="BE1405" s="234">
        <f>IF(N1405="základní",J1405,0)</f>
        <v>0</v>
      </c>
      <c r="BF1405" s="234">
        <f>IF(N1405="snížená",J1405,0)</f>
        <v>0</v>
      </c>
      <c r="BG1405" s="234">
        <f>IF(N1405="zákl. přenesená",J1405,0)</f>
        <v>0</v>
      </c>
      <c r="BH1405" s="234">
        <f>IF(N1405="sníž. přenesená",J1405,0)</f>
        <v>0</v>
      </c>
      <c r="BI1405" s="234">
        <f>IF(N1405="nulová",J1405,0)</f>
        <v>0</v>
      </c>
      <c r="BJ1405" s="18" t="s">
        <v>85</v>
      </c>
      <c r="BK1405" s="234">
        <f>ROUND(I1405*H1405,2)</f>
        <v>0</v>
      </c>
      <c r="BL1405" s="18" t="s">
        <v>161</v>
      </c>
      <c r="BM1405" s="233" t="s">
        <v>1260</v>
      </c>
    </row>
    <row r="1406" s="2" customFormat="1">
      <c r="A1406" s="39"/>
      <c r="B1406" s="40"/>
      <c r="C1406" s="41"/>
      <c r="D1406" s="235" t="s">
        <v>163</v>
      </c>
      <c r="E1406" s="41"/>
      <c r="F1406" s="236" t="s">
        <v>1259</v>
      </c>
      <c r="G1406" s="41"/>
      <c r="H1406" s="41"/>
      <c r="I1406" s="237"/>
      <c r="J1406" s="41"/>
      <c r="K1406" s="41"/>
      <c r="L1406" s="45"/>
      <c r="M1406" s="238"/>
      <c r="N1406" s="239"/>
      <c r="O1406" s="92"/>
      <c r="P1406" s="92"/>
      <c r="Q1406" s="92"/>
      <c r="R1406" s="92"/>
      <c r="S1406" s="92"/>
      <c r="T1406" s="93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T1406" s="18" t="s">
        <v>163</v>
      </c>
      <c r="AU1406" s="18" t="s">
        <v>87</v>
      </c>
    </row>
    <row r="1407" s="13" customFormat="1">
      <c r="A1407" s="13"/>
      <c r="B1407" s="240"/>
      <c r="C1407" s="241"/>
      <c r="D1407" s="235" t="s">
        <v>165</v>
      </c>
      <c r="E1407" s="242" t="s">
        <v>1</v>
      </c>
      <c r="F1407" s="243" t="s">
        <v>1261</v>
      </c>
      <c r="G1407" s="241"/>
      <c r="H1407" s="242" t="s">
        <v>1</v>
      </c>
      <c r="I1407" s="244"/>
      <c r="J1407" s="241"/>
      <c r="K1407" s="241"/>
      <c r="L1407" s="245"/>
      <c r="M1407" s="246"/>
      <c r="N1407" s="247"/>
      <c r="O1407" s="247"/>
      <c r="P1407" s="247"/>
      <c r="Q1407" s="247"/>
      <c r="R1407" s="247"/>
      <c r="S1407" s="247"/>
      <c r="T1407" s="248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9" t="s">
        <v>165</v>
      </c>
      <c r="AU1407" s="249" t="s">
        <v>87</v>
      </c>
      <c r="AV1407" s="13" t="s">
        <v>85</v>
      </c>
      <c r="AW1407" s="13" t="s">
        <v>33</v>
      </c>
      <c r="AX1407" s="13" t="s">
        <v>78</v>
      </c>
      <c r="AY1407" s="249" t="s">
        <v>155</v>
      </c>
    </row>
    <row r="1408" s="14" customFormat="1">
      <c r="A1408" s="14"/>
      <c r="B1408" s="250"/>
      <c r="C1408" s="251"/>
      <c r="D1408" s="235" t="s">
        <v>165</v>
      </c>
      <c r="E1408" s="252" t="s">
        <v>1</v>
      </c>
      <c r="F1408" s="253" t="s">
        <v>85</v>
      </c>
      <c r="G1408" s="251"/>
      <c r="H1408" s="254">
        <v>1</v>
      </c>
      <c r="I1408" s="255"/>
      <c r="J1408" s="251"/>
      <c r="K1408" s="251"/>
      <c r="L1408" s="256"/>
      <c r="M1408" s="257"/>
      <c r="N1408" s="258"/>
      <c r="O1408" s="258"/>
      <c r="P1408" s="258"/>
      <c r="Q1408" s="258"/>
      <c r="R1408" s="258"/>
      <c r="S1408" s="258"/>
      <c r="T1408" s="259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0" t="s">
        <v>165</v>
      </c>
      <c r="AU1408" s="260" t="s">
        <v>87</v>
      </c>
      <c r="AV1408" s="14" t="s">
        <v>87</v>
      </c>
      <c r="AW1408" s="14" t="s">
        <v>33</v>
      </c>
      <c r="AX1408" s="14" t="s">
        <v>85</v>
      </c>
      <c r="AY1408" s="260" t="s">
        <v>155</v>
      </c>
    </row>
    <row r="1409" s="2" customFormat="1" ht="33" customHeight="1">
      <c r="A1409" s="39"/>
      <c r="B1409" s="40"/>
      <c r="C1409" s="283" t="s">
        <v>1262</v>
      </c>
      <c r="D1409" s="283" t="s">
        <v>695</v>
      </c>
      <c r="E1409" s="284" t="s">
        <v>1263</v>
      </c>
      <c r="F1409" s="285" t="s">
        <v>1264</v>
      </c>
      <c r="G1409" s="286" t="s">
        <v>761</v>
      </c>
      <c r="H1409" s="287">
        <v>1</v>
      </c>
      <c r="I1409" s="288"/>
      <c r="J1409" s="289">
        <f>ROUND(I1409*H1409,2)</f>
        <v>0</v>
      </c>
      <c r="K1409" s="290"/>
      <c r="L1409" s="291"/>
      <c r="M1409" s="292" t="s">
        <v>1</v>
      </c>
      <c r="N1409" s="293" t="s">
        <v>43</v>
      </c>
      <c r="O1409" s="92"/>
      <c r="P1409" s="231">
        <f>O1409*H1409</f>
        <v>0</v>
      </c>
      <c r="Q1409" s="231">
        <v>0.016500000000000001</v>
      </c>
      <c r="R1409" s="231">
        <f>Q1409*H1409</f>
        <v>0.016500000000000001</v>
      </c>
      <c r="S1409" s="231">
        <v>0</v>
      </c>
      <c r="T1409" s="232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3" t="s">
        <v>305</v>
      </c>
      <c r="AT1409" s="233" t="s">
        <v>695</v>
      </c>
      <c r="AU1409" s="233" t="s">
        <v>87</v>
      </c>
      <c r="AY1409" s="18" t="s">
        <v>155</v>
      </c>
      <c r="BE1409" s="234">
        <f>IF(N1409="základní",J1409,0)</f>
        <v>0</v>
      </c>
      <c r="BF1409" s="234">
        <f>IF(N1409="snížená",J1409,0)</f>
        <v>0</v>
      </c>
      <c r="BG1409" s="234">
        <f>IF(N1409="zákl. přenesená",J1409,0)</f>
        <v>0</v>
      </c>
      <c r="BH1409" s="234">
        <f>IF(N1409="sníž. přenesená",J1409,0)</f>
        <v>0</v>
      </c>
      <c r="BI1409" s="234">
        <f>IF(N1409="nulová",J1409,0)</f>
        <v>0</v>
      </c>
      <c r="BJ1409" s="18" t="s">
        <v>85</v>
      </c>
      <c r="BK1409" s="234">
        <f>ROUND(I1409*H1409,2)</f>
        <v>0</v>
      </c>
      <c r="BL1409" s="18" t="s">
        <v>161</v>
      </c>
      <c r="BM1409" s="233" t="s">
        <v>1265</v>
      </c>
    </row>
    <row r="1410" s="2" customFormat="1">
      <c r="A1410" s="39"/>
      <c r="B1410" s="40"/>
      <c r="C1410" s="41"/>
      <c r="D1410" s="235" t="s">
        <v>163</v>
      </c>
      <c r="E1410" s="41"/>
      <c r="F1410" s="236" t="s">
        <v>1264</v>
      </c>
      <c r="G1410" s="41"/>
      <c r="H1410" s="41"/>
      <c r="I1410" s="237"/>
      <c r="J1410" s="41"/>
      <c r="K1410" s="41"/>
      <c r="L1410" s="45"/>
      <c r="M1410" s="238"/>
      <c r="N1410" s="239"/>
      <c r="O1410" s="92"/>
      <c r="P1410" s="92"/>
      <c r="Q1410" s="92"/>
      <c r="R1410" s="92"/>
      <c r="S1410" s="92"/>
      <c r="T1410" s="93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T1410" s="18" t="s">
        <v>163</v>
      </c>
      <c r="AU1410" s="18" t="s">
        <v>87</v>
      </c>
    </row>
    <row r="1411" s="13" customFormat="1">
      <c r="A1411" s="13"/>
      <c r="B1411" s="240"/>
      <c r="C1411" s="241"/>
      <c r="D1411" s="235" t="s">
        <v>165</v>
      </c>
      <c r="E1411" s="242" t="s">
        <v>1</v>
      </c>
      <c r="F1411" s="243" t="s">
        <v>1261</v>
      </c>
      <c r="G1411" s="241"/>
      <c r="H1411" s="242" t="s">
        <v>1</v>
      </c>
      <c r="I1411" s="244"/>
      <c r="J1411" s="241"/>
      <c r="K1411" s="241"/>
      <c r="L1411" s="245"/>
      <c r="M1411" s="246"/>
      <c r="N1411" s="247"/>
      <c r="O1411" s="247"/>
      <c r="P1411" s="247"/>
      <c r="Q1411" s="247"/>
      <c r="R1411" s="247"/>
      <c r="S1411" s="247"/>
      <c r="T1411" s="248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9" t="s">
        <v>165</v>
      </c>
      <c r="AU1411" s="249" t="s">
        <v>87</v>
      </c>
      <c r="AV1411" s="13" t="s">
        <v>85</v>
      </c>
      <c r="AW1411" s="13" t="s">
        <v>33</v>
      </c>
      <c r="AX1411" s="13" t="s">
        <v>78</v>
      </c>
      <c r="AY1411" s="249" t="s">
        <v>155</v>
      </c>
    </row>
    <row r="1412" s="14" customFormat="1">
      <c r="A1412" s="14"/>
      <c r="B1412" s="250"/>
      <c r="C1412" s="251"/>
      <c r="D1412" s="235" t="s">
        <v>165</v>
      </c>
      <c r="E1412" s="252" t="s">
        <v>1</v>
      </c>
      <c r="F1412" s="253" t="s">
        <v>85</v>
      </c>
      <c r="G1412" s="251"/>
      <c r="H1412" s="254">
        <v>1</v>
      </c>
      <c r="I1412" s="255"/>
      <c r="J1412" s="251"/>
      <c r="K1412" s="251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0" t="s">
        <v>165</v>
      </c>
      <c r="AU1412" s="260" t="s">
        <v>87</v>
      </c>
      <c r="AV1412" s="14" t="s">
        <v>87</v>
      </c>
      <c r="AW1412" s="14" t="s">
        <v>33</v>
      </c>
      <c r="AX1412" s="14" t="s">
        <v>85</v>
      </c>
      <c r="AY1412" s="260" t="s">
        <v>155</v>
      </c>
    </row>
    <row r="1413" s="2" customFormat="1" ht="21.75" customHeight="1">
      <c r="A1413" s="39"/>
      <c r="B1413" s="40"/>
      <c r="C1413" s="283" t="s">
        <v>1266</v>
      </c>
      <c r="D1413" s="283" t="s">
        <v>695</v>
      </c>
      <c r="E1413" s="284" t="s">
        <v>1267</v>
      </c>
      <c r="F1413" s="285" t="s">
        <v>1268</v>
      </c>
      <c r="G1413" s="286" t="s">
        <v>761</v>
      </c>
      <c r="H1413" s="287">
        <v>1</v>
      </c>
      <c r="I1413" s="288"/>
      <c r="J1413" s="289">
        <f>ROUND(I1413*H1413,2)</f>
        <v>0</v>
      </c>
      <c r="K1413" s="290"/>
      <c r="L1413" s="291"/>
      <c r="M1413" s="292" t="s">
        <v>1</v>
      </c>
      <c r="N1413" s="293" t="s">
        <v>43</v>
      </c>
      <c r="O1413" s="92"/>
      <c r="P1413" s="231">
        <f>O1413*H1413</f>
        <v>0</v>
      </c>
      <c r="Q1413" s="231">
        <v>0.0264</v>
      </c>
      <c r="R1413" s="231">
        <f>Q1413*H1413</f>
        <v>0.0264</v>
      </c>
      <c r="S1413" s="231">
        <v>0</v>
      </c>
      <c r="T1413" s="232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3" t="s">
        <v>305</v>
      </c>
      <c r="AT1413" s="233" t="s">
        <v>695</v>
      </c>
      <c r="AU1413" s="233" t="s">
        <v>87</v>
      </c>
      <c r="AY1413" s="18" t="s">
        <v>155</v>
      </c>
      <c r="BE1413" s="234">
        <f>IF(N1413="základní",J1413,0)</f>
        <v>0</v>
      </c>
      <c r="BF1413" s="234">
        <f>IF(N1413="snížená",J1413,0)</f>
        <v>0</v>
      </c>
      <c r="BG1413" s="234">
        <f>IF(N1413="zákl. přenesená",J1413,0)</f>
        <v>0</v>
      </c>
      <c r="BH1413" s="234">
        <f>IF(N1413="sníž. přenesená",J1413,0)</f>
        <v>0</v>
      </c>
      <c r="BI1413" s="234">
        <f>IF(N1413="nulová",J1413,0)</f>
        <v>0</v>
      </c>
      <c r="BJ1413" s="18" t="s">
        <v>85</v>
      </c>
      <c r="BK1413" s="234">
        <f>ROUND(I1413*H1413,2)</f>
        <v>0</v>
      </c>
      <c r="BL1413" s="18" t="s">
        <v>161</v>
      </c>
      <c r="BM1413" s="233" t="s">
        <v>1269</v>
      </c>
    </row>
    <row r="1414" s="2" customFormat="1">
      <c r="A1414" s="39"/>
      <c r="B1414" s="40"/>
      <c r="C1414" s="41"/>
      <c r="D1414" s="235" t="s">
        <v>163</v>
      </c>
      <c r="E1414" s="41"/>
      <c r="F1414" s="236" t="s">
        <v>1268</v>
      </c>
      <c r="G1414" s="41"/>
      <c r="H1414" s="41"/>
      <c r="I1414" s="237"/>
      <c r="J1414" s="41"/>
      <c r="K1414" s="41"/>
      <c r="L1414" s="45"/>
      <c r="M1414" s="238"/>
      <c r="N1414" s="239"/>
      <c r="O1414" s="92"/>
      <c r="P1414" s="92"/>
      <c r="Q1414" s="92"/>
      <c r="R1414" s="92"/>
      <c r="S1414" s="92"/>
      <c r="T1414" s="93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T1414" s="18" t="s">
        <v>163</v>
      </c>
      <c r="AU1414" s="18" t="s">
        <v>87</v>
      </c>
    </row>
    <row r="1415" s="2" customFormat="1" ht="21.75" customHeight="1">
      <c r="A1415" s="39"/>
      <c r="B1415" s="40"/>
      <c r="C1415" s="221" t="s">
        <v>1270</v>
      </c>
      <c r="D1415" s="221" t="s">
        <v>157</v>
      </c>
      <c r="E1415" s="222" t="s">
        <v>1271</v>
      </c>
      <c r="F1415" s="223" t="s">
        <v>1272</v>
      </c>
      <c r="G1415" s="224" t="s">
        <v>761</v>
      </c>
      <c r="H1415" s="225">
        <v>10</v>
      </c>
      <c r="I1415" s="226"/>
      <c r="J1415" s="227">
        <f>ROUND(I1415*H1415,2)</f>
        <v>0</v>
      </c>
      <c r="K1415" s="228"/>
      <c r="L1415" s="45"/>
      <c r="M1415" s="229" t="s">
        <v>1</v>
      </c>
      <c r="N1415" s="230" t="s">
        <v>43</v>
      </c>
      <c r="O1415" s="92"/>
      <c r="P1415" s="231">
        <f>O1415*H1415</f>
        <v>0</v>
      </c>
      <c r="Q1415" s="231">
        <v>0.0017099999999999999</v>
      </c>
      <c r="R1415" s="231">
        <f>Q1415*H1415</f>
        <v>0.017100000000000001</v>
      </c>
      <c r="S1415" s="231">
        <v>0</v>
      </c>
      <c r="T1415" s="232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3" t="s">
        <v>161</v>
      </c>
      <c r="AT1415" s="233" t="s">
        <v>157</v>
      </c>
      <c r="AU1415" s="233" t="s">
        <v>87</v>
      </c>
      <c r="AY1415" s="18" t="s">
        <v>155</v>
      </c>
      <c r="BE1415" s="234">
        <f>IF(N1415="základní",J1415,0)</f>
        <v>0</v>
      </c>
      <c r="BF1415" s="234">
        <f>IF(N1415="snížená",J1415,0)</f>
        <v>0</v>
      </c>
      <c r="BG1415" s="234">
        <f>IF(N1415="zákl. přenesená",J1415,0)</f>
        <v>0</v>
      </c>
      <c r="BH1415" s="234">
        <f>IF(N1415="sníž. přenesená",J1415,0)</f>
        <v>0</v>
      </c>
      <c r="BI1415" s="234">
        <f>IF(N1415="nulová",J1415,0)</f>
        <v>0</v>
      </c>
      <c r="BJ1415" s="18" t="s">
        <v>85</v>
      </c>
      <c r="BK1415" s="234">
        <f>ROUND(I1415*H1415,2)</f>
        <v>0</v>
      </c>
      <c r="BL1415" s="18" t="s">
        <v>161</v>
      </c>
      <c r="BM1415" s="233" t="s">
        <v>1273</v>
      </c>
    </row>
    <row r="1416" s="2" customFormat="1">
      <c r="A1416" s="39"/>
      <c r="B1416" s="40"/>
      <c r="C1416" s="41"/>
      <c r="D1416" s="235" t="s">
        <v>163</v>
      </c>
      <c r="E1416" s="41"/>
      <c r="F1416" s="236" t="s">
        <v>1274</v>
      </c>
      <c r="G1416" s="41"/>
      <c r="H1416" s="41"/>
      <c r="I1416" s="237"/>
      <c r="J1416" s="41"/>
      <c r="K1416" s="41"/>
      <c r="L1416" s="45"/>
      <c r="M1416" s="238"/>
      <c r="N1416" s="239"/>
      <c r="O1416" s="92"/>
      <c r="P1416" s="92"/>
      <c r="Q1416" s="92"/>
      <c r="R1416" s="92"/>
      <c r="S1416" s="92"/>
      <c r="T1416" s="93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T1416" s="18" t="s">
        <v>163</v>
      </c>
      <c r="AU1416" s="18" t="s">
        <v>87</v>
      </c>
    </row>
    <row r="1417" s="2" customFormat="1" ht="33" customHeight="1">
      <c r="A1417" s="39"/>
      <c r="B1417" s="40"/>
      <c r="C1417" s="283" t="s">
        <v>1275</v>
      </c>
      <c r="D1417" s="283" t="s">
        <v>695</v>
      </c>
      <c r="E1417" s="284" t="s">
        <v>1276</v>
      </c>
      <c r="F1417" s="285" t="s">
        <v>1277</v>
      </c>
      <c r="G1417" s="286" t="s">
        <v>761</v>
      </c>
      <c r="H1417" s="287">
        <v>5</v>
      </c>
      <c r="I1417" s="288"/>
      <c r="J1417" s="289">
        <f>ROUND(I1417*H1417,2)</f>
        <v>0</v>
      </c>
      <c r="K1417" s="290"/>
      <c r="L1417" s="291"/>
      <c r="M1417" s="292" t="s">
        <v>1</v>
      </c>
      <c r="N1417" s="293" t="s">
        <v>43</v>
      </c>
      <c r="O1417" s="92"/>
      <c r="P1417" s="231">
        <f>O1417*H1417</f>
        <v>0</v>
      </c>
      <c r="Q1417" s="231">
        <v>0.0121</v>
      </c>
      <c r="R1417" s="231">
        <f>Q1417*H1417</f>
        <v>0.060499999999999998</v>
      </c>
      <c r="S1417" s="231">
        <v>0</v>
      </c>
      <c r="T1417" s="232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33" t="s">
        <v>305</v>
      </c>
      <c r="AT1417" s="233" t="s">
        <v>695</v>
      </c>
      <c r="AU1417" s="233" t="s">
        <v>87</v>
      </c>
      <c r="AY1417" s="18" t="s">
        <v>155</v>
      </c>
      <c r="BE1417" s="234">
        <f>IF(N1417="základní",J1417,0)</f>
        <v>0</v>
      </c>
      <c r="BF1417" s="234">
        <f>IF(N1417="snížená",J1417,0)</f>
        <v>0</v>
      </c>
      <c r="BG1417" s="234">
        <f>IF(N1417="zákl. přenesená",J1417,0)</f>
        <v>0</v>
      </c>
      <c r="BH1417" s="234">
        <f>IF(N1417="sníž. přenesená",J1417,0)</f>
        <v>0</v>
      </c>
      <c r="BI1417" s="234">
        <f>IF(N1417="nulová",J1417,0)</f>
        <v>0</v>
      </c>
      <c r="BJ1417" s="18" t="s">
        <v>85</v>
      </c>
      <c r="BK1417" s="234">
        <f>ROUND(I1417*H1417,2)</f>
        <v>0</v>
      </c>
      <c r="BL1417" s="18" t="s">
        <v>161</v>
      </c>
      <c r="BM1417" s="233" t="s">
        <v>1278</v>
      </c>
    </row>
    <row r="1418" s="2" customFormat="1">
      <c r="A1418" s="39"/>
      <c r="B1418" s="40"/>
      <c r="C1418" s="41"/>
      <c r="D1418" s="235" t="s">
        <v>163</v>
      </c>
      <c r="E1418" s="41"/>
      <c r="F1418" s="236" t="s">
        <v>1277</v>
      </c>
      <c r="G1418" s="41"/>
      <c r="H1418" s="41"/>
      <c r="I1418" s="237"/>
      <c r="J1418" s="41"/>
      <c r="K1418" s="41"/>
      <c r="L1418" s="45"/>
      <c r="M1418" s="238"/>
      <c r="N1418" s="239"/>
      <c r="O1418" s="92"/>
      <c r="P1418" s="92"/>
      <c r="Q1418" s="92"/>
      <c r="R1418" s="92"/>
      <c r="S1418" s="92"/>
      <c r="T1418" s="93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T1418" s="18" t="s">
        <v>163</v>
      </c>
      <c r="AU1418" s="18" t="s">
        <v>87</v>
      </c>
    </row>
    <row r="1419" s="14" customFormat="1">
      <c r="A1419" s="14"/>
      <c r="B1419" s="250"/>
      <c r="C1419" s="251"/>
      <c r="D1419" s="235" t="s">
        <v>165</v>
      </c>
      <c r="E1419" s="252" t="s">
        <v>1</v>
      </c>
      <c r="F1419" s="253" t="s">
        <v>268</v>
      </c>
      <c r="G1419" s="251"/>
      <c r="H1419" s="254">
        <v>5</v>
      </c>
      <c r="I1419" s="255"/>
      <c r="J1419" s="251"/>
      <c r="K1419" s="251"/>
      <c r="L1419" s="256"/>
      <c r="M1419" s="257"/>
      <c r="N1419" s="258"/>
      <c r="O1419" s="258"/>
      <c r="P1419" s="258"/>
      <c r="Q1419" s="258"/>
      <c r="R1419" s="258"/>
      <c r="S1419" s="258"/>
      <c r="T1419" s="259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0" t="s">
        <v>165</v>
      </c>
      <c r="AU1419" s="260" t="s">
        <v>87</v>
      </c>
      <c r="AV1419" s="14" t="s">
        <v>87</v>
      </c>
      <c r="AW1419" s="14" t="s">
        <v>33</v>
      </c>
      <c r="AX1419" s="14" t="s">
        <v>85</v>
      </c>
      <c r="AY1419" s="260" t="s">
        <v>155</v>
      </c>
    </row>
    <row r="1420" s="2" customFormat="1" ht="21.75" customHeight="1">
      <c r="A1420" s="39"/>
      <c r="B1420" s="40"/>
      <c r="C1420" s="283" t="s">
        <v>1279</v>
      </c>
      <c r="D1420" s="283" t="s">
        <v>695</v>
      </c>
      <c r="E1420" s="284" t="s">
        <v>1280</v>
      </c>
      <c r="F1420" s="285" t="s">
        <v>1281</v>
      </c>
      <c r="G1420" s="286" t="s">
        <v>761</v>
      </c>
      <c r="H1420" s="287">
        <v>5</v>
      </c>
      <c r="I1420" s="288"/>
      <c r="J1420" s="289">
        <f>ROUND(I1420*H1420,2)</f>
        <v>0</v>
      </c>
      <c r="K1420" s="290"/>
      <c r="L1420" s="291"/>
      <c r="M1420" s="292" t="s">
        <v>1</v>
      </c>
      <c r="N1420" s="293" t="s">
        <v>43</v>
      </c>
      <c r="O1420" s="92"/>
      <c r="P1420" s="231">
        <f>O1420*H1420</f>
        <v>0</v>
      </c>
      <c r="Q1420" s="231">
        <v>0.014999999999999999</v>
      </c>
      <c r="R1420" s="231">
        <f>Q1420*H1420</f>
        <v>0.074999999999999997</v>
      </c>
      <c r="S1420" s="231">
        <v>0</v>
      </c>
      <c r="T1420" s="232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3" t="s">
        <v>305</v>
      </c>
      <c r="AT1420" s="233" t="s">
        <v>695</v>
      </c>
      <c r="AU1420" s="233" t="s">
        <v>87</v>
      </c>
      <c r="AY1420" s="18" t="s">
        <v>155</v>
      </c>
      <c r="BE1420" s="234">
        <f>IF(N1420="základní",J1420,0)</f>
        <v>0</v>
      </c>
      <c r="BF1420" s="234">
        <f>IF(N1420="snížená",J1420,0)</f>
        <v>0</v>
      </c>
      <c r="BG1420" s="234">
        <f>IF(N1420="zákl. přenesená",J1420,0)</f>
        <v>0</v>
      </c>
      <c r="BH1420" s="234">
        <f>IF(N1420="sníž. přenesená",J1420,0)</f>
        <v>0</v>
      </c>
      <c r="BI1420" s="234">
        <f>IF(N1420="nulová",J1420,0)</f>
        <v>0</v>
      </c>
      <c r="BJ1420" s="18" t="s">
        <v>85</v>
      </c>
      <c r="BK1420" s="234">
        <f>ROUND(I1420*H1420,2)</f>
        <v>0</v>
      </c>
      <c r="BL1420" s="18" t="s">
        <v>161</v>
      </c>
      <c r="BM1420" s="233" t="s">
        <v>1282</v>
      </c>
    </row>
    <row r="1421" s="2" customFormat="1">
      <c r="A1421" s="39"/>
      <c r="B1421" s="40"/>
      <c r="C1421" s="41"/>
      <c r="D1421" s="235" t="s">
        <v>163</v>
      </c>
      <c r="E1421" s="41"/>
      <c r="F1421" s="236" t="s">
        <v>1281</v>
      </c>
      <c r="G1421" s="41"/>
      <c r="H1421" s="41"/>
      <c r="I1421" s="237"/>
      <c r="J1421" s="41"/>
      <c r="K1421" s="41"/>
      <c r="L1421" s="45"/>
      <c r="M1421" s="238"/>
      <c r="N1421" s="239"/>
      <c r="O1421" s="92"/>
      <c r="P1421" s="92"/>
      <c r="Q1421" s="92"/>
      <c r="R1421" s="92"/>
      <c r="S1421" s="92"/>
      <c r="T1421" s="93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T1421" s="18" t="s">
        <v>163</v>
      </c>
      <c r="AU1421" s="18" t="s">
        <v>87</v>
      </c>
    </row>
    <row r="1422" s="13" customFormat="1">
      <c r="A1422" s="13"/>
      <c r="B1422" s="240"/>
      <c r="C1422" s="241"/>
      <c r="D1422" s="235" t="s">
        <v>165</v>
      </c>
      <c r="E1422" s="242" t="s">
        <v>1</v>
      </c>
      <c r="F1422" s="243" t="s">
        <v>1283</v>
      </c>
      <c r="G1422" s="241"/>
      <c r="H1422" s="242" t="s">
        <v>1</v>
      </c>
      <c r="I1422" s="244"/>
      <c r="J1422" s="241"/>
      <c r="K1422" s="241"/>
      <c r="L1422" s="245"/>
      <c r="M1422" s="246"/>
      <c r="N1422" s="247"/>
      <c r="O1422" s="247"/>
      <c r="P1422" s="247"/>
      <c r="Q1422" s="247"/>
      <c r="R1422" s="247"/>
      <c r="S1422" s="247"/>
      <c r="T1422" s="248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9" t="s">
        <v>165</v>
      </c>
      <c r="AU1422" s="249" t="s">
        <v>87</v>
      </c>
      <c r="AV1422" s="13" t="s">
        <v>85</v>
      </c>
      <c r="AW1422" s="13" t="s">
        <v>33</v>
      </c>
      <c r="AX1422" s="13" t="s">
        <v>78</v>
      </c>
      <c r="AY1422" s="249" t="s">
        <v>155</v>
      </c>
    </row>
    <row r="1423" s="14" customFormat="1">
      <c r="A1423" s="14"/>
      <c r="B1423" s="250"/>
      <c r="C1423" s="251"/>
      <c r="D1423" s="235" t="s">
        <v>165</v>
      </c>
      <c r="E1423" s="252" t="s">
        <v>1</v>
      </c>
      <c r="F1423" s="253" t="s">
        <v>268</v>
      </c>
      <c r="G1423" s="251"/>
      <c r="H1423" s="254">
        <v>5</v>
      </c>
      <c r="I1423" s="255"/>
      <c r="J1423" s="251"/>
      <c r="K1423" s="251"/>
      <c r="L1423" s="256"/>
      <c r="M1423" s="257"/>
      <c r="N1423" s="258"/>
      <c r="O1423" s="258"/>
      <c r="P1423" s="258"/>
      <c r="Q1423" s="258"/>
      <c r="R1423" s="258"/>
      <c r="S1423" s="258"/>
      <c r="T1423" s="259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0" t="s">
        <v>165</v>
      </c>
      <c r="AU1423" s="260" t="s">
        <v>87</v>
      </c>
      <c r="AV1423" s="14" t="s">
        <v>87</v>
      </c>
      <c r="AW1423" s="14" t="s">
        <v>33</v>
      </c>
      <c r="AX1423" s="14" t="s">
        <v>85</v>
      </c>
      <c r="AY1423" s="260" t="s">
        <v>155</v>
      </c>
    </row>
    <row r="1424" s="2" customFormat="1" ht="21.75" customHeight="1">
      <c r="A1424" s="39"/>
      <c r="B1424" s="40"/>
      <c r="C1424" s="221" t="s">
        <v>1284</v>
      </c>
      <c r="D1424" s="221" t="s">
        <v>157</v>
      </c>
      <c r="E1424" s="222" t="s">
        <v>1285</v>
      </c>
      <c r="F1424" s="223" t="s">
        <v>1286</v>
      </c>
      <c r="G1424" s="224" t="s">
        <v>761</v>
      </c>
      <c r="H1424" s="225">
        <v>15</v>
      </c>
      <c r="I1424" s="226"/>
      <c r="J1424" s="227">
        <f>ROUND(I1424*H1424,2)</f>
        <v>0</v>
      </c>
      <c r="K1424" s="228"/>
      <c r="L1424" s="45"/>
      <c r="M1424" s="229" t="s">
        <v>1</v>
      </c>
      <c r="N1424" s="230" t="s">
        <v>43</v>
      </c>
      <c r="O1424" s="92"/>
      <c r="P1424" s="231">
        <f>O1424*H1424</f>
        <v>0</v>
      </c>
      <c r="Q1424" s="231">
        <v>0.00072000000000000005</v>
      </c>
      <c r="R1424" s="231">
        <f>Q1424*H1424</f>
        <v>0.010800000000000001</v>
      </c>
      <c r="S1424" s="231">
        <v>0</v>
      </c>
      <c r="T1424" s="232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3" t="s">
        <v>161</v>
      </c>
      <c r="AT1424" s="233" t="s">
        <v>157</v>
      </c>
      <c r="AU1424" s="233" t="s">
        <v>87</v>
      </c>
      <c r="AY1424" s="18" t="s">
        <v>155</v>
      </c>
      <c r="BE1424" s="234">
        <f>IF(N1424="základní",J1424,0)</f>
        <v>0</v>
      </c>
      <c r="BF1424" s="234">
        <f>IF(N1424="snížená",J1424,0)</f>
        <v>0</v>
      </c>
      <c r="BG1424" s="234">
        <f>IF(N1424="zákl. přenesená",J1424,0)</f>
        <v>0</v>
      </c>
      <c r="BH1424" s="234">
        <f>IF(N1424="sníž. přenesená",J1424,0)</f>
        <v>0</v>
      </c>
      <c r="BI1424" s="234">
        <f>IF(N1424="nulová",J1424,0)</f>
        <v>0</v>
      </c>
      <c r="BJ1424" s="18" t="s">
        <v>85</v>
      </c>
      <c r="BK1424" s="234">
        <f>ROUND(I1424*H1424,2)</f>
        <v>0</v>
      </c>
      <c r="BL1424" s="18" t="s">
        <v>161</v>
      </c>
      <c r="BM1424" s="233" t="s">
        <v>1287</v>
      </c>
    </row>
    <row r="1425" s="2" customFormat="1">
      <c r="A1425" s="39"/>
      <c r="B1425" s="40"/>
      <c r="C1425" s="41"/>
      <c r="D1425" s="235" t="s">
        <v>163</v>
      </c>
      <c r="E1425" s="41"/>
      <c r="F1425" s="236" t="s">
        <v>1288</v>
      </c>
      <c r="G1425" s="41"/>
      <c r="H1425" s="41"/>
      <c r="I1425" s="237"/>
      <c r="J1425" s="41"/>
      <c r="K1425" s="41"/>
      <c r="L1425" s="45"/>
      <c r="M1425" s="238"/>
      <c r="N1425" s="239"/>
      <c r="O1425" s="92"/>
      <c r="P1425" s="92"/>
      <c r="Q1425" s="92"/>
      <c r="R1425" s="92"/>
      <c r="S1425" s="92"/>
      <c r="T1425" s="93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T1425" s="18" t="s">
        <v>163</v>
      </c>
      <c r="AU1425" s="18" t="s">
        <v>87</v>
      </c>
    </row>
    <row r="1426" s="2" customFormat="1" ht="16.5" customHeight="1">
      <c r="A1426" s="39"/>
      <c r="B1426" s="40"/>
      <c r="C1426" s="283" t="s">
        <v>1289</v>
      </c>
      <c r="D1426" s="283" t="s">
        <v>695</v>
      </c>
      <c r="E1426" s="284" t="s">
        <v>1290</v>
      </c>
      <c r="F1426" s="285" t="s">
        <v>1291</v>
      </c>
      <c r="G1426" s="286" t="s">
        <v>761</v>
      </c>
      <c r="H1426" s="287">
        <v>15</v>
      </c>
      <c r="I1426" s="288"/>
      <c r="J1426" s="289">
        <f>ROUND(I1426*H1426,2)</f>
        <v>0</v>
      </c>
      <c r="K1426" s="290"/>
      <c r="L1426" s="291"/>
      <c r="M1426" s="292" t="s">
        <v>1</v>
      </c>
      <c r="N1426" s="293" t="s">
        <v>43</v>
      </c>
      <c r="O1426" s="92"/>
      <c r="P1426" s="231">
        <f>O1426*H1426</f>
        <v>0</v>
      </c>
      <c r="Q1426" s="231">
        <v>0.011259999999999999</v>
      </c>
      <c r="R1426" s="231">
        <f>Q1426*H1426</f>
        <v>0.1689</v>
      </c>
      <c r="S1426" s="231">
        <v>0</v>
      </c>
      <c r="T1426" s="232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3" t="s">
        <v>305</v>
      </c>
      <c r="AT1426" s="233" t="s">
        <v>695</v>
      </c>
      <c r="AU1426" s="233" t="s">
        <v>87</v>
      </c>
      <c r="AY1426" s="18" t="s">
        <v>155</v>
      </c>
      <c r="BE1426" s="234">
        <f>IF(N1426="základní",J1426,0)</f>
        <v>0</v>
      </c>
      <c r="BF1426" s="234">
        <f>IF(N1426="snížená",J1426,0)</f>
        <v>0</v>
      </c>
      <c r="BG1426" s="234">
        <f>IF(N1426="zákl. přenesená",J1426,0)</f>
        <v>0</v>
      </c>
      <c r="BH1426" s="234">
        <f>IF(N1426="sníž. přenesená",J1426,0)</f>
        <v>0</v>
      </c>
      <c r="BI1426" s="234">
        <f>IF(N1426="nulová",J1426,0)</f>
        <v>0</v>
      </c>
      <c r="BJ1426" s="18" t="s">
        <v>85</v>
      </c>
      <c r="BK1426" s="234">
        <f>ROUND(I1426*H1426,2)</f>
        <v>0</v>
      </c>
      <c r="BL1426" s="18" t="s">
        <v>161</v>
      </c>
      <c r="BM1426" s="233" t="s">
        <v>1292</v>
      </c>
    </row>
    <row r="1427" s="2" customFormat="1">
      <c r="A1427" s="39"/>
      <c r="B1427" s="40"/>
      <c r="C1427" s="41"/>
      <c r="D1427" s="235" t="s">
        <v>163</v>
      </c>
      <c r="E1427" s="41"/>
      <c r="F1427" s="236" t="s">
        <v>1291</v>
      </c>
      <c r="G1427" s="41"/>
      <c r="H1427" s="41"/>
      <c r="I1427" s="237"/>
      <c r="J1427" s="41"/>
      <c r="K1427" s="41"/>
      <c r="L1427" s="45"/>
      <c r="M1427" s="238"/>
      <c r="N1427" s="239"/>
      <c r="O1427" s="92"/>
      <c r="P1427" s="92"/>
      <c r="Q1427" s="92"/>
      <c r="R1427" s="92"/>
      <c r="S1427" s="92"/>
      <c r="T1427" s="9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18" t="s">
        <v>163</v>
      </c>
      <c r="AU1427" s="18" t="s">
        <v>87</v>
      </c>
    </row>
    <row r="1428" s="2" customFormat="1" ht="21.75" customHeight="1">
      <c r="A1428" s="39"/>
      <c r="B1428" s="40"/>
      <c r="C1428" s="221" t="s">
        <v>1293</v>
      </c>
      <c r="D1428" s="221" t="s">
        <v>157</v>
      </c>
      <c r="E1428" s="222" t="s">
        <v>1294</v>
      </c>
      <c r="F1428" s="223" t="s">
        <v>1295</v>
      </c>
      <c r="G1428" s="224" t="s">
        <v>761</v>
      </c>
      <c r="H1428" s="225">
        <v>3</v>
      </c>
      <c r="I1428" s="226"/>
      <c r="J1428" s="227">
        <f>ROUND(I1428*H1428,2)</f>
        <v>0</v>
      </c>
      <c r="K1428" s="228"/>
      <c r="L1428" s="45"/>
      <c r="M1428" s="229" t="s">
        <v>1</v>
      </c>
      <c r="N1428" s="230" t="s">
        <v>43</v>
      </c>
      <c r="O1428" s="92"/>
      <c r="P1428" s="231">
        <f>O1428*H1428</f>
        <v>0</v>
      </c>
      <c r="Q1428" s="231">
        <v>0.00165</v>
      </c>
      <c r="R1428" s="231">
        <f>Q1428*H1428</f>
        <v>0.0049499999999999995</v>
      </c>
      <c r="S1428" s="231">
        <v>0</v>
      </c>
      <c r="T1428" s="232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33" t="s">
        <v>161</v>
      </c>
      <c r="AT1428" s="233" t="s">
        <v>157</v>
      </c>
      <c r="AU1428" s="233" t="s">
        <v>87</v>
      </c>
      <c r="AY1428" s="18" t="s">
        <v>155</v>
      </c>
      <c r="BE1428" s="234">
        <f>IF(N1428="základní",J1428,0)</f>
        <v>0</v>
      </c>
      <c r="BF1428" s="234">
        <f>IF(N1428="snížená",J1428,0)</f>
        <v>0</v>
      </c>
      <c r="BG1428" s="234">
        <f>IF(N1428="zákl. přenesená",J1428,0)</f>
        <v>0</v>
      </c>
      <c r="BH1428" s="234">
        <f>IF(N1428="sníž. přenesená",J1428,0)</f>
        <v>0</v>
      </c>
      <c r="BI1428" s="234">
        <f>IF(N1428="nulová",J1428,0)</f>
        <v>0</v>
      </c>
      <c r="BJ1428" s="18" t="s">
        <v>85</v>
      </c>
      <c r="BK1428" s="234">
        <f>ROUND(I1428*H1428,2)</f>
        <v>0</v>
      </c>
      <c r="BL1428" s="18" t="s">
        <v>161</v>
      </c>
      <c r="BM1428" s="233" t="s">
        <v>1296</v>
      </c>
    </row>
    <row r="1429" s="2" customFormat="1">
      <c r="A1429" s="39"/>
      <c r="B1429" s="40"/>
      <c r="C1429" s="41"/>
      <c r="D1429" s="235" t="s">
        <v>163</v>
      </c>
      <c r="E1429" s="41"/>
      <c r="F1429" s="236" t="s">
        <v>1297</v>
      </c>
      <c r="G1429" s="41"/>
      <c r="H1429" s="41"/>
      <c r="I1429" s="237"/>
      <c r="J1429" s="41"/>
      <c r="K1429" s="41"/>
      <c r="L1429" s="45"/>
      <c r="M1429" s="238"/>
      <c r="N1429" s="239"/>
      <c r="O1429" s="92"/>
      <c r="P1429" s="92"/>
      <c r="Q1429" s="92"/>
      <c r="R1429" s="92"/>
      <c r="S1429" s="92"/>
      <c r="T1429" s="93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T1429" s="18" t="s">
        <v>163</v>
      </c>
      <c r="AU1429" s="18" t="s">
        <v>87</v>
      </c>
    </row>
    <row r="1430" s="2" customFormat="1" ht="16.5" customHeight="1">
      <c r="A1430" s="39"/>
      <c r="B1430" s="40"/>
      <c r="C1430" s="283" t="s">
        <v>1298</v>
      </c>
      <c r="D1430" s="283" t="s">
        <v>695</v>
      </c>
      <c r="E1430" s="284" t="s">
        <v>1299</v>
      </c>
      <c r="F1430" s="285" t="s">
        <v>1300</v>
      </c>
      <c r="G1430" s="286" t="s">
        <v>761</v>
      </c>
      <c r="H1430" s="287">
        <v>3</v>
      </c>
      <c r="I1430" s="288"/>
      <c r="J1430" s="289">
        <f>ROUND(I1430*H1430,2)</f>
        <v>0</v>
      </c>
      <c r="K1430" s="290"/>
      <c r="L1430" s="291"/>
      <c r="M1430" s="292" t="s">
        <v>1</v>
      </c>
      <c r="N1430" s="293" t="s">
        <v>43</v>
      </c>
      <c r="O1430" s="92"/>
      <c r="P1430" s="231">
        <f>O1430*H1430</f>
        <v>0</v>
      </c>
      <c r="Q1430" s="231">
        <v>0.011259999999999999</v>
      </c>
      <c r="R1430" s="231">
        <f>Q1430*H1430</f>
        <v>0.033779999999999998</v>
      </c>
      <c r="S1430" s="231">
        <v>0</v>
      </c>
      <c r="T1430" s="232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3" t="s">
        <v>305</v>
      </c>
      <c r="AT1430" s="233" t="s">
        <v>695</v>
      </c>
      <c r="AU1430" s="233" t="s">
        <v>87</v>
      </c>
      <c r="AY1430" s="18" t="s">
        <v>155</v>
      </c>
      <c r="BE1430" s="234">
        <f>IF(N1430="základní",J1430,0)</f>
        <v>0</v>
      </c>
      <c r="BF1430" s="234">
        <f>IF(N1430="snížená",J1430,0)</f>
        <v>0</v>
      </c>
      <c r="BG1430" s="234">
        <f>IF(N1430="zákl. přenesená",J1430,0)</f>
        <v>0</v>
      </c>
      <c r="BH1430" s="234">
        <f>IF(N1430="sníž. přenesená",J1430,0)</f>
        <v>0</v>
      </c>
      <c r="BI1430" s="234">
        <f>IF(N1430="nulová",J1430,0)</f>
        <v>0</v>
      </c>
      <c r="BJ1430" s="18" t="s">
        <v>85</v>
      </c>
      <c r="BK1430" s="234">
        <f>ROUND(I1430*H1430,2)</f>
        <v>0</v>
      </c>
      <c r="BL1430" s="18" t="s">
        <v>161</v>
      </c>
      <c r="BM1430" s="233" t="s">
        <v>1301</v>
      </c>
    </row>
    <row r="1431" s="2" customFormat="1">
      <c r="A1431" s="39"/>
      <c r="B1431" s="40"/>
      <c r="C1431" s="41"/>
      <c r="D1431" s="235" t="s">
        <v>163</v>
      </c>
      <c r="E1431" s="41"/>
      <c r="F1431" s="236" t="s">
        <v>1300</v>
      </c>
      <c r="G1431" s="41"/>
      <c r="H1431" s="41"/>
      <c r="I1431" s="237"/>
      <c r="J1431" s="41"/>
      <c r="K1431" s="41"/>
      <c r="L1431" s="45"/>
      <c r="M1431" s="238"/>
      <c r="N1431" s="239"/>
      <c r="O1431" s="92"/>
      <c r="P1431" s="92"/>
      <c r="Q1431" s="92"/>
      <c r="R1431" s="92"/>
      <c r="S1431" s="92"/>
      <c r="T1431" s="93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T1431" s="18" t="s">
        <v>163</v>
      </c>
      <c r="AU1431" s="18" t="s">
        <v>87</v>
      </c>
    </row>
    <row r="1432" s="2" customFormat="1" ht="16.5" customHeight="1">
      <c r="A1432" s="39"/>
      <c r="B1432" s="40"/>
      <c r="C1432" s="221" t="s">
        <v>1302</v>
      </c>
      <c r="D1432" s="221" t="s">
        <v>157</v>
      </c>
      <c r="E1432" s="222" t="s">
        <v>1303</v>
      </c>
      <c r="F1432" s="223" t="s">
        <v>1304</v>
      </c>
      <c r="G1432" s="224" t="s">
        <v>761</v>
      </c>
      <c r="H1432" s="225">
        <v>8</v>
      </c>
      <c r="I1432" s="226"/>
      <c r="J1432" s="227">
        <f>ROUND(I1432*H1432,2)</f>
        <v>0</v>
      </c>
      <c r="K1432" s="228"/>
      <c r="L1432" s="45"/>
      <c r="M1432" s="229" t="s">
        <v>1</v>
      </c>
      <c r="N1432" s="230" t="s">
        <v>43</v>
      </c>
      <c r="O1432" s="92"/>
      <c r="P1432" s="231">
        <f>O1432*H1432</f>
        <v>0</v>
      </c>
      <c r="Q1432" s="231">
        <v>0.00038000000000000002</v>
      </c>
      <c r="R1432" s="231">
        <f>Q1432*H1432</f>
        <v>0.0030400000000000002</v>
      </c>
      <c r="S1432" s="231">
        <v>0</v>
      </c>
      <c r="T1432" s="232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33" t="s">
        <v>161</v>
      </c>
      <c r="AT1432" s="233" t="s">
        <v>157</v>
      </c>
      <c r="AU1432" s="233" t="s">
        <v>87</v>
      </c>
      <c r="AY1432" s="18" t="s">
        <v>155</v>
      </c>
      <c r="BE1432" s="234">
        <f>IF(N1432="základní",J1432,0)</f>
        <v>0</v>
      </c>
      <c r="BF1432" s="234">
        <f>IF(N1432="snížená",J1432,0)</f>
        <v>0</v>
      </c>
      <c r="BG1432" s="234">
        <f>IF(N1432="zákl. přenesená",J1432,0)</f>
        <v>0</v>
      </c>
      <c r="BH1432" s="234">
        <f>IF(N1432="sníž. přenesená",J1432,0)</f>
        <v>0</v>
      </c>
      <c r="BI1432" s="234">
        <f>IF(N1432="nulová",J1432,0)</f>
        <v>0</v>
      </c>
      <c r="BJ1432" s="18" t="s">
        <v>85</v>
      </c>
      <c r="BK1432" s="234">
        <f>ROUND(I1432*H1432,2)</f>
        <v>0</v>
      </c>
      <c r="BL1432" s="18" t="s">
        <v>161</v>
      </c>
      <c r="BM1432" s="233" t="s">
        <v>1305</v>
      </c>
    </row>
    <row r="1433" s="2" customFormat="1">
      <c r="A1433" s="39"/>
      <c r="B1433" s="40"/>
      <c r="C1433" s="41"/>
      <c r="D1433" s="235" t="s">
        <v>163</v>
      </c>
      <c r="E1433" s="41"/>
      <c r="F1433" s="236" t="s">
        <v>1304</v>
      </c>
      <c r="G1433" s="41"/>
      <c r="H1433" s="41"/>
      <c r="I1433" s="237"/>
      <c r="J1433" s="41"/>
      <c r="K1433" s="41"/>
      <c r="L1433" s="45"/>
      <c r="M1433" s="238"/>
      <c r="N1433" s="239"/>
      <c r="O1433" s="92"/>
      <c r="P1433" s="92"/>
      <c r="Q1433" s="92"/>
      <c r="R1433" s="92"/>
      <c r="S1433" s="92"/>
      <c r="T1433" s="93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T1433" s="18" t="s">
        <v>163</v>
      </c>
      <c r="AU1433" s="18" t="s">
        <v>87</v>
      </c>
    </row>
    <row r="1434" s="2" customFormat="1" ht="16.5" customHeight="1">
      <c r="A1434" s="39"/>
      <c r="B1434" s="40"/>
      <c r="C1434" s="283" t="s">
        <v>1306</v>
      </c>
      <c r="D1434" s="283" t="s">
        <v>695</v>
      </c>
      <c r="E1434" s="284" t="s">
        <v>1307</v>
      </c>
      <c r="F1434" s="285" t="s">
        <v>1308</v>
      </c>
      <c r="G1434" s="286" t="s">
        <v>761</v>
      </c>
      <c r="H1434" s="287">
        <v>6</v>
      </c>
      <c r="I1434" s="288"/>
      <c r="J1434" s="289">
        <f>ROUND(I1434*H1434,2)</f>
        <v>0</v>
      </c>
      <c r="K1434" s="290"/>
      <c r="L1434" s="291"/>
      <c r="M1434" s="292" t="s">
        <v>1</v>
      </c>
      <c r="N1434" s="293" t="s">
        <v>43</v>
      </c>
      <c r="O1434" s="92"/>
      <c r="P1434" s="231">
        <f>O1434*H1434</f>
        <v>0</v>
      </c>
      <c r="Q1434" s="231">
        <v>0.025999999999999999</v>
      </c>
      <c r="R1434" s="231">
        <f>Q1434*H1434</f>
        <v>0.156</v>
      </c>
      <c r="S1434" s="231">
        <v>0</v>
      </c>
      <c r="T1434" s="232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3" t="s">
        <v>305</v>
      </c>
      <c r="AT1434" s="233" t="s">
        <v>695</v>
      </c>
      <c r="AU1434" s="233" t="s">
        <v>87</v>
      </c>
      <c r="AY1434" s="18" t="s">
        <v>155</v>
      </c>
      <c r="BE1434" s="234">
        <f>IF(N1434="základní",J1434,0)</f>
        <v>0</v>
      </c>
      <c r="BF1434" s="234">
        <f>IF(N1434="snížená",J1434,0)</f>
        <v>0</v>
      </c>
      <c r="BG1434" s="234">
        <f>IF(N1434="zákl. přenesená",J1434,0)</f>
        <v>0</v>
      </c>
      <c r="BH1434" s="234">
        <f>IF(N1434="sníž. přenesená",J1434,0)</f>
        <v>0</v>
      </c>
      <c r="BI1434" s="234">
        <f>IF(N1434="nulová",J1434,0)</f>
        <v>0</v>
      </c>
      <c r="BJ1434" s="18" t="s">
        <v>85</v>
      </c>
      <c r="BK1434" s="234">
        <f>ROUND(I1434*H1434,2)</f>
        <v>0</v>
      </c>
      <c r="BL1434" s="18" t="s">
        <v>161</v>
      </c>
      <c r="BM1434" s="233" t="s">
        <v>1309</v>
      </c>
    </row>
    <row r="1435" s="2" customFormat="1">
      <c r="A1435" s="39"/>
      <c r="B1435" s="40"/>
      <c r="C1435" s="41"/>
      <c r="D1435" s="235" t="s">
        <v>163</v>
      </c>
      <c r="E1435" s="41"/>
      <c r="F1435" s="236" t="s">
        <v>1308</v>
      </c>
      <c r="G1435" s="41"/>
      <c r="H1435" s="41"/>
      <c r="I1435" s="237"/>
      <c r="J1435" s="41"/>
      <c r="K1435" s="41"/>
      <c r="L1435" s="45"/>
      <c r="M1435" s="238"/>
      <c r="N1435" s="239"/>
      <c r="O1435" s="92"/>
      <c r="P1435" s="92"/>
      <c r="Q1435" s="92"/>
      <c r="R1435" s="92"/>
      <c r="S1435" s="92"/>
      <c r="T1435" s="93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T1435" s="18" t="s">
        <v>163</v>
      </c>
      <c r="AU1435" s="18" t="s">
        <v>87</v>
      </c>
    </row>
    <row r="1436" s="13" customFormat="1">
      <c r="A1436" s="13"/>
      <c r="B1436" s="240"/>
      <c r="C1436" s="241"/>
      <c r="D1436" s="235" t="s">
        <v>165</v>
      </c>
      <c r="E1436" s="242" t="s">
        <v>1</v>
      </c>
      <c r="F1436" s="243" t="s">
        <v>1283</v>
      </c>
      <c r="G1436" s="241"/>
      <c r="H1436" s="242" t="s">
        <v>1</v>
      </c>
      <c r="I1436" s="244"/>
      <c r="J1436" s="241"/>
      <c r="K1436" s="241"/>
      <c r="L1436" s="245"/>
      <c r="M1436" s="246"/>
      <c r="N1436" s="247"/>
      <c r="O1436" s="247"/>
      <c r="P1436" s="247"/>
      <c r="Q1436" s="247"/>
      <c r="R1436" s="247"/>
      <c r="S1436" s="247"/>
      <c r="T1436" s="248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9" t="s">
        <v>165</v>
      </c>
      <c r="AU1436" s="249" t="s">
        <v>87</v>
      </c>
      <c r="AV1436" s="13" t="s">
        <v>85</v>
      </c>
      <c r="AW1436" s="13" t="s">
        <v>33</v>
      </c>
      <c r="AX1436" s="13" t="s">
        <v>78</v>
      </c>
      <c r="AY1436" s="249" t="s">
        <v>155</v>
      </c>
    </row>
    <row r="1437" s="14" customFormat="1">
      <c r="A1437" s="14"/>
      <c r="B1437" s="250"/>
      <c r="C1437" s="251"/>
      <c r="D1437" s="235" t="s">
        <v>165</v>
      </c>
      <c r="E1437" s="252" t="s">
        <v>1</v>
      </c>
      <c r="F1437" s="253" t="s">
        <v>268</v>
      </c>
      <c r="G1437" s="251"/>
      <c r="H1437" s="254">
        <v>5</v>
      </c>
      <c r="I1437" s="255"/>
      <c r="J1437" s="251"/>
      <c r="K1437" s="251"/>
      <c r="L1437" s="256"/>
      <c r="M1437" s="257"/>
      <c r="N1437" s="258"/>
      <c r="O1437" s="258"/>
      <c r="P1437" s="258"/>
      <c r="Q1437" s="258"/>
      <c r="R1437" s="258"/>
      <c r="S1437" s="258"/>
      <c r="T1437" s="259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0" t="s">
        <v>165</v>
      </c>
      <c r="AU1437" s="260" t="s">
        <v>87</v>
      </c>
      <c r="AV1437" s="14" t="s">
        <v>87</v>
      </c>
      <c r="AW1437" s="14" t="s">
        <v>33</v>
      </c>
      <c r="AX1437" s="14" t="s">
        <v>78</v>
      </c>
      <c r="AY1437" s="260" t="s">
        <v>155</v>
      </c>
    </row>
    <row r="1438" s="13" customFormat="1">
      <c r="A1438" s="13"/>
      <c r="B1438" s="240"/>
      <c r="C1438" s="241"/>
      <c r="D1438" s="235" t="s">
        <v>165</v>
      </c>
      <c r="E1438" s="242" t="s">
        <v>1</v>
      </c>
      <c r="F1438" s="243" t="s">
        <v>1310</v>
      </c>
      <c r="G1438" s="241"/>
      <c r="H1438" s="242" t="s">
        <v>1</v>
      </c>
      <c r="I1438" s="244"/>
      <c r="J1438" s="241"/>
      <c r="K1438" s="241"/>
      <c r="L1438" s="245"/>
      <c r="M1438" s="246"/>
      <c r="N1438" s="247"/>
      <c r="O1438" s="247"/>
      <c r="P1438" s="247"/>
      <c r="Q1438" s="247"/>
      <c r="R1438" s="247"/>
      <c r="S1438" s="247"/>
      <c r="T1438" s="248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9" t="s">
        <v>165</v>
      </c>
      <c r="AU1438" s="249" t="s">
        <v>87</v>
      </c>
      <c r="AV1438" s="13" t="s">
        <v>85</v>
      </c>
      <c r="AW1438" s="13" t="s">
        <v>33</v>
      </c>
      <c r="AX1438" s="13" t="s">
        <v>78</v>
      </c>
      <c r="AY1438" s="249" t="s">
        <v>155</v>
      </c>
    </row>
    <row r="1439" s="14" customFormat="1">
      <c r="A1439" s="14"/>
      <c r="B1439" s="250"/>
      <c r="C1439" s="251"/>
      <c r="D1439" s="235" t="s">
        <v>165</v>
      </c>
      <c r="E1439" s="252" t="s">
        <v>1</v>
      </c>
      <c r="F1439" s="253" t="s">
        <v>85</v>
      </c>
      <c r="G1439" s="251"/>
      <c r="H1439" s="254">
        <v>1</v>
      </c>
      <c r="I1439" s="255"/>
      <c r="J1439" s="251"/>
      <c r="K1439" s="251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0" t="s">
        <v>165</v>
      </c>
      <c r="AU1439" s="260" t="s">
        <v>87</v>
      </c>
      <c r="AV1439" s="14" t="s">
        <v>87</v>
      </c>
      <c r="AW1439" s="14" t="s">
        <v>33</v>
      </c>
      <c r="AX1439" s="14" t="s">
        <v>78</v>
      </c>
      <c r="AY1439" s="260" t="s">
        <v>155</v>
      </c>
    </row>
    <row r="1440" s="15" customFormat="1">
      <c r="A1440" s="15"/>
      <c r="B1440" s="261"/>
      <c r="C1440" s="262"/>
      <c r="D1440" s="235" t="s">
        <v>165</v>
      </c>
      <c r="E1440" s="263" t="s">
        <v>1</v>
      </c>
      <c r="F1440" s="264" t="s">
        <v>168</v>
      </c>
      <c r="G1440" s="262"/>
      <c r="H1440" s="265">
        <v>6</v>
      </c>
      <c r="I1440" s="266"/>
      <c r="J1440" s="262"/>
      <c r="K1440" s="262"/>
      <c r="L1440" s="267"/>
      <c r="M1440" s="268"/>
      <c r="N1440" s="269"/>
      <c r="O1440" s="269"/>
      <c r="P1440" s="269"/>
      <c r="Q1440" s="269"/>
      <c r="R1440" s="269"/>
      <c r="S1440" s="269"/>
      <c r="T1440" s="270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71" t="s">
        <v>165</v>
      </c>
      <c r="AU1440" s="271" t="s">
        <v>87</v>
      </c>
      <c r="AV1440" s="15" t="s">
        <v>161</v>
      </c>
      <c r="AW1440" s="15" t="s">
        <v>33</v>
      </c>
      <c r="AX1440" s="15" t="s">
        <v>85</v>
      </c>
      <c r="AY1440" s="271" t="s">
        <v>155</v>
      </c>
    </row>
    <row r="1441" s="2" customFormat="1" ht="16.5" customHeight="1">
      <c r="A1441" s="39"/>
      <c r="B1441" s="40"/>
      <c r="C1441" s="283" t="s">
        <v>1311</v>
      </c>
      <c r="D1441" s="283" t="s">
        <v>695</v>
      </c>
      <c r="E1441" s="284" t="s">
        <v>1312</v>
      </c>
      <c r="F1441" s="285" t="s">
        <v>1313</v>
      </c>
      <c r="G1441" s="286" t="s">
        <v>761</v>
      </c>
      <c r="H1441" s="287">
        <v>2</v>
      </c>
      <c r="I1441" s="288"/>
      <c r="J1441" s="289">
        <f>ROUND(I1441*H1441,2)</f>
        <v>0</v>
      </c>
      <c r="K1441" s="290"/>
      <c r="L1441" s="291"/>
      <c r="M1441" s="292" t="s">
        <v>1</v>
      </c>
      <c r="N1441" s="293" t="s">
        <v>43</v>
      </c>
      <c r="O1441" s="92"/>
      <c r="P1441" s="231">
        <f>O1441*H1441</f>
        <v>0</v>
      </c>
      <c r="Q1441" s="231">
        <v>0.025999999999999999</v>
      </c>
      <c r="R1441" s="231">
        <f>Q1441*H1441</f>
        <v>0.051999999999999998</v>
      </c>
      <c r="S1441" s="231">
        <v>0</v>
      </c>
      <c r="T1441" s="232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33" t="s">
        <v>305</v>
      </c>
      <c r="AT1441" s="233" t="s">
        <v>695</v>
      </c>
      <c r="AU1441" s="233" t="s">
        <v>87</v>
      </c>
      <c r="AY1441" s="18" t="s">
        <v>155</v>
      </c>
      <c r="BE1441" s="234">
        <f>IF(N1441="základní",J1441,0)</f>
        <v>0</v>
      </c>
      <c r="BF1441" s="234">
        <f>IF(N1441="snížená",J1441,0)</f>
        <v>0</v>
      </c>
      <c r="BG1441" s="234">
        <f>IF(N1441="zákl. přenesená",J1441,0)</f>
        <v>0</v>
      </c>
      <c r="BH1441" s="234">
        <f>IF(N1441="sníž. přenesená",J1441,0)</f>
        <v>0</v>
      </c>
      <c r="BI1441" s="234">
        <f>IF(N1441="nulová",J1441,0)</f>
        <v>0</v>
      </c>
      <c r="BJ1441" s="18" t="s">
        <v>85</v>
      </c>
      <c r="BK1441" s="234">
        <f>ROUND(I1441*H1441,2)</f>
        <v>0</v>
      </c>
      <c r="BL1441" s="18" t="s">
        <v>161</v>
      </c>
      <c r="BM1441" s="233" t="s">
        <v>1314</v>
      </c>
    </row>
    <row r="1442" s="2" customFormat="1">
      <c r="A1442" s="39"/>
      <c r="B1442" s="40"/>
      <c r="C1442" s="41"/>
      <c r="D1442" s="235" t="s">
        <v>163</v>
      </c>
      <c r="E1442" s="41"/>
      <c r="F1442" s="236" t="s">
        <v>1313</v>
      </c>
      <c r="G1442" s="41"/>
      <c r="H1442" s="41"/>
      <c r="I1442" s="237"/>
      <c r="J1442" s="41"/>
      <c r="K1442" s="41"/>
      <c r="L1442" s="45"/>
      <c r="M1442" s="238"/>
      <c r="N1442" s="239"/>
      <c r="O1442" s="92"/>
      <c r="P1442" s="92"/>
      <c r="Q1442" s="92"/>
      <c r="R1442" s="92"/>
      <c r="S1442" s="92"/>
      <c r="T1442" s="93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T1442" s="18" t="s">
        <v>163</v>
      </c>
      <c r="AU1442" s="18" t="s">
        <v>87</v>
      </c>
    </row>
    <row r="1443" s="13" customFormat="1">
      <c r="A1443" s="13"/>
      <c r="B1443" s="240"/>
      <c r="C1443" s="241"/>
      <c r="D1443" s="235" t="s">
        <v>165</v>
      </c>
      <c r="E1443" s="242" t="s">
        <v>1</v>
      </c>
      <c r="F1443" s="243" t="s">
        <v>274</v>
      </c>
      <c r="G1443" s="241"/>
      <c r="H1443" s="242" t="s">
        <v>1</v>
      </c>
      <c r="I1443" s="244"/>
      <c r="J1443" s="241"/>
      <c r="K1443" s="241"/>
      <c r="L1443" s="245"/>
      <c r="M1443" s="246"/>
      <c r="N1443" s="247"/>
      <c r="O1443" s="247"/>
      <c r="P1443" s="247"/>
      <c r="Q1443" s="247"/>
      <c r="R1443" s="247"/>
      <c r="S1443" s="247"/>
      <c r="T1443" s="248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9" t="s">
        <v>165</v>
      </c>
      <c r="AU1443" s="249" t="s">
        <v>87</v>
      </c>
      <c r="AV1443" s="13" t="s">
        <v>85</v>
      </c>
      <c r="AW1443" s="13" t="s">
        <v>33</v>
      </c>
      <c r="AX1443" s="13" t="s">
        <v>78</v>
      </c>
      <c r="AY1443" s="249" t="s">
        <v>155</v>
      </c>
    </row>
    <row r="1444" s="14" customFormat="1">
      <c r="A1444" s="14"/>
      <c r="B1444" s="250"/>
      <c r="C1444" s="251"/>
      <c r="D1444" s="235" t="s">
        <v>165</v>
      </c>
      <c r="E1444" s="252" t="s">
        <v>1</v>
      </c>
      <c r="F1444" s="253" t="s">
        <v>85</v>
      </c>
      <c r="G1444" s="251"/>
      <c r="H1444" s="254">
        <v>1</v>
      </c>
      <c r="I1444" s="255"/>
      <c r="J1444" s="251"/>
      <c r="K1444" s="251"/>
      <c r="L1444" s="256"/>
      <c r="M1444" s="257"/>
      <c r="N1444" s="258"/>
      <c r="O1444" s="258"/>
      <c r="P1444" s="258"/>
      <c r="Q1444" s="258"/>
      <c r="R1444" s="258"/>
      <c r="S1444" s="258"/>
      <c r="T1444" s="259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0" t="s">
        <v>165</v>
      </c>
      <c r="AU1444" s="260" t="s">
        <v>87</v>
      </c>
      <c r="AV1444" s="14" t="s">
        <v>87</v>
      </c>
      <c r="AW1444" s="14" t="s">
        <v>33</v>
      </c>
      <c r="AX1444" s="14" t="s">
        <v>78</v>
      </c>
      <c r="AY1444" s="260" t="s">
        <v>155</v>
      </c>
    </row>
    <row r="1445" s="13" customFormat="1">
      <c r="A1445" s="13"/>
      <c r="B1445" s="240"/>
      <c r="C1445" s="241"/>
      <c r="D1445" s="235" t="s">
        <v>165</v>
      </c>
      <c r="E1445" s="242" t="s">
        <v>1</v>
      </c>
      <c r="F1445" s="243" t="s">
        <v>1261</v>
      </c>
      <c r="G1445" s="241"/>
      <c r="H1445" s="242" t="s">
        <v>1</v>
      </c>
      <c r="I1445" s="244"/>
      <c r="J1445" s="241"/>
      <c r="K1445" s="241"/>
      <c r="L1445" s="245"/>
      <c r="M1445" s="246"/>
      <c r="N1445" s="247"/>
      <c r="O1445" s="247"/>
      <c r="P1445" s="247"/>
      <c r="Q1445" s="247"/>
      <c r="R1445" s="247"/>
      <c r="S1445" s="247"/>
      <c r="T1445" s="248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9" t="s">
        <v>165</v>
      </c>
      <c r="AU1445" s="249" t="s">
        <v>87</v>
      </c>
      <c r="AV1445" s="13" t="s">
        <v>85</v>
      </c>
      <c r="AW1445" s="13" t="s">
        <v>33</v>
      </c>
      <c r="AX1445" s="13" t="s">
        <v>78</v>
      </c>
      <c r="AY1445" s="249" t="s">
        <v>155</v>
      </c>
    </row>
    <row r="1446" s="14" customFormat="1">
      <c r="A1446" s="14"/>
      <c r="B1446" s="250"/>
      <c r="C1446" s="251"/>
      <c r="D1446" s="235" t="s">
        <v>165</v>
      </c>
      <c r="E1446" s="252" t="s">
        <v>1</v>
      </c>
      <c r="F1446" s="253" t="s">
        <v>85</v>
      </c>
      <c r="G1446" s="251"/>
      <c r="H1446" s="254">
        <v>1</v>
      </c>
      <c r="I1446" s="255"/>
      <c r="J1446" s="251"/>
      <c r="K1446" s="251"/>
      <c r="L1446" s="256"/>
      <c r="M1446" s="257"/>
      <c r="N1446" s="258"/>
      <c r="O1446" s="258"/>
      <c r="P1446" s="258"/>
      <c r="Q1446" s="258"/>
      <c r="R1446" s="258"/>
      <c r="S1446" s="258"/>
      <c r="T1446" s="259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0" t="s">
        <v>165</v>
      </c>
      <c r="AU1446" s="260" t="s">
        <v>87</v>
      </c>
      <c r="AV1446" s="14" t="s">
        <v>87</v>
      </c>
      <c r="AW1446" s="14" t="s">
        <v>33</v>
      </c>
      <c r="AX1446" s="14" t="s">
        <v>78</v>
      </c>
      <c r="AY1446" s="260" t="s">
        <v>155</v>
      </c>
    </row>
    <row r="1447" s="15" customFormat="1">
      <c r="A1447" s="15"/>
      <c r="B1447" s="261"/>
      <c r="C1447" s="262"/>
      <c r="D1447" s="235" t="s">
        <v>165</v>
      </c>
      <c r="E1447" s="263" t="s">
        <v>1</v>
      </c>
      <c r="F1447" s="264" t="s">
        <v>168</v>
      </c>
      <c r="G1447" s="262"/>
      <c r="H1447" s="265">
        <v>2</v>
      </c>
      <c r="I1447" s="266"/>
      <c r="J1447" s="262"/>
      <c r="K1447" s="262"/>
      <c r="L1447" s="267"/>
      <c r="M1447" s="268"/>
      <c r="N1447" s="269"/>
      <c r="O1447" s="269"/>
      <c r="P1447" s="269"/>
      <c r="Q1447" s="269"/>
      <c r="R1447" s="269"/>
      <c r="S1447" s="269"/>
      <c r="T1447" s="270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71" t="s">
        <v>165</v>
      </c>
      <c r="AU1447" s="271" t="s">
        <v>87</v>
      </c>
      <c r="AV1447" s="15" t="s">
        <v>161</v>
      </c>
      <c r="AW1447" s="15" t="s">
        <v>33</v>
      </c>
      <c r="AX1447" s="15" t="s">
        <v>85</v>
      </c>
      <c r="AY1447" s="271" t="s">
        <v>155</v>
      </c>
    </row>
    <row r="1448" s="2" customFormat="1" ht="16.5" customHeight="1">
      <c r="A1448" s="39"/>
      <c r="B1448" s="40"/>
      <c r="C1448" s="221" t="s">
        <v>1315</v>
      </c>
      <c r="D1448" s="221" t="s">
        <v>157</v>
      </c>
      <c r="E1448" s="222" t="s">
        <v>1316</v>
      </c>
      <c r="F1448" s="223" t="s">
        <v>1317</v>
      </c>
      <c r="G1448" s="224" t="s">
        <v>761</v>
      </c>
      <c r="H1448" s="225">
        <v>1</v>
      </c>
      <c r="I1448" s="226"/>
      <c r="J1448" s="227">
        <f>ROUND(I1448*H1448,2)</f>
        <v>0</v>
      </c>
      <c r="K1448" s="228"/>
      <c r="L1448" s="45"/>
      <c r="M1448" s="229" t="s">
        <v>1</v>
      </c>
      <c r="N1448" s="230" t="s">
        <v>43</v>
      </c>
      <c r="O1448" s="92"/>
      <c r="P1448" s="231">
        <f>O1448*H1448</f>
        <v>0</v>
      </c>
      <c r="Q1448" s="231">
        <v>0.00165</v>
      </c>
      <c r="R1448" s="231">
        <f>Q1448*H1448</f>
        <v>0.00165</v>
      </c>
      <c r="S1448" s="231">
        <v>0</v>
      </c>
      <c r="T1448" s="232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3" t="s">
        <v>161</v>
      </c>
      <c r="AT1448" s="233" t="s">
        <v>157</v>
      </c>
      <c r="AU1448" s="233" t="s">
        <v>87</v>
      </c>
      <c r="AY1448" s="18" t="s">
        <v>155</v>
      </c>
      <c r="BE1448" s="234">
        <f>IF(N1448="základní",J1448,0)</f>
        <v>0</v>
      </c>
      <c r="BF1448" s="234">
        <f>IF(N1448="snížená",J1448,0)</f>
        <v>0</v>
      </c>
      <c r="BG1448" s="234">
        <f>IF(N1448="zákl. přenesená",J1448,0)</f>
        <v>0</v>
      </c>
      <c r="BH1448" s="234">
        <f>IF(N1448="sníž. přenesená",J1448,0)</f>
        <v>0</v>
      </c>
      <c r="BI1448" s="234">
        <f>IF(N1448="nulová",J1448,0)</f>
        <v>0</v>
      </c>
      <c r="BJ1448" s="18" t="s">
        <v>85</v>
      </c>
      <c r="BK1448" s="234">
        <f>ROUND(I1448*H1448,2)</f>
        <v>0</v>
      </c>
      <c r="BL1448" s="18" t="s">
        <v>161</v>
      </c>
      <c r="BM1448" s="233" t="s">
        <v>1318</v>
      </c>
    </row>
    <row r="1449" s="2" customFormat="1">
      <c r="A1449" s="39"/>
      <c r="B1449" s="40"/>
      <c r="C1449" s="41"/>
      <c r="D1449" s="235" t="s">
        <v>163</v>
      </c>
      <c r="E1449" s="41"/>
      <c r="F1449" s="236" t="s">
        <v>1319</v>
      </c>
      <c r="G1449" s="41"/>
      <c r="H1449" s="41"/>
      <c r="I1449" s="237"/>
      <c r="J1449" s="41"/>
      <c r="K1449" s="41"/>
      <c r="L1449" s="45"/>
      <c r="M1449" s="238"/>
      <c r="N1449" s="239"/>
      <c r="O1449" s="92"/>
      <c r="P1449" s="92"/>
      <c r="Q1449" s="92"/>
      <c r="R1449" s="92"/>
      <c r="S1449" s="92"/>
      <c r="T1449" s="93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T1449" s="18" t="s">
        <v>163</v>
      </c>
      <c r="AU1449" s="18" t="s">
        <v>87</v>
      </c>
    </row>
    <row r="1450" s="2" customFormat="1" ht="21.75" customHeight="1">
      <c r="A1450" s="39"/>
      <c r="B1450" s="40"/>
      <c r="C1450" s="283" t="s">
        <v>1320</v>
      </c>
      <c r="D1450" s="283" t="s">
        <v>695</v>
      </c>
      <c r="E1450" s="284" t="s">
        <v>1321</v>
      </c>
      <c r="F1450" s="285" t="s">
        <v>1322</v>
      </c>
      <c r="G1450" s="286" t="s">
        <v>761</v>
      </c>
      <c r="H1450" s="287">
        <v>1</v>
      </c>
      <c r="I1450" s="288"/>
      <c r="J1450" s="289">
        <f>ROUND(I1450*H1450,2)</f>
        <v>0</v>
      </c>
      <c r="K1450" s="290"/>
      <c r="L1450" s="291"/>
      <c r="M1450" s="292" t="s">
        <v>1</v>
      </c>
      <c r="N1450" s="293" t="s">
        <v>43</v>
      </c>
      <c r="O1450" s="92"/>
      <c r="P1450" s="231">
        <f>O1450*H1450</f>
        <v>0</v>
      </c>
      <c r="Q1450" s="231">
        <v>0.029000000000000001</v>
      </c>
      <c r="R1450" s="231">
        <f>Q1450*H1450</f>
        <v>0.029000000000000001</v>
      </c>
      <c r="S1450" s="231">
        <v>0</v>
      </c>
      <c r="T1450" s="232">
        <f>S1450*H1450</f>
        <v>0</v>
      </c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R1450" s="233" t="s">
        <v>305</v>
      </c>
      <c r="AT1450" s="233" t="s">
        <v>695</v>
      </c>
      <c r="AU1450" s="233" t="s">
        <v>87</v>
      </c>
      <c r="AY1450" s="18" t="s">
        <v>155</v>
      </c>
      <c r="BE1450" s="234">
        <f>IF(N1450="základní",J1450,0)</f>
        <v>0</v>
      </c>
      <c r="BF1450" s="234">
        <f>IF(N1450="snížená",J1450,0)</f>
        <v>0</v>
      </c>
      <c r="BG1450" s="234">
        <f>IF(N1450="zákl. přenesená",J1450,0)</f>
        <v>0</v>
      </c>
      <c r="BH1450" s="234">
        <f>IF(N1450="sníž. přenesená",J1450,0)</f>
        <v>0</v>
      </c>
      <c r="BI1450" s="234">
        <f>IF(N1450="nulová",J1450,0)</f>
        <v>0</v>
      </c>
      <c r="BJ1450" s="18" t="s">
        <v>85</v>
      </c>
      <c r="BK1450" s="234">
        <f>ROUND(I1450*H1450,2)</f>
        <v>0</v>
      </c>
      <c r="BL1450" s="18" t="s">
        <v>161</v>
      </c>
      <c r="BM1450" s="233" t="s">
        <v>1323</v>
      </c>
    </row>
    <row r="1451" s="2" customFormat="1">
      <c r="A1451" s="39"/>
      <c r="B1451" s="40"/>
      <c r="C1451" s="41"/>
      <c r="D1451" s="235" t="s">
        <v>163</v>
      </c>
      <c r="E1451" s="41"/>
      <c r="F1451" s="236" t="s">
        <v>1322</v>
      </c>
      <c r="G1451" s="41"/>
      <c r="H1451" s="41"/>
      <c r="I1451" s="237"/>
      <c r="J1451" s="41"/>
      <c r="K1451" s="41"/>
      <c r="L1451" s="45"/>
      <c r="M1451" s="238"/>
      <c r="N1451" s="239"/>
      <c r="O1451" s="92"/>
      <c r="P1451" s="92"/>
      <c r="Q1451" s="92"/>
      <c r="R1451" s="92"/>
      <c r="S1451" s="92"/>
      <c r="T1451" s="93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T1451" s="18" t="s">
        <v>163</v>
      </c>
      <c r="AU1451" s="18" t="s">
        <v>87</v>
      </c>
    </row>
    <row r="1452" s="2" customFormat="1" ht="16.5" customHeight="1">
      <c r="A1452" s="39"/>
      <c r="B1452" s="40"/>
      <c r="C1452" s="221" t="s">
        <v>1324</v>
      </c>
      <c r="D1452" s="221" t="s">
        <v>157</v>
      </c>
      <c r="E1452" s="222" t="s">
        <v>1325</v>
      </c>
      <c r="F1452" s="223" t="s">
        <v>1326</v>
      </c>
      <c r="G1452" s="224" t="s">
        <v>761</v>
      </c>
      <c r="H1452" s="225">
        <v>5</v>
      </c>
      <c r="I1452" s="226"/>
      <c r="J1452" s="227">
        <f>ROUND(I1452*H1452,2)</f>
        <v>0</v>
      </c>
      <c r="K1452" s="228"/>
      <c r="L1452" s="45"/>
      <c r="M1452" s="229" t="s">
        <v>1</v>
      </c>
      <c r="N1452" s="230" t="s">
        <v>43</v>
      </c>
      <c r="O1452" s="92"/>
      <c r="P1452" s="231">
        <f>O1452*H1452</f>
        <v>0</v>
      </c>
      <c r="Q1452" s="231">
        <v>0.00165</v>
      </c>
      <c r="R1452" s="231">
        <f>Q1452*H1452</f>
        <v>0.0082500000000000004</v>
      </c>
      <c r="S1452" s="231">
        <v>0</v>
      </c>
      <c r="T1452" s="232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33" t="s">
        <v>161</v>
      </c>
      <c r="AT1452" s="233" t="s">
        <v>157</v>
      </c>
      <c r="AU1452" s="233" t="s">
        <v>87</v>
      </c>
      <c r="AY1452" s="18" t="s">
        <v>155</v>
      </c>
      <c r="BE1452" s="234">
        <f>IF(N1452="základní",J1452,0)</f>
        <v>0</v>
      </c>
      <c r="BF1452" s="234">
        <f>IF(N1452="snížená",J1452,0)</f>
        <v>0</v>
      </c>
      <c r="BG1452" s="234">
        <f>IF(N1452="zákl. přenesená",J1452,0)</f>
        <v>0</v>
      </c>
      <c r="BH1452" s="234">
        <f>IF(N1452="sníž. přenesená",J1452,0)</f>
        <v>0</v>
      </c>
      <c r="BI1452" s="234">
        <f>IF(N1452="nulová",J1452,0)</f>
        <v>0</v>
      </c>
      <c r="BJ1452" s="18" t="s">
        <v>85</v>
      </c>
      <c r="BK1452" s="234">
        <f>ROUND(I1452*H1452,2)</f>
        <v>0</v>
      </c>
      <c r="BL1452" s="18" t="s">
        <v>161</v>
      </c>
      <c r="BM1452" s="233" t="s">
        <v>1327</v>
      </c>
    </row>
    <row r="1453" s="2" customFormat="1">
      <c r="A1453" s="39"/>
      <c r="B1453" s="40"/>
      <c r="C1453" s="41"/>
      <c r="D1453" s="235" t="s">
        <v>163</v>
      </c>
      <c r="E1453" s="41"/>
      <c r="F1453" s="236" t="s">
        <v>1328</v>
      </c>
      <c r="G1453" s="41"/>
      <c r="H1453" s="41"/>
      <c r="I1453" s="237"/>
      <c r="J1453" s="41"/>
      <c r="K1453" s="41"/>
      <c r="L1453" s="45"/>
      <c r="M1453" s="238"/>
      <c r="N1453" s="239"/>
      <c r="O1453" s="92"/>
      <c r="P1453" s="92"/>
      <c r="Q1453" s="92"/>
      <c r="R1453" s="92"/>
      <c r="S1453" s="92"/>
      <c r="T1453" s="93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T1453" s="18" t="s">
        <v>163</v>
      </c>
      <c r="AU1453" s="18" t="s">
        <v>87</v>
      </c>
    </row>
    <row r="1454" s="2" customFormat="1" ht="21.75" customHeight="1">
      <c r="A1454" s="39"/>
      <c r="B1454" s="40"/>
      <c r="C1454" s="283" t="s">
        <v>1329</v>
      </c>
      <c r="D1454" s="283" t="s">
        <v>695</v>
      </c>
      <c r="E1454" s="284" t="s">
        <v>1330</v>
      </c>
      <c r="F1454" s="285" t="s">
        <v>1331</v>
      </c>
      <c r="G1454" s="286" t="s">
        <v>761</v>
      </c>
      <c r="H1454" s="287">
        <v>5</v>
      </c>
      <c r="I1454" s="288"/>
      <c r="J1454" s="289">
        <f>ROUND(I1454*H1454,2)</f>
        <v>0</v>
      </c>
      <c r="K1454" s="290"/>
      <c r="L1454" s="291"/>
      <c r="M1454" s="292" t="s">
        <v>1</v>
      </c>
      <c r="N1454" s="293" t="s">
        <v>43</v>
      </c>
      <c r="O1454" s="92"/>
      <c r="P1454" s="231">
        <f>O1454*H1454</f>
        <v>0</v>
      </c>
      <c r="Q1454" s="231">
        <v>0.029000000000000001</v>
      </c>
      <c r="R1454" s="231">
        <f>Q1454*H1454</f>
        <v>0.14500000000000002</v>
      </c>
      <c r="S1454" s="231">
        <v>0</v>
      </c>
      <c r="T1454" s="232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3" t="s">
        <v>305</v>
      </c>
      <c r="AT1454" s="233" t="s">
        <v>695</v>
      </c>
      <c r="AU1454" s="233" t="s">
        <v>87</v>
      </c>
      <c r="AY1454" s="18" t="s">
        <v>155</v>
      </c>
      <c r="BE1454" s="234">
        <f>IF(N1454="základní",J1454,0)</f>
        <v>0</v>
      </c>
      <c r="BF1454" s="234">
        <f>IF(N1454="snížená",J1454,0)</f>
        <v>0</v>
      </c>
      <c r="BG1454" s="234">
        <f>IF(N1454="zákl. přenesená",J1454,0)</f>
        <v>0</v>
      </c>
      <c r="BH1454" s="234">
        <f>IF(N1454="sníž. přenesená",J1454,0)</f>
        <v>0</v>
      </c>
      <c r="BI1454" s="234">
        <f>IF(N1454="nulová",J1454,0)</f>
        <v>0</v>
      </c>
      <c r="BJ1454" s="18" t="s">
        <v>85</v>
      </c>
      <c r="BK1454" s="234">
        <f>ROUND(I1454*H1454,2)</f>
        <v>0</v>
      </c>
      <c r="BL1454" s="18" t="s">
        <v>161</v>
      </c>
      <c r="BM1454" s="233" t="s">
        <v>1332</v>
      </c>
    </row>
    <row r="1455" s="2" customFormat="1">
      <c r="A1455" s="39"/>
      <c r="B1455" s="40"/>
      <c r="C1455" s="41"/>
      <c r="D1455" s="235" t="s">
        <v>163</v>
      </c>
      <c r="E1455" s="41"/>
      <c r="F1455" s="236" t="s">
        <v>1331</v>
      </c>
      <c r="G1455" s="41"/>
      <c r="H1455" s="41"/>
      <c r="I1455" s="237"/>
      <c r="J1455" s="41"/>
      <c r="K1455" s="41"/>
      <c r="L1455" s="45"/>
      <c r="M1455" s="238"/>
      <c r="N1455" s="239"/>
      <c r="O1455" s="92"/>
      <c r="P1455" s="92"/>
      <c r="Q1455" s="92"/>
      <c r="R1455" s="92"/>
      <c r="S1455" s="92"/>
      <c r="T1455" s="93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T1455" s="18" t="s">
        <v>163</v>
      </c>
      <c r="AU1455" s="18" t="s">
        <v>87</v>
      </c>
    </row>
    <row r="1456" s="2" customFormat="1" ht="21.75" customHeight="1">
      <c r="A1456" s="39"/>
      <c r="B1456" s="40"/>
      <c r="C1456" s="221" t="s">
        <v>1333</v>
      </c>
      <c r="D1456" s="221" t="s">
        <v>157</v>
      </c>
      <c r="E1456" s="222" t="s">
        <v>1334</v>
      </c>
      <c r="F1456" s="223" t="s">
        <v>1335</v>
      </c>
      <c r="G1456" s="224" t="s">
        <v>761</v>
      </c>
      <c r="H1456" s="225">
        <v>27</v>
      </c>
      <c r="I1456" s="226"/>
      <c r="J1456" s="227">
        <f>ROUND(I1456*H1456,2)</f>
        <v>0</v>
      </c>
      <c r="K1456" s="228"/>
      <c r="L1456" s="45"/>
      <c r="M1456" s="229" t="s">
        <v>1</v>
      </c>
      <c r="N1456" s="230" t="s">
        <v>43</v>
      </c>
      <c r="O1456" s="92"/>
      <c r="P1456" s="231">
        <f>O1456*H1456</f>
        <v>0</v>
      </c>
      <c r="Q1456" s="231">
        <v>0.00167</v>
      </c>
      <c r="R1456" s="231">
        <f>Q1456*H1456</f>
        <v>0.045089999999999998</v>
      </c>
      <c r="S1456" s="231">
        <v>0</v>
      </c>
      <c r="T1456" s="232">
        <f>S1456*H1456</f>
        <v>0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33" t="s">
        <v>161</v>
      </c>
      <c r="AT1456" s="233" t="s">
        <v>157</v>
      </c>
      <c r="AU1456" s="233" t="s">
        <v>87</v>
      </c>
      <c r="AY1456" s="18" t="s">
        <v>155</v>
      </c>
      <c r="BE1456" s="234">
        <f>IF(N1456="základní",J1456,0)</f>
        <v>0</v>
      </c>
      <c r="BF1456" s="234">
        <f>IF(N1456="snížená",J1456,0)</f>
        <v>0</v>
      </c>
      <c r="BG1456" s="234">
        <f>IF(N1456="zákl. přenesená",J1456,0)</f>
        <v>0</v>
      </c>
      <c r="BH1456" s="234">
        <f>IF(N1456="sníž. přenesená",J1456,0)</f>
        <v>0</v>
      </c>
      <c r="BI1456" s="234">
        <f>IF(N1456="nulová",J1456,0)</f>
        <v>0</v>
      </c>
      <c r="BJ1456" s="18" t="s">
        <v>85</v>
      </c>
      <c r="BK1456" s="234">
        <f>ROUND(I1456*H1456,2)</f>
        <v>0</v>
      </c>
      <c r="BL1456" s="18" t="s">
        <v>161</v>
      </c>
      <c r="BM1456" s="233" t="s">
        <v>1336</v>
      </c>
    </row>
    <row r="1457" s="2" customFormat="1">
      <c r="A1457" s="39"/>
      <c r="B1457" s="40"/>
      <c r="C1457" s="41"/>
      <c r="D1457" s="235" t="s">
        <v>163</v>
      </c>
      <c r="E1457" s="41"/>
      <c r="F1457" s="236" t="s">
        <v>1337</v>
      </c>
      <c r="G1457" s="41"/>
      <c r="H1457" s="41"/>
      <c r="I1457" s="237"/>
      <c r="J1457" s="41"/>
      <c r="K1457" s="41"/>
      <c r="L1457" s="45"/>
      <c r="M1457" s="238"/>
      <c r="N1457" s="239"/>
      <c r="O1457" s="92"/>
      <c r="P1457" s="92"/>
      <c r="Q1457" s="92"/>
      <c r="R1457" s="92"/>
      <c r="S1457" s="92"/>
      <c r="T1457" s="93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T1457" s="18" t="s">
        <v>163</v>
      </c>
      <c r="AU1457" s="18" t="s">
        <v>87</v>
      </c>
    </row>
    <row r="1458" s="2" customFormat="1" ht="21.75" customHeight="1">
      <c r="A1458" s="39"/>
      <c r="B1458" s="40"/>
      <c r="C1458" s="283" t="s">
        <v>1338</v>
      </c>
      <c r="D1458" s="283" t="s">
        <v>695</v>
      </c>
      <c r="E1458" s="284" t="s">
        <v>1339</v>
      </c>
      <c r="F1458" s="285" t="s">
        <v>1340</v>
      </c>
      <c r="G1458" s="286" t="s">
        <v>761</v>
      </c>
      <c r="H1458" s="287">
        <v>15</v>
      </c>
      <c r="I1458" s="288"/>
      <c r="J1458" s="289">
        <f>ROUND(I1458*H1458,2)</f>
        <v>0</v>
      </c>
      <c r="K1458" s="290"/>
      <c r="L1458" s="291"/>
      <c r="M1458" s="292" t="s">
        <v>1</v>
      </c>
      <c r="N1458" s="293" t="s">
        <v>43</v>
      </c>
      <c r="O1458" s="92"/>
      <c r="P1458" s="231">
        <f>O1458*H1458</f>
        <v>0</v>
      </c>
      <c r="Q1458" s="231">
        <v>0.0076</v>
      </c>
      <c r="R1458" s="231">
        <f>Q1458*H1458</f>
        <v>0.114</v>
      </c>
      <c r="S1458" s="231">
        <v>0</v>
      </c>
      <c r="T1458" s="232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33" t="s">
        <v>305</v>
      </c>
      <c r="AT1458" s="233" t="s">
        <v>695</v>
      </c>
      <c r="AU1458" s="233" t="s">
        <v>87</v>
      </c>
      <c r="AY1458" s="18" t="s">
        <v>155</v>
      </c>
      <c r="BE1458" s="234">
        <f>IF(N1458="základní",J1458,0)</f>
        <v>0</v>
      </c>
      <c r="BF1458" s="234">
        <f>IF(N1458="snížená",J1458,0)</f>
        <v>0</v>
      </c>
      <c r="BG1458" s="234">
        <f>IF(N1458="zákl. přenesená",J1458,0)</f>
        <v>0</v>
      </c>
      <c r="BH1458" s="234">
        <f>IF(N1458="sníž. přenesená",J1458,0)</f>
        <v>0</v>
      </c>
      <c r="BI1458" s="234">
        <f>IF(N1458="nulová",J1458,0)</f>
        <v>0</v>
      </c>
      <c r="BJ1458" s="18" t="s">
        <v>85</v>
      </c>
      <c r="BK1458" s="234">
        <f>ROUND(I1458*H1458,2)</f>
        <v>0</v>
      </c>
      <c r="BL1458" s="18" t="s">
        <v>161</v>
      </c>
      <c r="BM1458" s="233" t="s">
        <v>1341</v>
      </c>
    </row>
    <row r="1459" s="2" customFormat="1">
      <c r="A1459" s="39"/>
      <c r="B1459" s="40"/>
      <c r="C1459" s="41"/>
      <c r="D1459" s="235" t="s">
        <v>163</v>
      </c>
      <c r="E1459" s="41"/>
      <c r="F1459" s="236" t="s">
        <v>1340</v>
      </c>
      <c r="G1459" s="41"/>
      <c r="H1459" s="41"/>
      <c r="I1459" s="237"/>
      <c r="J1459" s="41"/>
      <c r="K1459" s="41"/>
      <c r="L1459" s="45"/>
      <c r="M1459" s="238"/>
      <c r="N1459" s="239"/>
      <c r="O1459" s="92"/>
      <c r="P1459" s="92"/>
      <c r="Q1459" s="92"/>
      <c r="R1459" s="92"/>
      <c r="S1459" s="92"/>
      <c r="T1459" s="93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T1459" s="18" t="s">
        <v>163</v>
      </c>
      <c r="AU1459" s="18" t="s">
        <v>87</v>
      </c>
    </row>
    <row r="1460" s="13" customFormat="1">
      <c r="A1460" s="13"/>
      <c r="B1460" s="240"/>
      <c r="C1460" s="241"/>
      <c r="D1460" s="235" t="s">
        <v>165</v>
      </c>
      <c r="E1460" s="242" t="s">
        <v>1</v>
      </c>
      <c r="F1460" s="243" t="s">
        <v>1283</v>
      </c>
      <c r="G1460" s="241"/>
      <c r="H1460" s="242" t="s">
        <v>1</v>
      </c>
      <c r="I1460" s="244"/>
      <c r="J1460" s="241"/>
      <c r="K1460" s="241"/>
      <c r="L1460" s="245"/>
      <c r="M1460" s="246"/>
      <c r="N1460" s="247"/>
      <c r="O1460" s="247"/>
      <c r="P1460" s="247"/>
      <c r="Q1460" s="247"/>
      <c r="R1460" s="247"/>
      <c r="S1460" s="247"/>
      <c r="T1460" s="248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9" t="s">
        <v>165</v>
      </c>
      <c r="AU1460" s="249" t="s">
        <v>87</v>
      </c>
      <c r="AV1460" s="13" t="s">
        <v>85</v>
      </c>
      <c r="AW1460" s="13" t="s">
        <v>33</v>
      </c>
      <c r="AX1460" s="13" t="s">
        <v>78</v>
      </c>
      <c r="AY1460" s="249" t="s">
        <v>155</v>
      </c>
    </row>
    <row r="1461" s="14" customFormat="1">
      <c r="A1461" s="14"/>
      <c r="B1461" s="250"/>
      <c r="C1461" s="251"/>
      <c r="D1461" s="235" t="s">
        <v>165</v>
      </c>
      <c r="E1461" s="252" t="s">
        <v>1</v>
      </c>
      <c r="F1461" s="253" t="s">
        <v>8</v>
      </c>
      <c r="G1461" s="251"/>
      <c r="H1461" s="254">
        <v>15</v>
      </c>
      <c r="I1461" s="255"/>
      <c r="J1461" s="251"/>
      <c r="K1461" s="251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0" t="s">
        <v>165</v>
      </c>
      <c r="AU1461" s="260" t="s">
        <v>87</v>
      </c>
      <c r="AV1461" s="14" t="s">
        <v>87</v>
      </c>
      <c r="AW1461" s="14" t="s">
        <v>33</v>
      </c>
      <c r="AX1461" s="14" t="s">
        <v>85</v>
      </c>
      <c r="AY1461" s="260" t="s">
        <v>155</v>
      </c>
    </row>
    <row r="1462" s="2" customFormat="1" ht="16.5" customHeight="1">
      <c r="A1462" s="39"/>
      <c r="B1462" s="40"/>
      <c r="C1462" s="283" t="s">
        <v>1342</v>
      </c>
      <c r="D1462" s="283" t="s">
        <v>695</v>
      </c>
      <c r="E1462" s="284" t="s">
        <v>1343</v>
      </c>
      <c r="F1462" s="285" t="s">
        <v>1344</v>
      </c>
      <c r="G1462" s="286" t="s">
        <v>761</v>
      </c>
      <c r="H1462" s="287">
        <v>10</v>
      </c>
      <c r="I1462" s="288"/>
      <c r="J1462" s="289">
        <f>ROUND(I1462*H1462,2)</f>
        <v>0</v>
      </c>
      <c r="K1462" s="290"/>
      <c r="L1462" s="291"/>
      <c r="M1462" s="292" t="s">
        <v>1</v>
      </c>
      <c r="N1462" s="293" t="s">
        <v>43</v>
      </c>
      <c r="O1462" s="92"/>
      <c r="P1462" s="231">
        <f>O1462*H1462</f>
        <v>0</v>
      </c>
      <c r="Q1462" s="231">
        <v>0.011259999999999999</v>
      </c>
      <c r="R1462" s="231">
        <f>Q1462*H1462</f>
        <v>0.11259999999999999</v>
      </c>
      <c r="S1462" s="231">
        <v>0</v>
      </c>
      <c r="T1462" s="232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3" t="s">
        <v>305</v>
      </c>
      <c r="AT1462" s="233" t="s">
        <v>695</v>
      </c>
      <c r="AU1462" s="233" t="s">
        <v>87</v>
      </c>
      <c r="AY1462" s="18" t="s">
        <v>155</v>
      </c>
      <c r="BE1462" s="234">
        <f>IF(N1462="základní",J1462,0)</f>
        <v>0</v>
      </c>
      <c r="BF1462" s="234">
        <f>IF(N1462="snížená",J1462,0)</f>
        <v>0</v>
      </c>
      <c r="BG1462" s="234">
        <f>IF(N1462="zákl. přenesená",J1462,0)</f>
        <v>0</v>
      </c>
      <c r="BH1462" s="234">
        <f>IF(N1462="sníž. přenesená",J1462,0)</f>
        <v>0</v>
      </c>
      <c r="BI1462" s="234">
        <f>IF(N1462="nulová",J1462,0)</f>
        <v>0</v>
      </c>
      <c r="BJ1462" s="18" t="s">
        <v>85</v>
      </c>
      <c r="BK1462" s="234">
        <f>ROUND(I1462*H1462,2)</f>
        <v>0</v>
      </c>
      <c r="BL1462" s="18" t="s">
        <v>161</v>
      </c>
      <c r="BM1462" s="233" t="s">
        <v>1345</v>
      </c>
    </row>
    <row r="1463" s="2" customFormat="1">
      <c r="A1463" s="39"/>
      <c r="B1463" s="40"/>
      <c r="C1463" s="41"/>
      <c r="D1463" s="235" t="s">
        <v>163</v>
      </c>
      <c r="E1463" s="41"/>
      <c r="F1463" s="236" t="s">
        <v>1344</v>
      </c>
      <c r="G1463" s="41"/>
      <c r="H1463" s="41"/>
      <c r="I1463" s="237"/>
      <c r="J1463" s="41"/>
      <c r="K1463" s="41"/>
      <c r="L1463" s="45"/>
      <c r="M1463" s="238"/>
      <c r="N1463" s="239"/>
      <c r="O1463" s="92"/>
      <c r="P1463" s="92"/>
      <c r="Q1463" s="92"/>
      <c r="R1463" s="92"/>
      <c r="S1463" s="92"/>
      <c r="T1463" s="93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T1463" s="18" t="s">
        <v>163</v>
      </c>
      <c r="AU1463" s="18" t="s">
        <v>87</v>
      </c>
    </row>
    <row r="1464" s="2" customFormat="1" ht="16.5" customHeight="1">
      <c r="A1464" s="39"/>
      <c r="B1464" s="40"/>
      <c r="C1464" s="283" t="s">
        <v>1346</v>
      </c>
      <c r="D1464" s="283" t="s">
        <v>695</v>
      </c>
      <c r="E1464" s="284" t="s">
        <v>1347</v>
      </c>
      <c r="F1464" s="285" t="s">
        <v>1348</v>
      </c>
      <c r="G1464" s="286" t="s">
        <v>761</v>
      </c>
      <c r="H1464" s="287">
        <v>2</v>
      </c>
      <c r="I1464" s="288"/>
      <c r="J1464" s="289">
        <f>ROUND(I1464*H1464,2)</f>
        <v>0</v>
      </c>
      <c r="K1464" s="290"/>
      <c r="L1464" s="291"/>
      <c r="M1464" s="292" t="s">
        <v>1</v>
      </c>
      <c r="N1464" s="293" t="s">
        <v>43</v>
      </c>
      <c r="O1464" s="92"/>
      <c r="P1464" s="231">
        <f>O1464*H1464</f>
        <v>0</v>
      </c>
      <c r="Q1464" s="231">
        <v>0.011259999999999999</v>
      </c>
      <c r="R1464" s="231">
        <f>Q1464*H1464</f>
        <v>0.022519999999999998</v>
      </c>
      <c r="S1464" s="231">
        <v>0</v>
      </c>
      <c r="T1464" s="232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33" t="s">
        <v>305</v>
      </c>
      <c r="AT1464" s="233" t="s">
        <v>695</v>
      </c>
      <c r="AU1464" s="233" t="s">
        <v>87</v>
      </c>
      <c r="AY1464" s="18" t="s">
        <v>155</v>
      </c>
      <c r="BE1464" s="234">
        <f>IF(N1464="základní",J1464,0)</f>
        <v>0</v>
      </c>
      <c r="BF1464" s="234">
        <f>IF(N1464="snížená",J1464,0)</f>
        <v>0</v>
      </c>
      <c r="BG1464" s="234">
        <f>IF(N1464="zákl. přenesená",J1464,0)</f>
        <v>0</v>
      </c>
      <c r="BH1464" s="234">
        <f>IF(N1464="sníž. přenesená",J1464,0)</f>
        <v>0</v>
      </c>
      <c r="BI1464" s="234">
        <f>IF(N1464="nulová",J1464,0)</f>
        <v>0</v>
      </c>
      <c r="BJ1464" s="18" t="s">
        <v>85</v>
      </c>
      <c r="BK1464" s="234">
        <f>ROUND(I1464*H1464,2)</f>
        <v>0</v>
      </c>
      <c r="BL1464" s="18" t="s">
        <v>161</v>
      </c>
      <c r="BM1464" s="233" t="s">
        <v>1349</v>
      </c>
    </row>
    <row r="1465" s="2" customFormat="1">
      <c r="A1465" s="39"/>
      <c r="B1465" s="40"/>
      <c r="C1465" s="41"/>
      <c r="D1465" s="235" t="s">
        <v>163</v>
      </c>
      <c r="E1465" s="41"/>
      <c r="F1465" s="236" t="s">
        <v>1344</v>
      </c>
      <c r="G1465" s="41"/>
      <c r="H1465" s="41"/>
      <c r="I1465" s="237"/>
      <c r="J1465" s="41"/>
      <c r="K1465" s="41"/>
      <c r="L1465" s="45"/>
      <c r="M1465" s="238"/>
      <c r="N1465" s="239"/>
      <c r="O1465" s="92"/>
      <c r="P1465" s="92"/>
      <c r="Q1465" s="92"/>
      <c r="R1465" s="92"/>
      <c r="S1465" s="92"/>
      <c r="T1465" s="93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T1465" s="18" t="s">
        <v>163</v>
      </c>
      <c r="AU1465" s="18" t="s">
        <v>87</v>
      </c>
    </row>
    <row r="1466" s="2" customFormat="1" ht="21.75" customHeight="1">
      <c r="A1466" s="39"/>
      <c r="B1466" s="40"/>
      <c r="C1466" s="221" t="s">
        <v>1350</v>
      </c>
      <c r="D1466" s="221" t="s">
        <v>157</v>
      </c>
      <c r="E1466" s="222" t="s">
        <v>1351</v>
      </c>
      <c r="F1466" s="223" t="s">
        <v>1352</v>
      </c>
      <c r="G1466" s="224" t="s">
        <v>761</v>
      </c>
      <c r="H1466" s="225">
        <v>3</v>
      </c>
      <c r="I1466" s="226"/>
      <c r="J1466" s="227">
        <f>ROUND(I1466*H1466,2)</f>
        <v>0</v>
      </c>
      <c r="K1466" s="228"/>
      <c r="L1466" s="45"/>
      <c r="M1466" s="229" t="s">
        <v>1</v>
      </c>
      <c r="N1466" s="230" t="s">
        <v>43</v>
      </c>
      <c r="O1466" s="92"/>
      <c r="P1466" s="231">
        <f>O1466*H1466</f>
        <v>0</v>
      </c>
      <c r="Q1466" s="231">
        <v>0.00167</v>
      </c>
      <c r="R1466" s="231">
        <f>Q1466*H1466</f>
        <v>0.0050100000000000006</v>
      </c>
      <c r="S1466" s="231">
        <v>0</v>
      </c>
      <c r="T1466" s="232">
        <f>S1466*H1466</f>
        <v>0</v>
      </c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R1466" s="233" t="s">
        <v>161</v>
      </c>
      <c r="AT1466" s="233" t="s">
        <v>157</v>
      </c>
      <c r="AU1466" s="233" t="s">
        <v>87</v>
      </c>
      <c r="AY1466" s="18" t="s">
        <v>155</v>
      </c>
      <c r="BE1466" s="234">
        <f>IF(N1466="základní",J1466,0)</f>
        <v>0</v>
      </c>
      <c r="BF1466" s="234">
        <f>IF(N1466="snížená",J1466,0)</f>
        <v>0</v>
      </c>
      <c r="BG1466" s="234">
        <f>IF(N1466="zákl. přenesená",J1466,0)</f>
        <v>0</v>
      </c>
      <c r="BH1466" s="234">
        <f>IF(N1466="sníž. přenesená",J1466,0)</f>
        <v>0</v>
      </c>
      <c r="BI1466" s="234">
        <f>IF(N1466="nulová",J1466,0)</f>
        <v>0</v>
      </c>
      <c r="BJ1466" s="18" t="s">
        <v>85</v>
      </c>
      <c r="BK1466" s="234">
        <f>ROUND(I1466*H1466,2)</f>
        <v>0</v>
      </c>
      <c r="BL1466" s="18" t="s">
        <v>161</v>
      </c>
      <c r="BM1466" s="233" t="s">
        <v>1353</v>
      </c>
    </row>
    <row r="1467" s="2" customFormat="1">
      <c r="A1467" s="39"/>
      <c r="B1467" s="40"/>
      <c r="C1467" s="41"/>
      <c r="D1467" s="235" t="s">
        <v>163</v>
      </c>
      <c r="E1467" s="41"/>
      <c r="F1467" s="236" t="s">
        <v>1354</v>
      </c>
      <c r="G1467" s="41"/>
      <c r="H1467" s="41"/>
      <c r="I1467" s="237"/>
      <c r="J1467" s="41"/>
      <c r="K1467" s="41"/>
      <c r="L1467" s="45"/>
      <c r="M1467" s="238"/>
      <c r="N1467" s="239"/>
      <c r="O1467" s="92"/>
      <c r="P1467" s="92"/>
      <c r="Q1467" s="92"/>
      <c r="R1467" s="92"/>
      <c r="S1467" s="92"/>
      <c r="T1467" s="93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T1467" s="18" t="s">
        <v>163</v>
      </c>
      <c r="AU1467" s="18" t="s">
        <v>87</v>
      </c>
    </row>
    <row r="1468" s="2" customFormat="1" ht="16.5" customHeight="1">
      <c r="A1468" s="39"/>
      <c r="B1468" s="40"/>
      <c r="C1468" s="283" t="s">
        <v>1355</v>
      </c>
      <c r="D1468" s="283" t="s">
        <v>695</v>
      </c>
      <c r="E1468" s="284" t="s">
        <v>1356</v>
      </c>
      <c r="F1468" s="285" t="s">
        <v>1357</v>
      </c>
      <c r="G1468" s="286" t="s">
        <v>761</v>
      </c>
      <c r="H1468" s="287">
        <v>3</v>
      </c>
      <c r="I1468" s="288"/>
      <c r="J1468" s="289">
        <f>ROUND(I1468*H1468,2)</f>
        <v>0</v>
      </c>
      <c r="K1468" s="290"/>
      <c r="L1468" s="291"/>
      <c r="M1468" s="292" t="s">
        <v>1</v>
      </c>
      <c r="N1468" s="293" t="s">
        <v>43</v>
      </c>
      <c r="O1468" s="92"/>
      <c r="P1468" s="231">
        <f>O1468*H1468</f>
        <v>0</v>
      </c>
      <c r="Q1468" s="231">
        <v>0.012999999999999999</v>
      </c>
      <c r="R1468" s="231">
        <f>Q1468*H1468</f>
        <v>0.039</v>
      </c>
      <c r="S1468" s="231">
        <v>0</v>
      </c>
      <c r="T1468" s="232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33" t="s">
        <v>305</v>
      </c>
      <c r="AT1468" s="233" t="s">
        <v>695</v>
      </c>
      <c r="AU1468" s="233" t="s">
        <v>87</v>
      </c>
      <c r="AY1468" s="18" t="s">
        <v>155</v>
      </c>
      <c r="BE1468" s="234">
        <f>IF(N1468="základní",J1468,0)</f>
        <v>0</v>
      </c>
      <c r="BF1468" s="234">
        <f>IF(N1468="snížená",J1468,0)</f>
        <v>0</v>
      </c>
      <c r="BG1468" s="234">
        <f>IF(N1468="zákl. přenesená",J1468,0)</f>
        <v>0</v>
      </c>
      <c r="BH1468" s="234">
        <f>IF(N1468="sníž. přenesená",J1468,0)</f>
        <v>0</v>
      </c>
      <c r="BI1468" s="234">
        <f>IF(N1468="nulová",J1468,0)</f>
        <v>0</v>
      </c>
      <c r="BJ1468" s="18" t="s">
        <v>85</v>
      </c>
      <c r="BK1468" s="234">
        <f>ROUND(I1468*H1468,2)</f>
        <v>0</v>
      </c>
      <c r="BL1468" s="18" t="s">
        <v>161</v>
      </c>
      <c r="BM1468" s="233" t="s">
        <v>1358</v>
      </c>
    </row>
    <row r="1469" s="2" customFormat="1">
      <c r="A1469" s="39"/>
      <c r="B1469" s="40"/>
      <c r="C1469" s="41"/>
      <c r="D1469" s="235" t="s">
        <v>163</v>
      </c>
      <c r="E1469" s="41"/>
      <c r="F1469" s="236" t="s">
        <v>1357</v>
      </c>
      <c r="G1469" s="41"/>
      <c r="H1469" s="41"/>
      <c r="I1469" s="237"/>
      <c r="J1469" s="41"/>
      <c r="K1469" s="41"/>
      <c r="L1469" s="45"/>
      <c r="M1469" s="238"/>
      <c r="N1469" s="239"/>
      <c r="O1469" s="92"/>
      <c r="P1469" s="92"/>
      <c r="Q1469" s="92"/>
      <c r="R1469" s="92"/>
      <c r="S1469" s="92"/>
      <c r="T1469" s="93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T1469" s="18" t="s">
        <v>163</v>
      </c>
      <c r="AU1469" s="18" t="s">
        <v>87</v>
      </c>
    </row>
    <row r="1470" s="2" customFormat="1" ht="16.5" customHeight="1">
      <c r="A1470" s="39"/>
      <c r="B1470" s="40"/>
      <c r="C1470" s="283" t="s">
        <v>1359</v>
      </c>
      <c r="D1470" s="283" t="s">
        <v>695</v>
      </c>
      <c r="E1470" s="284" t="s">
        <v>1360</v>
      </c>
      <c r="F1470" s="285" t="s">
        <v>1361</v>
      </c>
      <c r="G1470" s="286" t="s">
        <v>761</v>
      </c>
      <c r="H1470" s="287">
        <v>2</v>
      </c>
      <c r="I1470" s="288"/>
      <c r="J1470" s="289">
        <f>ROUND(I1470*H1470,2)</f>
        <v>0</v>
      </c>
      <c r="K1470" s="290"/>
      <c r="L1470" s="291"/>
      <c r="M1470" s="292" t="s">
        <v>1</v>
      </c>
      <c r="N1470" s="293" t="s">
        <v>43</v>
      </c>
      <c r="O1470" s="92"/>
      <c r="P1470" s="231">
        <f>O1470*H1470</f>
        <v>0</v>
      </c>
      <c r="Q1470" s="231">
        <v>0.011259999999999999</v>
      </c>
      <c r="R1470" s="231">
        <f>Q1470*H1470</f>
        <v>0.022519999999999998</v>
      </c>
      <c r="S1470" s="231">
        <v>0</v>
      </c>
      <c r="T1470" s="232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33" t="s">
        <v>305</v>
      </c>
      <c r="AT1470" s="233" t="s">
        <v>695</v>
      </c>
      <c r="AU1470" s="233" t="s">
        <v>87</v>
      </c>
      <c r="AY1470" s="18" t="s">
        <v>155</v>
      </c>
      <c r="BE1470" s="234">
        <f>IF(N1470="základní",J1470,0)</f>
        <v>0</v>
      </c>
      <c r="BF1470" s="234">
        <f>IF(N1470="snížená",J1470,0)</f>
        <v>0</v>
      </c>
      <c r="BG1470" s="234">
        <f>IF(N1470="zákl. přenesená",J1470,0)</f>
        <v>0</v>
      </c>
      <c r="BH1470" s="234">
        <f>IF(N1470="sníž. přenesená",J1470,0)</f>
        <v>0</v>
      </c>
      <c r="BI1470" s="234">
        <f>IF(N1470="nulová",J1470,0)</f>
        <v>0</v>
      </c>
      <c r="BJ1470" s="18" t="s">
        <v>85</v>
      </c>
      <c r="BK1470" s="234">
        <f>ROUND(I1470*H1470,2)</f>
        <v>0</v>
      </c>
      <c r="BL1470" s="18" t="s">
        <v>161</v>
      </c>
      <c r="BM1470" s="233" t="s">
        <v>1362</v>
      </c>
    </row>
    <row r="1471" s="2" customFormat="1">
      <c r="A1471" s="39"/>
      <c r="B1471" s="40"/>
      <c r="C1471" s="41"/>
      <c r="D1471" s="235" t="s">
        <v>163</v>
      </c>
      <c r="E1471" s="41"/>
      <c r="F1471" s="236" t="s">
        <v>1361</v>
      </c>
      <c r="G1471" s="41"/>
      <c r="H1471" s="41"/>
      <c r="I1471" s="237"/>
      <c r="J1471" s="41"/>
      <c r="K1471" s="41"/>
      <c r="L1471" s="45"/>
      <c r="M1471" s="238"/>
      <c r="N1471" s="239"/>
      <c r="O1471" s="92"/>
      <c r="P1471" s="92"/>
      <c r="Q1471" s="92"/>
      <c r="R1471" s="92"/>
      <c r="S1471" s="92"/>
      <c r="T1471" s="93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T1471" s="18" t="s">
        <v>163</v>
      </c>
      <c r="AU1471" s="18" t="s">
        <v>87</v>
      </c>
    </row>
    <row r="1472" s="2" customFormat="1" ht="33" customHeight="1">
      <c r="A1472" s="39"/>
      <c r="B1472" s="40"/>
      <c r="C1472" s="221" t="s">
        <v>1363</v>
      </c>
      <c r="D1472" s="221" t="s">
        <v>157</v>
      </c>
      <c r="E1472" s="222" t="s">
        <v>1364</v>
      </c>
      <c r="F1472" s="223" t="s">
        <v>1365</v>
      </c>
      <c r="G1472" s="224" t="s">
        <v>761</v>
      </c>
      <c r="H1472" s="225">
        <v>22</v>
      </c>
      <c r="I1472" s="226"/>
      <c r="J1472" s="227">
        <f>ROUND(I1472*H1472,2)</f>
        <v>0</v>
      </c>
      <c r="K1472" s="228"/>
      <c r="L1472" s="45"/>
      <c r="M1472" s="229" t="s">
        <v>1</v>
      </c>
      <c r="N1472" s="230" t="s">
        <v>43</v>
      </c>
      <c r="O1472" s="92"/>
      <c r="P1472" s="231">
        <f>O1472*H1472</f>
        <v>0</v>
      </c>
      <c r="Q1472" s="231">
        <v>0.00167</v>
      </c>
      <c r="R1472" s="231">
        <f>Q1472*H1472</f>
        <v>0.036740000000000002</v>
      </c>
      <c r="S1472" s="231">
        <v>0</v>
      </c>
      <c r="T1472" s="232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3" t="s">
        <v>161</v>
      </c>
      <c r="AT1472" s="233" t="s">
        <v>157</v>
      </c>
      <c r="AU1472" s="233" t="s">
        <v>87</v>
      </c>
      <c r="AY1472" s="18" t="s">
        <v>155</v>
      </c>
      <c r="BE1472" s="234">
        <f>IF(N1472="základní",J1472,0)</f>
        <v>0</v>
      </c>
      <c r="BF1472" s="234">
        <f>IF(N1472="snížená",J1472,0)</f>
        <v>0</v>
      </c>
      <c r="BG1472" s="234">
        <f>IF(N1472="zákl. přenesená",J1472,0)</f>
        <v>0</v>
      </c>
      <c r="BH1472" s="234">
        <f>IF(N1472="sníž. přenesená",J1472,0)</f>
        <v>0</v>
      </c>
      <c r="BI1472" s="234">
        <f>IF(N1472="nulová",J1472,0)</f>
        <v>0</v>
      </c>
      <c r="BJ1472" s="18" t="s">
        <v>85</v>
      </c>
      <c r="BK1472" s="234">
        <f>ROUND(I1472*H1472,2)</f>
        <v>0</v>
      </c>
      <c r="BL1472" s="18" t="s">
        <v>161</v>
      </c>
      <c r="BM1472" s="233" t="s">
        <v>1366</v>
      </c>
    </row>
    <row r="1473" s="2" customFormat="1">
      <c r="A1473" s="39"/>
      <c r="B1473" s="40"/>
      <c r="C1473" s="41"/>
      <c r="D1473" s="235" t="s">
        <v>163</v>
      </c>
      <c r="E1473" s="41"/>
      <c r="F1473" s="236" t="s">
        <v>1367</v>
      </c>
      <c r="G1473" s="41"/>
      <c r="H1473" s="41"/>
      <c r="I1473" s="237"/>
      <c r="J1473" s="41"/>
      <c r="K1473" s="41"/>
      <c r="L1473" s="45"/>
      <c r="M1473" s="238"/>
      <c r="N1473" s="239"/>
      <c r="O1473" s="92"/>
      <c r="P1473" s="92"/>
      <c r="Q1473" s="92"/>
      <c r="R1473" s="92"/>
      <c r="S1473" s="92"/>
      <c r="T1473" s="93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T1473" s="18" t="s">
        <v>163</v>
      </c>
      <c r="AU1473" s="18" t="s">
        <v>87</v>
      </c>
    </row>
    <row r="1474" s="2" customFormat="1" ht="21.75" customHeight="1">
      <c r="A1474" s="39"/>
      <c r="B1474" s="40"/>
      <c r="C1474" s="283" t="s">
        <v>1368</v>
      </c>
      <c r="D1474" s="283" t="s">
        <v>695</v>
      </c>
      <c r="E1474" s="284" t="s">
        <v>1369</v>
      </c>
      <c r="F1474" s="285" t="s">
        <v>1370</v>
      </c>
      <c r="G1474" s="286" t="s">
        <v>761</v>
      </c>
      <c r="H1474" s="287">
        <v>2</v>
      </c>
      <c r="I1474" s="288"/>
      <c r="J1474" s="289">
        <f>ROUND(I1474*H1474,2)</f>
        <v>0</v>
      </c>
      <c r="K1474" s="290"/>
      <c r="L1474" s="291"/>
      <c r="M1474" s="292" t="s">
        <v>1</v>
      </c>
      <c r="N1474" s="293" t="s">
        <v>43</v>
      </c>
      <c r="O1474" s="92"/>
      <c r="P1474" s="231">
        <f>O1474*H1474</f>
        <v>0</v>
      </c>
      <c r="Q1474" s="231">
        <v>0.0178</v>
      </c>
      <c r="R1474" s="231">
        <f>Q1474*H1474</f>
        <v>0.0356</v>
      </c>
      <c r="S1474" s="231">
        <v>0</v>
      </c>
      <c r="T1474" s="232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33" t="s">
        <v>305</v>
      </c>
      <c r="AT1474" s="233" t="s">
        <v>695</v>
      </c>
      <c r="AU1474" s="233" t="s">
        <v>87</v>
      </c>
      <c r="AY1474" s="18" t="s">
        <v>155</v>
      </c>
      <c r="BE1474" s="234">
        <f>IF(N1474="základní",J1474,0)</f>
        <v>0</v>
      </c>
      <c r="BF1474" s="234">
        <f>IF(N1474="snížená",J1474,0)</f>
        <v>0</v>
      </c>
      <c r="BG1474" s="234">
        <f>IF(N1474="zákl. přenesená",J1474,0)</f>
        <v>0</v>
      </c>
      <c r="BH1474" s="234">
        <f>IF(N1474="sníž. přenesená",J1474,0)</f>
        <v>0</v>
      </c>
      <c r="BI1474" s="234">
        <f>IF(N1474="nulová",J1474,0)</f>
        <v>0</v>
      </c>
      <c r="BJ1474" s="18" t="s">
        <v>85</v>
      </c>
      <c r="BK1474" s="234">
        <f>ROUND(I1474*H1474,2)</f>
        <v>0</v>
      </c>
      <c r="BL1474" s="18" t="s">
        <v>161</v>
      </c>
      <c r="BM1474" s="233" t="s">
        <v>1371</v>
      </c>
    </row>
    <row r="1475" s="2" customFormat="1">
      <c r="A1475" s="39"/>
      <c r="B1475" s="40"/>
      <c r="C1475" s="41"/>
      <c r="D1475" s="235" t="s">
        <v>163</v>
      </c>
      <c r="E1475" s="41"/>
      <c r="F1475" s="236" t="s">
        <v>1372</v>
      </c>
      <c r="G1475" s="41"/>
      <c r="H1475" s="41"/>
      <c r="I1475" s="237"/>
      <c r="J1475" s="41"/>
      <c r="K1475" s="41"/>
      <c r="L1475" s="45"/>
      <c r="M1475" s="238"/>
      <c r="N1475" s="239"/>
      <c r="O1475" s="92"/>
      <c r="P1475" s="92"/>
      <c r="Q1475" s="92"/>
      <c r="R1475" s="92"/>
      <c r="S1475" s="92"/>
      <c r="T1475" s="93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T1475" s="18" t="s">
        <v>163</v>
      </c>
      <c r="AU1475" s="18" t="s">
        <v>87</v>
      </c>
    </row>
    <row r="1476" s="2" customFormat="1" ht="21.75" customHeight="1">
      <c r="A1476" s="39"/>
      <c r="B1476" s="40"/>
      <c r="C1476" s="283" t="s">
        <v>1373</v>
      </c>
      <c r="D1476" s="283" t="s">
        <v>695</v>
      </c>
      <c r="E1476" s="284" t="s">
        <v>1374</v>
      </c>
      <c r="F1476" s="285" t="s">
        <v>1375</v>
      </c>
      <c r="G1476" s="286" t="s">
        <v>761</v>
      </c>
      <c r="H1476" s="287">
        <v>2</v>
      </c>
      <c r="I1476" s="288"/>
      <c r="J1476" s="289">
        <f>ROUND(I1476*H1476,2)</f>
        <v>0</v>
      </c>
      <c r="K1476" s="290"/>
      <c r="L1476" s="291"/>
      <c r="M1476" s="292" t="s">
        <v>1</v>
      </c>
      <c r="N1476" s="293" t="s">
        <v>43</v>
      </c>
      <c r="O1476" s="92"/>
      <c r="P1476" s="231">
        <f>O1476*H1476</f>
        <v>0</v>
      </c>
      <c r="Q1476" s="231">
        <v>0.0178</v>
      </c>
      <c r="R1476" s="231">
        <f>Q1476*H1476</f>
        <v>0.0356</v>
      </c>
      <c r="S1476" s="231">
        <v>0</v>
      </c>
      <c r="T1476" s="232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3" t="s">
        <v>305</v>
      </c>
      <c r="AT1476" s="233" t="s">
        <v>695</v>
      </c>
      <c r="AU1476" s="233" t="s">
        <v>87</v>
      </c>
      <c r="AY1476" s="18" t="s">
        <v>155</v>
      </c>
      <c r="BE1476" s="234">
        <f>IF(N1476="základní",J1476,0)</f>
        <v>0</v>
      </c>
      <c r="BF1476" s="234">
        <f>IF(N1476="snížená",J1476,0)</f>
        <v>0</v>
      </c>
      <c r="BG1476" s="234">
        <f>IF(N1476="zákl. přenesená",J1476,0)</f>
        <v>0</v>
      </c>
      <c r="BH1476" s="234">
        <f>IF(N1476="sníž. přenesená",J1476,0)</f>
        <v>0</v>
      </c>
      <c r="BI1476" s="234">
        <f>IF(N1476="nulová",J1476,0)</f>
        <v>0</v>
      </c>
      <c r="BJ1476" s="18" t="s">
        <v>85</v>
      </c>
      <c r="BK1476" s="234">
        <f>ROUND(I1476*H1476,2)</f>
        <v>0</v>
      </c>
      <c r="BL1476" s="18" t="s">
        <v>161</v>
      </c>
      <c r="BM1476" s="233" t="s">
        <v>1376</v>
      </c>
    </row>
    <row r="1477" s="2" customFormat="1">
      <c r="A1477" s="39"/>
      <c r="B1477" s="40"/>
      <c r="C1477" s="41"/>
      <c r="D1477" s="235" t="s">
        <v>163</v>
      </c>
      <c r="E1477" s="41"/>
      <c r="F1477" s="236" t="s">
        <v>1375</v>
      </c>
      <c r="G1477" s="41"/>
      <c r="H1477" s="41"/>
      <c r="I1477" s="237"/>
      <c r="J1477" s="41"/>
      <c r="K1477" s="41"/>
      <c r="L1477" s="45"/>
      <c r="M1477" s="238"/>
      <c r="N1477" s="239"/>
      <c r="O1477" s="92"/>
      <c r="P1477" s="92"/>
      <c r="Q1477" s="92"/>
      <c r="R1477" s="92"/>
      <c r="S1477" s="92"/>
      <c r="T1477" s="93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T1477" s="18" t="s">
        <v>163</v>
      </c>
      <c r="AU1477" s="18" t="s">
        <v>87</v>
      </c>
    </row>
    <row r="1478" s="2" customFormat="1" ht="21.75" customHeight="1">
      <c r="A1478" s="39"/>
      <c r="B1478" s="40"/>
      <c r="C1478" s="283" t="s">
        <v>1377</v>
      </c>
      <c r="D1478" s="283" t="s">
        <v>695</v>
      </c>
      <c r="E1478" s="284" t="s">
        <v>1378</v>
      </c>
      <c r="F1478" s="285" t="s">
        <v>1379</v>
      </c>
      <c r="G1478" s="286" t="s">
        <v>761</v>
      </c>
      <c r="H1478" s="287">
        <v>2</v>
      </c>
      <c r="I1478" s="288"/>
      <c r="J1478" s="289">
        <f>ROUND(I1478*H1478,2)</f>
        <v>0</v>
      </c>
      <c r="K1478" s="290"/>
      <c r="L1478" s="291"/>
      <c r="M1478" s="292" t="s">
        <v>1</v>
      </c>
      <c r="N1478" s="293" t="s">
        <v>43</v>
      </c>
      <c r="O1478" s="92"/>
      <c r="P1478" s="231">
        <f>O1478*H1478</f>
        <v>0</v>
      </c>
      <c r="Q1478" s="231">
        <v>0.0178</v>
      </c>
      <c r="R1478" s="231">
        <f>Q1478*H1478</f>
        <v>0.0356</v>
      </c>
      <c r="S1478" s="231">
        <v>0</v>
      </c>
      <c r="T1478" s="232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3" t="s">
        <v>305</v>
      </c>
      <c r="AT1478" s="233" t="s">
        <v>695</v>
      </c>
      <c r="AU1478" s="233" t="s">
        <v>87</v>
      </c>
      <c r="AY1478" s="18" t="s">
        <v>155</v>
      </c>
      <c r="BE1478" s="234">
        <f>IF(N1478="základní",J1478,0)</f>
        <v>0</v>
      </c>
      <c r="BF1478" s="234">
        <f>IF(N1478="snížená",J1478,0)</f>
        <v>0</v>
      </c>
      <c r="BG1478" s="234">
        <f>IF(N1478="zákl. přenesená",J1478,0)</f>
        <v>0</v>
      </c>
      <c r="BH1478" s="234">
        <f>IF(N1478="sníž. přenesená",J1478,0)</f>
        <v>0</v>
      </c>
      <c r="BI1478" s="234">
        <f>IF(N1478="nulová",J1478,0)</f>
        <v>0</v>
      </c>
      <c r="BJ1478" s="18" t="s">
        <v>85</v>
      </c>
      <c r="BK1478" s="234">
        <f>ROUND(I1478*H1478,2)</f>
        <v>0</v>
      </c>
      <c r="BL1478" s="18" t="s">
        <v>161</v>
      </c>
      <c r="BM1478" s="233" t="s">
        <v>1380</v>
      </c>
    </row>
    <row r="1479" s="2" customFormat="1">
      <c r="A1479" s="39"/>
      <c r="B1479" s="40"/>
      <c r="C1479" s="41"/>
      <c r="D1479" s="235" t="s">
        <v>163</v>
      </c>
      <c r="E1479" s="41"/>
      <c r="F1479" s="236" t="s">
        <v>1379</v>
      </c>
      <c r="G1479" s="41"/>
      <c r="H1479" s="41"/>
      <c r="I1479" s="237"/>
      <c r="J1479" s="41"/>
      <c r="K1479" s="41"/>
      <c r="L1479" s="45"/>
      <c r="M1479" s="238"/>
      <c r="N1479" s="239"/>
      <c r="O1479" s="92"/>
      <c r="P1479" s="92"/>
      <c r="Q1479" s="92"/>
      <c r="R1479" s="92"/>
      <c r="S1479" s="92"/>
      <c r="T1479" s="93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T1479" s="18" t="s">
        <v>163</v>
      </c>
      <c r="AU1479" s="18" t="s">
        <v>87</v>
      </c>
    </row>
    <row r="1480" s="2" customFormat="1" ht="21.75" customHeight="1">
      <c r="A1480" s="39"/>
      <c r="B1480" s="40"/>
      <c r="C1480" s="283" t="s">
        <v>1381</v>
      </c>
      <c r="D1480" s="283" t="s">
        <v>695</v>
      </c>
      <c r="E1480" s="284" t="s">
        <v>1382</v>
      </c>
      <c r="F1480" s="285" t="s">
        <v>1372</v>
      </c>
      <c r="G1480" s="286" t="s">
        <v>761</v>
      </c>
      <c r="H1480" s="287">
        <v>4</v>
      </c>
      <c r="I1480" s="288"/>
      <c r="J1480" s="289">
        <f>ROUND(I1480*H1480,2)</f>
        <v>0</v>
      </c>
      <c r="K1480" s="290"/>
      <c r="L1480" s="291"/>
      <c r="M1480" s="292" t="s">
        <v>1</v>
      </c>
      <c r="N1480" s="293" t="s">
        <v>43</v>
      </c>
      <c r="O1480" s="92"/>
      <c r="P1480" s="231">
        <f>O1480*H1480</f>
        <v>0</v>
      </c>
      <c r="Q1480" s="231">
        <v>0.0178</v>
      </c>
      <c r="R1480" s="231">
        <f>Q1480*H1480</f>
        <v>0.071199999999999999</v>
      </c>
      <c r="S1480" s="231">
        <v>0</v>
      </c>
      <c r="T1480" s="232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33" t="s">
        <v>305</v>
      </c>
      <c r="AT1480" s="233" t="s">
        <v>695</v>
      </c>
      <c r="AU1480" s="233" t="s">
        <v>87</v>
      </c>
      <c r="AY1480" s="18" t="s">
        <v>155</v>
      </c>
      <c r="BE1480" s="234">
        <f>IF(N1480="základní",J1480,0)</f>
        <v>0</v>
      </c>
      <c r="BF1480" s="234">
        <f>IF(N1480="snížená",J1480,0)</f>
        <v>0</v>
      </c>
      <c r="BG1480" s="234">
        <f>IF(N1480="zákl. přenesená",J1480,0)</f>
        <v>0</v>
      </c>
      <c r="BH1480" s="234">
        <f>IF(N1480="sníž. přenesená",J1480,0)</f>
        <v>0</v>
      </c>
      <c r="BI1480" s="234">
        <f>IF(N1480="nulová",J1480,0)</f>
        <v>0</v>
      </c>
      <c r="BJ1480" s="18" t="s">
        <v>85</v>
      </c>
      <c r="BK1480" s="234">
        <f>ROUND(I1480*H1480,2)</f>
        <v>0</v>
      </c>
      <c r="BL1480" s="18" t="s">
        <v>161</v>
      </c>
      <c r="BM1480" s="233" t="s">
        <v>1383</v>
      </c>
    </row>
    <row r="1481" s="2" customFormat="1">
      <c r="A1481" s="39"/>
      <c r="B1481" s="40"/>
      <c r="C1481" s="41"/>
      <c r="D1481" s="235" t="s">
        <v>163</v>
      </c>
      <c r="E1481" s="41"/>
      <c r="F1481" s="236" t="s">
        <v>1372</v>
      </c>
      <c r="G1481" s="41"/>
      <c r="H1481" s="41"/>
      <c r="I1481" s="237"/>
      <c r="J1481" s="41"/>
      <c r="K1481" s="41"/>
      <c r="L1481" s="45"/>
      <c r="M1481" s="238"/>
      <c r="N1481" s="239"/>
      <c r="O1481" s="92"/>
      <c r="P1481" s="92"/>
      <c r="Q1481" s="92"/>
      <c r="R1481" s="92"/>
      <c r="S1481" s="92"/>
      <c r="T1481" s="93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T1481" s="18" t="s">
        <v>163</v>
      </c>
      <c r="AU1481" s="18" t="s">
        <v>87</v>
      </c>
    </row>
    <row r="1482" s="2" customFormat="1" ht="21.75" customHeight="1">
      <c r="A1482" s="39"/>
      <c r="B1482" s="40"/>
      <c r="C1482" s="283" t="s">
        <v>1384</v>
      </c>
      <c r="D1482" s="283" t="s">
        <v>695</v>
      </c>
      <c r="E1482" s="284" t="s">
        <v>1385</v>
      </c>
      <c r="F1482" s="285" t="s">
        <v>1386</v>
      </c>
      <c r="G1482" s="286" t="s">
        <v>761</v>
      </c>
      <c r="H1482" s="287">
        <v>5</v>
      </c>
      <c r="I1482" s="288"/>
      <c r="J1482" s="289">
        <f>ROUND(I1482*H1482,2)</f>
        <v>0</v>
      </c>
      <c r="K1482" s="290"/>
      <c r="L1482" s="291"/>
      <c r="M1482" s="292" t="s">
        <v>1</v>
      </c>
      <c r="N1482" s="293" t="s">
        <v>43</v>
      </c>
      <c r="O1482" s="92"/>
      <c r="P1482" s="231">
        <f>O1482*H1482</f>
        <v>0</v>
      </c>
      <c r="Q1482" s="231">
        <v>0.018339999999999999</v>
      </c>
      <c r="R1482" s="231">
        <f>Q1482*H1482</f>
        <v>0.09169999999999999</v>
      </c>
      <c r="S1482" s="231">
        <v>0</v>
      </c>
      <c r="T1482" s="232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3" t="s">
        <v>305</v>
      </c>
      <c r="AT1482" s="233" t="s">
        <v>695</v>
      </c>
      <c r="AU1482" s="233" t="s">
        <v>87</v>
      </c>
      <c r="AY1482" s="18" t="s">
        <v>155</v>
      </c>
      <c r="BE1482" s="234">
        <f>IF(N1482="základní",J1482,0)</f>
        <v>0</v>
      </c>
      <c r="BF1482" s="234">
        <f>IF(N1482="snížená",J1482,0)</f>
        <v>0</v>
      </c>
      <c r="BG1482" s="234">
        <f>IF(N1482="zákl. přenesená",J1482,0)</f>
        <v>0</v>
      </c>
      <c r="BH1482" s="234">
        <f>IF(N1482="sníž. přenesená",J1482,0)</f>
        <v>0</v>
      </c>
      <c r="BI1482" s="234">
        <f>IF(N1482="nulová",J1482,0)</f>
        <v>0</v>
      </c>
      <c r="BJ1482" s="18" t="s">
        <v>85</v>
      </c>
      <c r="BK1482" s="234">
        <f>ROUND(I1482*H1482,2)</f>
        <v>0</v>
      </c>
      <c r="BL1482" s="18" t="s">
        <v>161</v>
      </c>
      <c r="BM1482" s="233" t="s">
        <v>1387</v>
      </c>
    </row>
    <row r="1483" s="2" customFormat="1">
      <c r="A1483" s="39"/>
      <c r="B1483" s="40"/>
      <c r="C1483" s="41"/>
      <c r="D1483" s="235" t="s">
        <v>163</v>
      </c>
      <c r="E1483" s="41"/>
      <c r="F1483" s="236" t="s">
        <v>1386</v>
      </c>
      <c r="G1483" s="41"/>
      <c r="H1483" s="41"/>
      <c r="I1483" s="237"/>
      <c r="J1483" s="41"/>
      <c r="K1483" s="41"/>
      <c r="L1483" s="45"/>
      <c r="M1483" s="238"/>
      <c r="N1483" s="239"/>
      <c r="O1483" s="92"/>
      <c r="P1483" s="92"/>
      <c r="Q1483" s="92"/>
      <c r="R1483" s="92"/>
      <c r="S1483" s="92"/>
      <c r="T1483" s="93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T1483" s="18" t="s">
        <v>163</v>
      </c>
      <c r="AU1483" s="18" t="s">
        <v>87</v>
      </c>
    </row>
    <row r="1484" s="2" customFormat="1" ht="21.75" customHeight="1">
      <c r="A1484" s="39"/>
      <c r="B1484" s="40"/>
      <c r="C1484" s="283" t="s">
        <v>1388</v>
      </c>
      <c r="D1484" s="283" t="s">
        <v>695</v>
      </c>
      <c r="E1484" s="284" t="s">
        <v>1389</v>
      </c>
      <c r="F1484" s="285" t="s">
        <v>1390</v>
      </c>
      <c r="G1484" s="286" t="s">
        <v>761</v>
      </c>
      <c r="H1484" s="287">
        <v>7</v>
      </c>
      <c r="I1484" s="288"/>
      <c r="J1484" s="289">
        <f>ROUND(I1484*H1484,2)</f>
        <v>0</v>
      </c>
      <c r="K1484" s="290"/>
      <c r="L1484" s="291"/>
      <c r="M1484" s="292" t="s">
        <v>1</v>
      </c>
      <c r="N1484" s="293" t="s">
        <v>43</v>
      </c>
      <c r="O1484" s="92"/>
      <c r="P1484" s="231">
        <f>O1484*H1484</f>
        <v>0</v>
      </c>
      <c r="Q1484" s="231">
        <v>0.020660000000000001</v>
      </c>
      <c r="R1484" s="231">
        <f>Q1484*H1484</f>
        <v>0.14462</v>
      </c>
      <c r="S1484" s="231">
        <v>0</v>
      </c>
      <c r="T1484" s="232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3" t="s">
        <v>305</v>
      </c>
      <c r="AT1484" s="233" t="s">
        <v>695</v>
      </c>
      <c r="AU1484" s="233" t="s">
        <v>87</v>
      </c>
      <c r="AY1484" s="18" t="s">
        <v>155</v>
      </c>
      <c r="BE1484" s="234">
        <f>IF(N1484="základní",J1484,0)</f>
        <v>0</v>
      </c>
      <c r="BF1484" s="234">
        <f>IF(N1484="snížená",J1484,0)</f>
        <v>0</v>
      </c>
      <c r="BG1484" s="234">
        <f>IF(N1484="zákl. přenesená",J1484,0)</f>
        <v>0</v>
      </c>
      <c r="BH1484" s="234">
        <f>IF(N1484="sníž. přenesená",J1484,0)</f>
        <v>0</v>
      </c>
      <c r="BI1484" s="234">
        <f>IF(N1484="nulová",J1484,0)</f>
        <v>0</v>
      </c>
      <c r="BJ1484" s="18" t="s">
        <v>85</v>
      </c>
      <c r="BK1484" s="234">
        <f>ROUND(I1484*H1484,2)</f>
        <v>0</v>
      </c>
      <c r="BL1484" s="18" t="s">
        <v>161</v>
      </c>
      <c r="BM1484" s="233" t="s">
        <v>1391</v>
      </c>
    </row>
    <row r="1485" s="2" customFormat="1">
      <c r="A1485" s="39"/>
      <c r="B1485" s="40"/>
      <c r="C1485" s="41"/>
      <c r="D1485" s="235" t="s">
        <v>163</v>
      </c>
      <c r="E1485" s="41"/>
      <c r="F1485" s="236" t="s">
        <v>1390</v>
      </c>
      <c r="G1485" s="41"/>
      <c r="H1485" s="41"/>
      <c r="I1485" s="237"/>
      <c r="J1485" s="41"/>
      <c r="K1485" s="41"/>
      <c r="L1485" s="45"/>
      <c r="M1485" s="238"/>
      <c r="N1485" s="239"/>
      <c r="O1485" s="92"/>
      <c r="P1485" s="92"/>
      <c r="Q1485" s="92"/>
      <c r="R1485" s="92"/>
      <c r="S1485" s="92"/>
      <c r="T1485" s="93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T1485" s="18" t="s">
        <v>163</v>
      </c>
      <c r="AU1485" s="18" t="s">
        <v>87</v>
      </c>
    </row>
    <row r="1486" s="14" customFormat="1">
      <c r="A1486" s="14"/>
      <c r="B1486" s="250"/>
      <c r="C1486" s="251"/>
      <c r="D1486" s="235" t="s">
        <v>165</v>
      </c>
      <c r="E1486" s="252" t="s">
        <v>1</v>
      </c>
      <c r="F1486" s="253" t="s">
        <v>1392</v>
      </c>
      <c r="G1486" s="251"/>
      <c r="H1486" s="254">
        <v>7</v>
      </c>
      <c r="I1486" s="255"/>
      <c r="J1486" s="251"/>
      <c r="K1486" s="251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0" t="s">
        <v>165</v>
      </c>
      <c r="AU1486" s="260" t="s">
        <v>87</v>
      </c>
      <c r="AV1486" s="14" t="s">
        <v>87</v>
      </c>
      <c r="AW1486" s="14" t="s">
        <v>33</v>
      </c>
      <c r="AX1486" s="14" t="s">
        <v>85</v>
      </c>
      <c r="AY1486" s="260" t="s">
        <v>155</v>
      </c>
    </row>
    <row r="1487" s="2" customFormat="1" ht="16.5" customHeight="1">
      <c r="A1487" s="39"/>
      <c r="B1487" s="40"/>
      <c r="C1487" s="221" t="s">
        <v>1393</v>
      </c>
      <c r="D1487" s="221" t="s">
        <v>157</v>
      </c>
      <c r="E1487" s="222" t="s">
        <v>1394</v>
      </c>
      <c r="F1487" s="223" t="s">
        <v>1395</v>
      </c>
      <c r="G1487" s="224" t="s">
        <v>363</v>
      </c>
      <c r="H1487" s="225">
        <v>672.60000000000002</v>
      </c>
      <c r="I1487" s="226"/>
      <c r="J1487" s="227">
        <f>ROUND(I1487*H1487,2)</f>
        <v>0</v>
      </c>
      <c r="K1487" s="228"/>
      <c r="L1487" s="45"/>
      <c r="M1487" s="229" t="s">
        <v>1</v>
      </c>
      <c r="N1487" s="230" t="s">
        <v>43</v>
      </c>
      <c r="O1487" s="92"/>
      <c r="P1487" s="231">
        <f>O1487*H1487</f>
        <v>0</v>
      </c>
      <c r="Q1487" s="231">
        <v>0</v>
      </c>
      <c r="R1487" s="231">
        <f>Q1487*H1487</f>
        <v>0</v>
      </c>
      <c r="S1487" s="231">
        <v>0</v>
      </c>
      <c r="T1487" s="232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33" t="s">
        <v>161</v>
      </c>
      <c r="AT1487" s="233" t="s">
        <v>157</v>
      </c>
      <c r="AU1487" s="233" t="s">
        <v>87</v>
      </c>
      <c r="AY1487" s="18" t="s">
        <v>155</v>
      </c>
      <c r="BE1487" s="234">
        <f>IF(N1487="základní",J1487,0)</f>
        <v>0</v>
      </c>
      <c r="BF1487" s="234">
        <f>IF(N1487="snížená",J1487,0)</f>
        <v>0</v>
      </c>
      <c r="BG1487" s="234">
        <f>IF(N1487="zákl. přenesená",J1487,0)</f>
        <v>0</v>
      </c>
      <c r="BH1487" s="234">
        <f>IF(N1487="sníž. přenesená",J1487,0)</f>
        <v>0</v>
      </c>
      <c r="BI1487" s="234">
        <f>IF(N1487="nulová",J1487,0)</f>
        <v>0</v>
      </c>
      <c r="BJ1487" s="18" t="s">
        <v>85</v>
      </c>
      <c r="BK1487" s="234">
        <f>ROUND(I1487*H1487,2)</f>
        <v>0</v>
      </c>
      <c r="BL1487" s="18" t="s">
        <v>161</v>
      </c>
      <c r="BM1487" s="233" t="s">
        <v>1396</v>
      </c>
    </row>
    <row r="1488" s="2" customFormat="1">
      <c r="A1488" s="39"/>
      <c r="B1488" s="40"/>
      <c r="C1488" s="41"/>
      <c r="D1488" s="235" t="s">
        <v>163</v>
      </c>
      <c r="E1488" s="41"/>
      <c r="F1488" s="236" t="s">
        <v>1397</v>
      </c>
      <c r="G1488" s="41"/>
      <c r="H1488" s="41"/>
      <c r="I1488" s="237"/>
      <c r="J1488" s="41"/>
      <c r="K1488" s="41"/>
      <c r="L1488" s="45"/>
      <c r="M1488" s="238"/>
      <c r="N1488" s="239"/>
      <c r="O1488" s="92"/>
      <c r="P1488" s="92"/>
      <c r="Q1488" s="92"/>
      <c r="R1488" s="92"/>
      <c r="S1488" s="92"/>
      <c r="T1488" s="93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T1488" s="18" t="s">
        <v>163</v>
      </c>
      <c r="AU1488" s="18" t="s">
        <v>87</v>
      </c>
    </row>
    <row r="1489" s="14" customFormat="1">
      <c r="A1489" s="14"/>
      <c r="B1489" s="250"/>
      <c r="C1489" s="251"/>
      <c r="D1489" s="235" t="s">
        <v>165</v>
      </c>
      <c r="E1489" s="252" t="s">
        <v>1</v>
      </c>
      <c r="F1489" s="253" t="s">
        <v>1398</v>
      </c>
      <c r="G1489" s="251"/>
      <c r="H1489" s="254">
        <v>672.60000000000002</v>
      </c>
      <c r="I1489" s="255"/>
      <c r="J1489" s="251"/>
      <c r="K1489" s="251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0" t="s">
        <v>165</v>
      </c>
      <c r="AU1489" s="260" t="s">
        <v>87</v>
      </c>
      <c r="AV1489" s="14" t="s">
        <v>87</v>
      </c>
      <c r="AW1489" s="14" t="s">
        <v>33</v>
      </c>
      <c r="AX1489" s="14" t="s">
        <v>85</v>
      </c>
      <c r="AY1489" s="260" t="s">
        <v>155</v>
      </c>
    </row>
    <row r="1490" s="2" customFormat="1" ht="21.75" customHeight="1">
      <c r="A1490" s="39"/>
      <c r="B1490" s="40"/>
      <c r="C1490" s="221" t="s">
        <v>1399</v>
      </c>
      <c r="D1490" s="221" t="s">
        <v>157</v>
      </c>
      <c r="E1490" s="222" t="s">
        <v>1400</v>
      </c>
      <c r="F1490" s="223" t="s">
        <v>1401</v>
      </c>
      <c r="G1490" s="224" t="s">
        <v>363</v>
      </c>
      <c r="H1490" s="225">
        <v>278.69999999999999</v>
      </c>
      <c r="I1490" s="226"/>
      <c r="J1490" s="227">
        <f>ROUND(I1490*H1490,2)</f>
        <v>0</v>
      </c>
      <c r="K1490" s="228"/>
      <c r="L1490" s="45"/>
      <c r="M1490" s="229" t="s">
        <v>1</v>
      </c>
      <c r="N1490" s="230" t="s">
        <v>43</v>
      </c>
      <c r="O1490" s="92"/>
      <c r="P1490" s="231">
        <f>O1490*H1490</f>
        <v>0</v>
      </c>
      <c r="Q1490" s="231">
        <v>0</v>
      </c>
      <c r="R1490" s="231">
        <f>Q1490*H1490</f>
        <v>0</v>
      </c>
      <c r="S1490" s="231">
        <v>0</v>
      </c>
      <c r="T1490" s="232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33" t="s">
        <v>161</v>
      </c>
      <c r="AT1490" s="233" t="s">
        <v>157</v>
      </c>
      <c r="AU1490" s="233" t="s">
        <v>87</v>
      </c>
      <c r="AY1490" s="18" t="s">
        <v>155</v>
      </c>
      <c r="BE1490" s="234">
        <f>IF(N1490="základní",J1490,0)</f>
        <v>0</v>
      </c>
      <c r="BF1490" s="234">
        <f>IF(N1490="snížená",J1490,0)</f>
        <v>0</v>
      </c>
      <c r="BG1490" s="234">
        <f>IF(N1490="zákl. přenesená",J1490,0)</f>
        <v>0</v>
      </c>
      <c r="BH1490" s="234">
        <f>IF(N1490="sníž. přenesená",J1490,0)</f>
        <v>0</v>
      </c>
      <c r="BI1490" s="234">
        <f>IF(N1490="nulová",J1490,0)</f>
        <v>0</v>
      </c>
      <c r="BJ1490" s="18" t="s">
        <v>85</v>
      </c>
      <c r="BK1490" s="234">
        <f>ROUND(I1490*H1490,2)</f>
        <v>0</v>
      </c>
      <c r="BL1490" s="18" t="s">
        <v>161</v>
      </c>
      <c r="BM1490" s="233" t="s">
        <v>1402</v>
      </c>
    </row>
    <row r="1491" s="2" customFormat="1">
      <c r="A1491" s="39"/>
      <c r="B1491" s="40"/>
      <c r="C1491" s="41"/>
      <c r="D1491" s="235" t="s">
        <v>163</v>
      </c>
      <c r="E1491" s="41"/>
      <c r="F1491" s="236" t="s">
        <v>1403</v>
      </c>
      <c r="G1491" s="41"/>
      <c r="H1491" s="41"/>
      <c r="I1491" s="237"/>
      <c r="J1491" s="41"/>
      <c r="K1491" s="41"/>
      <c r="L1491" s="45"/>
      <c r="M1491" s="238"/>
      <c r="N1491" s="239"/>
      <c r="O1491" s="92"/>
      <c r="P1491" s="92"/>
      <c r="Q1491" s="92"/>
      <c r="R1491" s="92"/>
      <c r="S1491" s="92"/>
      <c r="T1491" s="93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T1491" s="18" t="s">
        <v>163</v>
      </c>
      <c r="AU1491" s="18" t="s">
        <v>87</v>
      </c>
    </row>
    <row r="1492" s="2" customFormat="1" ht="21.75" customHeight="1">
      <c r="A1492" s="39"/>
      <c r="B1492" s="40"/>
      <c r="C1492" s="221" t="s">
        <v>1404</v>
      </c>
      <c r="D1492" s="221" t="s">
        <v>157</v>
      </c>
      <c r="E1492" s="222" t="s">
        <v>1405</v>
      </c>
      <c r="F1492" s="223" t="s">
        <v>1406</v>
      </c>
      <c r="G1492" s="224" t="s">
        <v>363</v>
      </c>
      <c r="H1492" s="225">
        <v>4186.3000000000002</v>
      </c>
      <c r="I1492" s="226"/>
      <c r="J1492" s="227">
        <f>ROUND(I1492*H1492,2)</f>
        <v>0</v>
      </c>
      <c r="K1492" s="228"/>
      <c r="L1492" s="45"/>
      <c r="M1492" s="229" t="s">
        <v>1</v>
      </c>
      <c r="N1492" s="230" t="s">
        <v>43</v>
      </c>
      <c r="O1492" s="92"/>
      <c r="P1492" s="231">
        <f>O1492*H1492</f>
        <v>0</v>
      </c>
      <c r="Q1492" s="231">
        <v>0</v>
      </c>
      <c r="R1492" s="231">
        <f>Q1492*H1492</f>
        <v>0</v>
      </c>
      <c r="S1492" s="231">
        <v>0</v>
      </c>
      <c r="T1492" s="232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33" t="s">
        <v>161</v>
      </c>
      <c r="AT1492" s="233" t="s">
        <v>157</v>
      </c>
      <c r="AU1492" s="233" t="s">
        <v>87</v>
      </c>
      <c r="AY1492" s="18" t="s">
        <v>155</v>
      </c>
      <c r="BE1492" s="234">
        <f>IF(N1492="základní",J1492,0)</f>
        <v>0</v>
      </c>
      <c r="BF1492" s="234">
        <f>IF(N1492="snížená",J1492,0)</f>
        <v>0</v>
      </c>
      <c r="BG1492" s="234">
        <f>IF(N1492="zákl. přenesená",J1492,0)</f>
        <v>0</v>
      </c>
      <c r="BH1492" s="234">
        <f>IF(N1492="sníž. přenesená",J1492,0)</f>
        <v>0</v>
      </c>
      <c r="BI1492" s="234">
        <f>IF(N1492="nulová",J1492,0)</f>
        <v>0</v>
      </c>
      <c r="BJ1492" s="18" t="s">
        <v>85</v>
      </c>
      <c r="BK1492" s="234">
        <f>ROUND(I1492*H1492,2)</f>
        <v>0</v>
      </c>
      <c r="BL1492" s="18" t="s">
        <v>161</v>
      </c>
      <c r="BM1492" s="233" t="s">
        <v>1407</v>
      </c>
    </row>
    <row r="1493" s="2" customFormat="1">
      <c r="A1493" s="39"/>
      <c r="B1493" s="40"/>
      <c r="C1493" s="41"/>
      <c r="D1493" s="235" t="s">
        <v>163</v>
      </c>
      <c r="E1493" s="41"/>
      <c r="F1493" s="236" t="s">
        <v>1408</v>
      </c>
      <c r="G1493" s="41"/>
      <c r="H1493" s="41"/>
      <c r="I1493" s="237"/>
      <c r="J1493" s="41"/>
      <c r="K1493" s="41"/>
      <c r="L1493" s="45"/>
      <c r="M1493" s="238"/>
      <c r="N1493" s="239"/>
      <c r="O1493" s="92"/>
      <c r="P1493" s="92"/>
      <c r="Q1493" s="92"/>
      <c r="R1493" s="92"/>
      <c r="S1493" s="92"/>
      <c r="T1493" s="93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T1493" s="18" t="s">
        <v>163</v>
      </c>
      <c r="AU1493" s="18" t="s">
        <v>87</v>
      </c>
    </row>
    <row r="1494" s="14" customFormat="1">
      <c r="A1494" s="14"/>
      <c r="B1494" s="250"/>
      <c r="C1494" s="251"/>
      <c r="D1494" s="235" t="s">
        <v>165</v>
      </c>
      <c r="E1494" s="252" t="s">
        <v>1</v>
      </c>
      <c r="F1494" s="253" t="s">
        <v>882</v>
      </c>
      <c r="G1494" s="251"/>
      <c r="H1494" s="254">
        <v>4186.3000000000002</v>
      </c>
      <c r="I1494" s="255"/>
      <c r="J1494" s="251"/>
      <c r="K1494" s="251"/>
      <c r="L1494" s="256"/>
      <c r="M1494" s="257"/>
      <c r="N1494" s="258"/>
      <c r="O1494" s="258"/>
      <c r="P1494" s="258"/>
      <c r="Q1494" s="258"/>
      <c r="R1494" s="258"/>
      <c r="S1494" s="258"/>
      <c r="T1494" s="259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0" t="s">
        <v>165</v>
      </c>
      <c r="AU1494" s="260" t="s">
        <v>87</v>
      </c>
      <c r="AV1494" s="14" t="s">
        <v>87</v>
      </c>
      <c r="AW1494" s="14" t="s">
        <v>33</v>
      </c>
      <c r="AX1494" s="14" t="s">
        <v>85</v>
      </c>
      <c r="AY1494" s="260" t="s">
        <v>155</v>
      </c>
    </row>
    <row r="1495" s="2" customFormat="1" ht="16.5" customHeight="1">
      <c r="A1495" s="39"/>
      <c r="B1495" s="40"/>
      <c r="C1495" s="221" t="s">
        <v>1409</v>
      </c>
      <c r="D1495" s="221" t="s">
        <v>157</v>
      </c>
      <c r="E1495" s="222" t="s">
        <v>1410</v>
      </c>
      <c r="F1495" s="223" t="s">
        <v>1411</v>
      </c>
      <c r="G1495" s="224" t="s">
        <v>761</v>
      </c>
      <c r="H1495" s="225">
        <v>245</v>
      </c>
      <c r="I1495" s="226"/>
      <c r="J1495" s="227">
        <f>ROUND(I1495*H1495,2)</f>
        <v>0</v>
      </c>
      <c r="K1495" s="228"/>
      <c r="L1495" s="45"/>
      <c r="M1495" s="229" t="s">
        <v>1</v>
      </c>
      <c r="N1495" s="230" t="s">
        <v>43</v>
      </c>
      <c r="O1495" s="92"/>
      <c r="P1495" s="231">
        <f>O1495*H1495</f>
        <v>0</v>
      </c>
      <c r="Q1495" s="231">
        <v>0.035729999999999998</v>
      </c>
      <c r="R1495" s="231">
        <f>Q1495*H1495</f>
        <v>8.7538499999999999</v>
      </c>
      <c r="S1495" s="231">
        <v>0</v>
      </c>
      <c r="T1495" s="232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3" t="s">
        <v>161</v>
      </c>
      <c r="AT1495" s="233" t="s">
        <v>157</v>
      </c>
      <c r="AU1495" s="233" t="s">
        <v>87</v>
      </c>
      <c r="AY1495" s="18" t="s">
        <v>155</v>
      </c>
      <c r="BE1495" s="234">
        <f>IF(N1495="základní",J1495,0)</f>
        <v>0</v>
      </c>
      <c r="BF1495" s="234">
        <f>IF(N1495="snížená",J1495,0)</f>
        <v>0</v>
      </c>
      <c r="BG1495" s="234">
        <f>IF(N1495="zákl. přenesená",J1495,0)</f>
        <v>0</v>
      </c>
      <c r="BH1495" s="234">
        <f>IF(N1495="sníž. přenesená",J1495,0)</f>
        <v>0</v>
      </c>
      <c r="BI1495" s="234">
        <f>IF(N1495="nulová",J1495,0)</f>
        <v>0</v>
      </c>
      <c r="BJ1495" s="18" t="s">
        <v>85</v>
      </c>
      <c r="BK1495" s="234">
        <f>ROUND(I1495*H1495,2)</f>
        <v>0</v>
      </c>
      <c r="BL1495" s="18" t="s">
        <v>161</v>
      </c>
      <c r="BM1495" s="233" t="s">
        <v>1412</v>
      </c>
    </row>
    <row r="1496" s="2" customFormat="1">
      <c r="A1496" s="39"/>
      <c r="B1496" s="40"/>
      <c r="C1496" s="41"/>
      <c r="D1496" s="235" t="s">
        <v>163</v>
      </c>
      <c r="E1496" s="41"/>
      <c r="F1496" s="236" t="s">
        <v>1411</v>
      </c>
      <c r="G1496" s="41"/>
      <c r="H1496" s="41"/>
      <c r="I1496" s="237"/>
      <c r="J1496" s="41"/>
      <c r="K1496" s="41"/>
      <c r="L1496" s="45"/>
      <c r="M1496" s="238"/>
      <c r="N1496" s="239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163</v>
      </c>
      <c r="AU1496" s="18" t="s">
        <v>87</v>
      </c>
    </row>
    <row r="1497" s="2" customFormat="1" ht="16.5" customHeight="1">
      <c r="A1497" s="39"/>
      <c r="B1497" s="40"/>
      <c r="C1497" s="221" t="s">
        <v>1413</v>
      </c>
      <c r="D1497" s="221" t="s">
        <v>157</v>
      </c>
      <c r="E1497" s="222" t="s">
        <v>1414</v>
      </c>
      <c r="F1497" s="223" t="s">
        <v>1415</v>
      </c>
      <c r="G1497" s="224" t="s">
        <v>775</v>
      </c>
      <c r="H1497" s="225">
        <v>1</v>
      </c>
      <c r="I1497" s="226"/>
      <c r="J1497" s="227">
        <f>ROUND(I1497*H1497,2)</f>
        <v>0</v>
      </c>
      <c r="K1497" s="228"/>
      <c r="L1497" s="45"/>
      <c r="M1497" s="229" t="s">
        <v>1</v>
      </c>
      <c r="N1497" s="230" t="s">
        <v>43</v>
      </c>
      <c r="O1497" s="92"/>
      <c r="P1497" s="231">
        <f>O1497*H1497</f>
        <v>0</v>
      </c>
      <c r="Q1497" s="231">
        <v>0.00167</v>
      </c>
      <c r="R1497" s="231">
        <f>Q1497*H1497</f>
        <v>0.00167</v>
      </c>
      <c r="S1497" s="231">
        <v>0</v>
      </c>
      <c r="T1497" s="232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3" t="s">
        <v>161</v>
      </c>
      <c r="AT1497" s="233" t="s">
        <v>157</v>
      </c>
      <c r="AU1497" s="233" t="s">
        <v>87</v>
      </c>
      <c r="AY1497" s="18" t="s">
        <v>155</v>
      </c>
      <c r="BE1497" s="234">
        <f>IF(N1497="základní",J1497,0)</f>
        <v>0</v>
      </c>
      <c r="BF1497" s="234">
        <f>IF(N1497="snížená",J1497,0)</f>
        <v>0</v>
      </c>
      <c r="BG1497" s="234">
        <f>IF(N1497="zákl. přenesená",J1497,0)</f>
        <v>0</v>
      </c>
      <c r="BH1497" s="234">
        <f>IF(N1497="sníž. přenesená",J1497,0)</f>
        <v>0</v>
      </c>
      <c r="BI1497" s="234">
        <f>IF(N1497="nulová",J1497,0)</f>
        <v>0</v>
      </c>
      <c r="BJ1497" s="18" t="s">
        <v>85</v>
      </c>
      <c r="BK1497" s="234">
        <f>ROUND(I1497*H1497,2)</f>
        <v>0</v>
      </c>
      <c r="BL1497" s="18" t="s">
        <v>161</v>
      </c>
      <c r="BM1497" s="233" t="s">
        <v>1416</v>
      </c>
    </row>
    <row r="1498" s="2" customFormat="1">
      <c r="A1498" s="39"/>
      <c r="B1498" s="40"/>
      <c r="C1498" s="41"/>
      <c r="D1498" s="235" t="s">
        <v>163</v>
      </c>
      <c r="E1498" s="41"/>
      <c r="F1498" s="236" t="s">
        <v>1417</v>
      </c>
      <c r="G1498" s="41"/>
      <c r="H1498" s="41"/>
      <c r="I1498" s="237"/>
      <c r="J1498" s="41"/>
      <c r="K1498" s="41"/>
      <c r="L1498" s="45"/>
      <c r="M1498" s="238"/>
      <c r="N1498" s="239"/>
      <c r="O1498" s="92"/>
      <c r="P1498" s="92"/>
      <c r="Q1498" s="92"/>
      <c r="R1498" s="92"/>
      <c r="S1498" s="92"/>
      <c r="T1498" s="93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T1498" s="18" t="s">
        <v>163</v>
      </c>
      <c r="AU1498" s="18" t="s">
        <v>87</v>
      </c>
    </row>
    <row r="1499" s="2" customFormat="1" ht="21.75" customHeight="1">
      <c r="A1499" s="39"/>
      <c r="B1499" s="40"/>
      <c r="C1499" s="221" t="s">
        <v>1418</v>
      </c>
      <c r="D1499" s="221" t="s">
        <v>157</v>
      </c>
      <c r="E1499" s="222" t="s">
        <v>1419</v>
      </c>
      <c r="F1499" s="223" t="s">
        <v>1420</v>
      </c>
      <c r="G1499" s="224" t="s">
        <v>761</v>
      </c>
      <c r="H1499" s="225">
        <v>1</v>
      </c>
      <c r="I1499" s="226"/>
      <c r="J1499" s="227">
        <f>ROUND(I1499*H1499,2)</f>
        <v>0</v>
      </c>
      <c r="K1499" s="228"/>
      <c r="L1499" s="45"/>
      <c r="M1499" s="229" t="s">
        <v>1</v>
      </c>
      <c r="N1499" s="230" t="s">
        <v>43</v>
      </c>
      <c r="O1499" s="92"/>
      <c r="P1499" s="231">
        <f>O1499*H1499</f>
        <v>0</v>
      </c>
      <c r="Q1499" s="231">
        <v>10.119999999999999</v>
      </c>
      <c r="R1499" s="231">
        <f>Q1499*H1499</f>
        <v>10.119999999999999</v>
      </c>
      <c r="S1499" s="231">
        <v>0</v>
      </c>
      <c r="T1499" s="232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3" t="s">
        <v>161</v>
      </c>
      <c r="AT1499" s="233" t="s">
        <v>157</v>
      </c>
      <c r="AU1499" s="233" t="s">
        <v>87</v>
      </c>
      <c r="AY1499" s="18" t="s">
        <v>155</v>
      </c>
      <c r="BE1499" s="234">
        <f>IF(N1499="základní",J1499,0)</f>
        <v>0</v>
      </c>
      <c r="BF1499" s="234">
        <f>IF(N1499="snížená",J1499,0)</f>
        <v>0</v>
      </c>
      <c r="BG1499" s="234">
        <f>IF(N1499="zákl. přenesená",J1499,0)</f>
        <v>0</v>
      </c>
      <c r="BH1499" s="234">
        <f>IF(N1499="sníž. přenesená",J1499,0)</f>
        <v>0</v>
      </c>
      <c r="BI1499" s="234">
        <f>IF(N1499="nulová",J1499,0)</f>
        <v>0</v>
      </c>
      <c r="BJ1499" s="18" t="s">
        <v>85</v>
      </c>
      <c r="BK1499" s="234">
        <f>ROUND(I1499*H1499,2)</f>
        <v>0</v>
      </c>
      <c r="BL1499" s="18" t="s">
        <v>161</v>
      </c>
      <c r="BM1499" s="233" t="s">
        <v>1421</v>
      </c>
    </row>
    <row r="1500" s="2" customFormat="1">
      <c r="A1500" s="39"/>
      <c r="B1500" s="40"/>
      <c r="C1500" s="41"/>
      <c r="D1500" s="235" t="s">
        <v>163</v>
      </c>
      <c r="E1500" s="41"/>
      <c r="F1500" s="236" t="s">
        <v>1422</v>
      </c>
      <c r="G1500" s="41"/>
      <c r="H1500" s="41"/>
      <c r="I1500" s="237"/>
      <c r="J1500" s="41"/>
      <c r="K1500" s="41"/>
      <c r="L1500" s="45"/>
      <c r="M1500" s="238"/>
      <c r="N1500" s="239"/>
      <c r="O1500" s="92"/>
      <c r="P1500" s="92"/>
      <c r="Q1500" s="92"/>
      <c r="R1500" s="92"/>
      <c r="S1500" s="92"/>
      <c r="T1500" s="93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T1500" s="18" t="s">
        <v>163</v>
      </c>
      <c r="AU1500" s="18" t="s">
        <v>87</v>
      </c>
    </row>
    <row r="1501" s="2" customFormat="1" ht="21.75" customHeight="1">
      <c r="A1501" s="39"/>
      <c r="B1501" s="40"/>
      <c r="C1501" s="221" t="s">
        <v>1423</v>
      </c>
      <c r="D1501" s="221" t="s">
        <v>157</v>
      </c>
      <c r="E1501" s="222" t="s">
        <v>1424</v>
      </c>
      <c r="F1501" s="223" t="s">
        <v>1425</v>
      </c>
      <c r="G1501" s="224" t="s">
        <v>761</v>
      </c>
      <c r="H1501" s="225">
        <v>1</v>
      </c>
      <c r="I1501" s="226"/>
      <c r="J1501" s="227">
        <f>ROUND(I1501*H1501,2)</f>
        <v>0</v>
      </c>
      <c r="K1501" s="228"/>
      <c r="L1501" s="45"/>
      <c r="M1501" s="229" t="s">
        <v>1</v>
      </c>
      <c r="N1501" s="230" t="s">
        <v>43</v>
      </c>
      <c r="O1501" s="92"/>
      <c r="P1501" s="231">
        <f>O1501*H1501</f>
        <v>0</v>
      </c>
      <c r="Q1501" s="231">
        <v>10.119999999999999</v>
      </c>
      <c r="R1501" s="231">
        <f>Q1501*H1501</f>
        <v>10.119999999999999</v>
      </c>
      <c r="S1501" s="231">
        <v>0</v>
      </c>
      <c r="T1501" s="232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33" t="s">
        <v>161</v>
      </c>
      <c r="AT1501" s="233" t="s">
        <v>157</v>
      </c>
      <c r="AU1501" s="233" t="s">
        <v>87</v>
      </c>
      <c r="AY1501" s="18" t="s">
        <v>155</v>
      </c>
      <c r="BE1501" s="234">
        <f>IF(N1501="základní",J1501,0)</f>
        <v>0</v>
      </c>
      <c r="BF1501" s="234">
        <f>IF(N1501="snížená",J1501,0)</f>
        <v>0</v>
      </c>
      <c r="BG1501" s="234">
        <f>IF(N1501="zákl. přenesená",J1501,0)</f>
        <v>0</v>
      </c>
      <c r="BH1501" s="234">
        <f>IF(N1501="sníž. přenesená",J1501,0)</f>
        <v>0</v>
      </c>
      <c r="BI1501" s="234">
        <f>IF(N1501="nulová",J1501,0)</f>
        <v>0</v>
      </c>
      <c r="BJ1501" s="18" t="s">
        <v>85</v>
      </c>
      <c r="BK1501" s="234">
        <f>ROUND(I1501*H1501,2)</f>
        <v>0</v>
      </c>
      <c r="BL1501" s="18" t="s">
        <v>161</v>
      </c>
      <c r="BM1501" s="233" t="s">
        <v>1426</v>
      </c>
    </row>
    <row r="1502" s="2" customFormat="1">
      <c r="A1502" s="39"/>
      <c r="B1502" s="40"/>
      <c r="C1502" s="41"/>
      <c r="D1502" s="235" t="s">
        <v>163</v>
      </c>
      <c r="E1502" s="41"/>
      <c r="F1502" s="236" t="s">
        <v>1427</v>
      </c>
      <c r="G1502" s="41"/>
      <c r="H1502" s="41"/>
      <c r="I1502" s="237"/>
      <c r="J1502" s="41"/>
      <c r="K1502" s="41"/>
      <c r="L1502" s="45"/>
      <c r="M1502" s="238"/>
      <c r="N1502" s="239"/>
      <c r="O1502" s="92"/>
      <c r="P1502" s="92"/>
      <c r="Q1502" s="92"/>
      <c r="R1502" s="92"/>
      <c r="S1502" s="92"/>
      <c r="T1502" s="93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T1502" s="18" t="s">
        <v>163</v>
      </c>
      <c r="AU1502" s="18" t="s">
        <v>87</v>
      </c>
    </row>
    <row r="1503" s="2" customFormat="1" ht="21.75" customHeight="1">
      <c r="A1503" s="39"/>
      <c r="B1503" s="40"/>
      <c r="C1503" s="221" t="s">
        <v>1428</v>
      </c>
      <c r="D1503" s="221" t="s">
        <v>157</v>
      </c>
      <c r="E1503" s="222" t="s">
        <v>1429</v>
      </c>
      <c r="F1503" s="223" t="s">
        <v>1430</v>
      </c>
      <c r="G1503" s="224" t="s">
        <v>761</v>
      </c>
      <c r="H1503" s="225">
        <v>1</v>
      </c>
      <c r="I1503" s="226"/>
      <c r="J1503" s="227">
        <f>ROUND(I1503*H1503,2)</f>
        <v>0</v>
      </c>
      <c r="K1503" s="228"/>
      <c r="L1503" s="45"/>
      <c r="M1503" s="229" t="s">
        <v>1</v>
      </c>
      <c r="N1503" s="230" t="s">
        <v>43</v>
      </c>
      <c r="O1503" s="92"/>
      <c r="P1503" s="231">
        <f>O1503*H1503</f>
        <v>0</v>
      </c>
      <c r="Q1503" s="231">
        <v>10.119999999999999</v>
      </c>
      <c r="R1503" s="231">
        <f>Q1503*H1503</f>
        <v>10.119999999999999</v>
      </c>
      <c r="S1503" s="231">
        <v>0</v>
      </c>
      <c r="T1503" s="232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33" t="s">
        <v>161</v>
      </c>
      <c r="AT1503" s="233" t="s">
        <v>157</v>
      </c>
      <c r="AU1503" s="233" t="s">
        <v>87</v>
      </c>
      <c r="AY1503" s="18" t="s">
        <v>155</v>
      </c>
      <c r="BE1503" s="234">
        <f>IF(N1503="základní",J1503,0)</f>
        <v>0</v>
      </c>
      <c r="BF1503" s="234">
        <f>IF(N1503="snížená",J1503,0)</f>
        <v>0</v>
      </c>
      <c r="BG1503" s="234">
        <f>IF(N1503="zákl. přenesená",J1503,0)</f>
        <v>0</v>
      </c>
      <c r="BH1503" s="234">
        <f>IF(N1503="sníž. přenesená",J1503,0)</f>
        <v>0</v>
      </c>
      <c r="BI1503" s="234">
        <f>IF(N1503="nulová",J1503,0)</f>
        <v>0</v>
      </c>
      <c r="BJ1503" s="18" t="s">
        <v>85</v>
      </c>
      <c r="BK1503" s="234">
        <f>ROUND(I1503*H1503,2)</f>
        <v>0</v>
      </c>
      <c r="BL1503" s="18" t="s">
        <v>161</v>
      </c>
      <c r="BM1503" s="233" t="s">
        <v>1431</v>
      </c>
    </row>
    <row r="1504" s="2" customFormat="1">
      <c r="A1504" s="39"/>
      <c r="B1504" s="40"/>
      <c r="C1504" s="41"/>
      <c r="D1504" s="235" t="s">
        <v>163</v>
      </c>
      <c r="E1504" s="41"/>
      <c r="F1504" s="236" t="s">
        <v>1432</v>
      </c>
      <c r="G1504" s="41"/>
      <c r="H1504" s="41"/>
      <c r="I1504" s="237"/>
      <c r="J1504" s="41"/>
      <c r="K1504" s="41"/>
      <c r="L1504" s="45"/>
      <c r="M1504" s="238"/>
      <c r="N1504" s="239"/>
      <c r="O1504" s="92"/>
      <c r="P1504" s="92"/>
      <c r="Q1504" s="92"/>
      <c r="R1504" s="92"/>
      <c r="S1504" s="92"/>
      <c r="T1504" s="93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T1504" s="18" t="s">
        <v>163</v>
      </c>
      <c r="AU1504" s="18" t="s">
        <v>87</v>
      </c>
    </row>
    <row r="1505" s="2" customFormat="1" ht="21.75" customHeight="1">
      <c r="A1505" s="39"/>
      <c r="B1505" s="40"/>
      <c r="C1505" s="221" t="s">
        <v>1433</v>
      </c>
      <c r="D1505" s="221" t="s">
        <v>157</v>
      </c>
      <c r="E1505" s="222" t="s">
        <v>1434</v>
      </c>
      <c r="F1505" s="223" t="s">
        <v>1435</v>
      </c>
      <c r="G1505" s="224" t="s">
        <v>761</v>
      </c>
      <c r="H1505" s="225">
        <v>1</v>
      </c>
      <c r="I1505" s="226"/>
      <c r="J1505" s="227">
        <f>ROUND(I1505*H1505,2)</f>
        <v>0</v>
      </c>
      <c r="K1505" s="228"/>
      <c r="L1505" s="45"/>
      <c r="M1505" s="229" t="s">
        <v>1</v>
      </c>
      <c r="N1505" s="230" t="s">
        <v>43</v>
      </c>
      <c r="O1505" s="92"/>
      <c r="P1505" s="231">
        <f>O1505*H1505</f>
        <v>0</v>
      </c>
      <c r="Q1505" s="231">
        <v>10.119999999999999</v>
      </c>
      <c r="R1505" s="231">
        <f>Q1505*H1505</f>
        <v>10.119999999999999</v>
      </c>
      <c r="S1505" s="231">
        <v>0</v>
      </c>
      <c r="T1505" s="232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3" t="s">
        <v>161</v>
      </c>
      <c r="AT1505" s="233" t="s">
        <v>157</v>
      </c>
      <c r="AU1505" s="233" t="s">
        <v>87</v>
      </c>
      <c r="AY1505" s="18" t="s">
        <v>155</v>
      </c>
      <c r="BE1505" s="234">
        <f>IF(N1505="základní",J1505,0)</f>
        <v>0</v>
      </c>
      <c r="BF1505" s="234">
        <f>IF(N1505="snížená",J1505,0)</f>
        <v>0</v>
      </c>
      <c r="BG1505" s="234">
        <f>IF(N1505="zákl. přenesená",J1505,0)</f>
        <v>0</v>
      </c>
      <c r="BH1505" s="234">
        <f>IF(N1505="sníž. přenesená",J1505,0)</f>
        <v>0</v>
      </c>
      <c r="BI1505" s="234">
        <f>IF(N1505="nulová",J1505,0)</f>
        <v>0</v>
      </c>
      <c r="BJ1505" s="18" t="s">
        <v>85</v>
      </c>
      <c r="BK1505" s="234">
        <f>ROUND(I1505*H1505,2)</f>
        <v>0</v>
      </c>
      <c r="BL1505" s="18" t="s">
        <v>161</v>
      </c>
      <c r="BM1505" s="233" t="s">
        <v>1436</v>
      </c>
    </row>
    <row r="1506" s="2" customFormat="1">
      <c r="A1506" s="39"/>
      <c r="B1506" s="40"/>
      <c r="C1506" s="41"/>
      <c r="D1506" s="235" t="s">
        <v>163</v>
      </c>
      <c r="E1506" s="41"/>
      <c r="F1506" s="236" t="s">
        <v>1437</v>
      </c>
      <c r="G1506" s="41"/>
      <c r="H1506" s="41"/>
      <c r="I1506" s="237"/>
      <c r="J1506" s="41"/>
      <c r="K1506" s="41"/>
      <c r="L1506" s="45"/>
      <c r="M1506" s="238"/>
      <c r="N1506" s="239"/>
      <c r="O1506" s="92"/>
      <c r="P1506" s="92"/>
      <c r="Q1506" s="92"/>
      <c r="R1506" s="92"/>
      <c r="S1506" s="92"/>
      <c r="T1506" s="93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163</v>
      </c>
      <c r="AU1506" s="18" t="s">
        <v>87</v>
      </c>
    </row>
    <row r="1507" s="2" customFormat="1" ht="21.75" customHeight="1">
      <c r="A1507" s="39"/>
      <c r="B1507" s="40"/>
      <c r="C1507" s="221" t="s">
        <v>1438</v>
      </c>
      <c r="D1507" s="221" t="s">
        <v>157</v>
      </c>
      <c r="E1507" s="222" t="s">
        <v>1439</v>
      </c>
      <c r="F1507" s="223" t="s">
        <v>1440</v>
      </c>
      <c r="G1507" s="224" t="s">
        <v>761</v>
      </c>
      <c r="H1507" s="225">
        <v>1</v>
      </c>
      <c r="I1507" s="226"/>
      <c r="J1507" s="227">
        <f>ROUND(I1507*H1507,2)</f>
        <v>0</v>
      </c>
      <c r="K1507" s="228"/>
      <c r="L1507" s="45"/>
      <c r="M1507" s="229" t="s">
        <v>1</v>
      </c>
      <c r="N1507" s="230" t="s">
        <v>43</v>
      </c>
      <c r="O1507" s="92"/>
      <c r="P1507" s="231">
        <f>O1507*H1507</f>
        <v>0</v>
      </c>
      <c r="Q1507" s="231">
        <v>10.119999999999999</v>
      </c>
      <c r="R1507" s="231">
        <f>Q1507*H1507</f>
        <v>10.119999999999999</v>
      </c>
      <c r="S1507" s="231">
        <v>0</v>
      </c>
      <c r="T1507" s="232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3" t="s">
        <v>161</v>
      </c>
      <c r="AT1507" s="233" t="s">
        <v>157</v>
      </c>
      <c r="AU1507" s="233" t="s">
        <v>87</v>
      </c>
      <c r="AY1507" s="18" t="s">
        <v>155</v>
      </c>
      <c r="BE1507" s="234">
        <f>IF(N1507="základní",J1507,0)</f>
        <v>0</v>
      </c>
      <c r="BF1507" s="234">
        <f>IF(N1507="snížená",J1507,0)</f>
        <v>0</v>
      </c>
      <c r="BG1507" s="234">
        <f>IF(N1507="zákl. přenesená",J1507,0)</f>
        <v>0</v>
      </c>
      <c r="BH1507" s="234">
        <f>IF(N1507="sníž. přenesená",J1507,0)</f>
        <v>0</v>
      </c>
      <c r="BI1507" s="234">
        <f>IF(N1507="nulová",J1507,0)</f>
        <v>0</v>
      </c>
      <c r="BJ1507" s="18" t="s">
        <v>85</v>
      </c>
      <c r="BK1507" s="234">
        <f>ROUND(I1507*H1507,2)</f>
        <v>0</v>
      </c>
      <c r="BL1507" s="18" t="s">
        <v>161</v>
      </c>
      <c r="BM1507" s="233" t="s">
        <v>1441</v>
      </c>
    </row>
    <row r="1508" s="2" customFormat="1">
      <c r="A1508" s="39"/>
      <c r="B1508" s="40"/>
      <c r="C1508" s="41"/>
      <c r="D1508" s="235" t="s">
        <v>163</v>
      </c>
      <c r="E1508" s="41"/>
      <c r="F1508" s="236" t="s">
        <v>1442</v>
      </c>
      <c r="G1508" s="41"/>
      <c r="H1508" s="41"/>
      <c r="I1508" s="237"/>
      <c r="J1508" s="41"/>
      <c r="K1508" s="41"/>
      <c r="L1508" s="45"/>
      <c r="M1508" s="238"/>
      <c r="N1508" s="239"/>
      <c r="O1508" s="92"/>
      <c r="P1508" s="92"/>
      <c r="Q1508" s="92"/>
      <c r="R1508" s="92"/>
      <c r="S1508" s="92"/>
      <c r="T1508" s="93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T1508" s="18" t="s">
        <v>163</v>
      </c>
      <c r="AU1508" s="18" t="s">
        <v>87</v>
      </c>
    </row>
    <row r="1509" s="2" customFormat="1" ht="21.75" customHeight="1">
      <c r="A1509" s="39"/>
      <c r="B1509" s="40"/>
      <c r="C1509" s="221" t="s">
        <v>1443</v>
      </c>
      <c r="D1509" s="221" t="s">
        <v>157</v>
      </c>
      <c r="E1509" s="222" t="s">
        <v>1444</v>
      </c>
      <c r="F1509" s="223" t="s">
        <v>1445</v>
      </c>
      <c r="G1509" s="224" t="s">
        <v>761</v>
      </c>
      <c r="H1509" s="225">
        <v>1</v>
      </c>
      <c r="I1509" s="226"/>
      <c r="J1509" s="227">
        <f>ROUND(I1509*H1509,2)</f>
        <v>0</v>
      </c>
      <c r="K1509" s="228"/>
      <c r="L1509" s="45"/>
      <c r="M1509" s="229" t="s">
        <v>1</v>
      </c>
      <c r="N1509" s="230" t="s">
        <v>43</v>
      </c>
      <c r="O1509" s="92"/>
      <c r="P1509" s="231">
        <f>O1509*H1509</f>
        <v>0</v>
      </c>
      <c r="Q1509" s="231">
        <v>10.119999999999999</v>
      </c>
      <c r="R1509" s="231">
        <f>Q1509*H1509</f>
        <v>10.119999999999999</v>
      </c>
      <c r="S1509" s="231">
        <v>0</v>
      </c>
      <c r="T1509" s="232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33" t="s">
        <v>161</v>
      </c>
      <c r="AT1509" s="233" t="s">
        <v>157</v>
      </c>
      <c r="AU1509" s="233" t="s">
        <v>87</v>
      </c>
      <c r="AY1509" s="18" t="s">
        <v>155</v>
      </c>
      <c r="BE1509" s="234">
        <f>IF(N1509="základní",J1509,0)</f>
        <v>0</v>
      </c>
      <c r="BF1509" s="234">
        <f>IF(N1509="snížená",J1509,0)</f>
        <v>0</v>
      </c>
      <c r="BG1509" s="234">
        <f>IF(N1509="zákl. přenesená",J1509,0)</f>
        <v>0</v>
      </c>
      <c r="BH1509" s="234">
        <f>IF(N1509="sníž. přenesená",J1509,0)</f>
        <v>0</v>
      </c>
      <c r="BI1509" s="234">
        <f>IF(N1509="nulová",J1509,0)</f>
        <v>0</v>
      </c>
      <c r="BJ1509" s="18" t="s">
        <v>85</v>
      </c>
      <c r="BK1509" s="234">
        <f>ROUND(I1509*H1509,2)</f>
        <v>0</v>
      </c>
      <c r="BL1509" s="18" t="s">
        <v>161</v>
      </c>
      <c r="BM1509" s="233" t="s">
        <v>1446</v>
      </c>
    </row>
    <row r="1510" s="2" customFormat="1">
      <c r="A1510" s="39"/>
      <c r="B1510" s="40"/>
      <c r="C1510" s="41"/>
      <c r="D1510" s="235" t="s">
        <v>163</v>
      </c>
      <c r="E1510" s="41"/>
      <c r="F1510" s="236" t="s">
        <v>1447</v>
      </c>
      <c r="G1510" s="41"/>
      <c r="H1510" s="41"/>
      <c r="I1510" s="237"/>
      <c r="J1510" s="41"/>
      <c r="K1510" s="41"/>
      <c r="L1510" s="45"/>
      <c r="M1510" s="238"/>
      <c r="N1510" s="239"/>
      <c r="O1510" s="92"/>
      <c r="P1510" s="92"/>
      <c r="Q1510" s="92"/>
      <c r="R1510" s="92"/>
      <c r="S1510" s="92"/>
      <c r="T1510" s="93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T1510" s="18" t="s">
        <v>163</v>
      </c>
      <c r="AU1510" s="18" t="s">
        <v>87</v>
      </c>
    </row>
    <row r="1511" s="2" customFormat="1" ht="16.5" customHeight="1">
      <c r="A1511" s="39"/>
      <c r="B1511" s="40"/>
      <c r="C1511" s="221" t="s">
        <v>1448</v>
      </c>
      <c r="D1511" s="221" t="s">
        <v>157</v>
      </c>
      <c r="E1511" s="222" t="s">
        <v>1449</v>
      </c>
      <c r="F1511" s="223" t="s">
        <v>1450</v>
      </c>
      <c r="G1511" s="224" t="s">
        <v>761</v>
      </c>
      <c r="H1511" s="225">
        <v>6</v>
      </c>
      <c r="I1511" s="226"/>
      <c r="J1511" s="227">
        <f>ROUND(I1511*H1511,2)</f>
        <v>0</v>
      </c>
      <c r="K1511" s="228"/>
      <c r="L1511" s="45"/>
      <c r="M1511" s="229" t="s">
        <v>1</v>
      </c>
      <c r="N1511" s="230" t="s">
        <v>43</v>
      </c>
      <c r="O1511" s="92"/>
      <c r="P1511" s="231">
        <f>O1511*H1511</f>
        <v>0</v>
      </c>
      <c r="Q1511" s="231">
        <v>0</v>
      </c>
      <c r="R1511" s="231">
        <f>Q1511*H1511</f>
        <v>0</v>
      </c>
      <c r="S1511" s="231">
        <v>0</v>
      </c>
      <c r="T1511" s="232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33" t="s">
        <v>161</v>
      </c>
      <c r="AT1511" s="233" t="s">
        <v>157</v>
      </c>
      <c r="AU1511" s="233" t="s">
        <v>87</v>
      </c>
      <c r="AY1511" s="18" t="s">
        <v>155</v>
      </c>
      <c r="BE1511" s="234">
        <f>IF(N1511="základní",J1511,0)</f>
        <v>0</v>
      </c>
      <c r="BF1511" s="234">
        <f>IF(N1511="snížená",J1511,0)</f>
        <v>0</v>
      </c>
      <c r="BG1511" s="234">
        <f>IF(N1511="zákl. přenesená",J1511,0)</f>
        <v>0</v>
      </c>
      <c r="BH1511" s="234">
        <f>IF(N1511="sníž. přenesená",J1511,0)</f>
        <v>0</v>
      </c>
      <c r="BI1511" s="234">
        <f>IF(N1511="nulová",J1511,0)</f>
        <v>0</v>
      </c>
      <c r="BJ1511" s="18" t="s">
        <v>85</v>
      </c>
      <c r="BK1511" s="234">
        <f>ROUND(I1511*H1511,2)</f>
        <v>0</v>
      </c>
      <c r="BL1511" s="18" t="s">
        <v>161</v>
      </c>
      <c r="BM1511" s="233" t="s">
        <v>1451</v>
      </c>
    </row>
    <row r="1512" s="2" customFormat="1">
      <c r="A1512" s="39"/>
      <c r="B1512" s="40"/>
      <c r="C1512" s="41"/>
      <c r="D1512" s="235" t="s">
        <v>163</v>
      </c>
      <c r="E1512" s="41"/>
      <c r="F1512" s="236" t="s">
        <v>1450</v>
      </c>
      <c r="G1512" s="41"/>
      <c r="H1512" s="41"/>
      <c r="I1512" s="237"/>
      <c r="J1512" s="41"/>
      <c r="K1512" s="41"/>
      <c r="L1512" s="45"/>
      <c r="M1512" s="238"/>
      <c r="N1512" s="239"/>
      <c r="O1512" s="92"/>
      <c r="P1512" s="92"/>
      <c r="Q1512" s="92"/>
      <c r="R1512" s="92"/>
      <c r="S1512" s="92"/>
      <c r="T1512" s="93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T1512" s="18" t="s">
        <v>163</v>
      </c>
      <c r="AU1512" s="18" t="s">
        <v>87</v>
      </c>
    </row>
    <row r="1513" s="2" customFormat="1" ht="21.75" customHeight="1">
      <c r="A1513" s="39"/>
      <c r="B1513" s="40"/>
      <c r="C1513" s="221" t="s">
        <v>1452</v>
      </c>
      <c r="D1513" s="221" t="s">
        <v>157</v>
      </c>
      <c r="E1513" s="222" t="s">
        <v>1453</v>
      </c>
      <c r="F1513" s="223" t="s">
        <v>1454</v>
      </c>
      <c r="G1513" s="224" t="s">
        <v>761</v>
      </c>
      <c r="H1513" s="225">
        <v>2</v>
      </c>
      <c r="I1513" s="226"/>
      <c r="J1513" s="227">
        <f>ROUND(I1513*H1513,2)</f>
        <v>0</v>
      </c>
      <c r="K1513" s="228"/>
      <c r="L1513" s="45"/>
      <c r="M1513" s="229" t="s">
        <v>1</v>
      </c>
      <c r="N1513" s="230" t="s">
        <v>43</v>
      </c>
      <c r="O1513" s="92"/>
      <c r="P1513" s="231">
        <f>O1513*H1513</f>
        <v>0</v>
      </c>
      <c r="Q1513" s="231">
        <v>0</v>
      </c>
      <c r="R1513" s="231">
        <f>Q1513*H1513</f>
        <v>0</v>
      </c>
      <c r="S1513" s="231">
        <v>0</v>
      </c>
      <c r="T1513" s="232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33" t="s">
        <v>161</v>
      </c>
      <c r="AT1513" s="233" t="s">
        <v>157</v>
      </c>
      <c r="AU1513" s="233" t="s">
        <v>87</v>
      </c>
      <c r="AY1513" s="18" t="s">
        <v>155</v>
      </c>
      <c r="BE1513" s="234">
        <f>IF(N1513="základní",J1513,0)</f>
        <v>0</v>
      </c>
      <c r="BF1513" s="234">
        <f>IF(N1513="snížená",J1513,0)</f>
        <v>0</v>
      </c>
      <c r="BG1513" s="234">
        <f>IF(N1513="zákl. přenesená",J1513,0)</f>
        <v>0</v>
      </c>
      <c r="BH1513" s="234">
        <f>IF(N1513="sníž. přenesená",J1513,0)</f>
        <v>0</v>
      </c>
      <c r="BI1513" s="234">
        <f>IF(N1513="nulová",J1513,0)</f>
        <v>0</v>
      </c>
      <c r="BJ1513" s="18" t="s">
        <v>85</v>
      </c>
      <c r="BK1513" s="234">
        <f>ROUND(I1513*H1513,2)</f>
        <v>0</v>
      </c>
      <c r="BL1513" s="18" t="s">
        <v>161</v>
      </c>
      <c r="BM1513" s="233" t="s">
        <v>1455</v>
      </c>
    </row>
    <row r="1514" s="2" customFormat="1">
      <c r="A1514" s="39"/>
      <c r="B1514" s="40"/>
      <c r="C1514" s="41"/>
      <c r="D1514" s="235" t="s">
        <v>163</v>
      </c>
      <c r="E1514" s="41"/>
      <c r="F1514" s="236" t="s">
        <v>1456</v>
      </c>
      <c r="G1514" s="41"/>
      <c r="H1514" s="41"/>
      <c r="I1514" s="237"/>
      <c r="J1514" s="41"/>
      <c r="K1514" s="41"/>
      <c r="L1514" s="45"/>
      <c r="M1514" s="238"/>
      <c r="N1514" s="239"/>
      <c r="O1514" s="92"/>
      <c r="P1514" s="92"/>
      <c r="Q1514" s="92"/>
      <c r="R1514" s="92"/>
      <c r="S1514" s="92"/>
      <c r="T1514" s="93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T1514" s="18" t="s">
        <v>163</v>
      </c>
      <c r="AU1514" s="18" t="s">
        <v>87</v>
      </c>
    </row>
    <row r="1515" s="2" customFormat="1" ht="33" customHeight="1">
      <c r="A1515" s="39"/>
      <c r="B1515" s="40"/>
      <c r="C1515" s="221" t="s">
        <v>1457</v>
      </c>
      <c r="D1515" s="221" t="s">
        <v>157</v>
      </c>
      <c r="E1515" s="222" t="s">
        <v>1458</v>
      </c>
      <c r="F1515" s="223" t="s">
        <v>1459</v>
      </c>
      <c r="G1515" s="224" t="s">
        <v>761</v>
      </c>
      <c r="H1515" s="225">
        <v>10</v>
      </c>
      <c r="I1515" s="226"/>
      <c r="J1515" s="227">
        <f>ROUND(I1515*H1515,2)</f>
        <v>0</v>
      </c>
      <c r="K1515" s="228"/>
      <c r="L1515" s="45"/>
      <c r="M1515" s="229" t="s">
        <v>1</v>
      </c>
      <c r="N1515" s="230" t="s">
        <v>43</v>
      </c>
      <c r="O1515" s="92"/>
      <c r="P1515" s="231">
        <f>O1515*H1515</f>
        <v>0</v>
      </c>
      <c r="Q1515" s="231">
        <v>0</v>
      </c>
      <c r="R1515" s="231">
        <f>Q1515*H1515</f>
        <v>0</v>
      </c>
      <c r="S1515" s="231">
        <v>0</v>
      </c>
      <c r="T1515" s="232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33" t="s">
        <v>161</v>
      </c>
      <c r="AT1515" s="233" t="s">
        <v>157</v>
      </c>
      <c r="AU1515" s="233" t="s">
        <v>87</v>
      </c>
      <c r="AY1515" s="18" t="s">
        <v>155</v>
      </c>
      <c r="BE1515" s="234">
        <f>IF(N1515="základní",J1515,0)</f>
        <v>0</v>
      </c>
      <c r="BF1515" s="234">
        <f>IF(N1515="snížená",J1515,0)</f>
        <v>0</v>
      </c>
      <c r="BG1515" s="234">
        <f>IF(N1515="zákl. přenesená",J1515,0)</f>
        <v>0</v>
      </c>
      <c r="BH1515" s="234">
        <f>IF(N1515="sníž. přenesená",J1515,0)</f>
        <v>0</v>
      </c>
      <c r="BI1515" s="234">
        <f>IF(N1515="nulová",J1515,0)</f>
        <v>0</v>
      </c>
      <c r="BJ1515" s="18" t="s">
        <v>85</v>
      </c>
      <c r="BK1515" s="234">
        <f>ROUND(I1515*H1515,2)</f>
        <v>0</v>
      </c>
      <c r="BL1515" s="18" t="s">
        <v>161</v>
      </c>
      <c r="BM1515" s="233" t="s">
        <v>1460</v>
      </c>
    </row>
    <row r="1516" s="2" customFormat="1">
      <c r="A1516" s="39"/>
      <c r="B1516" s="40"/>
      <c r="C1516" s="41"/>
      <c r="D1516" s="235" t="s">
        <v>163</v>
      </c>
      <c r="E1516" s="41"/>
      <c r="F1516" s="236" t="s">
        <v>1461</v>
      </c>
      <c r="G1516" s="41"/>
      <c r="H1516" s="41"/>
      <c r="I1516" s="237"/>
      <c r="J1516" s="41"/>
      <c r="K1516" s="41"/>
      <c r="L1516" s="45"/>
      <c r="M1516" s="238"/>
      <c r="N1516" s="239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163</v>
      </c>
      <c r="AU1516" s="18" t="s">
        <v>87</v>
      </c>
    </row>
    <row r="1517" s="2" customFormat="1" ht="16.5" customHeight="1">
      <c r="A1517" s="39"/>
      <c r="B1517" s="40"/>
      <c r="C1517" s="221" t="s">
        <v>1462</v>
      </c>
      <c r="D1517" s="221" t="s">
        <v>157</v>
      </c>
      <c r="E1517" s="222" t="s">
        <v>1463</v>
      </c>
      <c r="F1517" s="223" t="s">
        <v>1464</v>
      </c>
      <c r="G1517" s="224" t="s">
        <v>761</v>
      </c>
      <c r="H1517" s="225">
        <v>6</v>
      </c>
      <c r="I1517" s="226"/>
      <c r="J1517" s="227">
        <f>ROUND(I1517*H1517,2)</f>
        <v>0</v>
      </c>
      <c r="K1517" s="228"/>
      <c r="L1517" s="45"/>
      <c r="M1517" s="229" t="s">
        <v>1</v>
      </c>
      <c r="N1517" s="230" t="s">
        <v>43</v>
      </c>
      <c r="O1517" s="92"/>
      <c r="P1517" s="231">
        <f>O1517*H1517</f>
        <v>0</v>
      </c>
      <c r="Q1517" s="231">
        <v>0</v>
      </c>
      <c r="R1517" s="231">
        <f>Q1517*H1517</f>
        <v>0</v>
      </c>
      <c r="S1517" s="231">
        <v>0</v>
      </c>
      <c r="T1517" s="232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3" t="s">
        <v>161</v>
      </c>
      <c r="AT1517" s="233" t="s">
        <v>157</v>
      </c>
      <c r="AU1517" s="233" t="s">
        <v>87</v>
      </c>
      <c r="AY1517" s="18" t="s">
        <v>155</v>
      </c>
      <c r="BE1517" s="234">
        <f>IF(N1517="základní",J1517,0)</f>
        <v>0</v>
      </c>
      <c r="BF1517" s="234">
        <f>IF(N1517="snížená",J1517,0)</f>
        <v>0</v>
      </c>
      <c r="BG1517" s="234">
        <f>IF(N1517="zákl. přenesená",J1517,0)</f>
        <v>0</v>
      </c>
      <c r="BH1517" s="234">
        <f>IF(N1517="sníž. přenesená",J1517,0)</f>
        <v>0</v>
      </c>
      <c r="BI1517" s="234">
        <f>IF(N1517="nulová",J1517,0)</f>
        <v>0</v>
      </c>
      <c r="BJ1517" s="18" t="s">
        <v>85</v>
      </c>
      <c r="BK1517" s="234">
        <f>ROUND(I1517*H1517,2)</f>
        <v>0</v>
      </c>
      <c r="BL1517" s="18" t="s">
        <v>161</v>
      </c>
      <c r="BM1517" s="233" t="s">
        <v>1465</v>
      </c>
    </row>
    <row r="1518" s="2" customFormat="1">
      <c r="A1518" s="39"/>
      <c r="B1518" s="40"/>
      <c r="C1518" s="41"/>
      <c r="D1518" s="235" t="s">
        <v>163</v>
      </c>
      <c r="E1518" s="41"/>
      <c r="F1518" s="236" t="s">
        <v>1466</v>
      </c>
      <c r="G1518" s="41"/>
      <c r="H1518" s="41"/>
      <c r="I1518" s="237"/>
      <c r="J1518" s="41"/>
      <c r="K1518" s="41"/>
      <c r="L1518" s="45"/>
      <c r="M1518" s="238"/>
      <c r="N1518" s="239"/>
      <c r="O1518" s="92"/>
      <c r="P1518" s="92"/>
      <c r="Q1518" s="92"/>
      <c r="R1518" s="92"/>
      <c r="S1518" s="92"/>
      <c r="T1518" s="93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T1518" s="18" t="s">
        <v>163</v>
      </c>
      <c r="AU1518" s="18" t="s">
        <v>87</v>
      </c>
    </row>
    <row r="1519" s="2" customFormat="1" ht="33" customHeight="1">
      <c r="A1519" s="39"/>
      <c r="B1519" s="40"/>
      <c r="C1519" s="221" t="s">
        <v>1467</v>
      </c>
      <c r="D1519" s="221" t="s">
        <v>157</v>
      </c>
      <c r="E1519" s="222" t="s">
        <v>1468</v>
      </c>
      <c r="F1519" s="223" t="s">
        <v>1469</v>
      </c>
      <c r="G1519" s="224" t="s">
        <v>761</v>
      </c>
      <c r="H1519" s="225">
        <v>118</v>
      </c>
      <c r="I1519" s="226"/>
      <c r="J1519" s="227">
        <f>ROUND(I1519*H1519,2)</f>
        <v>0</v>
      </c>
      <c r="K1519" s="228"/>
      <c r="L1519" s="45"/>
      <c r="M1519" s="229" t="s">
        <v>1</v>
      </c>
      <c r="N1519" s="230" t="s">
        <v>43</v>
      </c>
      <c r="O1519" s="92"/>
      <c r="P1519" s="231">
        <f>O1519*H1519</f>
        <v>0</v>
      </c>
      <c r="Q1519" s="231">
        <v>2.1167600000000002</v>
      </c>
      <c r="R1519" s="231">
        <f>Q1519*H1519</f>
        <v>249.77768000000003</v>
      </c>
      <c r="S1519" s="231">
        <v>0</v>
      </c>
      <c r="T1519" s="232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3" t="s">
        <v>161</v>
      </c>
      <c r="AT1519" s="233" t="s">
        <v>157</v>
      </c>
      <c r="AU1519" s="233" t="s">
        <v>87</v>
      </c>
      <c r="AY1519" s="18" t="s">
        <v>155</v>
      </c>
      <c r="BE1519" s="234">
        <f>IF(N1519="základní",J1519,0)</f>
        <v>0</v>
      </c>
      <c r="BF1519" s="234">
        <f>IF(N1519="snížená",J1519,0)</f>
        <v>0</v>
      </c>
      <c r="BG1519" s="234">
        <f>IF(N1519="zákl. přenesená",J1519,0)</f>
        <v>0</v>
      </c>
      <c r="BH1519" s="234">
        <f>IF(N1519="sníž. přenesená",J1519,0)</f>
        <v>0</v>
      </c>
      <c r="BI1519" s="234">
        <f>IF(N1519="nulová",J1519,0)</f>
        <v>0</v>
      </c>
      <c r="BJ1519" s="18" t="s">
        <v>85</v>
      </c>
      <c r="BK1519" s="234">
        <f>ROUND(I1519*H1519,2)</f>
        <v>0</v>
      </c>
      <c r="BL1519" s="18" t="s">
        <v>161</v>
      </c>
      <c r="BM1519" s="233" t="s">
        <v>1470</v>
      </c>
    </row>
    <row r="1520" s="2" customFormat="1">
      <c r="A1520" s="39"/>
      <c r="B1520" s="40"/>
      <c r="C1520" s="41"/>
      <c r="D1520" s="235" t="s">
        <v>163</v>
      </c>
      <c r="E1520" s="41"/>
      <c r="F1520" s="236" t="s">
        <v>1471</v>
      </c>
      <c r="G1520" s="41"/>
      <c r="H1520" s="41"/>
      <c r="I1520" s="237"/>
      <c r="J1520" s="41"/>
      <c r="K1520" s="41"/>
      <c r="L1520" s="45"/>
      <c r="M1520" s="238"/>
      <c r="N1520" s="239"/>
      <c r="O1520" s="92"/>
      <c r="P1520" s="92"/>
      <c r="Q1520" s="92"/>
      <c r="R1520" s="92"/>
      <c r="S1520" s="92"/>
      <c r="T1520" s="9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163</v>
      </c>
      <c r="AU1520" s="18" t="s">
        <v>87</v>
      </c>
    </row>
    <row r="1521" s="2" customFormat="1" ht="21.75" customHeight="1">
      <c r="A1521" s="39"/>
      <c r="B1521" s="40"/>
      <c r="C1521" s="283" t="s">
        <v>1472</v>
      </c>
      <c r="D1521" s="283" t="s">
        <v>695</v>
      </c>
      <c r="E1521" s="284" t="s">
        <v>1473</v>
      </c>
      <c r="F1521" s="285" t="s">
        <v>1474</v>
      </c>
      <c r="G1521" s="286" t="s">
        <v>761</v>
      </c>
      <c r="H1521" s="287">
        <v>8</v>
      </c>
      <c r="I1521" s="288"/>
      <c r="J1521" s="289">
        <f>ROUND(I1521*H1521,2)</f>
        <v>0</v>
      </c>
      <c r="K1521" s="290"/>
      <c r="L1521" s="291"/>
      <c r="M1521" s="292" t="s">
        <v>1</v>
      </c>
      <c r="N1521" s="293" t="s">
        <v>43</v>
      </c>
      <c r="O1521" s="92"/>
      <c r="P1521" s="231">
        <f>O1521*H1521</f>
        <v>0</v>
      </c>
      <c r="Q1521" s="231">
        <v>0.028000000000000001</v>
      </c>
      <c r="R1521" s="231">
        <f>Q1521*H1521</f>
        <v>0.22400000000000001</v>
      </c>
      <c r="S1521" s="231">
        <v>0</v>
      </c>
      <c r="T1521" s="232">
        <f>S1521*H1521</f>
        <v>0</v>
      </c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R1521" s="233" t="s">
        <v>305</v>
      </c>
      <c r="AT1521" s="233" t="s">
        <v>695</v>
      </c>
      <c r="AU1521" s="233" t="s">
        <v>87</v>
      </c>
      <c r="AY1521" s="18" t="s">
        <v>155</v>
      </c>
      <c r="BE1521" s="234">
        <f>IF(N1521="základní",J1521,0)</f>
        <v>0</v>
      </c>
      <c r="BF1521" s="234">
        <f>IF(N1521="snížená",J1521,0)</f>
        <v>0</v>
      </c>
      <c r="BG1521" s="234">
        <f>IF(N1521="zákl. přenesená",J1521,0)</f>
        <v>0</v>
      </c>
      <c r="BH1521" s="234">
        <f>IF(N1521="sníž. přenesená",J1521,0)</f>
        <v>0</v>
      </c>
      <c r="BI1521" s="234">
        <f>IF(N1521="nulová",J1521,0)</f>
        <v>0</v>
      </c>
      <c r="BJ1521" s="18" t="s">
        <v>85</v>
      </c>
      <c r="BK1521" s="234">
        <f>ROUND(I1521*H1521,2)</f>
        <v>0</v>
      </c>
      <c r="BL1521" s="18" t="s">
        <v>161</v>
      </c>
      <c r="BM1521" s="233" t="s">
        <v>1475</v>
      </c>
    </row>
    <row r="1522" s="2" customFormat="1">
      <c r="A1522" s="39"/>
      <c r="B1522" s="40"/>
      <c r="C1522" s="41"/>
      <c r="D1522" s="235" t="s">
        <v>163</v>
      </c>
      <c r="E1522" s="41"/>
      <c r="F1522" s="236" t="s">
        <v>1474</v>
      </c>
      <c r="G1522" s="41"/>
      <c r="H1522" s="41"/>
      <c r="I1522" s="237"/>
      <c r="J1522" s="41"/>
      <c r="K1522" s="41"/>
      <c r="L1522" s="45"/>
      <c r="M1522" s="238"/>
      <c r="N1522" s="239"/>
      <c r="O1522" s="92"/>
      <c r="P1522" s="92"/>
      <c r="Q1522" s="92"/>
      <c r="R1522" s="92"/>
      <c r="S1522" s="92"/>
      <c r="T1522" s="93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T1522" s="18" t="s">
        <v>163</v>
      </c>
      <c r="AU1522" s="18" t="s">
        <v>87</v>
      </c>
    </row>
    <row r="1523" s="14" customFormat="1">
      <c r="A1523" s="14"/>
      <c r="B1523" s="250"/>
      <c r="C1523" s="251"/>
      <c r="D1523" s="235" t="s">
        <v>165</v>
      </c>
      <c r="E1523" s="252" t="s">
        <v>1</v>
      </c>
      <c r="F1523" s="253" t="s">
        <v>1476</v>
      </c>
      <c r="G1523" s="251"/>
      <c r="H1523" s="254">
        <v>8</v>
      </c>
      <c r="I1523" s="255"/>
      <c r="J1523" s="251"/>
      <c r="K1523" s="251"/>
      <c r="L1523" s="256"/>
      <c r="M1523" s="257"/>
      <c r="N1523" s="258"/>
      <c r="O1523" s="258"/>
      <c r="P1523" s="258"/>
      <c r="Q1523" s="258"/>
      <c r="R1523" s="258"/>
      <c r="S1523" s="258"/>
      <c r="T1523" s="259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0" t="s">
        <v>165</v>
      </c>
      <c r="AU1523" s="260" t="s">
        <v>87</v>
      </c>
      <c r="AV1523" s="14" t="s">
        <v>87</v>
      </c>
      <c r="AW1523" s="14" t="s">
        <v>33</v>
      </c>
      <c r="AX1523" s="14" t="s">
        <v>85</v>
      </c>
      <c r="AY1523" s="260" t="s">
        <v>155</v>
      </c>
    </row>
    <row r="1524" s="2" customFormat="1" ht="21.75" customHeight="1">
      <c r="A1524" s="39"/>
      <c r="B1524" s="40"/>
      <c r="C1524" s="283" t="s">
        <v>1477</v>
      </c>
      <c r="D1524" s="283" t="s">
        <v>695</v>
      </c>
      <c r="E1524" s="284" t="s">
        <v>1478</v>
      </c>
      <c r="F1524" s="285" t="s">
        <v>1479</v>
      </c>
      <c r="G1524" s="286" t="s">
        <v>761</v>
      </c>
      <c r="H1524" s="287">
        <v>31</v>
      </c>
      <c r="I1524" s="288"/>
      <c r="J1524" s="289">
        <f>ROUND(I1524*H1524,2)</f>
        <v>0</v>
      </c>
      <c r="K1524" s="290"/>
      <c r="L1524" s="291"/>
      <c r="M1524" s="292" t="s">
        <v>1</v>
      </c>
      <c r="N1524" s="293" t="s">
        <v>43</v>
      </c>
      <c r="O1524" s="92"/>
      <c r="P1524" s="231">
        <f>O1524*H1524</f>
        <v>0</v>
      </c>
      <c r="Q1524" s="231">
        <v>0.040000000000000001</v>
      </c>
      <c r="R1524" s="231">
        <f>Q1524*H1524</f>
        <v>1.24</v>
      </c>
      <c r="S1524" s="231">
        <v>0</v>
      </c>
      <c r="T1524" s="232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3" t="s">
        <v>305</v>
      </c>
      <c r="AT1524" s="233" t="s">
        <v>695</v>
      </c>
      <c r="AU1524" s="233" t="s">
        <v>87</v>
      </c>
      <c r="AY1524" s="18" t="s">
        <v>155</v>
      </c>
      <c r="BE1524" s="234">
        <f>IF(N1524="základní",J1524,0)</f>
        <v>0</v>
      </c>
      <c r="BF1524" s="234">
        <f>IF(N1524="snížená",J1524,0)</f>
        <v>0</v>
      </c>
      <c r="BG1524" s="234">
        <f>IF(N1524="zákl. přenesená",J1524,0)</f>
        <v>0</v>
      </c>
      <c r="BH1524" s="234">
        <f>IF(N1524="sníž. přenesená",J1524,0)</f>
        <v>0</v>
      </c>
      <c r="BI1524" s="234">
        <f>IF(N1524="nulová",J1524,0)</f>
        <v>0</v>
      </c>
      <c r="BJ1524" s="18" t="s">
        <v>85</v>
      </c>
      <c r="BK1524" s="234">
        <f>ROUND(I1524*H1524,2)</f>
        <v>0</v>
      </c>
      <c r="BL1524" s="18" t="s">
        <v>161</v>
      </c>
      <c r="BM1524" s="233" t="s">
        <v>1480</v>
      </c>
    </row>
    <row r="1525" s="2" customFormat="1">
      <c r="A1525" s="39"/>
      <c r="B1525" s="40"/>
      <c r="C1525" s="41"/>
      <c r="D1525" s="235" t="s">
        <v>163</v>
      </c>
      <c r="E1525" s="41"/>
      <c r="F1525" s="236" t="s">
        <v>1479</v>
      </c>
      <c r="G1525" s="41"/>
      <c r="H1525" s="41"/>
      <c r="I1525" s="237"/>
      <c r="J1525" s="41"/>
      <c r="K1525" s="41"/>
      <c r="L1525" s="45"/>
      <c r="M1525" s="238"/>
      <c r="N1525" s="239"/>
      <c r="O1525" s="92"/>
      <c r="P1525" s="92"/>
      <c r="Q1525" s="92"/>
      <c r="R1525" s="92"/>
      <c r="S1525" s="92"/>
      <c r="T1525" s="93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T1525" s="18" t="s">
        <v>163</v>
      </c>
      <c r="AU1525" s="18" t="s">
        <v>87</v>
      </c>
    </row>
    <row r="1526" s="14" customFormat="1">
      <c r="A1526" s="14"/>
      <c r="B1526" s="250"/>
      <c r="C1526" s="251"/>
      <c r="D1526" s="235" t="s">
        <v>165</v>
      </c>
      <c r="E1526" s="252" t="s">
        <v>1</v>
      </c>
      <c r="F1526" s="253" t="s">
        <v>1481</v>
      </c>
      <c r="G1526" s="251"/>
      <c r="H1526" s="254">
        <v>31</v>
      </c>
      <c r="I1526" s="255"/>
      <c r="J1526" s="251"/>
      <c r="K1526" s="251"/>
      <c r="L1526" s="256"/>
      <c r="M1526" s="257"/>
      <c r="N1526" s="258"/>
      <c r="O1526" s="258"/>
      <c r="P1526" s="258"/>
      <c r="Q1526" s="258"/>
      <c r="R1526" s="258"/>
      <c r="S1526" s="258"/>
      <c r="T1526" s="259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0" t="s">
        <v>165</v>
      </c>
      <c r="AU1526" s="260" t="s">
        <v>87</v>
      </c>
      <c r="AV1526" s="14" t="s">
        <v>87</v>
      </c>
      <c r="AW1526" s="14" t="s">
        <v>33</v>
      </c>
      <c r="AX1526" s="14" t="s">
        <v>85</v>
      </c>
      <c r="AY1526" s="260" t="s">
        <v>155</v>
      </c>
    </row>
    <row r="1527" s="2" customFormat="1" ht="21.75" customHeight="1">
      <c r="A1527" s="39"/>
      <c r="B1527" s="40"/>
      <c r="C1527" s="283" t="s">
        <v>1482</v>
      </c>
      <c r="D1527" s="283" t="s">
        <v>695</v>
      </c>
      <c r="E1527" s="284" t="s">
        <v>1483</v>
      </c>
      <c r="F1527" s="285" t="s">
        <v>1484</v>
      </c>
      <c r="G1527" s="286" t="s">
        <v>761</v>
      </c>
      <c r="H1527" s="287">
        <v>61</v>
      </c>
      <c r="I1527" s="288"/>
      <c r="J1527" s="289">
        <f>ROUND(I1527*H1527,2)</f>
        <v>0</v>
      </c>
      <c r="K1527" s="290"/>
      <c r="L1527" s="291"/>
      <c r="M1527" s="292" t="s">
        <v>1</v>
      </c>
      <c r="N1527" s="293" t="s">
        <v>43</v>
      </c>
      <c r="O1527" s="92"/>
      <c r="P1527" s="231">
        <f>O1527*H1527</f>
        <v>0</v>
      </c>
      <c r="Q1527" s="231">
        <v>0.050999999999999997</v>
      </c>
      <c r="R1527" s="231">
        <f>Q1527*H1527</f>
        <v>3.1109999999999998</v>
      </c>
      <c r="S1527" s="231">
        <v>0</v>
      </c>
      <c r="T1527" s="232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33" t="s">
        <v>305</v>
      </c>
      <c r="AT1527" s="233" t="s">
        <v>695</v>
      </c>
      <c r="AU1527" s="233" t="s">
        <v>87</v>
      </c>
      <c r="AY1527" s="18" t="s">
        <v>155</v>
      </c>
      <c r="BE1527" s="234">
        <f>IF(N1527="základní",J1527,0)</f>
        <v>0</v>
      </c>
      <c r="BF1527" s="234">
        <f>IF(N1527="snížená",J1527,0)</f>
        <v>0</v>
      </c>
      <c r="BG1527" s="234">
        <f>IF(N1527="zákl. přenesená",J1527,0)</f>
        <v>0</v>
      </c>
      <c r="BH1527" s="234">
        <f>IF(N1527="sníž. přenesená",J1527,0)</f>
        <v>0</v>
      </c>
      <c r="BI1527" s="234">
        <f>IF(N1527="nulová",J1527,0)</f>
        <v>0</v>
      </c>
      <c r="BJ1527" s="18" t="s">
        <v>85</v>
      </c>
      <c r="BK1527" s="234">
        <f>ROUND(I1527*H1527,2)</f>
        <v>0</v>
      </c>
      <c r="BL1527" s="18" t="s">
        <v>161</v>
      </c>
      <c r="BM1527" s="233" t="s">
        <v>1485</v>
      </c>
    </row>
    <row r="1528" s="2" customFormat="1">
      <c r="A1528" s="39"/>
      <c r="B1528" s="40"/>
      <c r="C1528" s="41"/>
      <c r="D1528" s="235" t="s">
        <v>163</v>
      </c>
      <c r="E1528" s="41"/>
      <c r="F1528" s="236" t="s">
        <v>1484</v>
      </c>
      <c r="G1528" s="41"/>
      <c r="H1528" s="41"/>
      <c r="I1528" s="237"/>
      <c r="J1528" s="41"/>
      <c r="K1528" s="41"/>
      <c r="L1528" s="45"/>
      <c r="M1528" s="238"/>
      <c r="N1528" s="239"/>
      <c r="O1528" s="92"/>
      <c r="P1528" s="92"/>
      <c r="Q1528" s="92"/>
      <c r="R1528" s="92"/>
      <c r="S1528" s="92"/>
      <c r="T1528" s="93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T1528" s="18" t="s">
        <v>163</v>
      </c>
      <c r="AU1528" s="18" t="s">
        <v>87</v>
      </c>
    </row>
    <row r="1529" s="14" customFormat="1">
      <c r="A1529" s="14"/>
      <c r="B1529" s="250"/>
      <c r="C1529" s="251"/>
      <c r="D1529" s="235" t="s">
        <v>165</v>
      </c>
      <c r="E1529" s="252" t="s">
        <v>1</v>
      </c>
      <c r="F1529" s="253" t="s">
        <v>1486</v>
      </c>
      <c r="G1529" s="251"/>
      <c r="H1529" s="254">
        <v>61</v>
      </c>
      <c r="I1529" s="255"/>
      <c r="J1529" s="251"/>
      <c r="K1529" s="251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0" t="s">
        <v>165</v>
      </c>
      <c r="AU1529" s="260" t="s">
        <v>87</v>
      </c>
      <c r="AV1529" s="14" t="s">
        <v>87</v>
      </c>
      <c r="AW1529" s="14" t="s">
        <v>33</v>
      </c>
      <c r="AX1529" s="14" t="s">
        <v>85</v>
      </c>
      <c r="AY1529" s="260" t="s">
        <v>155</v>
      </c>
    </row>
    <row r="1530" s="2" customFormat="1" ht="21.75" customHeight="1">
      <c r="A1530" s="39"/>
      <c r="B1530" s="40"/>
      <c r="C1530" s="283" t="s">
        <v>1487</v>
      </c>
      <c r="D1530" s="283" t="s">
        <v>695</v>
      </c>
      <c r="E1530" s="284" t="s">
        <v>1488</v>
      </c>
      <c r="F1530" s="285" t="s">
        <v>1489</v>
      </c>
      <c r="G1530" s="286" t="s">
        <v>761</v>
      </c>
      <c r="H1530" s="287">
        <v>77</v>
      </c>
      <c r="I1530" s="288"/>
      <c r="J1530" s="289">
        <f>ROUND(I1530*H1530,2)</f>
        <v>0</v>
      </c>
      <c r="K1530" s="290"/>
      <c r="L1530" s="291"/>
      <c r="M1530" s="292" t="s">
        <v>1</v>
      </c>
      <c r="N1530" s="293" t="s">
        <v>43</v>
      </c>
      <c r="O1530" s="92"/>
      <c r="P1530" s="231">
        <f>O1530*H1530</f>
        <v>0</v>
      </c>
      <c r="Q1530" s="231">
        <v>0.068000000000000005</v>
      </c>
      <c r="R1530" s="231">
        <f>Q1530*H1530</f>
        <v>5.2360000000000007</v>
      </c>
      <c r="S1530" s="231">
        <v>0</v>
      </c>
      <c r="T1530" s="232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3" t="s">
        <v>305</v>
      </c>
      <c r="AT1530" s="233" t="s">
        <v>695</v>
      </c>
      <c r="AU1530" s="233" t="s">
        <v>87</v>
      </c>
      <c r="AY1530" s="18" t="s">
        <v>155</v>
      </c>
      <c r="BE1530" s="234">
        <f>IF(N1530="základní",J1530,0)</f>
        <v>0</v>
      </c>
      <c r="BF1530" s="234">
        <f>IF(N1530="snížená",J1530,0)</f>
        <v>0</v>
      </c>
      <c r="BG1530" s="234">
        <f>IF(N1530="zákl. přenesená",J1530,0)</f>
        <v>0</v>
      </c>
      <c r="BH1530" s="234">
        <f>IF(N1530="sníž. přenesená",J1530,0)</f>
        <v>0</v>
      </c>
      <c r="BI1530" s="234">
        <f>IF(N1530="nulová",J1530,0)</f>
        <v>0</v>
      </c>
      <c r="BJ1530" s="18" t="s">
        <v>85</v>
      </c>
      <c r="BK1530" s="234">
        <f>ROUND(I1530*H1530,2)</f>
        <v>0</v>
      </c>
      <c r="BL1530" s="18" t="s">
        <v>161</v>
      </c>
      <c r="BM1530" s="233" t="s">
        <v>1490</v>
      </c>
    </row>
    <row r="1531" s="2" customFormat="1">
      <c r="A1531" s="39"/>
      <c r="B1531" s="40"/>
      <c r="C1531" s="41"/>
      <c r="D1531" s="235" t="s">
        <v>163</v>
      </c>
      <c r="E1531" s="41"/>
      <c r="F1531" s="236" t="s">
        <v>1489</v>
      </c>
      <c r="G1531" s="41"/>
      <c r="H1531" s="41"/>
      <c r="I1531" s="237"/>
      <c r="J1531" s="41"/>
      <c r="K1531" s="41"/>
      <c r="L1531" s="45"/>
      <c r="M1531" s="238"/>
      <c r="N1531" s="239"/>
      <c r="O1531" s="92"/>
      <c r="P1531" s="92"/>
      <c r="Q1531" s="92"/>
      <c r="R1531" s="92"/>
      <c r="S1531" s="92"/>
      <c r="T1531" s="93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163</v>
      </c>
      <c r="AU1531" s="18" t="s">
        <v>87</v>
      </c>
    </row>
    <row r="1532" s="14" customFormat="1">
      <c r="A1532" s="14"/>
      <c r="B1532" s="250"/>
      <c r="C1532" s="251"/>
      <c r="D1532" s="235" t="s">
        <v>165</v>
      </c>
      <c r="E1532" s="252" t="s">
        <v>1</v>
      </c>
      <c r="F1532" s="253" t="s">
        <v>1491</v>
      </c>
      <c r="G1532" s="251"/>
      <c r="H1532" s="254">
        <v>77</v>
      </c>
      <c r="I1532" s="255"/>
      <c r="J1532" s="251"/>
      <c r="K1532" s="251"/>
      <c r="L1532" s="256"/>
      <c r="M1532" s="257"/>
      <c r="N1532" s="258"/>
      <c r="O1532" s="258"/>
      <c r="P1532" s="258"/>
      <c r="Q1532" s="258"/>
      <c r="R1532" s="258"/>
      <c r="S1532" s="258"/>
      <c r="T1532" s="259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0" t="s">
        <v>165</v>
      </c>
      <c r="AU1532" s="260" t="s">
        <v>87</v>
      </c>
      <c r="AV1532" s="14" t="s">
        <v>87</v>
      </c>
      <c r="AW1532" s="14" t="s">
        <v>33</v>
      </c>
      <c r="AX1532" s="14" t="s">
        <v>85</v>
      </c>
      <c r="AY1532" s="260" t="s">
        <v>155</v>
      </c>
    </row>
    <row r="1533" s="2" customFormat="1" ht="21.75" customHeight="1">
      <c r="A1533" s="39"/>
      <c r="B1533" s="40"/>
      <c r="C1533" s="283" t="s">
        <v>1492</v>
      </c>
      <c r="D1533" s="283" t="s">
        <v>695</v>
      </c>
      <c r="E1533" s="284" t="s">
        <v>1493</v>
      </c>
      <c r="F1533" s="285" t="s">
        <v>1494</v>
      </c>
      <c r="G1533" s="286" t="s">
        <v>761</v>
      </c>
      <c r="H1533" s="287">
        <v>38</v>
      </c>
      <c r="I1533" s="288"/>
      <c r="J1533" s="289">
        <f>ROUND(I1533*H1533,2)</f>
        <v>0</v>
      </c>
      <c r="K1533" s="290"/>
      <c r="L1533" s="291"/>
      <c r="M1533" s="292" t="s">
        <v>1</v>
      </c>
      <c r="N1533" s="293" t="s">
        <v>43</v>
      </c>
      <c r="O1533" s="92"/>
      <c r="P1533" s="231">
        <f>O1533*H1533</f>
        <v>0</v>
      </c>
      <c r="Q1533" s="231">
        <v>0.081000000000000003</v>
      </c>
      <c r="R1533" s="231">
        <f>Q1533*H1533</f>
        <v>3.0780000000000003</v>
      </c>
      <c r="S1533" s="231">
        <v>0</v>
      </c>
      <c r="T1533" s="232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3" t="s">
        <v>305</v>
      </c>
      <c r="AT1533" s="233" t="s">
        <v>695</v>
      </c>
      <c r="AU1533" s="233" t="s">
        <v>87</v>
      </c>
      <c r="AY1533" s="18" t="s">
        <v>155</v>
      </c>
      <c r="BE1533" s="234">
        <f>IF(N1533="základní",J1533,0)</f>
        <v>0</v>
      </c>
      <c r="BF1533" s="234">
        <f>IF(N1533="snížená",J1533,0)</f>
        <v>0</v>
      </c>
      <c r="BG1533" s="234">
        <f>IF(N1533="zákl. přenesená",J1533,0)</f>
        <v>0</v>
      </c>
      <c r="BH1533" s="234">
        <f>IF(N1533="sníž. přenesená",J1533,0)</f>
        <v>0</v>
      </c>
      <c r="BI1533" s="234">
        <f>IF(N1533="nulová",J1533,0)</f>
        <v>0</v>
      </c>
      <c r="BJ1533" s="18" t="s">
        <v>85</v>
      </c>
      <c r="BK1533" s="234">
        <f>ROUND(I1533*H1533,2)</f>
        <v>0</v>
      </c>
      <c r="BL1533" s="18" t="s">
        <v>161</v>
      </c>
      <c r="BM1533" s="233" t="s">
        <v>1495</v>
      </c>
    </row>
    <row r="1534" s="2" customFormat="1">
      <c r="A1534" s="39"/>
      <c r="B1534" s="40"/>
      <c r="C1534" s="41"/>
      <c r="D1534" s="235" t="s">
        <v>163</v>
      </c>
      <c r="E1534" s="41"/>
      <c r="F1534" s="236" t="s">
        <v>1494</v>
      </c>
      <c r="G1534" s="41"/>
      <c r="H1534" s="41"/>
      <c r="I1534" s="237"/>
      <c r="J1534" s="41"/>
      <c r="K1534" s="41"/>
      <c r="L1534" s="45"/>
      <c r="M1534" s="238"/>
      <c r="N1534" s="239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163</v>
      </c>
      <c r="AU1534" s="18" t="s">
        <v>87</v>
      </c>
    </row>
    <row r="1535" s="14" customFormat="1">
      <c r="A1535" s="14"/>
      <c r="B1535" s="250"/>
      <c r="C1535" s="251"/>
      <c r="D1535" s="235" t="s">
        <v>165</v>
      </c>
      <c r="E1535" s="252" t="s">
        <v>1</v>
      </c>
      <c r="F1535" s="253" t="s">
        <v>1496</v>
      </c>
      <c r="G1535" s="251"/>
      <c r="H1535" s="254">
        <v>38</v>
      </c>
      <c r="I1535" s="255"/>
      <c r="J1535" s="251"/>
      <c r="K1535" s="251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0" t="s">
        <v>165</v>
      </c>
      <c r="AU1535" s="260" t="s">
        <v>87</v>
      </c>
      <c r="AV1535" s="14" t="s">
        <v>87</v>
      </c>
      <c r="AW1535" s="14" t="s">
        <v>33</v>
      </c>
      <c r="AX1535" s="14" t="s">
        <v>85</v>
      </c>
      <c r="AY1535" s="260" t="s">
        <v>155</v>
      </c>
    </row>
    <row r="1536" s="2" customFormat="1" ht="21.75" customHeight="1">
      <c r="A1536" s="39"/>
      <c r="B1536" s="40"/>
      <c r="C1536" s="283" t="s">
        <v>1497</v>
      </c>
      <c r="D1536" s="283" t="s">
        <v>695</v>
      </c>
      <c r="E1536" s="284" t="s">
        <v>1498</v>
      </c>
      <c r="F1536" s="285" t="s">
        <v>1499</v>
      </c>
      <c r="G1536" s="286" t="s">
        <v>761</v>
      </c>
      <c r="H1536" s="287">
        <v>61</v>
      </c>
      <c r="I1536" s="288"/>
      <c r="J1536" s="289">
        <f>ROUND(I1536*H1536,2)</f>
        <v>0</v>
      </c>
      <c r="K1536" s="290"/>
      <c r="L1536" s="291"/>
      <c r="M1536" s="292" t="s">
        <v>1</v>
      </c>
      <c r="N1536" s="293" t="s">
        <v>43</v>
      </c>
      <c r="O1536" s="92"/>
      <c r="P1536" s="231">
        <f>O1536*H1536</f>
        <v>0</v>
      </c>
      <c r="Q1536" s="231">
        <v>0.254</v>
      </c>
      <c r="R1536" s="231">
        <f>Q1536*H1536</f>
        <v>15.494</v>
      </c>
      <c r="S1536" s="231">
        <v>0</v>
      </c>
      <c r="T1536" s="232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33" t="s">
        <v>305</v>
      </c>
      <c r="AT1536" s="233" t="s">
        <v>695</v>
      </c>
      <c r="AU1536" s="233" t="s">
        <v>87</v>
      </c>
      <c r="AY1536" s="18" t="s">
        <v>155</v>
      </c>
      <c r="BE1536" s="234">
        <f>IF(N1536="základní",J1536,0)</f>
        <v>0</v>
      </c>
      <c r="BF1536" s="234">
        <f>IF(N1536="snížená",J1536,0)</f>
        <v>0</v>
      </c>
      <c r="BG1536" s="234">
        <f>IF(N1536="zákl. přenesená",J1536,0)</f>
        <v>0</v>
      </c>
      <c r="BH1536" s="234">
        <f>IF(N1536="sníž. přenesená",J1536,0)</f>
        <v>0</v>
      </c>
      <c r="BI1536" s="234">
        <f>IF(N1536="nulová",J1536,0)</f>
        <v>0</v>
      </c>
      <c r="BJ1536" s="18" t="s">
        <v>85</v>
      </c>
      <c r="BK1536" s="234">
        <f>ROUND(I1536*H1536,2)</f>
        <v>0</v>
      </c>
      <c r="BL1536" s="18" t="s">
        <v>161</v>
      </c>
      <c r="BM1536" s="233" t="s">
        <v>1500</v>
      </c>
    </row>
    <row r="1537" s="2" customFormat="1">
      <c r="A1537" s="39"/>
      <c r="B1537" s="40"/>
      <c r="C1537" s="41"/>
      <c r="D1537" s="235" t="s">
        <v>163</v>
      </c>
      <c r="E1537" s="41"/>
      <c r="F1537" s="236" t="s">
        <v>1499</v>
      </c>
      <c r="G1537" s="41"/>
      <c r="H1537" s="41"/>
      <c r="I1537" s="237"/>
      <c r="J1537" s="41"/>
      <c r="K1537" s="41"/>
      <c r="L1537" s="45"/>
      <c r="M1537" s="238"/>
      <c r="N1537" s="239"/>
      <c r="O1537" s="92"/>
      <c r="P1537" s="92"/>
      <c r="Q1537" s="92"/>
      <c r="R1537" s="92"/>
      <c r="S1537" s="92"/>
      <c r="T1537" s="93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T1537" s="18" t="s">
        <v>163</v>
      </c>
      <c r="AU1537" s="18" t="s">
        <v>87</v>
      </c>
    </row>
    <row r="1538" s="14" customFormat="1">
      <c r="A1538" s="14"/>
      <c r="B1538" s="250"/>
      <c r="C1538" s="251"/>
      <c r="D1538" s="235" t="s">
        <v>165</v>
      </c>
      <c r="E1538" s="252" t="s">
        <v>1</v>
      </c>
      <c r="F1538" s="253" t="s">
        <v>1501</v>
      </c>
      <c r="G1538" s="251"/>
      <c r="H1538" s="254">
        <v>61</v>
      </c>
      <c r="I1538" s="255"/>
      <c r="J1538" s="251"/>
      <c r="K1538" s="251"/>
      <c r="L1538" s="256"/>
      <c r="M1538" s="257"/>
      <c r="N1538" s="258"/>
      <c r="O1538" s="258"/>
      <c r="P1538" s="258"/>
      <c r="Q1538" s="258"/>
      <c r="R1538" s="258"/>
      <c r="S1538" s="258"/>
      <c r="T1538" s="259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0" t="s">
        <v>165</v>
      </c>
      <c r="AU1538" s="260" t="s">
        <v>87</v>
      </c>
      <c r="AV1538" s="14" t="s">
        <v>87</v>
      </c>
      <c r="AW1538" s="14" t="s">
        <v>33</v>
      </c>
      <c r="AX1538" s="14" t="s">
        <v>85</v>
      </c>
      <c r="AY1538" s="260" t="s">
        <v>155</v>
      </c>
    </row>
    <row r="1539" s="2" customFormat="1" ht="21.75" customHeight="1">
      <c r="A1539" s="39"/>
      <c r="B1539" s="40"/>
      <c r="C1539" s="283" t="s">
        <v>1502</v>
      </c>
      <c r="D1539" s="283" t="s">
        <v>695</v>
      </c>
      <c r="E1539" s="284" t="s">
        <v>1503</v>
      </c>
      <c r="F1539" s="285" t="s">
        <v>1504</v>
      </c>
      <c r="G1539" s="286" t="s">
        <v>761</v>
      </c>
      <c r="H1539" s="287">
        <v>46</v>
      </c>
      <c r="I1539" s="288"/>
      <c r="J1539" s="289">
        <f>ROUND(I1539*H1539,2)</f>
        <v>0</v>
      </c>
      <c r="K1539" s="290"/>
      <c r="L1539" s="291"/>
      <c r="M1539" s="292" t="s">
        <v>1</v>
      </c>
      <c r="N1539" s="293" t="s">
        <v>43</v>
      </c>
      <c r="O1539" s="92"/>
      <c r="P1539" s="231">
        <f>O1539*H1539</f>
        <v>0</v>
      </c>
      <c r="Q1539" s="231">
        <v>0.50600000000000001</v>
      </c>
      <c r="R1539" s="231">
        <f>Q1539*H1539</f>
        <v>23.276</v>
      </c>
      <c r="S1539" s="231">
        <v>0</v>
      </c>
      <c r="T1539" s="232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3" t="s">
        <v>305</v>
      </c>
      <c r="AT1539" s="233" t="s">
        <v>695</v>
      </c>
      <c r="AU1539" s="233" t="s">
        <v>87</v>
      </c>
      <c r="AY1539" s="18" t="s">
        <v>155</v>
      </c>
      <c r="BE1539" s="234">
        <f>IF(N1539="základní",J1539,0)</f>
        <v>0</v>
      </c>
      <c r="BF1539" s="234">
        <f>IF(N1539="snížená",J1539,0)</f>
        <v>0</v>
      </c>
      <c r="BG1539" s="234">
        <f>IF(N1539="zákl. přenesená",J1539,0)</f>
        <v>0</v>
      </c>
      <c r="BH1539" s="234">
        <f>IF(N1539="sníž. přenesená",J1539,0)</f>
        <v>0</v>
      </c>
      <c r="BI1539" s="234">
        <f>IF(N1539="nulová",J1539,0)</f>
        <v>0</v>
      </c>
      <c r="BJ1539" s="18" t="s">
        <v>85</v>
      </c>
      <c r="BK1539" s="234">
        <f>ROUND(I1539*H1539,2)</f>
        <v>0</v>
      </c>
      <c r="BL1539" s="18" t="s">
        <v>161</v>
      </c>
      <c r="BM1539" s="233" t="s">
        <v>1505</v>
      </c>
    </row>
    <row r="1540" s="2" customFormat="1">
      <c r="A1540" s="39"/>
      <c r="B1540" s="40"/>
      <c r="C1540" s="41"/>
      <c r="D1540" s="235" t="s">
        <v>163</v>
      </c>
      <c r="E1540" s="41"/>
      <c r="F1540" s="236" t="s">
        <v>1504</v>
      </c>
      <c r="G1540" s="41"/>
      <c r="H1540" s="41"/>
      <c r="I1540" s="237"/>
      <c r="J1540" s="41"/>
      <c r="K1540" s="41"/>
      <c r="L1540" s="45"/>
      <c r="M1540" s="238"/>
      <c r="N1540" s="239"/>
      <c r="O1540" s="92"/>
      <c r="P1540" s="92"/>
      <c r="Q1540" s="92"/>
      <c r="R1540" s="92"/>
      <c r="S1540" s="92"/>
      <c r="T1540" s="93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T1540" s="18" t="s">
        <v>163</v>
      </c>
      <c r="AU1540" s="18" t="s">
        <v>87</v>
      </c>
    </row>
    <row r="1541" s="14" customFormat="1">
      <c r="A1541" s="14"/>
      <c r="B1541" s="250"/>
      <c r="C1541" s="251"/>
      <c r="D1541" s="235" t="s">
        <v>165</v>
      </c>
      <c r="E1541" s="252" t="s">
        <v>1</v>
      </c>
      <c r="F1541" s="253" t="s">
        <v>1506</v>
      </c>
      <c r="G1541" s="251"/>
      <c r="H1541" s="254">
        <v>46</v>
      </c>
      <c r="I1541" s="255"/>
      <c r="J1541" s="251"/>
      <c r="K1541" s="251"/>
      <c r="L1541" s="256"/>
      <c r="M1541" s="257"/>
      <c r="N1541" s="258"/>
      <c r="O1541" s="258"/>
      <c r="P1541" s="258"/>
      <c r="Q1541" s="258"/>
      <c r="R1541" s="258"/>
      <c r="S1541" s="258"/>
      <c r="T1541" s="259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0" t="s">
        <v>165</v>
      </c>
      <c r="AU1541" s="260" t="s">
        <v>87</v>
      </c>
      <c r="AV1541" s="14" t="s">
        <v>87</v>
      </c>
      <c r="AW1541" s="14" t="s">
        <v>33</v>
      </c>
      <c r="AX1541" s="14" t="s">
        <v>85</v>
      </c>
      <c r="AY1541" s="260" t="s">
        <v>155</v>
      </c>
    </row>
    <row r="1542" s="2" customFormat="1" ht="21.75" customHeight="1">
      <c r="A1542" s="39"/>
      <c r="B1542" s="40"/>
      <c r="C1542" s="283" t="s">
        <v>1507</v>
      </c>
      <c r="D1542" s="283" t="s">
        <v>695</v>
      </c>
      <c r="E1542" s="284" t="s">
        <v>1508</v>
      </c>
      <c r="F1542" s="285" t="s">
        <v>1509</v>
      </c>
      <c r="G1542" s="286" t="s">
        <v>761</v>
      </c>
      <c r="H1542" s="287">
        <v>100</v>
      </c>
      <c r="I1542" s="288"/>
      <c r="J1542" s="289">
        <f>ROUND(I1542*H1542,2)</f>
        <v>0</v>
      </c>
      <c r="K1542" s="290"/>
      <c r="L1542" s="291"/>
      <c r="M1542" s="292" t="s">
        <v>1</v>
      </c>
      <c r="N1542" s="293" t="s">
        <v>43</v>
      </c>
      <c r="O1542" s="92"/>
      <c r="P1542" s="231">
        <f>O1542*H1542</f>
        <v>0</v>
      </c>
      <c r="Q1542" s="231">
        <v>1.0129999999999999</v>
      </c>
      <c r="R1542" s="231">
        <f>Q1542*H1542</f>
        <v>101.29999999999998</v>
      </c>
      <c r="S1542" s="231">
        <v>0</v>
      </c>
      <c r="T1542" s="232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33" t="s">
        <v>305</v>
      </c>
      <c r="AT1542" s="233" t="s">
        <v>695</v>
      </c>
      <c r="AU1542" s="233" t="s">
        <v>87</v>
      </c>
      <c r="AY1542" s="18" t="s">
        <v>155</v>
      </c>
      <c r="BE1542" s="234">
        <f>IF(N1542="základní",J1542,0)</f>
        <v>0</v>
      </c>
      <c r="BF1542" s="234">
        <f>IF(N1542="snížená",J1542,0)</f>
        <v>0</v>
      </c>
      <c r="BG1542" s="234">
        <f>IF(N1542="zákl. přenesená",J1542,0)</f>
        <v>0</v>
      </c>
      <c r="BH1542" s="234">
        <f>IF(N1542="sníž. přenesená",J1542,0)</f>
        <v>0</v>
      </c>
      <c r="BI1542" s="234">
        <f>IF(N1542="nulová",J1542,0)</f>
        <v>0</v>
      </c>
      <c r="BJ1542" s="18" t="s">
        <v>85</v>
      </c>
      <c r="BK1542" s="234">
        <f>ROUND(I1542*H1542,2)</f>
        <v>0</v>
      </c>
      <c r="BL1542" s="18" t="s">
        <v>161</v>
      </c>
      <c r="BM1542" s="233" t="s">
        <v>1510</v>
      </c>
    </row>
    <row r="1543" s="2" customFormat="1">
      <c r="A1543" s="39"/>
      <c r="B1543" s="40"/>
      <c r="C1543" s="41"/>
      <c r="D1543" s="235" t="s">
        <v>163</v>
      </c>
      <c r="E1543" s="41"/>
      <c r="F1543" s="236" t="s">
        <v>1509</v>
      </c>
      <c r="G1543" s="41"/>
      <c r="H1543" s="41"/>
      <c r="I1543" s="237"/>
      <c r="J1543" s="41"/>
      <c r="K1543" s="41"/>
      <c r="L1543" s="45"/>
      <c r="M1543" s="238"/>
      <c r="N1543" s="239"/>
      <c r="O1543" s="92"/>
      <c r="P1543" s="92"/>
      <c r="Q1543" s="92"/>
      <c r="R1543" s="92"/>
      <c r="S1543" s="92"/>
      <c r="T1543" s="93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T1543" s="18" t="s">
        <v>163</v>
      </c>
      <c r="AU1543" s="18" t="s">
        <v>87</v>
      </c>
    </row>
    <row r="1544" s="14" customFormat="1">
      <c r="A1544" s="14"/>
      <c r="B1544" s="250"/>
      <c r="C1544" s="251"/>
      <c r="D1544" s="235" t="s">
        <v>165</v>
      </c>
      <c r="E1544" s="252" t="s">
        <v>1</v>
      </c>
      <c r="F1544" s="253" t="s">
        <v>1511</v>
      </c>
      <c r="G1544" s="251"/>
      <c r="H1544" s="254">
        <v>100</v>
      </c>
      <c r="I1544" s="255"/>
      <c r="J1544" s="251"/>
      <c r="K1544" s="251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0" t="s">
        <v>165</v>
      </c>
      <c r="AU1544" s="260" t="s">
        <v>87</v>
      </c>
      <c r="AV1544" s="14" t="s">
        <v>87</v>
      </c>
      <c r="AW1544" s="14" t="s">
        <v>33</v>
      </c>
      <c r="AX1544" s="14" t="s">
        <v>85</v>
      </c>
      <c r="AY1544" s="260" t="s">
        <v>155</v>
      </c>
    </row>
    <row r="1545" s="2" customFormat="1" ht="21.75" customHeight="1">
      <c r="A1545" s="39"/>
      <c r="B1545" s="40"/>
      <c r="C1545" s="283" t="s">
        <v>1512</v>
      </c>
      <c r="D1545" s="283" t="s">
        <v>695</v>
      </c>
      <c r="E1545" s="284" t="s">
        <v>1513</v>
      </c>
      <c r="F1545" s="285" t="s">
        <v>1514</v>
      </c>
      <c r="G1545" s="286" t="s">
        <v>761</v>
      </c>
      <c r="H1545" s="287">
        <v>325</v>
      </c>
      <c r="I1545" s="288"/>
      <c r="J1545" s="289">
        <f>ROUND(I1545*H1545,2)</f>
        <v>0</v>
      </c>
      <c r="K1545" s="290"/>
      <c r="L1545" s="291"/>
      <c r="M1545" s="292" t="s">
        <v>1</v>
      </c>
      <c r="N1545" s="293" t="s">
        <v>43</v>
      </c>
      <c r="O1545" s="92"/>
      <c r="P1545" s="231">
        <f>O1545*H1545</f>
        <v>0</v>
      </c>
      <c r="Q1545" s="231">
        <v>0.002</v>
      </c>
      <c r="R1545" s="231">
        <f>Q1545*H1545</f>
        <v>0.65000000000000002</v>
      </c>
      <c r="S1545" s="231">
        <v>0</v>
      </c>
      <c r="T1545" s="232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33" t="s">
        <v>305</v>
      </c>
      <c r="AT1545" s="233" t="s">
        <v>695</v>
      </c>
      <c r="AU1545" s="233" t="s">
        <v>87</v>
      </c>
      <c r="AY1545" s="18" t="s">
        <v>155</v>
      </c>
      <c r="BE1545" s="234">
        <f>IF(N1545="základní",J1545,0)</f>
        <v>0</v>
      </c>
      <c r="BF1545" s="234">
        <f>IF(N1545="snížená",J1545,0)</f>
        <v>0</v>
      </c>
      <c r="BG1545" s="234">
        <f>IF(N1545="zákl. přenesená",J1545,0)</f>
        <v>0</v>
      </c>
      <c r="BH1545" s="234">
        <f>IF(N1545="sníž. přenesená",J1545,0)</f>
        <v>0</v>
      </c>
      <c r="BI1545" s="234">
        <f>IF(N1545="nulová",J1545,0)</f>
        <v>0</v>
      </c>
      <c r="BJ1545" s="18" t="s">
        <v>85</v>
      </c>
      <c r="BK1545" s="234">
        <f>ROUND(I1545*H1545,2)</f>
        <v>0</v>
      </c>
      <c r="BL1545" s="18" t="s">
        <v>161</v>
      </c>
      <c r="BM1545" s="233" t="s">
        <v>1515</v>
      </c>
    </row>
    <row r="1546" s="2" customFormat="1">
      <c r="A1546" s="39"/>
      <c r="B1546" s="40"/>
      <c r="C1546" s="41"/>
      <c r="D1546" s="235" t="s">
        <v>163</v>
      </c>
      <c r="E1546" s="41"/>
      <c r="F1546" s="236" t="s">
        <v>1514</v>
      </c>
      <c r="G1546" s="41"/>
      <c r="H1546" s="41"/>
      <c r="I1546" s="237"/>
      <c r="J1546" s="41"/>
      <c r="K1546" s="41"/>
      <c r="L1546" s="45"/>
      <c r="M1546" s="238"/>
      <c r="N1546" s="239"/>
      <c r="O1546" s="92"/>
      <c r="P1546" s="92"/>
      <c r="Q1546" s="92"/>
      <c r="R1546" s="92"/>
      <c r="S1546" s="92"/>
      <c r="T1546" s="93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T1546" s="18" t="s">
        <v>163</v>
      </c>
      <c r="AU1546" s="18" t="s">
        <v>87</v>
      </c>
    </row>
    <row r="1547" s="14" customFormat="1">
      <c r="A1547" s="14"/>
      <c r="B1547" s="250"/>
      <c r="C1547" s="251"/>
      <c r="D1547" s="235" t="s">
        <v>165</v>
      </c>
      <c r="E1547" s="252" t="s">
        <v>1</v>
      </c>
      <c r="F1547" s="253" t="s">
        <v>1516</v>
      </c>
      <c r="G1547" s="251"/>
      <c r="H1547" s="254">
        <v>325</v>
      </c>
      <c r="I1547" s="255"/>
      <c r="J1547" s="251"/>
      <c r="K1547" s="251"/>
      <c r="L1547" s="256"/>
      <c r="M1547" s="257"/>
      <c r="N1547" s="258"/>
      <c r="O1547" s="258"/>
      <c r="P1547" s="258"/>
      <c r="Q1547" s="258"/>
      <c r="R1547" s="258"/>
      <c r="S1547" s="258"/>
      <c r="T1547" s="259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0" t="s">
        <v>165</v>
      </c>
      <c r="AU1547" s="260" t="s">
        <v>87</v>
      </c>
      <c r="AV1547" s="14" t="s">
        <v>87</v>
      </c>
      <c r="AW1547" s="14" t="s">
        <v>33</v>
      </c>
      <c r="AX1547" s="14" t="s">
        <v>85</v>
      </c>
      <c r="AY1547" s="260" t="s">
        <v>155</v>
      </c>
    </row>
    <row r="1548" s="2" customFormat="1" ht="21.75" customHeight="1">
      <c r="A1548" s="39"/>
      <c r="B1548" s="40"/>
      <c r="C1548" s="283" t="s">
        <v>1517</v>
      </c>
      <c r="D1548" s="283" t="s">
        <v>695</v>
      </c>
      <c r="E1548" s="284" t="s">
        <v>1518</v>
      </c>
      <c r="F1548" s="285" t="s">
        <v>1519</v>
      </c>
      <c r="G1548" s="286" t="s">
        <v>761</v>
      </c>
      <c r="H1548" s="287">
        <v>23</v>
      </c>
      <c r="I1548" s="288"/>
      <c r="J1548" s="289">
        <f>ROUND(I1548*H1548,2)</f>
        <v>0</v>
      </c>
      <c r="K1548" s="290"/>
      <c r="L1548" s="291"/>
      <c r="M1548" s="292" t="s">
        <v>1</v>
      </c>
      <c r="N1548" s="293" t="s">
        <v>43</v>
      </c>
      <c r="O1548" s="92"/>
      <c r="P1548" s="231">
        <f>O1548*H1548</f>
        <v>0</v>
      </c>
      <c r="Q1548" s="231">
        <v>0.54800000000000004</v>
      </c>
      <c r="R1548" s="231">
        <f>Q1548*H1548</f>
        <v>12.604000000000001</v>
      </c>
      <c r="S1548" s="231">
        <v>0</v>
      </c>
      <c r="T1548" s="232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3" t="s">
        <v>305</v>
      </c>
      <c r="AT1548" s="233" t="s">
        <v>695</v>
      </c>
      <c r="AU1548" s="233" t="s">
        <v>87</v>
      </c>
      <c r="AY1548" s="18" t="s">
        <v>155</v>
      </c>
      <c r="BE1548" s="234">
        <f>IF(N1548="základní",J1548,0)</f>
        <v>0</v>
      </c>
      <c r="BF1548" s="234">
        <f>IF(N1548="snížená",J1548,0)</f>
        <v>0</v>
      </c>
      <c r="BG1548" s="234">
        <f>IF(N1548="zákl. přenesená",J1548,0)</f>
        <v>0</v>
      </c>
      <c r="BH1548" s="234">
        <f>IF(N1548="sníž. přenesená",J1548,0)</f>
        <v>0</v>
      </c>
      <c r="BI1548" s="234">
        <f>IF(N1548="nulová",J1548,0)</f>
        <v>0</v>
      </c>
      <c r="BJ1548" s="18" t="s">
        <v>85</v>
      </c>
      <c r="BK1548" s="234">
        <f>ROUND(I1548*H1548,2)</f>
        <v>0</v>
      </c>
      <c r="BL1548" s="18" t="s">
        <v>161</v>
      </c>
      <c r="BM1548" s="233" t="s">
        <v>1520</v>
      </c>
    </row>
    <row r="1549" s="2" customFormat="1">
      <c r="A1549" s="39"/>
      <c r="B1549" s="40"/>
      <c r="C1549" s="41"/>
      <c r="D1549" s="235" t="s">
        <v>163</v>
      </c>
      <c r="E1549" s="41"/>
      <c r="F1549" s="236" t="s">
        <v>1519</v>
      </c>
      <c r="G1549" s="41"/>
      <c r="H1549" s="41"/>
      <c r="I1549" s="237"/>
      <c r="J1549" s="41"/>
      <c r="K1549" s="41"/>
      <c r="L1549" s="45"/>
      <c r="M1549" s="238"/>
      <c r="N1549" s="239"/>
      <c r="O1549" s="92"/>
      <c r="P1549" s="92"/>
      <c r="Q1549" s="92"/>
      <c r="R1549" s="92"/>
      <c r="S1549" s="92"/>
      <c r="T1549" s="93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T1549" s="18" t="s">
        <v>163</v>
      </c>
      <c r="AU1549" s="18" t="s">
        <v>87</v>
      </c>
    </row>
    <row r="1550" s="14" customFormat="1">
      <c r="A1550" s="14"/>
      <c r="B1550" s="250"/>
      <c r="C1550" s="251"/>
      <c r="D1550" s="235" t="s">
        <v>165</v>
      </c>
      <c r="E1550" s="252" t="s">
        <v>1</v>
      </c>
      <c r="F1550" s="253" t="s">
        <v>1521</v>
      </c>
      <c r="G1550" s="251"/>
      <c r="H1550" s="254">
        <v>23</v>
      </c>
      <c r="I1550" s="255"/>
      <c r="J1550" s="251"/>
      <c r="K1550" s="251"/>
      <c r="L1550" s="256"/>
      <c r="M1550" s="257"/>
      <c r="N1550" s="258"/>
      <c r="O1550" s="258"/>
      <c r="P1550" s="258"/>
      <c r="Q1550" s="258"/>
      <c r="R1550" s="258"/>
      <c r="S1550" s="258"/>
      <c r="T1550" s="259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0" t="s">
        <v>165</v>
      </c>
      <c r="AU1550" s="260" t="s">
        <v>87</v>
      </c>
      <c r="AV1550" s="14" t="s">
        <v>87</v>
      </c>
      <c r="AW1550" s="14" t="s">
        <v>33</v>
      </c>
      <c r="AX1550" s="14" t="s">
        <v>85</v>
      </c>
      <c r="AY1550" s="260" t="s">
        <v>155</v>
      </c>
    </row>
    <row r="1551" s="2" customFormat="1" ht="21.75" customHeight="1">
      <c r="A1551" s="39"/>
      <c r="B1551" s="40"/>
      <c r="C1551" s="283" t="s">
        <v>1522</v>
      </c>
      <c r="D1551" s="283" t="s">
        <v>695</v>
      </c>
      <c r="E1551" s="284" t="s">
        <v>1523</v>
      </c>
      <c r="F1551" s="285" t="s">
        <v>1524</v>
      </c>
      <c r="G1551" s="286" t="s">
        <v>761</v>
      </c>
      <c r="H1551" s="287">
        <v>95</v>
      </c>
      <c r="I1551" s="288"/>
      <c r="J1551" s="289">
        <f>ROUND(I1551*H1551,2)</f>
        <v>0</v>
      </c>
      <c r="K1551" s="290"/>
      <c r="L1551" s="291"/>
      <c r="M1551" s="292" t="s">
        <v>1</v>
      </c>
      <c r="N1551" s="293" t="s">
        <v>43</v>
      </c>
      <c r="O1551" s="92"/>
      <c r="P1551" s="231">
        <f>O1551*H1551</f>
        <v>0</v>
      </c>
      <c r="Q1551" s="231">
        <v>0.44900000000000001</v>
      </c>
      <c r="R1551" s="231">
        <f>Q1551*H1551</f>
        <v>42.655000000000001</v>
      </c>
      <c r="S1551" s="231">
        <v>0</v>
      </c>
      <c r="T1551" s="232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33" t="s">
        <v>305</v>
      </c>
      <c r="AT1551" s="233" t="s">
        <v>695</v>
      </c>
      <c r="AU1551" s="233" t="s">
        <v>87</v>
      </c>
      <c r="AY1551" s="18" t="s">
        <v>155</v>
      </c>
      <c r="BE1551" s="234">
        <f>IF(N1551="základní",J1551,0)</f>
        <v>0</v>
      </c>
      <c r="BF1551" s="234">
        <f>IF(N1551="snížená",J1551,0)</f>
        <v>0</v>
      </c>
      <c r="BG1551" s="234">
        <f>IF(N1551="zákl. přenesená",J1551,0)</f>
        <v>0</v>
      </c>
      <c r="BH1551" s="234">
        <f>IF(N1551="sníž. přenesená",J1551,0)</f>
        <v>0</v>
      </c>
      <c r="BI1551" s="234">
        <f>IF(N1551="nulová",J1551,0)</f>
        <v>0</v>
      </c>
      <c r="BJ1551" s="18" t="s">
        <v>85</v>
      </c>
      <c r="BK1551" s="234">
        <f>ROUND(I1551*H1551,2)</f>
        <v>0</v>
      </c>
      <c r="BL1551" s="18" t="s">
        <v>161</v>
      </c>
      <c r="BM1551" s="233" t="s">
        <v>1525</v>
      </c>
    </row>
    <row r="1552" s="2" customFormat="1">
      <c r="A1552" s="39"/>
      <c r="B1552" s="40"/>
      <c r="C1552" s="41"/>
      <c r="D1552" s="235" t="s">
        <v>163</v>
      </c>
      <c r="E1552" s="41"/>
      <c r="F1552" s="236" t="s">
        <v>1524</v>
      </c>
      <c r="G1552" s="41"/>
      <c r="H1552" s="41"/>
      <c r="I1552" s="237"/>
      <c r="J1552" s="41"/>
      <c r="K1552" s="41"/>
      <c r="L1552" s="45"/>
      <c r="M1552" s="238"/>
      <c r="N1552" s="239"/>
      <c r="O1552" s="92"/>
      <c r="P1552" s="92"/>
      <c r="Q1552" s="92"/>
      <c r="R1552" s="92"/>
      <c r="S1552" s="92"/>
      <c r="T1552" s="93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T1552" s="18" t="s">
        <v>163</v>
      </c>
      <c r="AU1552" s="18" t="s">
        <v>87</v>
      </c>
    </row>
    <row r="1553" s="14" customFormat="1">
      <c r="A1553" s="14"/>
      <c r="B1553" s="250"/>
      <c r="C1553" s="251"/>
      <c r="D1553" s="235" t="s">
        <v>165</v>
      </c>
      <c r="E1553" s="252" t="s">
        <v>1</v>
      </c>
      <c r="F1553" s="253" t="s">
        <v>1526</v>
      </c>
      <c r="G1553" s="251"/>
      <c r="H1553" s="254">
        <v>95</v>
      </c>
      <c r="I1553" s="255"/>
      <c r="J1553" s="251"/>
      <c r="K1553" s="251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0" t="s">
        <v>165</v>
      </c>
      <c r="AU1553" s="260" t="s">
        <v>87</v>
      </c>
      <c r="AV1553" s="14" t="s">
        <v>87</v>
      </c>
      <c r="AW1553" s="14" t="s">
        <v>33</v>
      </c>
      <c r="AX1553" s="14" t="s">
        <v>85</v>
      </c>
      <c r="AY1553" s="260" t="s">
        <v>155</v>
      </c>
    </row>
    <row r="1554" s="2" customFormat="1" ht="16.5" customHeight="1">
      <c r="A1554" s="39"/>
      <c r="B1554" s="40"/>
      <c r="C1554" s="283" t="s">
        <v>1527</v>
      </c>
      <c r="D1554" s="283" t="s">
        <v>695</v>
      </c>
      <c r="E1554" s="284" t="s">
        <v>1528</v>
      </c>
      <c r="F1554" s="285" t="s">
        <v>1529</v>
      </c>
      <c r="G1554" s="286" t="s">
        <v>761</v>
      </c>
      <c r="H1554" s="287">
        <v>118</v>
      </c>
      <c r="I1554" s="288"/>
      <c r="J1554" s="289">
        <f>ROUND(I1554*H1554,2)</f>
        <v>0</v>
      </c>
      <c r="K1554" s="290"/>
      <c r="L1554" s="291"/>
      <c r="M1554" s="292" t="s">
        <v>1</v>
      </c>
      <c r="N1554" s="293" t="s">
        <v>43</v>
      </c>
      <c r="O1554" s="92"/>
      <c r="P1554" s="231">
        <f>O1554*H1554</f>
        <v>0</v>
      </c>
      <c r="Q1554" s="231">
        <v>2.1499999999999999</v>
      </c>
      <c r="R1554" s="231">
        <f>Q1554*H1554</f>
        <v>253.69999999999999</v>
      </c>
      <c r="S1554" s="231">
        <v>0</v>
      </c>
      <c r="T1554" s="232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33" t="s">
        <v>305</v>
      </c>
      <c r="AT1554" s="233" t="s">
        <v>695</v>
      </c>
      <c r="AU1554" s="233" t="s">
        <v>87</v>
      </c>
      <c r="AY1554" s="18" t="s">
        <v>155</v>
      </c>
      <c r="BE1554" s="234">
        <f>IF(N1554="základní",J1554,0)</f>
        <v>0</v>
      </c>
      <c r="BF1554" s="234">
        <f>IF(N1554="snížená",J1554,0)</f>
        <v>0</v>
      </c>
      <c r="BG1554" s="234">
        <f>IF(N1554="zákl. přenesená",J1554,0)</f>
        <v>0</v>
      </c>
      <c r="BH1554" s="234">
        <f>IF(N1554="sníž. přenesená",J1554,0)</f>
        <v>0</v>
      </c>
      <c r="BI1554" s="234">
        <f>IF(N1554="nulová",J1554,0)</f>
        <v>0</v>
      </c>
      <c r="BJ1554" s="18" t="s">
        <v>85</v>
      </c>
      <c r="BK1554" s="234">
        <f>ROUND(I1554*H1554,2)</f>
        <v>0</v>
      </c>
      <c r="BL1554" s="18" t="s">
        <v>161</v>
      </c>
      <c r="BM1554" s="233" t="s">
        <v>1530</v>
      </c>
    </row>
    <row r="1555" s="2" customFormat="1">
      <c r="A1555" s="39"/>
      <c r="B1555" s="40"/>
      <c r="C1555" s="41"/>
      <c r="D1555" s="235" t="s">
        <v>163</v>
      </c>
      <c r="E1555" s="41"/>
      <c r="F1555" s="236" t="s">
        <v>1531</v>
      </c>
      <c r="G1555" s="41"/>
      <c r="H1555" s="41"/>
      <c r="I1555" s="237"/>
      <c r="J1555" s="41"/>
      <c r="K1555" s="41"/>
      <c r="L1555" s="45"/>
      <c r="M1555" s="238"/>
      <c r="N1555" s="239"/>
      <c r="O1555" s="92"/>
      <c r="P1555" s="92"/>
      <c r="Q1555" s="92"/>
      <c r="R1555" s="92"/>
      <c r="S1555" s="92"/>
      <c r="T1555" s="93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T1555" s="18" t="s">
        <v>163</v>
      </c>
      <c r="AU1555" s="18" t="s">
        <v>87</v>
      </c>
    </row>
    <row r="1556" s="14" customFormat="1">
      <c r="A1556" s="14"/>
      <c r="B1556" s="250"/>
      <c r="C1556" s="251"/>
      <c r="D1556" s="235" t="s">
        <v>165</v>
      </c>
      <c r="E1556" s="252" t="s">
        <v>1</v>
      </c>
      <c r="F1556" s="253" t="s">
        <v>1532</v>
      </c>
      <c r="G1556" s="251"/>
      <c r="H1556" s="254">
        <v>118</v>
      </c>
      <c r="I1556" s="255"/>
      <c r="J1556" s="251"/>
      <c r="K1556" s="251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0" t="s">
        <v>165</v>
      </c>
      <c r="AU1556" s="260" t="s">
        <v>87</v>
      </c>
      <c r="AV1556" s="14" t="s">
        <v>87</v>
      </c>
      <c r="AW1556" s="14" t="s">
        <v>33</v>
      </c>
      <c r="AX1556" s="14" t="s">
        <v>85</v>
      </c>
      <c r="AY1556" s="260" t="s">
        <v>155</v>
      </c>
    </row>
    <row r="1557" s="2" customFormat="1" ht="16.5" customHeight="1">
      <c r="A1557" s="39"/>
      <c r="B1557" s="40"/>
      <c r="C1557" s="221" t="s">
        <v>1533</v>
      </c>
      <c r="D1557" s="221" t="s">
        <v>157</v>
      </c>
      <c r="E1557" s="222" t="s">
        <v>1534</v>
      </c>
      <c r="F1557" s="223" t="s">
        <v>1535</v>
      </c>
      <c r="G1557" s="224" t="s">
        <v>761</v>
      </c>
      <c r="H1557" s="225">
        <v>1</v>
      </c>
      <c r="I1557" s="226"/>
      <c r="J1557" s="227">
        <f>ROUND(I1557*H1557,2)</f>
        <v>0</v>
      </c>
      <c r="K1557" s="228"/>
      <c r="L1557" s="45"/>
      <c r="M1557" s="229" t="s">
        <v>1</v>
      </c>
      <c r="N1557" s="230" t="s">
        <v>43</v>
      </c>
      <c r="O1557" s="92"/>
      <c r="P1557" s="231">
        <f>O1557*H1557</f>
        <v>0</v>
      </c>
      <c r="Q1557" s="231">
        <v>0.21734000000000001</v>
      </c>
      <c r="R1557" s="231">
        <f>Q1557*H1557</f>
        <v>0.21734000000000001</v>
      </c>
      <c r="S1557" s="231">
        <v>0</v>
      </c>
      <c r="T1557" s="232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3" t="s">
        <v>161</v>
      </c>
      <c r="AT1557" s="233" t="s">
        <v>157</v>
      </c>
      <c r="AU1557" s="233" t="s">
        <v>87</v>
      </c>
      <c r="AY1557" s="18" t="s">
        <v>155</v>
      </c>
      <c r="BE1557" s="234">
        <f>IF(N1557="základní",J1557,0)</f>
        <v>0</v>
      </c>
      <c r="BF1557" s="234">
        <f>IF(N1557="snížená",J1557,0)</f>
        <v>0</v>
      </c>
      <c r="BG1557" s="234">
        <f>IF(N1557="zákl. přenesená",J1557,0)</f>
        <v>0</v>
      </c>
      <c r="BH1557" s="234">
        <f>IF(N1557="sníž. přenesená",J1557,0)</f>
        <v>0</v>
      </c>
      <c r="BI1557" s="234">
        <f>IF(N1557="nulová",J1557,0)</f>
        <v>0</v>
      </c>
      <c r="BJ1557" s="18" t="s">
        <v>85</v>
      </c>
      <c r="BK1557" s="234">
        <f>ROUND(I1557*H1557,2)</f>
        <v>0</v>
      </c>
      <c r="BL1557" s="18" t="s">
        <v>161</v>
      </c>
      <c r="BM1557" s="233" t="s">
        <v>1536</v>
      </c>
    </row>
    <row r="1558" s="2" customFormat="1">
      <c r="A1558" s="39"/>
      <c r="B1558" s="40"/>
      <c r="C1558" s="41"/>
      <c r="D1558" s="235" t="s">
        <v>163</v>
      </c>
      <c r="E1558" s="41"/>
      <c r="F1558" s="236" t="s">
        <v>1535</v>
      </c>
      <c r="G1558" s="41"/>
      <c r="H1558" s="41"/>
      <c r="I1558" s="237"/>
      <c r="J1558" s="41"/>
      <c r="K1558" s="41"/>
      <c r="L1558" s="45"/>
      <c r="M1558" s="238"/>
      <c r="N1558" s="239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163</v>
      </c>
      <c r="AU1558" s="18" t="s">
        <v>87</v>
      </c>
    </row>
    <row r="1559" s="2" customFormat="1" ht="16.5" customHeight="1">
      <c r="A1559" s="39"/>
      <c r="B1559" s="40"/>
      <c r="C1559" s="283" t="s">
        <v>1537</v>
      </c>
      <c r="D1559" s="283" t="s">
        <v>695</v>
      </c>
      <c r="E1559" s="284" t="s">
        <v>1538</v>
      </c>
      <c r="F1559" s="285" t="s">
        <v>1539</v>
      </c>
      <c r="G1559" s="286" t="s">
        <v>761</v>
      </c>
      <c r="H1559" s="287">
        <v>1</v>
      </c>
      <c r="I1559" s="288"/>
      <c r="J1559" s="289">
        <f>ROUND(I1559*H1559,2)</f>
        <v>0</v>
      </c>
      <c r="K1559" s="290"/>
      <c r="L1559" s="291"/>
      <c r="M1559" s="292" t="s">
        <v>1</v>
      </c>
      <c r="N1559" s="293" t="s">
        <v>43</v>
      </c>
      <c r="O1559" s="92"/>
      <c r="P1559" s="231">
        <f>O1559*H1559</f>
        <v>0</v>
      </c>
      <c r="Q1559" s="231">
        <v>2.1499999999999999</v>
      </c>
      <c r="R1559" s="231">
        <f>Q1559*H1559</f>
        <v>2.1499999999999999</v>
      </c>
      <c r="S1559" s="231">
        <v>0</v>
      </c>
      <c r="T1559" s="232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3" t="s">
        <v>305</v>
      </c>
      <c r="AT1559" s="233" t="s">
        <v>695</v>
      </c>
      <c r="AU1559" s="233" t="s">
        <v>87</v>
      </c>
      <c r="AY1559" s="18" t="s">
        <v>155</v>
      </c>
      <c r="BE1559" s="234">
        <f>IF(N1559="základní",J1559,0)</f>
        <v>0</v>
      </c>
      <c r="BF1559" s="234">
        <f>IF(N1559="snížená",J1559,0)</f>
        <v>0</v>
      </c>
      <c r="BG1559" s="234">
        <f>IF(N1559="zákl. přenesená",J1559,0)</f>
        <v>0</v>
      </c>
      <c r="BH1559" s="234">
        <f>IF(N1559="sníž. přenesená",J1559,0)</f>
        <v>0</v>
      </c>
      <c r="BI1559" s="234">
        <f>IF(N1559="nulová",J1559,0)</f>
        <v>0</v>
      </c>
      <c r="BJ1559" s="18" t="s">
        <v>85</v>
      </c>
      <c r="BK1559" s="234">
        <f>ROUND(I1559*H1559,2)</f>
        <v>0</v>
      </c>
      <c r="BL1559" s="18" t="s">
        <v>161</v>
      </c>
      <c r="BM1559" s="233" t="s">
        <v>1540</v>
      </c>
    </row>
    <row r="1560" s="2" customFormat="1">
      <c r="A1560" s="39"/>
      <c r="B1560" s="40"/>
      <c r="C1560" s="41"/>
      <c r="D1560" s="235" t="s">
        <v>163</v>
      </c>
      <c r="E1560" s="41"/>
      <c r="F1560" s="236" t="s">
        <v>1539</v>
      </c>
      <c r="G1560" s="41"/>
      <c r="H1560" s="41"/>
      <c r="I1560" s="237"/>
      <c r="J1560" s="41"/>
      <c r="K1560" s="41"/>
      <c r="L1560" s="45"/>
      <c r="M1560" s="238"/>
      <c r="N1560" s="239"/>
      <c r="O1560" s="92"/>
      <c r="P1560" s="92"/>
      <c r="Q1560" s="92"/>
      <c r="R1560" s="92"/>
      <c r="S1560" s="92"/>
      <c r="T1560" s="93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T1560" s="18" t="s">
        <v>163</v>
      </c>
      <c r="AU1560" s="18" t="s">
        <v>87</v>
      </c>
    </row>
    <row r="1561" s="2" customFormat="1" ht="21.75" customHeight="1">
      <c r="A1561" s="39"/>
      <c r="B1561" s="40"/>
      <c r="C1561" s="221" t="s">
        <v>1541</v>
      </c>
      <c r="D1561" s="221" t="s">
        <v>157</v>
      </c>
      <c r="E1561" s="222" t="s">
        <v>1542</v>
      </c>
      <c r="F1561" s="223" t="s">
        <v>1543</v>
      </c>
      <c r="G1561" s="224" t="s">
        <v>761</v>
      </c>
      <c r="H1561" s="225">
        <v>168</v>
      </c>
      <c r="I1561" s="226"/>
      <c r="J1561" s="227">
        <f>ROUND(I1561*H1561,2)</f>
        <v>0</v>
      </c>
      <c r="K1561" s="228"/>
      <c r="L1561" s="45"/>
      <c r="M1561" s="229" t="s">
        <v>1</v>
      </c>
      <c r="N1561" s="230" t="s">
        <v>43</v>
      </c>
      <c r="O1561" s="92"/>
      <c r="P1561" s="231">
        <f>O1561*H1561</f>
        <v>0</v>
      </c>
      <c r="Q1561" s="231">
        <v>0.21734000000000001</v>
      </c>
      <c r="R1561" s="231">
        <f>Q1561*H1561</f>
        <v>36.513120000000001</v>
      </c>
      <c r="S1561" s="231">
        <v>0</v>
      </c>
      <c r="T1561" s="232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3" t="s">
        <v>161</v>
      </c>
      <c r="AT1561" s="233" t="s">
        <v>157</v>
      </c>
      <c r="AU1561" s="233" t="s">
        <v>87</v>
      </c>
      <c r="AY1561" s="18" t="s">
        <v>155</v>
      </c>
      <c r="BE1561" s="234">
        <f>IF(N1561="základní",J1561,0)</f>
        <v>0</v>
      </c>
      <c r="BF1561" s="234">
        <f>IF(N1561="snížená",J1561,0)</f>
        <v>0</v>
      </c>
      <c r="BG1561" s="234">
        <f>IF(N1561="zákl. přenesená",J1561,0)</f>
        <v>0</v>
      </c>
      <c r="BH1561" s="234">
        <f>IF(N1561="sníž. přenesená",J1561,0)</f>
        <v>0</v>
      </c>
      <c r="BI1561" s="234">
        <f>IF(N1561="nulová",J1561,0)</f>
        <v>0</v>
      </c>
      <c r="BJ1561" s="18" t="s">
        <v>85</v>
      </c>
      <c r="BK1561" s="234">
        <f>ROUND(I1561*H1561,2)</f>
        <v>0</v>
      </c>
      <c r="BL1561" s="18" t="s">
        <v>161</v>
      </c>
      <c r="BM1561" s="233" t="s">
        <v>1544</v>
      </c>
    </row>
    <row r="1562" s="2" customFormat="1">
      <c r="A1562" s="39"/>
      <c r="B1562" s="40"/>
      <c r="C1562" s="41"/>
      <c r="D1562" s="235" t="s">
        <v>163</v>
      </c>
      <c r="E1562" s="41"/>
      <c r="F1562" s="236" t="s">
        <v>1545</v>
      </c>
      <c r="G1562" s="41"/>
      <c r="H1562" s="41"/>
      <c r="I1562" s="237"/>
      <c r="J1562" s="41"/>
      <c r="K1562" s="41"/>
      <c r="L1562" s="45"/>
      <c r="M1562" s="238"/>
      <c r="N1562" s="239"/>
      <c r="O1562" s="92"/>
      <c r="P1562" s="92"/>
      <c r="Q1562" s="92"/>
      <c r="R1562" s="92"/>
      <c r="S1562" s="92"/>
      <c r="T1562" s="93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T1562" s="18" t="s">
        <v>163</v>
      </c>
      <c r="AU1562" s="18" t="s">
        <v>87</v>
      </c>
    </row>
    <row r="1563" s="2" customFormat="1" ht="21.75" customHeight="1">
      <c r="A1563" s="39"/>
      <c r="B1563" s="40"/>
      <c r="C1563" s="221" t="s">
        <v>1546</v>
      </c>
      <c r="D1563" s="221" t="s">
        <v>157</v>
      </c>
      <c r="E1563" s="222" t="s">
        <v>1547</v>
      </c>
      <c r="F1563" s="223" t="s">
        <v>1548</v>
      </c>
      <c r="G1563" s="224" t="s">
        <v>761</v>
      </c>
      <c r="H1563" s="225">
        <v>34</v>
      </c>
      <c r="I1563" s="226"/>
      <c r="J1563" s="227">
        <f>ROUND(I1563*H1563,2)</f>
        <v>0</v>
      </c>
      <c r="K1563" s="228"/>
      <c r="L1563" s="45"/>
      <c r="M1563" s="229" t="s">
        <v>1</v>
      </c>
      <c r="N1563" s="230" t="s">
        <v>43</v>
      </c>
      <c r="O1563" s="92"/>
      <c r="P1563" s="231">
        <f>O1563*H1563</f>
        <v>0</v>
      </c>
      <c r="Q1563" s="231">
        <v>0</v>
      </c>
      <c r="R1563" s="231">
        <f>Q1563*H1563</f>
        <v>0</v>
      </c>
      <c r="S1563" s="231">
        <v>0.10000000000000001</v>
      </c>
      <c r="T1563" s="232">
        <f>S1563*H1563</f>
        <v>3.4000000000000004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3" t="s">
        <v>161</v>
      </c>
      <c r="AT1563" s="233" t="s">
        <v>157</v>
      </c>
      <c r="AU1563" s="233" t="s">
        <v>87</v>
      </c>
      <c r="AY1563" s="18" t="s">
        <v>155</v>
      </c>
      <c r="BE1563" s="234">
        <f>IF(N1563="základní",J1563,0)</f>
        <v>0</v>
      </c>
      <c r="BF1563" s="234">
        <f>IF(N1563="snížená",J1563,0)</f>
        <v>0</v>
      </c>
      <c r="BG1563" s="234">
        <f>IF(N1563="zákl. přenesená",J1563,0)</f>
        <v>0</v>
      </c>
      <c r="BH1563" s="234">
        <f>IF(N1563="sníž. přenesená",J1563,0)</f>
        <v>0</v>
      </c>
      <c r="BI1563" s="234">
        <f>IF(N1563="nulová",J1563,0)</f>
        <v>0</v>
      </c>
      <c r="BJ1563" s="18" t="s">
        <v>85</v>
      </c>
      <c r="BK1563" s="234">
        <f>ROUND(I1563*H1563,2)</f>
        <v>0</v>
      </c>
      <c r="BL1563" s="18" t="s">
        <v>161</v>
      </c>
      <c r="BM1563" s="233" t="s">
        <v>1549</v>
      </c>
    </row>
    <row r="1564" s="2" customFormat="1">
      <c r="A1564" s="39"/>
      <c r="B1564" s="40"/>
      <c r="C1564" s="41"/>
      <c r="D1564" s="235" t="s">
        <v>163</v>
      </c>
      <c r="E1564" s="41"/>
      <c r="F1564" s="236" t="s">
        <v>1550</v>
      </c>
      <c r="G1564" s="41"/>
      <c r="H1564" s="41"/>
      <c r="I1564" s="237"/>
      <c r="J1564" s="41"/>
      <c r="K1564" s="41"/>
      <c r="L1564" s="45"/>
      <c r="M1564" s="238"/>
      <c r="N1564" s="239"/>
      <c r="O1564" s="92"/>
      <c r="P1564" s="92"/>
      <c r="Q1564" s="92"/>
      <c r="R1564" s="92"/>
      <c r="S1564" s="92"/>
      <c r="T1564" s="93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T1564" s="18" t="s">
        <v>163</v>
      </c>
      <c r="AU1564" s="18" t="s">
        <v>87</v>
      </c>
    </row>
    <row r="1565" s="2" customFormat="1" ht="21.75" customHeight="1">
      <c r="A1565" s="39"/>
      <c r="B1565" s="40"/>
      <c r="C1565" s="283" t="s">
        <v>1551</v>
      </c>
      <c r="D1565" s="283" t="s">
        <v>695</v>
      </c>
      <c r="E1565" s="284" t="s">
        <v>1552</v>
      </c>
      <c r="F1565" s="285" t="s">
        <v>1553</v>
      </c>
      <c r="G1565" s="286" t="s">
        <v>761</v>
      </c>
      <c r="H1565" s="287">
        <v>134</v>
      </c>
      <c r="I1565" s="288"/>
      <c r="J1565" s="289">
        <f>ROUND(I1565*H1565,2)</f>
        <v>0</v>
      </c>
      <c r="K1565" s="290"/>
      <c r="L1565" s="291"/>
      <c r="M1565" s="292" t="s">
        <v>1</v>
      </c>
      <c r="N1565" s="293" t="s">
        <v>43</v>
      </c>
      <c r="O1565" s="92"/>
      <c r="P1565" s="231">
        <f>O1565*H1565</f>
        <v>0</v>
      </c>
      <c r="Q1565" s="231">
        <v>0.054600000000000003</v>
      </c>
      <c r="R1565" s="231">
        <f>Q1565*H1565</f>
        <v>7.3164000000000007</v>
      </c>
      <c r="S1565" s="231">
        <v>0</v>
      </c>
      <c r="T1565" s="232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33" t="s">
        <v>305</v>
      </c>
      <c r="AT1565" s="233" t="s">
        <v>695</v>
      </c>
      <c r="AU1565" s="233" t="s">
        <v>87</v>
      </c>
      <c r="AY1565" s="18" t="s">
        <v>155</v>
      </c>
      <c r="BE1565" s="234">
        <f>IF(N1565="základní",J1565,0)</f>
        <v>0</v>
      </c>
      <c r="BF1565" s="234">
        <f>IF(N1565="snížená",J1565,0)</f>
        <v>0</v>
      </c>
      <c r="BG1565" s="234">
        <f>IF(N1565="zákl. přenesená",J1565,0)</f>
        <v>0</v>
      </c>
      <c r="BH1565" s="234">
        <f>IF(N1565="sníž. přenesená",J1565,0)</f>
        <v>0</v>
      </c>
      <c r="BI1565" s="234">
        <f>IF(N1565="nulová",J1565,0)</f>
        <v>0</v>
      </c>
      <c r="BJ1565" s="18" t="s">
        <v>85</v>
      </c>
      <c r="BK1565" s="234">
        <f>ROUND(I1565*H1565,2)</f>
        <v>0</v>
      </c>
      <c r="BL1565" s="18" t="s">
        <v>161</v>
      </c>
      <c r="BM1565" s="233" t="s">
        <v>1554</v>
      </c>
    </row>
    <row r="1566" s="2" customFormat="1">
      <c r="A1566" s="39"/>
      <c r="B1566" s="40"/>
      <c r="C1566" s="41"/>
      <c r="D1566" s="235" t="s">
        <v>163</v>
      </c>
      <c r="E1566" s="41"/>
      <c r="F1566" s="236" t="s">
        <v>1553</v>
      </c>
      <c r="G1566" s="41"/>
      <c r="H1566" s="41"/>
      <c r="I1566" s="237"/>
      <c r="J1566" s="41"/>
      <c r="K1566" s="41"/>
      <c r="L1566" s="45"/>
      <c r="M1566" s="238"/>
      <c r="N1566" s="239"/>
      <c r="O1566" s="92"/>
      <c r="P1566" s="92"/>
      <c r="Q1566" s="92"/>
      <c r="R1566" s="92"/>
      <c r="S1566" s="92"/>
      <c r="T1566" s="93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T1566" s="18" t="s">
        <v>163</v>
      </c>
      <c r="AU1566" s="18" t="s">
        <v>87</v>
      </c>
    </row>
    <row r="1567" s="2" customFormat="1" ht="21.75" customHeight="1">
      <c r="A1567" s="39"/>
      <c r="B1567" s="40"/>
      <c r="C1567" s="283" t="s">
        <v>1555</v>
      </c>
      <c r="D1567" s="283" t="s">
        <v>695</v>
      </c>
      <c r="E1567" s="284" t="s">
        <v>1556</v>
      </c>
      <c r="F1567" s="285" t="s">
        <v>1557</v>
      </c>
      <c r="G1567" s="286" t="s">
        <v>761</v>
      </c>
      <c r="H1567" s="287">
        <v>34</v>
      </c>
      <c r="I1567" s="288"/>
      <c r="J1567" s="289">
        <f>ROUND(I1567*H1567,2)</f>
        <v>0</v>
      </c>
      <c r="K1567" s="290"/>
      <c r="L1567" s="291"/>
      <c r="M1567" s="292" t="s">
        <v>1</v>
      </c>
      <c r="N1567" s="293" t="s">
        <v>43</v>
      </c>
      <c r="O1567" s="92"/>
      <c r="P1567" s="231">
        <f>O1567*H1567</f>
        <v>0</v>
      </c>
      <c r="Q1567" s="231">
        <v>0.079000000000000001</v>
      </c>
      <c r="R1567" s="231">
        <f>Q1567*H1567</f>
        <v>2.6859999999999999</v>
      </c>
      <c r="S1567" s="231">
        <v>0</v>
      </c>
      <c r="T1567" s="232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3" t="s">
        <v>305</v>
      </c>
      <c r="AT1567" s="233" t="s">
        <v>695</v>
      </c>
      <c r="AU1567" s="233" t="s">
        <v>87</v>
      </c>
      <c r="AY1567" s="18" t="s">
        <v>155</v>
      </c>
      <c r="BE1567" s="234">
        <f>IF(N1567="základní",J1567,0)</f>
        <v>0</v>
      </c>
      <c r="BF1567" s="234">
        <f>IF(N1567="snížená",J1567,0)</f>
        <v>0</v>
      </c>
      <c r="BG1567" s="234">
        <f>IF(N1567="zákl. přenesená",J1567,0)</f>
        <v>0</v>
      </c>
      <c r="BH1567" s="234">
        <f>IF(N1567="sníž. přenesená",J1567,0)</f>
        <v>0</v>
      </c>
      <c r="BI1567" s="234">
        <f>IF(N1567="nulová",J1567,0)</f>
        <v>0</v>
      </c>
      <c r="BJ1567" s="18" t="s">
        <v>85</v>
      </c>
      <c r="BK1567" s="234">
        <f>ROUND(I1567*H1567,2)</f>
        <v>0</v>
      </c>
      <c r="BL1567" s="18" t="s">
        <v>161</v>
      </c>
      <c r="BM1567" s="233" t="s">
        <v>1558</v>
      </c>
    </row>
    <row r="1568" s="2" customFormat="1">
      <c r="A1568" s="39"/>
      <c r="B1568" s="40"/>
      <c r="C1568" s="41"/>
      <c r="D1568" s="235" t="s">
        <v>163</v>
      </c>
      <c r="E1568" s="41"/>
      <c r="F1568" s="236" t="s">
        <v>1557</v>
      </c>
      <c r="G1568" s="41"/>
      <c r="H1568" s="41"/>
      <c r="I1568" s="237"/>
      <c r="J1568" s="41"/>
      <c r="K1568" s="41"/>
      <c r="L1568" s="45"/>
      <c r="M1568" s="238"/>
      <c r="N1568" s="239"/>
      <c r="O1568" s="92"/>
      <c r="P1568" s="92"/>
      <c r="Q1568" s="92"/>
      <c r="R1568" s="92"/>
      <c r="S1568" s="92"/>
      <c r="T1568" s="93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T1568" s="18" t="s">
        <v>163</v>
      </c>
      <c r="AU1568" s="18" t="s">
        <v>87</v>
      </c>
    </row>
    <row r="1569" s="2" customFormat="1">
      <c r="A1569" s="39"/>
      <c r="B1569" s="40"/>
      <c r="C1569" s="41"/>
      <c r="D1569" s="235" t="s">
        <v>766</v>
      </c>
      <c r="E1569" s="41"/>
      <c r="F1569" s="294" t="s">
        <v>1559</v>
      </c>
      <c r="G1569" s="41"/>
      <c r="H1569" s="41"/>
      <c r="I1569" s="237"/>
      <c r="J1569" s="41"/>
      <c r="K1569" s="41"/>
      <c r="L1569" s="45"/>
      <c r="M1569" s="238"/>
      <c r="N1569" s="239"/>
      <c r="O1569" s="92"/>
      <c r="P1569" s="92"/>
      <c r="Q1569" s="92"/>
      <c r="R1569" s="92"/>
      <c r="S1569" s="92"/>
      <c r="T1569" s="93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T1569" s="18" t="s">
        <v>766</v>
      </c>
      <c r="AU1569" s="18" t="s">
        <v>87</v>
      </c>
    </row>
    <row r="1570" s="13" customFormat="1">
      <c r="A1570" s="13"/>
      <c r="B1570" s="240"/>
      <c r="C1570" s="241"/>
      <c r="D1570" s="235" t="s">
        <v>165</v>
      </c>
      <c r="E1570" s="242" t="s">
        <v>1</v>
      </c>
      <c r="F1570" s="243" t="s">
        <v>1560</v>
      </c>
      <c r="G1570" s="241"/>
      <c r="H1570" s="242" t="s">
        <v>1</v>
      </c>
      <c r="I1570" s="244"/>
      <c r="J1570" s="241"/>
      <c r="K1570" s="241"/>
      <c r="L1570" s="245"/>
      <c r="M1570" s="246"/>
      <c r="N1570" s="247"/>
      <c r="O1570" s="247"/>
      <c r="P1570" s="247"/>
      <c r="Q1570" s="247"/>
      <c r="R1570" s="247"/>
      <c r="S1570" s="247"/>
      <c r="T1570" s="248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9" t="s">
        <v>165</v>
      </c>
      <c r="AU1570" s="249" t="s">
        <v>87</v>
      </c>
      <c r="AV1570" s="13" t="s">
        <v>85</v>
      </c>
      <c r="AW1570" s="13" t="s">
        <v>33</v>
      </c>
      <c r="AX1570" s="13" t="s">
        <v>78</v>
      </c>
      <c r="AY1570" s="249" t="s">
        <v>155</v>
      </c>
    </row>
    <row r="1571" s="14" customFormat="1">
      <c r="A1571" s="14"/>
      <c r="B1571" s="250"/>
      <c r="C1571" s="251"/>
      <c r="D1571" s="235" t="s">
        <v>165</v>
      </c>
      <c r="E1571" s="252" t="s">
        <v>1</v>
      </c>
      <c r="F1571" s="253" t="s">
        <v>389</v>
      </c>
      <c r="G1571" s="251"/>
      <c r="H1571" s="254">
        <v>16</v>
      </c>
      <c r="I1571" s="255"/>
      <c r="J1571" s="251"/>
      <c r="K1571" s="251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0" t="s">
        <v>165</v>
      </c>
      <c r="AU1571" s="260" t="s">
        <v>87</v>
      </c>
      <c r="AV1571" s="14" t="s">
        <v>87</v>
      </c>
      <c r="AW1571" s="14" t="s">
        <v>33</v>
      </c>
      <c r="AX1571" s="14" t="s">
        <v>78</v>
      </c>
      <c r="AY1571" s="260" t="s">
        <v>155</v>
      </c>
    </row>
    <row r="1572" s="13" customFormat="1">
      <c r="A1572" s="13"/>
      <c r="B1572" s="240"/>
      <c r="C1572" s="241"/>
      <c r="D1572" s="235" t="s">
        <v>165</v>
      </c>
      <c r="E1572" s="242" t="s">
        <v>1</v>
      </c>
      <c r="F1572" s="243" t="s">
        <v>1561</v>
      </c>
      <c r="G1572" s="241"/>
      <c r="H1572" s="242" t="s">
        <v>1</v>
      </c>
      <c r="I1572" s="244"/>
      <c r="J1572" s="241"/>
      <c r="K1572" s="241"/>
      <c r="L1572" s="245"/>
      <c r="M1572" s="246"/>
      <c r="N1572" s="247"/>
      <c r="O1572" s="247"/>
      <c r="P1572" s="247"/>
      <c r="Q1572" s="247"/>
      <c r="R1572" s="247"/>
      <c r="S1572" s="247"/>
      <c r="T1572" s="248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9" t="s">
        <v>165</v>
      </c>
      <c r="AU1572" s="249" t="s">
        <v>87</v>
      </c>
      <c r="AV1572" s="13" t="s">
        <v>85</v>
      </c>
      <c r="AW1572" s="13" t="s">
        <v>33</v>
      </c>
      <c r="AX1572" s="13" t="s">
        <v>78</v>
      </c>
      <c r="AY1572" s="249" t="s">
        <v>155</v>
      </c>
    </row>
    <row r="1573" s="14" customFormat="1">
      <c r="A1573" s="14"/>
      <c r="B1573" s="250"/>
      <c r="C1573" s="251"/>
      <c r="D1573" s="235" t="s">
        <v>165</v>
      </c>
      <c r="E1573" s="252" t="s">
        <v>1</v>
      </c>
      <c r="F1573" s="253" t="s">
        <v>429</v>
      </c>
      <c r="G1573" s="251"/>
      <c r="H1573" s="254">
        <v>18</v>
      </c>
      <c r="I1573" s="255"/>
      <c r="J1573" s="251"/>
      <c r="K1573" s="251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0" t="s">
        <v>165</v>
      </c>
      <c r="AU1573" s="260" t="s">
        <v>87</v>
      </c>
      <c r="AV1573" s="14" t="s">
        <v>87</v>
      </c>
      <c r="AW1573" s="14" t="s">
        <v>33</v>
      </c>
      <c r="AX1573" s="14" t="s">
        <v>78</v>
      </c>
      <c r="AY1573" s="260" t="s">
        <v>155</v>
      </c>
    </row>
    <row r="1574" s="15" customFormat="1">
      <c r="A1574" s="15"/>
      <c r="B1574" s="261"/>
      <c r="C1574" s="262"/>
      <c r="D1574" s="235" t="s">
        <v>165</v>
      </c>
      <c r="E1574" s="263" t="s">
        <v>1</v>
      </c>
      <c r="F1574" s="264" t="s">
        <v>168</v>
      </c>
      <c r="G1574" s="262"/>
      <c r="H1574" s="265">
        <v>34</v>
      </c>
      <c r="I1574" s="266"/>
      <c r="J1574" s="262"/>
      <c r="K1574" s="262"/>
      <c r="L1574" s="267"/>
      <c r="M1574" s="268"/>
      <c r="N1574" s="269"/>
      <c r="O1574" s="269"/>
      <c r="P1574" s="269"/>
      <c r="Q1574" s="269"/>
      <c r="R1574" s="269"/>
      <c r="S1574" s="269"/>
      <c r="T1574" s="270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71" t="s">
        <v>165</v>
      </c>
      <c r="AU1574" s="271" t="s">
        <v>87</v>
      </c>
      <c r="AV1574" s="15" t="s">
        <v>161</v>
      </c>
      <c r="AW1574" s="15" t="s">
        <v>33</v>
      </c>
      <c r="AX1574" s="15" t="s">
        <v>85</v>
      </c>
      <c r="AY1574" s="271" t="s">
        <v>155</v>
      </c>
    </row>
    <row r="1575" s="2" customFormat="1" ht="16.5" customHeight="1">
      <c r="A1575" s="39"/>
      <c r="B1575" s="40"/>
      <c r="C1575" s="221" t="s">
        <v>1562</v>
      </c>
      <c r="D1575" s="221" t="s">
        <v>157</v>
      </c>
      <c r="E1575" s="222" t="s">
        <v>1563</v>
      </c>
      <c r="F1575" s="223" t="s">
        <v>1564</v>
      </c>
      <c r="G1575" s="224" t="s">
        <v>761</v>
      </c>
      <c r="H1575" s="225">
        <v>37</v>
      </c>
      <c r="I1575" s="226"/>
      <c r="J1575" s="227">
        <f>ROUND(I1575*H1575,2)</f>
        <v>0</v>
      </c>
      <c r="K1575" s="228"/>
      <c r="L1575" s="45"/>
      <c r="M1575" s="229" t="s">
        <v>1</v>
      </c>
      <c r="N1575" s="230" t="s">
        <v>43</v>
      </c>
      <c r="O1575" s="92"/>
      <c r="P1575" s="231">
        <f>O1575*H1575</f>
        <v>0</v>
      </c>
      <c r="Q1575" s="231">
        <v>0.0070200000000000002</v>
      </c>
      <c r="R1575" s="231">
        <f>Q1575*H1575</f>
        <v>0.25974000000000003</v>
      </c>
      <c r="S1575" s="231">
        <v>0</v>
      </c>
      <c r="T1575" s="232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33" t="s">
        <v>161</v>
      </c>
      <c r="AT1575" s="233" t="s">
        <v>157</v>
      </c>
      <c r="AU1575" s="233" t="s">
        <v>87</v>
      </c>
      <c r="AY1575" s="18" t="s">
        <v>155</v>
      </c>
      <c r="BE1575" s="234">
        <f>IF(N1575="základní",J1575,0)</f>
        <v>0</v>
      </c>
      <c r="BF1575" s="234">
        <f>IF(N1575="snížená",J1575,0)</f>
        <v>0</v>
      </c>
      <c r="BG1575" s="234">
        <f>IF(N1575="zákl. přenesená",J1575,0)</f>
        <v>0</v>
      </c>
      <c r="BH1575" s="234">
        <f>IF(N1575="sníž. přenesená",J1575,0)</f>
        <v>0</v>
      </c>
      <c r="BI1575" s="234">
        <f>IF(N1575="nulová",J1575,0)</f>
        <v>0</v>
      </c>
      <c r="BJ1575" s="18" t="s">
        <v>85</v>
      </c>
      <c r="BK1575" s="234">
        <f>ROUND(I1575*H1575,2)</f>
        <v>0</v>
      </c>
      <c r="BL1575" s="18" t="s">
        <v>161</v>
      </c>
      <c r="BM1575" s="233" t="s">
        <v>1565</v>
      </c>
    </row>
    <row r="1576" s="2" customFormat="1">
      <c r="A1576" s="39"/>
      <c r="B1576" s="40"/>
      <c r="C1576" s="41"/>
      <c r="D1576" s="235" t="s">
        <v>163</v>
      </c>
      <c r="E1576" s="41"/>
      <c r="F1576" s="236" t="s">
        <v>1564</v>
      </c>
      <c r="G1576" s="41"/>
      <c r="H1576" s="41"/>
      <c r="I1576" s="237"/>
      <c r="J1576" s="41"/>
      <c r="K1576" s="41"/>
      <c r="L1576" s="45"/>
      <c r="M1576" s="238"/>
      <c r="N1576" s="239"/>
      <c r="O1576" s="92"/>
      <c r="P1576" s="92"/>
      <c r="Q1576" s="92"/>
      <c r="R1576" s="92"/>
      <c r="S1576" s="92"/>
      <c r="T1576" s="93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T1576" s="18" t="s">
        <v>163</v>
      </c>
      <c r="AU1576" s="18" t="s">
        <v>87</v>
      </c>
    </row>
    <row r="1577" s="2" customFormat="1" ht="16.5" customHeight="1">
      <c r="A1577" s="39"/>
      <c r="B1577" s="40"/>
      <c r="C1577" s="283" t="s">
        <v>1566</v>
      </c>
      <c r="D1577" s="283" t="s">
        <v>695</v>
      </c>
      <c r="E1577" s="284" t="s">
        <v>1567</v>
      </c>
      <c r="F1577" s="285" t="s">
        <v>1568</v>
      </c>
      <c r="G1577" s="286" t="s">
        <v>761</v>
      </c>
      <c r="H1577" s="287">
        <v>8</v>
      </c>
      <c r="I1577" s="288"/>
      <c r="J1577" s="289">
        <f>ROUND(I1577*H1577,2)</f>
        <v>0</v>
      </c>
      <c r="K1577" s="290"/>
      <c r="L1577" s="291"/>
      <c r="M1577" s="292" t="s">
        <v>1</v>
      </c>
      <c r="N1577" s="293" t="s">
        <v>43</v>
      </c>
      <c r="O1577" s="92"/>
      <c r="P1577" s="231">
        <f>O1577*H1577</f>
        <v>0</v>
      </c>
      <c r="Q1577" s="231">
        <v>0.065000000000000002</v>
      </c>
      <c r="R1577" s="231">
        <f>Q1577*H1577</f>
        <v>0.52000000000000002</v>
      </c>
      <c r="S1577" s="231">
        <v>0</v>
      </c>
      <c r="T1577" s="232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33" t="s">
        <v>305</v>
      </c>
      <c r="AT1577" s="233" t="s">
        <v>695</v>
      </c>
      <c r="AU1577" s="233" t="s">
        <v>87</v>
      </c>
      <c r="AY1577" s="18" t="s">
        <v>155</v>
      </c>
      <c r="BE1577" s="234">
        <f>IF(N1577="základní",J1577,0)</f>
        <v>0</v>
      </c>
      <c r="BF1577" s="234">
        <f>IF(N1577="snížená",J1577,0)</f>
        <v>0</v>
      </c>
      <c r="BG1577" s="234">
        <f>IF(N1577="zákl. přenesená",J1577,0)</f>
        <v>0</v>
      </c>
      <c r="BH1577" s="234">
        <f>IF(N1577="sníž. přenesená",J1577,0)</f>
        <v>0</v>
      </c>
      <c r="BI1577" s="234">
        <f>IF(N1577="nulová",J1577,0)</f>
        <v>0</v>
      </c>
      <c r="BJ1577" s="18" t="s">
        <v>85</v>
      </c>
      <c r="BK1577" s="234">
        <f>ROUND(I1577*H1577,2)</f>
        <v>0</v>
      </c>
      <c r="BL1577" s="18" t="s">
        <v>161</v>
      </c>
      <c r="BM1577" s="233" t="s">
        <v>1569</v>
      </c>
    </row>
    <row r="1578" s="2" customFormat="1">
      <c r="A1578" s="39"/>
      <c r="B1578" s="40"/>
      <c r="C1578" s="41"/>
      <c r="D1578" s="235" t="s">
        <v>163</v>
      </c>
      <c r="E1578" s="41"/>
      <c r="F1578" s="236" t="s">
        <v>1568</v>
      </c>
      <c r="G1578" s="41"/>
      <c r="H1578" s="41"/>
      <c r="I1578" s="237"/>
      <c r="J1578" s="41"/>
      <c r="K1578" s="41"/>
      <c r="L1578" s="45"/>
      <c r="M1578" s="238"/>
      <c r="N1578" s="239"/>
      <c r="O1578" s="92"/>
      <c r="P1578" s="92"/>
      <c r="Q1578" s="92"/>
      <c r="R1578" s="92"/>
      <c r="S1578" s="92"/>
      <c r="T1578" s="93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T1578" s="18" t="s">
        <v>163</v>
      </c>
      <c r="AU1578" s="18" t="s">
        <v>87</v>
      </c>
    </row>
    <row r="1579" s="14" customFormat="1">
      <c r="A1579" s="14"/>
      <c r="B1579" s="250"/>
      <c r="C1579" s="251"/>
      <c r="D1579" s="235" t="s">
        <v>165</v>
      </c>
      <c r="E1579" s="252" t="s">
        <v>1</v>
      </c>
      <c r="F1579" s="253" t="s">
        <v>305</v>
      </c>
      <c r="G1579" s="251"/>
      <c r="H1579" s="254">
        <v>8</v>
      </c>
      <c r="I1579" s="255"/>
      <c r="J1579" s="251"/>
      <c r="K1579" s="251"/>
      <c r="L1579" s="256"/>
      <c r="M1579" s="257"/>
      <c r="N1579" s="258"/>
      <c r="O1579" s="258"/>
      <c r="P1579" s="258"/>
      <c r="Q1579" s="258"/>
      <c r="R1579" s="258"/>
      <c r="S1579" s="258"/>
      <c r="T1579" s="259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0" t="s">
        <v>165</v>
      </c>
      <c r="AU1579" s="260" t="s">
        <v>87</v>
      </c>
      <c r="AV1579" s="14" t="s">
        <v>87</v>
      </c>
      <c r="AW1579" s="14" t="s">
        <v>33</v>
      </c>
      <c r="AX1579" s="14" t="s">
        <v>85</v>
      </c>
      <c r="AY1579" s="260" t="s">
        <v>155</v>
      </c>
    </row>
    <row r="1580" s="2" customFormat="1" ht="16.5" customHeight="1">
      <c r="A1580" s="39"/>
      <c r="B1580" s="40"/>
      <c r="C1580" s="283" t="s">
        <v>1570</v>
      </c>
      <c r="D1580" s="283" t="s">
        <v>695</v>
      </c>
      <c r="E1580" s="284" t="s">
        <v>1571</v>
      </c>
      <c r="F1580" s="285" t="s">
        <v>1572</v>
      </c>
      <c r="G1580" s="286" t="s">
        <v>761</v>
      </c>
      <c r="H1580" s="287">
        <v>19</v>
      </c>
      <c r="I1580" s="288"/>
      <c r="J1580" s="289">
        <f>ROUND(I1580*H1580,2)</f>
        <v>0</v>
      </c>
      <c r="K1580" s="290"/>
      <c r="L1580" s="291"/>
      <c r="M1580" s="292" t="s">
        <v>1</v>
      </c>
      <c r="N1580" s="293" t="s">
        <v>43</v>
      </c>
      <c r="O1580" s="92"/>
      <c r="P1580" s="231">
        <f>O1580*H1580</f>
        <v>0</v>
      </c>
      <c r="Q1580" s="231">
        <v>0.065000000000000002</v>
      </c>
      <c r="R1580" s="231">
        <f>Q1580*H1580</f>
        <v>1.2350000000000001</v>
      </c>
      <c r="S1580" s="231">
        <v>0</v>
      </c>
      <c r="T1580" s="232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33" t="s">
        <v>305</v>
      </c>
      <c r="AT1580" s="233" t="s">
        <v>695</v>
      </c>
      <c r="AU1580" s="233" t="s">
        <v>87</v>
      </c>
      <c r="AY1580" s="18" t="s">
        <v>155</v>
      </c>
      <c r="BE1580" s="234">
        <f>IF(N1580="základní",J1580,0)</f>
        <v>0</v>
      </c>
      <c r="BF1580" s="234">
        <f>IF(N1580="snížená",J1580,0)</f>
        <v>0</v>
      </c>
      <c r="BG1580" s="234">
        <f>IF(N1580="zákl. přenesená",J1580,0)</f>
        <v>0</v>
      </c>
      <c r="BH1580" s="234">
        <f>IF(N1580="sníž. přenesená",J1580,0)</f>
        <v>0</v>
      </c>
      <c r="BI1580" s="234">
        <f>IF(N1580="nulová",J1580,0)</f>
        <v>0</v>
      </c>
      <c r="BJ1580" s="18" t="s">
        <v>85</v>
      </c>
      <c r="BK1580" s="234">
        <f>ROUND(I1580*H1580,2)</f>
        <v>0</v>
      </c>
      <c r="BL1580" s="18" t="s">
        <v>161</v>
      </c>
      <c r="BM1580" s="233" t="s">
        <v>1573</v>
      </c>
    </row>
    <row r="1581" s="2" customFormat="1">
      <c r="A1581" s="39"/>
      <c r="B1581" s="40"/>
      <c r="C1581" s="41"/>
      <c r="D1581" s="235" t="s">
        <v>163</v>
      </c>
      <c r="E1581" s="41"/>
      <c r="F1581" s="236" t="s">
        <v>1572</v>
      </c>
      <c r="G1581" s="41"/>
      <c r="H1581" s="41"/>
      <c r="I1581" s="237"/>
      <c r="J1581" s="41"/>
      <c r="K1581" s="41"/>
      <c r="L1581" s="45"/>
      <c r="M1581" s="238"/>
      <c r="N1581" s="239"/>
      <c r="O1581" s="92"/>
      <c r="P1581" s="92"/>
      <c r="Q1581" s="92"/>
      <c r="R1581" s="92"/>
      <c r="S1581" s="92"/>
      <c r="T1581" s="93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T1581" s="18" t="s">
        <v>163</v>
      </c>
      <c r="AU1581" s="18" t="s">
        <v>87</v>
      </c>
    </row>
    <row r="1582" s="13" customFormat="1">
      <c r="A1582" s="13"/>
      <c r="B1582" s="240"/>
      <c r="C1582" s="241"/>
      <c r="D1582" s="235" t="s">
        <v>165</v>
      </c>
      <c r="E1582" s="242" t="s">
        <v>1</v>
      </c>
      <c r="F1582" s="243" t="s">
        <v>1574</v>
      </c>
      <c r="G1582" s="241"/>
      <c r="H1582" s="242" t="s">
        <v>1</v>
      </c>
      <c r="I1582" s="244"/>
      <c r="J1582" s="241"/>
      <c r="K1582" s="241"/>
      <c r="L1582" s="245"/>
      <c r="M1582" s="246"/>
      <c r="N1582" s="247"/>
      <c r="O1582" s="247"/>
      <c r="P1582" s="247"/>
      <c r="Q1582" s="247"/>
      <c r="R1582" s="247"/>
      <c r="S1582" s="247"/>
      <c r="T1582" s="248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9" t="s">
        <v>165</v>
      </c>
      <c r="AU1582" s="249" t="s">
        <v>87</v>
      </c>
      <c r="AV1582" s="13" t="s">
        <v>85</v>
      </c>
      <c r="AW1582" s="13" t="s">
        <v>33</v>
      </c>
      <c r="AX1582" s="13" t="s">
        <v>78</v>
      </c>
      <c r="AY1582" s="249" t="s">
        <v>155</v>
      </c>
    </row>
    <row r="1583" s="14" customFormat="1">
      <c r="A1583" s="14"/>
      <c r="B1583" s="250"/>
      <c r="C1583" s="251"/>
      <c r="D1583" s="235" t="s">
        <v>165</v>
      </c>
      <c r="E1583" s="252" t="s">
        <v>1</v>
      </c>
      <c r="F1583" s="253" t="s">
        <v>429</v>
      </c>
      <c r="G1583" s="251"/>
      <c r="H1583" s="254">
        <v>18</v>
      </c>
      <c r="I1583" s="255"/>
      <c r="J1583" s="251"/>
      <c r="K1583" s="251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0" t="s">
        <v>165</v>
      </c>
      <c r="AU1583" s="260" t="s">
        <v>87</v>
      </c>
      <c r="AV1583" s="14" t="s">
        <v>87</v>
      </c>
      <c r="AW1583" s="14" t="s">
        <v>33</v>
      </c>
      <c r="AX1583" s="14" t="s">
        <v>78</v>
      </c>
      <c r="AY1583" s="260" t="s">
        <v>155</v>
      </c>
    </row>
    <row r="1584" s="13" customFormat="1">
      <c r="A1584" s="13"/>
      <c r="B1584" s="240"/>
      <c r="C1584" s="241"/>
      <c r="D1584" s="235" t="s">
        <v>165</v>
      </c>
      <c r="E1584" s="242" t="s">
        <v>1</v>
      </c>
      <c r="F1584" s="243" t="s">
        <v>1261</v>
      </c>
      <c r="G1584" s="241"/>
      <c r="H1584" s="242" t="s">
        <v>1</v>
      </c>
      <c r="I1584" s="244"/>
      <c r="J1584" s="241"/>
      <c r="K1584" s="241"/>
      <c r="L1584" s="245"/>
      <c r="M1584" s="246"/>
      <c r="N1584" s="247"/>
      <c r="O1584" s="247"/>
      <c r="P1584" s="247"/>
      <c r="Q1584" s="247"/>
      <c r="R1584" s="247"/>
      <c r="S1584" s="247"/>
      <c r="T1584" s="248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9" t="s">
        <v>165</v>
      </c>
      <c r="AU1584" s="249" t="s">
        <v>87</v>
      </c>
      <c r="AV1584" s="13" t="s">
        <v>85</v>
      </c>
      <c r="AW1584" s="13" t="s">
        <v>33</v>
      </c>
      <c r="AX1584" s="13" t="s">
        <v>78</v>
      </c>
      <c r="AY1584" s="249" t="s">
        <v>155</v>
      </c>
    </row>
    <row r="1585" s="14" customFormat="1">
      <c r="A1585" s="14"/>
      <c r="B1585" s="250"/>
      <c r="C1585" s="251"/>
      <c r="D1585" s="235" t="s">
        <v>165</v>
      </c>
      <c r="E1585" s="252" t="s">
        <v>1</v>
      </c>
      <c r="F1585" s="253" t="s">
        <v>85</v>
      </c>
      <c r="G1585" s="251"/>
      <c r="H1585" s="254">
        <v>1</v>
      </c>
      <c r="I1585" s="255"/>
      <c r="J1585" s="251"/>
      <c r="K1585" s="251"/>
      <c r="L1585" s="256"/>
      <c r="M1585" s="257"/>
      <c r="N1585" s="258"/>
      <c r="O1585" s="258"/>
      <c r="P1585" s="258"/>
      <c r="Q1585" s="258"/>
      <c r="R1585" s="258"/>
      <c r="S1585" s="258"/>
      <c r="T1585" s="259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0" t="s">
        <v>165</v>
      </c>
      <c r="AU1585" s="260" t="s">
        <v>87</v>
      </c>
      <c r="AV1585" s="14" t="s">
        <v>87</v>
      </c>
      <c r="AW1585" s="14" t="s">
        <v>33</v>
      </c>
      <c r="AX1585" s="14" t="s">
        <v>78</v>
      </c>
      <c r="AY1585" s="260" t="s">
        <v>155</v>
      </c>
    </row>
    <row r="1586" s="15" customFormat="1">
      <c r="A1586" s="15"/>
      <c r="B1586" s="261"/>
      <c r="C1586" s="262"/>
      <c r="D1586" s="235" t="s">
        <v>165</v>
      </c>
      <c r="E1586" s="263" t="s">
        <v>1</v>
      </c>
      <c r="F1586" s="264" t="s">
        <v>168</v>
      </c>
      <c r="G1586" s="262"/>
      <c r="H1586" s="265">
        <v>19</v>
      </c>
      <c r="I1586" s="266"/>
      <c r="J1586" s="262"/>
      <c r="K1586" s="262"/>
      <c r="L1586" s="267"/>
      <c r="M1586" s="268"/>
      <c r="N1586" s="269"/>
      <c r="O1586" s="269"/>
      <c r="P1586" s="269"/>
      <c r="Q1586" s="269"/>
      <c r="R1586" s="269"/>
      <c r="S1586" s="269"/>
      <c r="T1586" s="270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71" t="s">
        <v>165</v>
      </c>
      <c r="AU1586" s="271" t="s">
        <v>87</v>
      </c>
      <c r="AV1586" s="15" t="s">
        <v>161</v>
      </c>
      <c r="AW1586" s="15" t="s">
        <v>33</v>
      </c>
      <c r="AX1586" s="15" t="s">
        <v>85</v>
      </c>
      <c r="AY1586" s="271" t="s">
        <v>155</v>
      </c>
    </row>
    <row r="1587" s="2" customFormat="1" ht="16.5" customHeight="1">
      <c r="A1587" s="39"/>
      <c r="B1587" s="40"/>
      <c r="C1587" s="283" t="s">
        <v>1575</v>
      </c>
      <c r="D1587" s="283" t="s">
        <v>695</v>
      </c>
      <c r="E1587" s="284" t="s">
        <v>1576</v>
      </c>
      <c r="F1587" s="285" t="s">
        <v>1577</v>
      </c>
      <c r="G1587" s="286" t="s">
        <v>761</v>
      </c>
      <c r="H1587" s="287">
        <v>10</v>
      </c>
      <c r="I1587" s="288"/>
      <c r="J1587" s="289">
        <f>ROUND(I1587*H1587,2)</f>
        <v>0</v>
      </c>
      <c r="K1587" s="290"/>
      <c r="L1587" s="291"/>
      <c r="M1587" s="292" t="s">
        <v>1</v>
      </c>
      <c r="N1587" s="293" t="s">
        <v>43</v>
      </c>
      <c r="O1587" s="92"/>
      <c r="P1587" s="231">
        <f>O1587*H1587</f>
        <v>0</v>
      </c>
      <c r="Q1587" s="231">
        <v>0.065000000000000002</v>
      </c>
      <c r="R1587" s="231">
        <f>Q1587*H1587</f>
        <v>0.65000000000000002</v>
      </c>
      <c r="S1587" s="231">
        <v>0</v>
      </c>
      <c r="T1587" s="232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3" t="s">
        <v>305</v>
      </c>
      <c r="AT1587" s="233" t="s">
        <v>695</v>
      </c>
      <c r="AU1587" s="233" t="s">
        <v>87</v>
      </c>
      <c r="AY1587" s="18" t="s">
        <v>155</v>
      </c>
      <c r="BE1587" s="234">
        <f>IF(N1587="základní",J1587,0)</f>
        <v>0</v>
      </c>
      <c r="BF1587" s="234">
        <f>IF(N1587="snížená",J1587,0)</f>
        <v>0</v>
      </c>
      <c r="BG1587" s="234">
        <f>IF(N1587="zákl. přenesená",J1587,0)</f>
        <v>0</v>
      </c>
      <c r="BH1587" s="234">
        <f>IF(N1587="sníž. přenesená",J1587,0)</f>
        <v>0</v>
      </c>
      <c r="BI1587" s="234">
        <f>IF(N1587="nulová",J1587,0)</f>
        <v>0</v>
      </c>
      <c r="BJ1587" s="18" t="s">
        <v>85</v>
      </c>
      <c r="BK1587" s="234">
        <f>ROUND(I1587*H1587,2)</f>
        <v>0</v>
      </c>
      <c r="BL1587" s="18" t="s">
        <v>161</v>
      </c>
      <c r="BM1587" s="233" t="s">
        <v>1578</v>
      </c>
    </row>
    <row r="1588" s="2" customFormat="1">
      <c r="A1588" s="39"/>
      <c r="B1588" s="40"/>
      <c r="C1588" s="41"/>
      <c r="D1588" s="235" t="s">
        <v>163</v>
      </c>
      <c r="E1588" s="41"/>
      <c r="F1588" s="236" t="s">
        <v>1577</v>
      </c>
      <c r="G1588" s="41"/>
      <c r="H1588" s="41"/>
      <c r="I1588" s="237"/>
      <c r="J1588" s="41"/>
      <c r="K1588" s="41"/>
      <c r="L1588" s="45"/>
      <c r="M1588" s="238"/>
      <c r="N1588" s="239"/>
      <c r="O1588" s="92"/>
      <c r="P1588" s="92"/>
      <c r="Q1588" s="92"/>
      <c r="R1588" s="92"/>
      <c r="S1588" s="92"/>
      <c r="T1588" s="9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163</v>
      </c>
      <c r="AU1588" s="18" t="s">
        <v>87</v>
      </c>
    </row>
    <row r="1589" s="12" customFormat="1" ht="22.8" customHeight="1">
      <c r="A1589" s="12"/>
      <c r="B1589" s="205"/>
      <c r="C1589" s="206"/>
      <c r="D1589" s="207" t="s">
        <v>77</v>
      </c>
      <c r="E1589" s="219" t="s">
        <v>317</v>
      </c>
      <c r="F1589" s="219" t="s">
        <v>1579</v>
      </c>
      <c r="G1589" s="206"/>
      <c r="H1589" s="206"/>
      <c r="I1589" s="209"/>
      <c r="J1589" s="220">
        <f>BK1589</f>
        <v>0</v>
      </c>
      <c r="K1589" s="206"/>
      <c r="L1589" s="211"/>
      <c r="M1589" s="212"/>
      <c r="N1589" s="213"/>
      <c r="O1589" s="213"/>
      <c r="P1589" s="214">
        <f>P1590+SUM(P1591:P1732)</f>
        <v>0</v>
      </c>
      <c r="Q1589" s="213"/>
      <c r="R1589" s="214">
        <f>R1590+SUM(R1591:R1732)</f>
        <v>68.882401999999999</v>
      </c>
      <c r="S1589" s="213"/>
      <c r="T1589" s="215">
        <f>T1590+SUM(T1591:T1732)</f>
        <v>1.2326999999999999</v>
      </c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R1589" s="216" t="s">
        <v>85</v>
      </c>
      <c r="AT1589" s="217" t="s">
        <v>77</v>
      </c>
      <c r="AU1589" s="217" t="s">
        <v>85</v>
      </c>
      <c r="AY1589" s="216" t="s">
        <v>155</v>
      </c>
      <c r="BK1589" s="218">
        <f>BK1590+SUM(BK1591:BK1732)</f>
        <v>0</v>
      </c>
    </row>
    <row r="1590" s="2" customFormat="1" ht="33" customHeight="1">
      <c r="A1590" s="39"/>
      <c r="B1590" s="40"/>
      <c r="C1590" s="221" t="s">
        <v>1580</v>
      </c>
      <c r="D1590" s="221" t="s">
        <v>157</v>
      </c>
      <c r="E1590" s="222" t="s">
        <v>1581</v>
      </c>
      <c r="F1590" s="223" t="s">
        <v>1582</v>
      </c>
      <c r="G1590" s="224" t="s">
        <v>363</v>
      </c>
      <c r="H1590" s="225">
        <v>111</v>
      </c>
      <c r="I1590" s="226"/>
      <c r="J1590" s="227">
        <f>ROUND(I1590*H1590,2)</f>
        <v>0</v>
      </c>
      <c r="K1590" s="228"/>
      <c r="L1590" s="45"/>
      <c r="M1590" s="229" t="s">
        <v>1</v>
      </c>
      <c r="N1590" s="230" t="s">
        <v>43</v>
      </c>
      <c r="O1590" s="92"/>
      <c r="P1590" s="231">
        <f>O1590*H1590</f>
        <v>0</v>
      </c>
      <c r="Q1590" s="231">
        <v>0.15540000000000001</v>
      </c>
      <c r="R1590" s="231">
        <f>Q1590*H1590</f>
        <v>17.249400000000001</v>
      </c>
      <c r="S1590" s="231">
        <v>0</v>
      </c>
      <c r="T1590" s="232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33" t="s">
        <v>161</v>
      </c>
      <c r="AT1590" s="233" t="s">
        <v>157</v>
      </c>
      <c r="AU1590" s="233" t="s">
        <v>87</v>
      </c>
      <c r="AY1590" s="18" t="s">
        <v>155</v>
      </c>
      <c r="BE1590" s="234">
        <f>IF(N1590="základní",J1590,0)</f>
        <v>0</v>
      </c>
      <c r="BF1590" s="234">
        <f>IF(N1590="snížená",J1590,0)</f>
        <v>0</v>
      </c>
      <c r="BG1590" s="234">
        <f>IF(N1590="zákl. přenesená",J1590,0)</f>
        <v>0</v>
      </c>
      <c r="BH1590" s="234">
        <f>IF(N1590="sníž. přenesená",J1590,0)</f>
        <v>0</v>
      </c>
      <c r="BI1590" s="234">
        <f>IF(N1590="nulová",J1590,0)</f>
        <v>0</v>
      </c>
      <c r="BJ1590" s="18" t="s">
        <v>85</v>
      </c>
      <c r="BK1590" s="234">
        <f>ROUND(I1590*H1590,2)</f>
        <v>0</v>
      </c>
      <c r="BL1590" s="18" t="s">
        <v>161</v>
      </c>
      <c r="BM1590" s="233" t="s">
        <v>1583</v>
      </c>
    </row>
    <row r="1591" s="2" customFormat="1">
      <c r="A1591" s="39"/>
      <c r="B1591" s="40"/>
      <c r="C1591" s="41"/>
      <c r="D1591" s="235" t="s">
        <v>163</v>
      </c>
      <c r="E1591" s="41"/>
      <c r="F1591" s="236" t="s">
        <v>1584</v>
      </c>
      <c r="G1591" s="41"/>
      <c r="H1591" s="41"/>
      <c r="I1591" s="237"/>
      <c r="J1591" s="41"/>
      <c r="K1591" s="41"/>
      <c r="L1591" s="45"/>
      <c r="M1591" s="238"/>
      <c r="N1591" s="239"/>
      <c r="O1591" s="92"/>
      <c r="P1591" s="92"/>
      <c r="Q1591" s="92"/>
      <c r="R1591" s="92"/>
      <c r="S1591" s="92"/>
      <c r="T1591" s="93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T1591" s="18" t="s">
        <v>163</v>
      </c>
      <c r="AU1591" s="18" t="s">
        <v>87</v>
      </c>
    </row>
    <row r="1592" s="14" customFormat="1">
      <c r="A1592" s="14"/>
      <c r="B1592" s="250"/>
      <c r="C1592" s="251"/>
      <c r="D1592" s="235" t="s">
        <v>165</v>
      </c>
      <c r="E1592" s="252" t="s">
        <v>1</v>
      </c>
      <c r="F1592" s="253" t="s">
        <v>1585</v>
      </c>
      <c r="G1592" s="251"/>
      <c r="H1592" s="254">
        <v>111</v>
      </c>
      <c r="I1592" s="255"/>
      <c r="J1592" s="251"/>
      <c r="K1592" s="251"/>
      <c r="L1592" s="256"/>
      <c r="M1592" s="257"/>
      <c r="N1592" s="258"/>
      <c r="O1592" s="258"/>
      <c r="P1592" s="258"/>
      <c r="Q1592" s="258"/>
      <c r="R1592" s="258"/>
      <c r="S1592" s="258"/>
      <c r="T1592" s="259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0" t="s">
        <v>165</v>
      </c>
      <c r="AU1592" s="260" t="s">
        <v>87</v>
      </c>
      <c r="AV1592" s="14" t="s">
        <v>87</v>
      </c>
      <c r="AW1592" s="14" t="s">
        <v>33</v>
      </c>
      <c r="AX1592" s="14" t="s">
        <v>85</v>
      </c>
      <c r="AY1592" s="260" t="s">
        <v>155</v>
      </c>
    </row>
    <row r="1593" s="2" customFormat="1" ht="16.5" customHeight="1">
      <c r="A1593" s="39"/>
      <c r="B1593" s="40"/>
      <c r="C1593" s="283" t="s">
        <v>1586</v>
      </c>
      <c r="D1593" s="283" t="s">
        <v>695</v>
      </c>
      <c r="E1593" s="284" t="s">
        <v>1587</v>
      </c>
      <c r="F1593" s="285" t="s">
        <v>1588</v>
      </c>
      <c r="G1593" s="286" t="s">
        <v>363</v>
      </c>
      <c r="H1593" s="287">
        <v>13.800000000000001</v>
      </c>
      <c r="I1593" s="288"/>
      <c r="J1593" s="289">
        <f>ROUND(I1593*H1593,2)</f>
        <v>0</v>
      </c>
      <c r="K1593" s="290"/>
      <c r="L1593" s="291"/>
      <c r="M1593" s="292" t="s">
        <v>1</v>
      </c>
      <c r="N1593" s="293" t="s">
        <v>43</v>
      </c>
      <c r="O1593" s="92"/>
      <c r="P1593" s="231">
        <f>O1593*H1593</f>
        <v>0</v>
      </c>
      <c r="Q1593" s="231">
        <v>0.10199999999999999</v>
      </c>
      <c r="R1593" s="231">
        <f>Q1593*H1593</f>
        <v>1.4076</v>
      </c>
      <c r="S1593" s="231">
        <v>0</v>
      </c>
      <c r="T1593" s="232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3" t="s">
        <v>305</v>
      </c>
      <c r="AT1593" s="233" t="s">
        <v>695</v>
      </c>
      <c r="AU1593" s="233" t="s">
        <v>87</v>
      </c>
      <c r="AY1593" s="18" t="s">
        <v>155</v>
      </c>
      <c r="BE1593" s="234">
        <f>IF(N1593="základní",J1593,0)</f>
        <v>0</v>
      </c>
      <c r="BF1593" s="234">
        <f>IF(N1593="snížená",J1593,0)</f>
        <v>0</v>
      </c>
      <c r="BG1593" s="234">
        <f>IF(N1593="zákl. přenesená",J1593,0)</f>
        <v>0</v>
      </c>
      <c r="BH1593" s="234">
        <f>IF(N1593="sníž. přenesená",J1593,0)</f>
        <v>0</v>
      </c>
      <c r="BI1593" s="234">
        <f>IF(N1593="nulová",J1593,0)</f>
        <v>0</v>
      </c>
      <c r="BJ1593" s="18" t="s">
        <v>85</v>
      </c>
      <c r="BK1593" s="234">
        <f>ROUND(I1593*H1593,2)</f>
        <v>0</v>
      </c>
      <c r="BL1593" s="18" t="s">
        <v>161</v>
      </c>
      <c r="BM1593" s="233" t="s">
        <v>1589</v>
      </c>
    </row>
    <row r="1594" s="2" customFormat="1">
      <c r="A1594" s="39"/>
      <c r="B1594" s="40"/>
      <c r="C1594" s="41"/>
      <c r="D1594" s="235" t="s">
        <v>163</v>
      </c>
      <c r="E1594" s="41"/>
      <c r="F1594" s="236" t="s">
        <v>1588</v>
      </c>
      <c r="G1594" s="41"/>
      <c r="H1594" s="41"/>
      <c r="I1594" s="237"/>
      <c r="J1594" s="41"/>
      <c r="K1594" s="41"/>
      <c r="L1594" s="45"/>
      <c r="M1594" s="238"/>
      <c r="N1594" s="239"/>
      <c r="O1594" s="92"/>
      <c r="P1594" s="92"/>
      <c r="Q1594" s="92"/>
      <c r="R1594" s="92"/>
      <c r="S1594" s="92"/>
      <c r="T1594" s="93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163</v>
      </c>
      <c r="AU1594" s="18" t="s">
        <v>87</v>
      </c>
    </row>
    <row r="1595" s="13" customFormat="1">
      <c r="A1595" s="13"/>
      <c r="B1595" s="240"/>
      <c r="C1595" s="241"/>
      <c r="D1595" s="235" t="s">
        <v>165</v>
      </c>
      <c r="E1595" s="242" t="s">
        <v>1</v>
      </c>
      <c r="F1595" s="243" t="s">
        <v>1590</v>
      </c>
      <c r="G1595" s="241"/>
      <c r="H1595" s="242" t="s">
        <v>1</v>
      </c>
      <c r="I1595" s="244"/>
      <c r="J1595" s="241"/>
      <c r="K1595" s="241"/>
      <c r="L1595" s="245"/>
      <c r="M1595" s="246"/>
      <c r="N1595" s="247"/>
      <c r="O1595" s="247"/>
      <c r="P1595" s="247"/>
      <c r="Q1595" s="247"/>
      <c r="R1595" s="247"/>
      <c r="S1595" s="247"/>
      <c r="T1595" s="248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9" t="s">
        <v>165</v>
      </c>
      <c r="AU1595" s="249" t="s">
        <v>87</v>
      </c>
      <c r="AV1595" s="13" t="s">
        <v>85</v>
      </c>
      <c r="AW1595" s="13" t="s">
        <v>33</v>
      </c>
      <c r="AX1595" s="13" t="s">
        <v>78</v>
      </c>
      <c r="AY1595" s="249" t="s">
        <v>155</v>
      </c>
    </row>
    <row r="1596" s="14" customFormat="1">
      <c r="A1596" s="14"/>
      <c r="B1596" s="250"/>
      <c r="C1596" s="251"/>
      <c r="D1596" s="235" t="s">
        <v>165</v>
      </c>
      <c r="E1596" s="252" t="s">
        <v>1</v>
      </c>
      <c r="F1596" s="253" t="s">
        <v>972</v>
      </c>
      <c r="G1596" s="251"/>
      <c r="H1596" s="254">
        <v>69</v>
      </c>
      <c r="I1596" s="255"/>
      <c r="J1596" s="251"/>
      <c r="K1596" s="251"/>
      <c r="L1596" s="256"/>
      <c r="M1596" s="257"/>
      <c r="N1596" s="258"/>
      <c r="O1596" s="258"/>
      <c r="P1596" s="258"/>
      <c r="Q1596" s="258"/>
      <c r="R1596" s="258"/>
      <c r="S1596" s="258"/>
      <c r="T1596" s="259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0" t="s">
        <v>165</v>
      </c>
      <c r="AU1596" s="260" t="s">
        <v>87</v>
      </c>
      <c r="AV1596" s="14" t="s">
        <v>87</v>
      </c>
      <c r="AW1596" s="14" t="s">
        <v>33</v>
      </c>
      <c r="AX1596" s="14" t="s">
        <v>78</v>
      </c>
      <c r="AY1596" s="260" t="s">
        <v>155</v>
      </c>
    </row>
    <row r="1597" s="14" customFormat="1">
      <c r="A1597" s="14"/>
      <c r="B1597" s="250"/>
      <c r="C1597" s="251"/>
      <c r="D1597" s="235" t="s">
        <v>165</v>
      </c>
      <c r="E1597" s="252" t="s">
        <v>1</v>
      </c>
      <c r="F1597" s="253" t="s">
        <v>1591</v>
      </c>
      <c r="G1597" s="251"/>
      <c r="H1597" s="254">
        <v>13.800000000000001</v>
      </c>
      <c r="I1597" s="255"/>
      <c r="J1597" s="251"/>
      <c r="K1597" s="251"/>
      <c r="L1597" s="256"/>
      <c r="M1597" s="257"/>
      <c r="N1597" s="258"/>
      <c r="O1597" s="258"/>
      <c r="P1597" s="258"/>
      <c r="Q1597" s="258"/>
      <c r="R1597" s="258"/>
      <c r="S1597" s="258"/>
      <c r="T1597" s="259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0" t="s">
        <v>165</v>
      </c>
      <c r="AU1597" s="260" t="s">
        <v>87</v>
      </c>
      <c r="AV1597" s="14" t="s">
        <v>87</v>
      </c>
      <c r="AW1597" s="14" t="s">
        <v>33</v>
      </c>
      <c r="AX1597" s="14" t="s">
        <v>85</v>
      </c>
      <c r="AY1597" s="260" t="s">
        <v>155</v>
      </c>
    </row>
    <row r="1598" s="2" customFormat="1" ht="16.5" customHeight="1">
      <c r="A1598" s="39"/>
      <c r="B1598" s="40"/>
      <c r="C1598" s="283" t="s">
        <v>1592</v>
      </c>
      <c r="D1598" s="283" t="s">
        <v>695</v>
      </c>
      <c r="E1598" s="284" t="s">
        <v>1593</v>
      </c>
      <c r="F1598" s="285" t="s">
        <v>1594</v>
      </c>
      <c r="G1598" s="286" t="s">
        <v>363</v>
      </c>
      <c r="H1598" s="287">
        <v>8.4000000000000004</v>
      </c>
      <c r="I1598" s="288"/>
      <c r="J1598" s="289">
        <f>ROUND(I1598*H1598,2)</f>
        <v>0</v>
      </c>
      <c r="K1598" s="290"/>
      <c r="L1598" s="291"/>
      <c r="M1598" s="292" t="s">
        <v>1</v>
      </c>
      <c r="N1598" s="293" t="s">
        <v>43</v>
      </c>
      <c r="O1598" s="92"/>
      <c r="P1598" s="231">
        <f>O1598*H1598</f>
        <v>0</v>
      </c>
      <c r="Q1598" s="231">
        <v>0.056000000000000001</v>
      </c>
      <c r="R1598" s="231">
        <f>Q1598*H1598</f>
        <v>0.47040000000000004</v>
      </c>
      <c r="S1598" s="231">
        <v>0</v>
      </c>
      <c r="T1598" s="232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33" t="s">
        <v>305</v>
      </c>
      <c r="AT1598" s="233" t="s">
        <v>695</v>
      </c>
      <c r="AU1598" s="233" t="s">
        <v>87</v>
      </c>
      <c r="AY1598" s="18" t="s">
        <v>155</v>
      </c>
      <c r="BE1598" s="234">
        <f>IF(N1598="základní",J1598,0)</f>
        <v>0</v>
      </c>
      <c r="BF1598" s="234">
        <f>IF(N1598="snížená",J1598,0)</f>
        <v>0</v>
      </c>
      <c r="BG1598" s="234">
        <f>IF(N1598="zákl. přenesená",J1598,0)</f>
        <v>0</v>
      </c>
      <c r="BH1598" s="234">
        <f>IF(N1598="sníž. přenesená",J1598,0)</f>
        <v>0</v>
      </c>
      <c r="BI1598" s="234">
        <f>IF(N1598="nulová",J1598,0)</f>
        <v>0</v>
      </c>
      <c r="BJ1598" s="18" t="s">
        <v>85</v>
      </c>
      <c r="BK1598" s="234">
        <f>ROUND(I1598*H1598,2)</f>
        <v>0</v>
      </c>
      <c r="BL1598" s="18" t="s">
        <v>161</v>
      </c>
      <c r="BM1598" s="233" t="s">
        <v>1595</v>
      </c>
    </row>
    <row r="1599" s="2" customFormat="1">
      <c r="A1599" s="39"/>
      <c r="B1599" s="40"/>
      <c r="C1599" s="41"/>
      <c r="D1599" s="235" t="s">
        <v>163</v>
      </c>
      <c r="E1599" s="41"/>
      <c r="F1599" s="236" t="s">
        <v>1594</v>
      </c>
      <c r="G1599" s="41"/>
      <c r="H1599" s="41"/>
      <c r="I1599" s="237"/>
      <c r="J1599" s="41"/>
      <c r="K1599" s="41"/>
      <c r="L1599" s="45"/>
      <c r="M1599" s="238"/>
      <c r="N1599" s="239"/>
      <c r="O1599" s="92"/>
      <c r="P1599" s="92"/>
      <c r="Q1599" s="92"/>
      <c r="R1599" s="92"/>
      <c r="S1599" s="92"/>
      <c r="T1599" s="9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8" t="s">
        <v>163</v>
      </c>
      <c r="AU1599" s="18" t="s">
        <v>87</v>
      </c>
    </row>
    <row r="1600" s="13" customFormat="1">
      <c r="A1600" s="13"/>
      <c r="B1600" s="240"/>
      <c r="C1600" s="241"/>
      <c r="D1600" s="235" t="s">
        <v>165</v>
      </c>
      <c r="E1600" s="242" t="s">
        <v>1</v>
      </c>
      <c r="F1600" s="243" t="s">
        <v>1596</v>
      </c>
      <c r="G1600" s="241"/>
      <c r="H1600" s="242" t="s">
        <v>1</v>
      </c>
      <c r="I1600" s="244"/>
      <c r="J1600" s="241"/>
      <c r="K1600" s="241"/>
      <c r="L1600" s="245"/>
      <c r="M1600" s="246"/>
      <c r="N1600" s="247"/>
      <c r="O1600" s="247"/>
      <c r="P1600" s="247"/>
      <c r="Q1600" s="247"/>
      <c r="R1600" s="247"/>
      <c r="S1600" s="247"/>
      <c r="T1600" s="248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9" t="s">
        <v>165</v>
      </c>
      <c r="AU1600" s="249" t="s">
        <v>87</v>
      </c>
      <c r="AV1600" s="13" t="s">
        <v>85</v>
      </c>
      <c r="AW1600" s="13" t="s">
        <v>33</v>
      </c>
      <c r="AX1600" s="13" t="s">
        <v>78</v>
      </c>
      <c r="AY1600" s="249" t="s">
        <v>155</v>
      </c>
    </row>
    <row r="1601" s="14" customFormat="1">
      <c r="A1601" s="14"/>
      <c r="B1601" s="250"/>
      <c r="C1601" s="251"/>
      <c r="D1601" s="235" t="s">
        <v>165</v>
      </c>
      <c r="E1601" s="252" t="s">
        <v>1</v>
      </c>
      <c r="F1601" s="253" t="s">
        <v>777</v>
      </c>
      <c r="G1601" s="251"/>
      <c r="H1601" s="254">
        <v>42</v>
      </c>
      <c r="I1601" s="255"/>
      <c r="J1601" s="251"/>
      <c r="K1601" s="251"/>
      <c r="L1601" s="256"/>
      <c r="M1601" s="257"/>
      <c r="N1601" s="258"/>
      <c r="O1601" s="258"/>
      <c r="P1601" s="258"/>
      <c r="Q1601" s="258"/>
      <c r="R1601" s="258"/>
      <c r="S1601" s="258"/>
      <c r="T1601" s="259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0" t="s">
        <v>165</v>
      </c>
      <c r="AU1601" s="260" t="s">
        <v>87</v>
      </c>
      <c r="AV1601" s="14" t="s">
        <v>87</v>
      </c>
      <c r="AW1601" s="14" t="s">
        <v>33</v>
      </c>
      <c r="AX1601" s="14" t="s">
        <v>78</v>
      </c>
      <c r="AY1601" s="260" t="s">
        <v>155</v>
      </c>
    </row>
    <row r="1602" s="14" customFormat="1">
      <c r="A1602" s="14"/>
      <c r="B1602" s="250"/>
      <c r="C1602" s="251"/>
      <c r="D1602" s="235" t="s">
        <v>165</v>
      </c>
      <c r="E1602" s="252" t="s">
        <v>1</v>
      </c>
      <c r="F1602" s="253" t="s">
        <v>1597</v>
      </c>
      <c r="G1602" s="251"/>
      <c r="H1602" s="254">
        <v>8.4000000000000004</v>
      </c>
      <c r="I1602" s="255"/>
      <c r="J1602" s="251"/>
      <c r="K1602" s="251"/>
      <c r="L1602" s="256"/>
      <c r="M1602" s="257"/>
      <c r="N1602" s="258"/>
      <c r="O1602" s="258"/>
      <c r="P1602" s="258"/>
      <c r="Q1602" s="258"/>
      <c r="R1602" s="258"/>
      <c r="S1602" s="258"/>
      <c r="T1602" s="259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0" t="s">
        <v>165</v>
      </c>
      <c r="AU1602" s="260" t="s">
        <v>87</v>
      </c>
      <c r="AV1602" s="14" t="s">
        <v>87</v>
      </c>
      <c r="AW1602" s="14" t="s">
        <v>33</v>
      </c>
      <c r="AX1602" s="14" t="s">
        <v>85</v>
      </c>
      <c r="AY1602" s="260" t="s">
        <v>155</v>
      </c>
    </row>
    <row r="1603" s="2" customFormat="1" ht="33" customHeight="1">
      <c r="A1603" s="39"/>
      <c r="B1603" s="40"/>
      <c r="C1603" s="221" t="s">
        <v>1598</v>
      </c>
      <c r="D1603" s="221" t="s">
        <v>157</v>
      </c>
      <c r="E1603" s="222" t="s">
        <v>1599</v>
      </c>
      <c r="F1603" s="223" t="s">
        <v>1600</v>
      </c>
      <c r="G1603" s="224" t="s">
        <v>363</v>
      </c>
      <c r="H1603" s="225">
        <v>7136.1999999999998</v>
      </c>
      <c r="I1603" s="226"/>
      <c r="J1603" s="227">
        <f>ROUND(I1603*H1603,2)</f>
        <v>0</v>
      </c>
      <c r="K1603" s="228"/>
      <c r="L1603" s="45"/>
      <c r="M1603" s="229" t="s">
        <v>1</v>
      </c>
      <c r="N1603" s="230" t="s">
        <v>43</v>
      </c>
      <c r="O1603" s="92"/>
      <c r="P1603" s="231">
        <f>O1603*H1603</f>
        <v>0</v>
      </c>
      <c r="Q1603" s="231">
        <v>0.00059999999999999995</v>
      </c>
      <c r="R1603" s="231">
        <f>Q1603*H1603</f>
        <v>4.2817199999999991</v>
      </c>
      <c r="S1603" s="231">
        <v>0</v>
      </c>
      <c r="T1603" s="232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33" t="s">
        <v>161</v>
      </c>
      <c r="AT1603" s="233" t="s">
        <v>157</v>
      </c>
      <c r="AU1603" s="233" t="s">
        <v>87</v>
      </c>
      <c r="AY1603" s="18" t="s">
        <v>155</v>
      </c>
      <c r="BE1603" s="234">
        <f>IF(N1603="základní",J1603,0)</f>
        <v>0</v>
      </c>
      <c r="BF1603" s="234">
        <f>IF(N1603="snížená",J1603,0)</f>
        <v>0</v>
      </c>
      <c r="BG1603" s="234">
        <f>IF(N1603="zákl. přenesená",J1603,0)</f>
        <v>0</v>
      </c>
      <c r="BH1603" s="234">
        <f>IF(N1603="sníž. přenesená",J1603,0)</f>
        <v>0</v>
      </c>
      <c r="BI1603" s="234">
        <f>IF(N1603="nulová",J1603,0)</f>
        <v>0</v>
      </c>
      <c r="BJ1603" s="18" t="s">
        <v>85</v>
      </c>
      <c r="BK1603" s="234">
        <f>ROUND(I1603*H1603,2)</f>
        <v>0</v>
      </c>
      <c r="BL1603" s="18" t="s">
        <v>161</v>
      </c>
      <c r="BM1603" s="233" t="s">
        <v>1601</v>
      </c>
    </row>
    <row r="1604" s="2" customFormat="1">
      <c r="A1604" s="39"/>
      <c r="B1604" s="40"/>
      <c r="C1604" s="41"/>
      <c r="D1604" s="235" t="s">
        <v>163</v>
      </c>
      <c r="E1604" s="41"/>
      <c r="F1604" s="236" t="s">
        <v>1602</v>
      </c>
      <c r="G1604" s="41"/>
      <c r="H1604" s="41"/>
      <c r="I1604" s="237"/>
      <c r="J1604" s="41"/>
      <c r="K1604" s="41"/>
      <c r="L1604" s="45"/>
      <c r="M1604" s="238"/>
      <c r="N1604" s="239"/>
      <c r="O1604" s="92"/>
      <c r="P1604" s="92"/>
      <c r="Q1604" s="92"/>
      <c r="R1604" s="92"/>
      <c r="S1604" s="92"/>
      <c r="T1604" s="93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163</v>
      </c>
      <c r="AU1604" s="18" t="s">
        <v>87</v>
      </c>
    </row>
    <row r="1605" s="14" customFormat="1">
      <c r="A1605" s="14"/>
      <c r="B1605" s="250"/>
      <c r="C1605" s="251"/>
      <c r="D1605" s="235" t="s">
        <v>165</v>
      </c>
      <c r="E1605" s="252" t="s">
        <v>1</v>
      </c>
      <c r="F1605" s="253" t="s">
        <v>1603</v>
      </c>
      <c r="G1605" s="251"/>
      <c r="H1605" s="254">
        <v>7136.1999999999998</v>
      </c>
      <c r="I1605" s="255"/>
      <c r="J1605" s="251"/>
      <c r="K1605" s="251"/>
      <c r="L1605" s="256"/>
      <c r="M1605" s="257"/>
      <c r="N1605" s="258"/>
      <c r="O1605" s="258"/>
      <c r="P1605" s="258"/>
      <c r="Q1605" s="258"/>
      <c r="R1605" s="258"/>
      <c r="S1605" s="258"/>
      <c r="T1605" s="259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0" t="s">
        <v>165</v>
      </c>
      <c r="AU1605" s="260" t="s">
        <v>87</v>
      </c>
      <c r="AV1605" s="14" t="s">
        <v>87</v>
      </c>
      <c r="AW1605" s="14" t="s">
        <v>33</v>
      </c>
      <c r="AX1605" s="14" t="s">
        <v>85</v>
      </c>
      <c r="AY1605" s="260" t="s">
        <v>155</v>
      </c>
    </row>
    <row r="1606" s="2" customFormat="1" ht="16.5" customHeight="1">
      <c r="A1606" s="39"/>
      <c r="B1606" s="40"/>
      <c r="C1606" s="283" t="s">
        <v>1604</v>
      </c>
      <c r="D1606" s="283" t="s">
        <v>695</v>
      </c>
      <c r="E1606" s="284" t="s">
        <v>1605</v>
      </c>
      <c r="F1606" s="285" t="s">
        <v>1606</v>
      </c>
      <c r="G1606" s="286" t="s">
        <v>818</v>
      </c>
      <c r="H1606" s="287">
        <v>45.454000000000001</v>
      </c>
      <c r="I1606" s="288"/>
      <c r="J1606" s="289">
        <f>ROUND(I1606*H1606,2)</f>
        <v>0</v>
      </c>
      <c r="K1606" s="290"/>
      <c r="L1606" s="291"/>
      <c r="M1606" s="292" t="s">
        <v>1</v>
      </c>
      <c r="N1606" s="293" t="s">
        <v>43</v>
      </c>
      <c r="O1606" s="92"/>
      <c r="P1606" s="231">
        <f>O1606*H1606</f>
        <v>0</v>
      </c>
      <c r="Q1606" s="231">
        <v>1</v>
      </c>
      <c r="R1606" s="231">
        <f>Q1606*H1606</f>
        <v>45.454000000000001</v>
      </c>
      <c r="S1606" s="231">
        <v>0</v>
      </c>
      <c r="T1606" s="232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33" t="s">
        <v>305</v>
      </c>
      <c r="AT1606" s="233" t="s">
        <v>695</v>
      </c>
      <c r="AU1606" s="233" t="s">
        <v>87</v>
      </c>
      <c r="AY1606" s="18" t="s">
        <v>155</v>
      </c>
      <c r="BE1606" s="234">
        <f>IF(N1606="základní",J1606,0)</f>
        <v>0</v>
      </c>
      <c r="BF1606" s="234">
        <f>IF(N1606="snížená",J1606,0)</f>
        <v>0</v>
      </c>
      <c r="BG1606" s="234">
        <f>IF(N1606="zákl. přenesená",J1606,0)</f>
        <v>0</v>
      </c>
      <c r="BH1606" s="234">
        <f>IF(N1606="sníž. přenesená",J1606,0)</f>
        <v>0</v>
      </c>
      <c r="BI1606" s="234">
        <f>IF(N1606="nulová",J1606,0)</f>
        <v>0</v>
      </c>
      <c r="BJ1606" s="18" t="s">
        <v>85</v>
      </c>
      <c r="BK1606" s="234">
        <f>ROUND(I1606*H1606,2)</f>
        <v>0</v>
      </c>
      <c r="BL1606" s="18" t="s">
        <v>161</v>
      </c>
      <c r="BM1606" s="233" t="s">
        <v>1607</v>
      </c>
    </row>
    <row r="1607" s="2" customFormat="1">
      <c r="A1607" s="39"/>
      <c r="B1607" s="40"/>
      <c r="C1607" s="41"/>
      <c r="D1607" s="235" t="s">
        <v>163</v>
      </c>
      <c r="E1607" s="41"/>
      <c r="F1607" s="236" t="s">
        <v>1606</v>
      </c>
      <c r="G1607" s="41"/>
      <c r="H1607" s="41"/>
      <c r="I1607" s="237"/>
      <c r="J1607" s="41"/>
      <c r="K1607" s="41"/>
      <c r="L1607" s="45"/>
      <c r="M1607" s="238"/>
      <c r="N1607" s="239"/>
      <c r="O1607" s="92"/>
      <c r="P1607" s="92"/>
      <c r="Q1607" s="92"/>
      <c r="R1607" s="92"/>
      <c r="S1607" s="92"/>
      <c r="T1607" s="93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T1607" s="18" t="s">
        <v>163</v>
      </c>
      <c r="AU1607" s="18" t="s">
        <v>87</v>
      </c>
    </row>
    <row r="1608" s="14" customFormat="1">
      <c r="A1608" s="14"/>
      <c r="B1608" s="250"/>
      <c r="C1608" s="251"/>
      <c r="D1608" s="235" t="s">
        <v>165</v>
      </c>
      <c r="E1608" s="252" t="s">
        <v>1</v>
      </c>
      <c r="F1608" s="253" t="s">
        <v>1608</v>
      </c>
      <c r="G1608" s="251"/>
      <c r="H1608" s="254">
        <v>45.454000000000001</v>
      </c>
      <c r="I1608" s="255"/>
      <c r="J1608" s="251"/>
      <c r="K1608" s="251"/>
      <c r="L1608" s="256"/>
      <c r="M1608" s="257"/>
      <c r="N1608" s="258"/>
      <c r="O1608" s="258"/>
      <c r="P1608" s="258"/>
      <c r="Q1608" s="258"/>
      <c r="R1608" s="258"/>
      <c r="S1608" s="258"/>
      <c r="T1608" s="259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0" t="s">
        <v>165</v>
      </c>
      <c r="AU1608" s="260" t="s">
        <v>87</v>
      </c>
      <c r="AV1608" s="14" t="s">
        <v>87</v>
      </c>
      <c r="AW1608" s="14" t="s">
        <v>33</v>
      </c>
      <c r="AX1608" s="14" t="s">
        <v>85</v>
      </c>
      <c r="AY1608" s="260" t="s">
        <v>155</v>
      </c>
    </row>
    <row r="1609" s="2" customFormat="1" ht="16.5" customHeight="1">
      <c r="A1609" s="39"/>
      <c r="B1609" s="40"/>
      <c r="C1609" s="221" t="s">
        <v>1609</v>
      </c>
      <c r="D1609" s="221" t="s">
        <v>157</v>
      </c>
      <c r="E1609" s="222" t="s">
        <v>1610</v>
      </c>
      <c r="F1609" s="223" t="s">
        <v>1611</v>
      </c>
      <c r="G1609" s="224" t="s">
        <v>363</v>
      </c>
      <c r="H1609" s="225">
        <v>5050.1999999999998</v>
      </c>
      <c r="I1609" s="226"/>
      <c r="J1609" s="227">
        <f>ROUND(I1609*H1609,2)</f>
        <v>0</v>
      </c>
      <c r="K1609" s="228"/>
      <c r="L1609" s="45"/>
      <c r="M1609" s="229" t="s">
        <v>1</v>
      </c>
      <c r="N1609" s="230" t="s">
        <v>43</v>
      </c>
      <c r="O1609" s="92"/>
      <c r="P1609" s="231">
        <f>O1609*H1609</f>
        <v>0</v>
      </c>
      <c r="Q1609" s="231">
        <v>0</v>
      </c>
      <c r="R1609" s="231">
        <f>Q1609*H1609</f>
        <v>0</v>
      </c>
      <c r="S1609" s="231">
        <v>0</v>
      </c>
      <c r="T1609" s="232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3" t="s">
        <v>161</v>
      </c>
      <c r="AT1609" s="233" t="s">
        <v>157</v>
      </c>
      <c r="AU1609" s="233" t="s">
        <v>87</v>
      </c>
      <c r="AY1609" s="18" t="s">
        <v>155</v>
      </c>
      <c r="BE1609" s="234">
        <f>IF(N1609="základní",J1609,0)</f>
        <v>0</v>
      </c>
      <c r="BF1609" s="234">
        <f>IF(N1609="snížená",J1609,0)</f>
        <v>0</v>
      </c>
      <c r="BG1609" s="234">
        <f>IF(N1609="zákl. přenesená",J1609,0)</f>
        <v>0</v>
      </c>
      <c r="BH1609" s="234">
        <f>IF(N1609="sníž. přenesená",J1609,0)</f>
        <v>0</v>
      </c>
      <c r="BI1609" s="234">
        <f>IF(N1609="nulová",J1609,0)</f>
        <v>0</v>
      </c>
      <c r="BJ1609" s="18" t="s">
        <v>85</v>
      </c>
      <c r="BK1609" s="234">
        <f>ROUND(I1609*H1609,2)</f>
        <v>0</v>
      </c>
      <c r="BL1609" s="18" t="s">
        <v>161</v>
      </c>
      <c r="BM1609" s="233" t="s">
        <v>1612</v>
      </c>
    </row>
    <row r="1610" s="2" customFormat="1">
      <c r="A1610" s="39"/>
      <c r="B1610" s="40"/>
      <c r="C1610" s="41"/>
      <c r="D1610" s="235" t="s">
        <v>163</v>
      </c>
      <c r="E1610" s="41"/>
      <c r="F1610" s="236" t="s">
        <v>1613</v>
      </c>
      <c r="G1610" s="41"/>
      <c r="H1610" s="41"/>
      <c r="I1610" s="237"/>
      <c r="J1610" s="41"/>
      <c r="K1610" s="41"/>
      <c r="L1610" s="45"/>
      <c r="M1610" s="238"/>
      <c r="N1610" s="239"/>
      <c r="O1610" s="92"/>
      <c r="P1610" s="92"/>
      <c r="Q1610" s="92"/>
      <c r="R1610" s="92"/>
      <c r="S1610" s="92"/>
      <c r="T1610" s="93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T1610" s="18" t="s">
        <v>163</v>
      </c>
      <c r="AU1610" s="18" t="s">
        <v>87</v>
      </c>
    </row>
    <row r="1611" s="13" customFormat="1">
      <c r="A1611" s="13"/>
      <c r="B1611" s="240"/>
      <c r="C1611" s="241"/>
      <c r="D1611" s="235" t="s">
        <v>165</v>
      </c>
      <c r="E1611" s="242" t="s">
        <v>1</v>
      </c>
      <c r="F1611" s="243" t="s">
        <v>297</v>
      </c>
      <c r="G1611" s="241"/>
      <c r="H1611" s="242" t="s">
        <v>1</v>
      </c>
      <c r="I1611" s="244"/>
      <c r="J1611" s="241"/>
      <c r="K1611" s="241"/>
      <c r="L1611" s="245"/>
      <c r="M1611" s="246"/>
      <c r="N1611" s="247"/>
      <c r="O1611" s="247"/>
      <c r="P1611" s="247"/>
      <c r="Q1611" s="247"/>
      <c r="R1611" s="247"/>
      <c r="S1611" s="247"/>
      <c r="T1611" s="248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9" t="s">
        <v>165</v>
      </c>
      <c r="AU1611" s="249" t="s">
        <v>87</v>
      </c>
      <c r="AV1611" s="13" t="s">
        <v>85</v>
      </c>
      <c r="AW1611" s="13" t="s">
        <v>33</v>
      </c>
      <c r="AX1611" s="13" t="s">
        <v>78</v>
      </c>
      <c r="AY1611" s="249" t="s">
        <v>155</v>
      </c>
    </row>
    <row r="1612" s="13" customFormat="1">
      <c r="A1612" s="13"/>
      <c r="B1612" s="240"/>
      <c r="C1612" s="241"/>
      <c r="D1612" s="235" t="s">
        <v>165</v>
      </c>
      <c r="E1612" s="242" t="s">
        <v>1</v>
      </c>
      <c r="F1612" s="243" t="s">
        <v>173</v>
      </c>
      <c r="G1612" s="241"/>
      <c r="H1612" s="242" t="s">
        <v>1</v>
      </c>
      <c r="I1612" s="244"/>
      <c r="J1612" s="241"/>
      <c r="K1612" s="241"/>
      <c r="L1612" s="245"/>
      <c r="M1612" s="246"/>
      <c r="N1612" s="247"/>
      <c r="O1612" s="247"/>
      <c r="P1612" s="247"/>
      <c r="Q1612" s="247"/>
      <c r="R1612" s="247"/>
      <c r="S1612" s="247"/>
      <c r="T1612" s="248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9" t="s">
        <v>165</v>
      </c>
      <c r="AU1612" s="249" t="s">
        <v>87</v>
      </c>
      <c r="AV1612" s="13" t="s">
        <v>85</v>
      </c>
      <c r="AW1612" s="13" t="s">
        <v>33</v>
      </c>
      <c r="AX1612" s="13" t="s">
        <v>78</v>
      </c>
      <c r="AY1612" s="249" t="s">
        <v>155</v>
      </c>
    </row>
    <row r="1613" s="14" customFormat="1">
      <c r="A1613" s="14"/>
      <c r="B1613" s="250"/>
      <c r="C1613" s="251"/>
      <c r="D1613" s="235" t="s">
        <v>165</v>
      </c>
      <c r="E1613" s="252" t="s">
        <v>1</v>
      </c>
      <c r="F1613" s="253" t="s">
        <v>1614</v>
      </c>
      <c r="G1613" s="251"/>
      <c r="H1613" s="254">
        <v>974.39999999999998</v>
      </c>
      <c r="I1613" s="255"/>
      <c r="J1613" s="251"/>
      <c r="K1613" s="251"/>
      <c r="L1613" s="256"/>
      <c r="M1613" s="257"/>
      <c r="N1613" s="258"/>
      <c r="O1613" s="258"/>
      <c r="P1613" s="258"/>
      <c r="Q1613" s="258"/>
      <c r="R1613" s="258"/>
      <c r="S1613" s="258"/>
      <c r="T1613" s="259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0" t="s">
        <v>165</v>
      </c>
      <c r="AU1613" s="260" t="s">
        <v>87</v>
      </c>
      <c r="AV1613" s="14" t="s">
        <v>87</v>
      </c>
      <c r="AW1613" s="14" t="s">
        <v>33</v>
      </c>
      <c r="AX1613" s="14" t="s">
        <v>78</v>
      </c>
      <c r="AY1613" s="260" t="s">
        <v>155</v>
      </c>
    </row>
    <row r="1614" s="13" customFormat="1">
      <c r="A1614" s="13"/>
      <c r="B1614" s="240"/>
      <c r="C1614" s="241"/>
      <c r="D1614" s="235" t="s">
        <v>165</v>
      </c>
      <c r="E1614" s="242" t="s">
        <v>1</v>
      </c>
      <c r="F1614" s="243" t="s">
        <v>177</v>
      </c>
      <c r="G1614" s="241"/>
      <c r="H1614" s="242" t="s">
        <v>1</v>
      </c>
      <c r="I1614" s="244"/>
      <c r="J1614" s="241"/>
      <c r="K1614" s="241"/>
      <c r="L1614" s="245"/>
      <c r="M1614" s="246"/>
      <c r="N1614" s="247"/>
      <c r="O1614" s="247"/>
      <c r="P1614" s="247"/>
      <c r="Q1614" s="247"/>
      <c r="R1614" s="247"/>
      <c r="S1614" s="247"/>
      <c r="T1614" s="248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9" t="s">
        <v>165</v>
      </c>
      <c r="AU1614" s="249" t="s">
        <v>87</v>
      </c>
      <c r="AV1614" s="13" t="s">
        <v>85</v>
      </c>
      <c r="AW1614" s="13" t="s">
        <v>33</v>
      </c>
      <c r="AX1614" s="13" t="s">
        <v>78</v>
      </c>
      <c r="AY1614" s="249" t="s">
        <v>155</v>
      </c>
    </row>
    <row r="1615" s="14" customFormat="1">
      <c r="A1615" s="14"/>
      <c r="B1615" s="250"/>
      <c r="C1615" s="251"/>
      <c r="D1615" s="235" t="s">
        <v>165</v>
      </c>
      <c r="E1615" s="252" t="s">
        <v>1</v>
      </c>
      <c r="F1615" s="253" t="s">
        <v>1615</v>
      </c>
      <c r="G1615" s="251"/>
      <c r="H1615" s="254">
        <v>6</v>
      </c>
      <c r="I1615" s="255"/>
      <c r="J1615" s="251"/>
      <c r="K1615" s="251"/>
      <c r="L1615" s="256"/>
      <c r="M1615" s="257"/>
      <c r="N1615" s="258"/>
      <c r="O1615" s="258"/>
      <c r="P1615" s="258"/>
      <c r="Q1615" s="258"/>
      <c r="R1615" s="258"/>
      <c r="S1615" s="258"/>
      <c r="T1615" s="259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0" t="s">
        <v>165</v>
      </c>
      <c r="AU1615" s="260" t="s">
        <v>87</v>
      </c>
      <c r="AV1615" s="14" t="s">
        <v>87</v>
      </c>
      <c r="AW1615" s="14" t="s">
        <v>33</v>
      </c>
      <c r="AX1615" s="14" t="s">
        <v>78</v>
      </c>
      <c r="AY1615" s="260" t="s">
        <v>155</v>
      </c>
    </row>
    <row r="1616" s="13" customFormat="1">
      <c r="A1616" s="13"/>
      <c r="B1616" s="240"/>
      <c r="C1616" s="241"/>
      <c r="D1616" s="235" t="s">
        <v>165</v>
      </c>
      <c r="E1616" s="242" t="s">
        <v>1</v>
      </c>
      <c r="F1616" s="243" t="s">
        <v>179</v>
      </c>
      <c r="G1616" s="241"/>
      <c r="H1616" s="242" t="s">
        <v>1</v>
      </c>
      <c r="I1616" s="244"/>
      <c r="J1616" s="241"/>
      <c r="K1616" s="241"/>
      <c r="L1616" s="245"/>
      <c r="M1616" s="246"/>
      <c r="N1616" s="247"/>
      <c r="O1616" s="247"/>
      <c r="P1616" s="247"/>
      <c r="Q1616" s="247"/>
      <c r="R1616" s="247"/>
      <c r="S1616" s="247"/>
      <c r="T1616" s="248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9" t="s">
        <v>165</v>
      </c>
      <c r="AU1616" s="249" t="s">
        <v>87</v>
      </c>
      <c r="AV1616" s="13" t="s">
        <v>85</v>
      </c>
      <c r="AW1616" s="13" t="s">
        <v>33</v>
      </c>
      <c r="AX1616" s="13" t="s">
        <v>78</v>
      </c>
      <c r="AY1616" s="249" t="s">
        <v>155</v>
      </c>
    </row>
    <row r="1617" s="14" customFormat="1">
      <c r="A1617" s="14"/>
      <c r="B1617" s="250"/>
      <c r="C1617" s="251"/>
      <c r="D1617" s="235" t="s">
        <v>165</v>
      </c>
      <c r="E1617" s="252" t="s">
        <v>1</v>
      </c>
      <c r="F1617" s="253" t="s">
        <v>1616</v>
      </c>
      <c r="G1617" s="251"/>
      <c r="H1617" s="254">
        <v>562</v>
      </c>
      <c r="I1617" s="255"/>
      <c r="J1617" s="251"/>
      <c r="K1617" s="251"/>
      <c r="L1617" s="256"/>
      <c r="M1617" s="257"/>
      <c r="N1617" s="258"/>
      <c r="O1617" s="258"/>
      <c r="P1617" s="258"/>
      <c r="Q1617" s="258"/>
      <c r="R1617" s="258"/>
      <c r="S1617" s="258"/>
      <c r="T1617" s="259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0" t="s">
        <v>165</v>
      </c>
      <c r="AU1617" s="260" t="s">
        <v>87</v>
      </c>
      <c r="AV1617" s="14" t="s">
        <v>87</v>
      </c>
      <c r="AW1617" s="14" t="s">
        <v>33</v>
      </c>
      <c r="AX1617" s="14" t="s">
        <v>78</v>
      </c>
      <c r="AY1617" s="260" t="s">
        <v>155</v>
      </c>
    </row>
    <row r="1618" s="13" customFormat="1">
      <c r="A1618" s="13"/>
      <c r="B1618" s="240"/>
      <c r="C1618" s="241"/>
      <c r="D1618" s="235" t="s">
        <v>165</v>
      </c>
      <c r="E1618" s="242" t="s">
        <v>1</v>
      </c>
      <c r="F1618" s="243" t="s">
        <v>182</v>
      </c>
      <c r="G1618" s="241"/>
      <c r="H1618" s="242" t="s">
        <v>1</v>
      </c>
      <c r="I1618" s="244"/>
      <c r="J1618" s="241"/>
      <c r="K1618" s="241"/>
      <c r="L1618" s="245"/>
      <c r="M1618" s="246"/>
      <c r="N1618" s="247"/>
      <c r="O1618" s="247"/>
      <c r="P1618" s="247"/>
      <c r="Q1618" s="247"/>
      <c r="R1618" s="247"/>
      <c r="S1618" s="247"/>
      <c r="T1618" s="248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9" t="s">
        <v>165</v>
      </c>
      <c r="AU1618" s="249" t="s">
        <v>87</v>
      </c>
      <c r="AV1618" s="13" t="s">
        <v>85</v>
      </c>
      <c r="AW1618" s="13" t="s">
        <v>33</v>
      </c>
      <c r="AX1618" s="13" t="s">
        <v>78</v>
      </c>
      <c r="AY1618" s="249" t="s">
        <v>155</v>
      </c>
    </row>
    <row r="1619" s="14" customFormat="1">
      <c r="A1619" s="14"/>
      <c r="B1619" s="250"/>
      <c r="C1619" s="251"/>
      <c r="D1619" s="235" t="s">
        <v>165</v>
      </c>
      <c r="E1619" s="252" t="s">
        <v>1</v>
      </c>
      <c r="F1619" s="253" t="s">
        <v>1617</v>
      </c>
      <c r="G1619" s="251"/>
      <c r="H1619" s="254">
        <v>570.79999999999995</v>
      </c>
      <c r="I1619" s="255"/>
      <c r="J1619" s="251"/>
      <c r="K1619" s="251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0" t="s">
        <v>165</v>
      </c>
      <c r="AU1619" s="260" t="s">
        <v>87</v>
      </c>
      <c r="AV1619" s="14" t="s">
        <v>87</v>
      </c>
      <c r="AW1619" s="14" t="s">
        <v>33</v>
      </c>
      <c r="AX1619" s="14" t="s">
        <v>78</v>
      </c>
      <c r="AY1619" s="260" t="s">
        <v>155</v>
      </c>
    </row>
    <row r="1620" s="13" customFormat="1">
      <c r="A1620" s="13"/>
      <c r="B1620" s="240"/>
      <c r="C1620" s="241"/>
      <c r="D1620" s="235" t="s">
        <v>165</v>
      </c>
      <c r="E1620" s="242" t="s">
        <v>1</v>
      </c>
      <c r="F1620" s="243" t="s">
        <v>185</v>
      </c>
      <c r="G1620" s="241"/>
      <c r="H1620" s="242" t="s">
        <v>1</v>
      </c>
      <c r="I1620" s="244"/>
      <c r="J1620" s="241"/>
      <c r="K1620" s="241"/>
      <c r="L1620" s="245"/>
      <c r="M1620" s="246"/>
      <c r="N1620" s="247"/>
      <c r="O1620" s="247"/>
      <c r="P1620" s="247"/>
      <c r="Q1620" s="247"/>
      <c r="R1620" s="247"/>
      <c r="S1620" s="247"/>
      <c r="T1620" s="248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9" t="s">
        <v>165</v>
      </c>
      <c r="AU1620" s="249" t="s">
        <v>87</v>
      </c>
      <c r="AV1620" s="13" t="s">
        <v>85</v>
      </c>
      <c r="AW1620" s="13" t="s">
        <v>33</v>
      </c>
      <c r="AX1620" s="13" t="s">
        <v>78</v>
      </c>
      <c r="AY1620" s="249" t="s">
        <v>155</v>
      </c>
    </row>
    <row r="1621" s="14" customFormat="1">
      <c r="A1621" s="14"/>
      <c r="B1621" s="250"/>
      <c r="C1621" s="251"/>
      <c r="D1621" s="235" t="s">
        <v>165</v>
      </c>
      <c r="E1621" s="252" t="s">
        <v>1</v>
      </c>
      <c r="F1621" s="253" t="s">
        <v>1618</v>
      </c>
      <c r="G1621" s="251"/>
      <c r="H1621" s="254">
        <v>4</v>
      </c>
      <c r="I1621" s="255"/>
      <c r="J1621" s="251"/>
      <c r="K1621" s="251"/>
      <c r="L1621" s="256"/>
      <c r="M1621" s="257"/>
      <c r="N1621" s="258"/>
      <c r="O1621" s="258"/>
      <c r="P1621" s="258"/>
      <c r="Q1621" s="258"/>
      <c r="R1621" s="258"/>
      <c r="S1621" s="258"/>
      <c r="T1621" s="259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0" t="s">
        <v>165</v>
      </c>
      <c r="AU1621" s="260" t="s">
        <v>87</v>
      </c>
      <c r="AV1621" s="14" t="s">
        <v>87</v>
      </c>
      <c r="AW1621" s="14" t="s">
        <v>33</v>
      </c>
      <c r="AX1621" s="14" t="s">
        <v>78</v>
      </c>
      <c r="AY1621" s="260" t="s">
        <v>155</v>
      </c>
    </row>
    <row r="1622" s="13" customFormat="1">
      <c r="A1622" s="13"/>
      <c r="B1622" s="240"/>
      <c r="C1622" s="241"/>
      <c r="D1622" s="235" t="s">
        <v>165</v>
      </c>
      <c r="E1622" s="242" t="s">
        <v>1</v>
      </c>
      <c r="F1622" s="243" t="s">
        <v>187</v>
      </c>
      <c r="G1622" s="241"/>
      <c r="H1622" s="242" t="s">
        <v>1</v>
      </c>
      <c r="I1622" s="244"/>
      <c r="J1622" s="241"/>
      <c r="K1622" s="241"/>
      <c r="L1622" s="245"/>
      <c r="M1622" s="246"/>
      <c r="N1622" s="247"/>
      <c r="O1622" s="247"/>
      <c r="P1622" s="247"/>
      <c r="Q1622" s="247"/>
      <c r="R1622" s="247"/>
      <c r="S1622" s="247"/>
      <c r="T1622" s="248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9" t="s">
        <v>165</v>
      </c>
      <c r="AU1622" s="249" t="s">
        <v>87</v>
      </c>
      <c r="AV1622" s="13" t="s">
        <v>85</v>
      </c>
      <c r="AW1622" s="13" t="s">
        <v>33</v>
      </c>
      <c r="AX1622" s="13" t="s">
        <v>78</v>
      </c>
      <c r="AY1622" s="249" t="s">
        <v>155</v>
      </c>
    </row>
    <row r="1623" s="14" customFormat="1">
      <c r="A1623" s="14"/>
      <c r="B1623" s="250"/>
      <c r="C1623" s="251"/>
      <c r="D1623" s="235" t="s">
        <v>165</v>
      </c>
      <c r="E1623" s="252" t="s">
        <v>1</v>
      </c>
      <c r="F1623" s="253" t="s">
        <v>1619</v>
      </c>
      <c r="G1623" s="251"/>
      <c r="H1623" s="254">
        <v>640</v>
      </c>
      <c r="I1623" s="255"/>
      <c r="J1623" s="251"/>
      <c r="K1623" s="251"/>
      <c r="L1623" s="256"/>
      <c r="M1623" s="257"/>
      <c r="N1623" s="258"/>
      <c r="O1623" s="258"/>
      <c r="P1623" s="258"/>
      <c r="Q1623" s="258"/>
      <c r="R1623" s="258"/>
      <c r="S1623" s="258"/>
      <c r="T1623" s="259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0" t="s">
        <v>165</v>
      </c>
      <c r="AU1623" s="260" t="s">
        <v>87</v>
      </c>
      <c r="AV1623" s="14" t="s">
        <v>87</v>
      </c>
      <c r="AW1623" s="14" t="s">
        <v>33</v>
      </c>
      <c r="AX1623" s="14" t="s">
        <v>78</v>
      </c>
      <c r="AY1623" s="260" t="s">
        <v>155</v>
      </c>
    </row>
    <row r="1624" s="13" customFormat="1">
      <c r="A1624" s="13"/>
      <c r="B1624" s="240"/>
      <c r="C1624" s="241"/>
      <c r="D1624" s="235" t="s">
        <v>165</v>
      </c>
      <c r="E1624" s="242" t="s">
        <v>1</v>
      </c>
      <c r="F1624" s="243" t="s">
        <v>190</v>
      </c>
      <c r="G1624" s="241"/>
      <c r="H1624" s="242" t="s">
        <v>1</v>
      </c>
      <c r="I1624" s="244"/>
      <c r="J1624" s="241"/>
      <c r="K1624" s="241"/>
      <c r="L1624" s="245"/>
      <c r="M1624" s="246"/>
      <c r="N1624" s="247"/>
      <c r="O1624" s="247"/>
      <c r="P1624" s="247"/>
      <c r="Q1624" s="247"/>
      <c r="R1624" s="247"/>
      <c r="S1624" s="247"/>
      <c r="T1624" s="248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9" t="s">
        <v>165</v>
      </c>
      <c r="AU1624" s="249" t="s">
        <v>87</v>
      </c>
      <c r="AV1624" s="13" t="s">
        <v>85</v>
      </c>
      <c r="AW1624" s="13" t="s">
        <v>33</v>
      </c>
      <c r="AX1624" s="13" t="s">
        <v>78</v>
      </c>
      <c r="AY1624" s="249" t="s">
        <v>155</v>
      </c>
    </row>
    <row r="1625" s="14" customFormat="1">
      <c r="A1625" s="14"/>
      <c r="B1625" s="250"/>
      <c r="C1625" s="251"/>
      <c r="D1625" s="235" t="s">
        <v>165</v>
      </c>
      <c r="E1625" s="252" t="s">
        <v>1</v>
      </c>
      <c r="F1625" s="253" t="s">
        <v>1620</v>
      </c>
      <c r="G1625" s="251"/>
      <c r="H1625" s="254">
        <v>46</v>
      </c>
      <c r="I1625" s="255"/>
      <c r="J1625" s="251"/>
      <c r="K1625" s="251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0" t="s">
        <v>165</v>
      </c>
      <c r="AU1625" s="260" t="s">
        <v>87</v>
      </c>
      <c r="AV1625" s="14" t="s">
        <v>87</v>
      </c>
      <c r="AW1625" s="14" t="s">
        <v>33</v>
      </c>
      <c r="AX1625" s="14" t="s">
        <v>78</v>
      </c>
      <c r="AY1625" s="260" t="s">
        <v>155</v>
      </c>
    </row>
    <row r="1626" s="13" customFormat="1">
      <c r="A1626" s="13"/>
      <c r="B1626" s="240"/>
      <c r="C1626" s="241"/>
      <c r="D1626" s="235" t="s">
        <v>165</v>
      </c>
      <c r="E1626" s="242" t="s">
        <v>1</v>
      </c>
      <c r="F1626" s="243" t="s">
        <v>193</v>
      </c>
      <c r="G1626" s="241"/>
      <c r="H1626" s="242" t="s">
        <v>1</v>
      </c>
      <c r="I1626" s="244"/>
      <c r="J1626" s="241"/>
      <c r="K1626" s="241"/>
      <c r="L1626" s="245"/>
      <c r="M1626" s="246"/>
      <c r="N1626" s="247"/>
      <c r="O1626" s="247"/>
      <c r="P1626" s="247"/>
      <c r="Q1626" s="247"/>
      <c r="R1626" s="247"/>
      <c r="S1626" s="247"/>
      <c r="T1626" s="248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9" t="s">
        <v>165</v>
      </c>
      <c r="AU1626" s="249" t="s">
        <v>87</v>
      </c>
      <c r="AV1626" s="13" t="s">
        <v>85</v>
      </c>
      <c r="AW1626" s="13" t="s">
        <v>33</v>
      </c>
      <c r="AX1626" s="13" t="s">
        <v>78</v>
      </c>
      <c r="AY1626" s="249" t="s">
        <v>155</v>
      </c>
    </row>
    <row r="1627" s="13" customFormat="1">
      <c r="A1627" s="13"/>
      <c r="B1627" s="240"/>
      <c r="C1627" s="241"/>
      <c r="D1627" s="235" t="s">
        <v>165</v>
      </c>
      <c r="E1627" s="242" t="s">
        <v>1</v>
      </c>
      <c r="F1627" s="243" t="s">
        <v>194</v>
      </c>
      <c r="G1627" s="241"/>
      <c r="H1627" s="242" t="s">
        <v>1</v>
      </c>
      <c r="I1627" s="244"/>
      <c r="J1627" s="241"/>
      <c r="K1627" s="241"/>
      <c r="L1627" s="245"/>
      <c r="M1627" s="246"/>
      <c r="N1627" s="247"/>
      <c r="O1627" s="247"/>
      <c r="P1627" s="247"/>
      <c r="Q1627" s="247"/>
      <c r="R1627" s="247"/>
      <c r="S1627" s="247"/>
      <c r="T1627" s="248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9" t="s">
        <v>165</v>
      </c>
      <c r="AU1627" s="249" t="s">
        <v>87</v>
      </c>
      <c r="AV1627" s="13" t="s">
        <v>85</v>
      </c>
      <c r="AW1627" s="13" t="s">
        <v>33</v>
      </c>
      <c r="AX1627" s="13" t="s">
        <v>78</v>
      </c>
      <c r="AY1627" s="249" t="s">
        <v>155</v>
      </c>
    </row>
    <row r="1628" s="14" customFormat="1">
      <c r="A1628" s="14"/>
      <c r="B1628" s="250"/>
      <c r="C1628" s="251"/>
      <c r="D1628" s="235" t="s">
        <v>165</v>
      </c>
      <c r="E1628" s="252" t="s">
        <v>1</v>
      </c>
      <c r="F1628" s="253" t="s">
        <v>1621</v>
      </c>
      <c r="G1628" s="251"/>
      <c r="H1628" s="254">
        <v>168.40000000000001</v>
      </c>
      <c r="I1628" s="255"/>
      <c r="J1628" s="251"/>
      <c r="K1628" s="251"/>
      <c r="L1628" s="256"/>
      <c r="M1628" s="257"/>
      <c r="N1628" s="258"/>
      <c r="O1628" s="258"/>
      <c r="P1628" s="258"/>
      <c r="Q1628" s="258"/>
      <c r="R1628" s="258"/>
      <c r="S1628" s="258"/>
      <c r="T1628" s="259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0" t="s">
        <v>165</v>
      </c>
      <c r="AU1628" s="260" t="s">
        <v>87</v>
      </c>
      <c r="AV1628" s="14" t="s">
        <v>87</v>
      </c>
      <c r="AW1628" s="14" t="s">
        <v>33</v>
      </c>
      <c r="AX1628" s="14" t="s">
        <v>78</v>
      </c>
      <c r="AY1628" s="260" t="s">
        <v>155</v>
      </c>
    </row>
    <row r="1629" s="13" customFormat="1">
      <c r="A1629" s="13"/>
      <c r="B1629" s="240"/>
      <c r="C1629" s="241"/>
      <c r="D1629" s="235" t="s">
        <v>165</v>
      </c>
      <c r="E1629" s="242" t="s">
        <v>1</v>
      </c>
      <c r="F1629" s="243" t="s">
        <v>196</v>
      </c>
      <c r="G1629" s="241"/>
      <c r="H1629" s="242" t="s">
        <v>1</v>
      </c>
      <c r="I1629" s="244"/>
      <c r="J1629" s="241"/>
      <c r="K1629" s="241"/>
      <c r="L1629" s="245"/>
      <c r="M1629" s="246"/>
      <c r="N1629" s="247"/>
      <c r="O1629" s="247"/>
      <c r="P1629" s="247"/>
      <c r="Q1629" s="247"/>
      <c r="R1629" s="247"/>
      <c r="S1629" s="247"/>
      <c r="T1629" s="248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9" t="s">
        <v>165</v>
      </c>
      <c r="AU1629" s="249" t="s">
        <v>87</v>
      </c>
      <c r="AV1629" s="13" t="s">
        <v>85</v>
      </c>
      <c r="AW1629" s="13" t="s">
        <v>33</v>
      </c>
      <c r="AX1629" s="13" t="s">
        <v>78</v>
      </c>
      <c r="AY1629" s="249" t="s">
        <v>155</v>
      </c>
    </row>
    <row r="1630" s="14" customFormat="1">
      <c r="A1630" s="14"/>
      <c r="B1630" s="250"/>
      <c r="C1630" s="251"/>
      <c r="D1630" s="235" t="s">
        <v>165</v>
      </c>
      <c r="E1630" s="252" t="s">
        <v>1</v>
      </c>
      <c r="F1630" s="253" t="s">
        <v>1622</v>
      </c>
      <c r="G1630" s="251"/>
      <c r="H1630" s="254">
        <v>86.799999999999997</v>
      </c>
      <c r="I1630" s="255"/>
      <c r="J1630" s="251"/>
      <c r="K1630" s="251"/>
      <c r="L1630" s="256"/>
      <c r="M1630" s="257"/>
      <c r="N1630" s="258"/>
      <c r="O1630" s="258"/>
      <c r="P1630" s="258"/>
      <c r="Q1630" s="258"/>
      <c r="R1630" s="258"/>
      <c r="S1630" s="258"/>
      <c r="T1630" s="259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0" t="s">
        <v>165</v>
      </c>
      <c r="AU1630" s="260" t="s">
        <v>87</v>
      </c>
      <c r="AV1630" s="14" t="s">
        <v>87</v>
      </c>
      <c r="AW1630" s="14" t="s">
        <v>33</v>
      </c>
      <c r="AX1630" s="14" t="s">
        <v>78</v>
      </c>
      <c r="AY1630" s="260" t="s">
        <v>155</v>
      </c>
    </row>
    <row r="1631" s="13" customFormat="1">
      <c r="A1631" s="13"/>
      <c r="B1631" s="240"/>
      <c r="C1631" s="241"/>
      <c r="D1631" s="235" t="s">
        <v>165</v>
      </c>
      <c r="E1631" s="242" t="s">
        <v>1</v>
      </c>
      <c r="F1631" s="243" t="s">
        <v>199</v>
      </c>
      <c r="G1631" s="241"/>
      <c r="H1631" s="242" t="s">
        <v>1</v>
      </c>
      <c r="I1631" s="244"/>
      <c r="J1631" s="241"/>
      <c r="K1631" s="241"/>
      <c r="L1631" s="245"/>
      <c r="M1631" s="246"/>
      <c r="N1631" s="247"/>
      <c r="O1631" s="247"/>
      <c r="P1631" s="247"/>
      <c r="Q1631" s="247"/>
      <c r="R1631" s="247"/>
      <c r="S1631" s="247"/>
      <c r="T1631" s="248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9" t="s">
        <v>165</v>
      </c>
      <c r="AU1631" s="249" t="s">
        <v>87</v>
      </c>
      <c r="AV1631" s="13" t="s">
        <v>85</v>
      </c>
      <c r="AW1631" s="13" t="s">
        <v>33</v>
      </c>
      <c r="AX1631" s="13" t="s">
        <v>78</v>
      </c>
      <c r="AY1631" s="249" t="s">
        <v>155</v>
      </c>
    </row>
    <row r="1632" s="14" customFormat="1">
      <c r="A1632" s="14"/>
      <c r="B1632" s="250"/>
      <c r="C1632" s="251"/>
      <c r="D1632" s="235" t="s">
        <v>165</v>
      </c>
      <c r="E1632" s="252" t="s">
        <v>1</v>
      </c>
      <c r="F1632" s="253" t="s">
        <v>1623</v>
      </c>
      <c r="G1632" s="251"/>
      <c r="H1632" s="254">
        <v>560.39999999999998</v>
      </c>
      <c r="I1632" s="255"/>
      <c r="J1632" s="251"/>
      <c r="K1632" s="251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0" t="s">
        <v>165</v>
      </c>
      <c r="AU1632" s="260" t="s">
        <v>87</v>
      </c>
      <c r="AV1632" s="14" t="s">
        <v>87</v>
      </c>
      <c r="AW1632" s="14" t="s">
        <v>33</v>
      </c>
      <c r="AX1632" s="14" t="s">
        <v>78</v>
      </c>
      <c r="AY1632" s="260" t="s">
        <v>155</v>
      </c>
    </row>
    <row r="1633" s="13" customFormat="1">
      <c r="A1633" s="13"/>
      <c r="B1633" s="240"/>
      <c r="C1633" s="241"/>
      <c r="D1633" s="235" t="s">
        <v>165</v>
      </c>
      <c r="E1633" s="242" t="s">
        <v>1</v>
      </c>
      <c r="F1633" s="243" t="s">
        <v>202</v>
      </c>
      <c r="G1633" s="241"/>
      <c r="H1633" s="242" t="s">
        <v>1</v>
      </c>
      <c r="I1633" s="244"/>
      <c r="J1633" s="241"/>
      <c r="K1633" s="241"/>
      <c r="L1633" s="245"/>
      <c r="M1633" s="246"/>
      <c r="N1633" s="247"/>
      <c r="O1633" s="247"/>
      <c r="P1633" s="247"/>
      <c r="Q1633" s="247"/>
      <c r="R1633" s="247"/>
      <c r="S1633" s="247"/>
      <c r="T1633" s="248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9" t="s">
        <v>165</v>
      </c>
      <c r="AU1633" s="249" t="s">
        <v>87</v>
      </c>
      <c r="AV1633" s="13" t="s">
        <v>85</v>
      </c>
      <c r="AW1633" s="13" t="s">
        <v>33</v>
      </c>
      <c r="AX1633" s="13" t="s">
        <v>78</v>
      </c>
      <c r="AY1633" s="249" t="s">
        <v>155</v>
      </c>
    </row>
    <row r="1634" s="13" customFormat="1">
      <c r="A1634" s="13"/>
      <c r="B1634" s="240"/>
      <c r="C1634" s="241"/>
      <c r="D1634" s="235" t="s">
        <v>165</v>
      </c>
      <c r="E1634" s="242" t="s">
        <v>1</v>
      </c>
      <c r="F1634" s="243" t="s">
        <v>203</v>
      </c>
      <c r="G1634" s="241"/>
      <c r="H1634" s="242" t="s">
        <v>1</v>
      </c>
      <c r="I1634" s="244"/>
      <c r="J1634" s="241"/>
      <c r="K1634" s="241"/>
      <c r="L1634" s="245"/>
      <c r="M1634" s="246"/>
      <c r="N1634" s="247"/>
      <c r="O1634" s="247"/>
      <c r="P1634" s="247"/>
      <c r="Q1634" s="247"/>
      <c r="R1634" s="247"/>
      <c r="S1634" s="247"/>
      <c r="T1634" s="248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9" t="s">
        <v>165</v>
      </c>
      <c r="AU1634" s="249" t="s">
        <v>87</v>
      </c>
      <c r="AV1634" s="13" t="s">
        <v>85</v>
      </c>
      <c r="AW1634" s="13" t="s">
        <v>33</v>
      </c>
      <c r="AX1634" s="13" t="s">
        <v>78</v>
      </c>
      <c r="AY1634" s="249" t="s">
        <v>155</v>
      </c>
    </row>
    <row r="1635" s="14" customFormat="1">
      <c r="A1635" s="14"/>
      <c r="B1635" s="250"/>
      <c r="C1635" s="251"/>
      <c r="D1635" s="235" t="s">
        <v>165</v>
      </c>
      <c r="E1635" s="252" t="s">
        <v>1</v>
      </c>
      <c r="F1635" s="253" t="s">
        <v>1624</v>
      </c>
      <c r="G1635" s="251"/>
      <c r="H1635" s="254">
        <v>125.59999999999999</v>
      </c>
      <c r="I1635" s="255"/>
      <c r="J1635" s="251"/>
      <c r="K1635" s="251"/>
      <c r="L1635" s="256"/>
      <c r="M1635" s="257"/>
      <c r="N1635" s="258"/>
      <c r="O1635" s="258"/>
      <c r="P1635" s="258"/>
      <c r="Q1635" s="258"/>
      <c r="R1635" s="258"/>
      <c r="S1635" s="258"/>
      <c r="T1635" s="259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0" t="s">
        <v>165</v>
      </c>
      <c r="AU1635" s="260" t="s">
        <v>87</v>
      </c>
      <c r="AV1635" s="14" t="s">
        <v>87</v>
      </c>
      <c r="AW1635" s="14" t="s">
        <v>33</v>
      </c>
      <c r="AX1635" s="14" t="s">
        <v>78</v>
      </c>
      <c r="AY1635" s="260" t="s">
        <v>155</v>
      </c>
    </row>
    <row r="1636" s="13" customFormat="1">
      <c r="A1636" s="13"/>
      <c r="B1636" s="240"/>
      <c r="C1636" s="241"/>
      <c r="D1636" s="235" t="s">
        <v>165</v>
      </c>
      <c r="E1636" s="242" t="s">
        <v>1</v>
      </c>
      <c r="F1636" s="243" t="s">
        <v>205</v>
      </c>
      <c r="G1636" s="241"/>
      <c r="H1636" s="242" t="s">
        <v>1</v>
      </c>
      <c r="I1636" s="244"/>
      <c r="J1636" s="241"/>
      <c r="K1636" s="241"/>
      <c r="L1636" s="245"/>
      <c r="M1636" s="246"/>
      <c r="N1636" s="247"/>
      <c r="O1636" s="247"/>
      <c r="P1636" s="247"/>
      <c r="Q1636" s="247"/>
      <c r="R1636" s="247"/>
      <c r="S1636" s="247"/>
      <c r="T1636" s="248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9" t="s">
        <v>165</v>
      </c>
      <c r="AU1636" s="249" t="s">
        <v>87</v>
      </c>
      <c r="AV1636" s="13" t="s">
        <v>85</v>
      </c>
      <c r="AW1636" s="13" t="s">
        <v>33</v>
      </c>
      <c r="AX1636" s="13" t="s">
        <v>78</v>
      </c>
      <c r="AY1636" s="249" t="s">
        <v>155</v>
      </c>
    </row>
    <row r="1637" s="14" customFormat="1">
      <c r="A1637" s="14"/>
      <c r="B1637" s="250"/>
      <c r="C1637" s="251"/>
      <c r="D1637" s="235" t="s">
        <v>165</v>
      </c>
      <c r="E1637" s="252" t="s">
        <v>1</v>
      </c>
      <c r="F1637" s="253" t="s">
        <v>1625</v>
      </c>
      <c r="G1637" s="251"/>
      <c r="H1637" s="254">
        <v>36.399999999999999</v>
      </c>
      <c r="I1637" s="255"/>
      <c r="J1637" s="251"/>
      <c r="K1637" s="251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0" t="s">
        <v>165</v>
      </c>
      <c r="AU1637" s="260" t="s">
        <v>87</v>
      </c>
      <c r="AV1637" s="14" t="s">
        <v>87</v>
      </c>
      <c r="AW1637" s="14" t="s">
        <v>33</v>
      </c>
      <c r="AX1637" s="14" t="s">
        <v>78</v>
      </c>
      <c r="AY1637" s="260" t="s">
        <v>155</v>
      </c>
    </row>
    <row r="1638" s="13" customFormat="1">
      <c r="A1638" s="13"/>
      <c r="B1638" s="240"/>
      <c r="C1638" s="241"/>
      <c r="D1638" s="235" t="s">
        <v>165</v>
      </c>
      <c r="E1638" s="242" t="s">
        <v>1</v>
      </c>
      <c r="F1638" s="243" t="s">
        <v>196</v>
      </c>
      <c r="G1638" s="241"/>
      <c r="H1638" s="242" t="s">
        <v>1</v>
      </c>
      <c r="I1638" s="244"/>
      <c r="J1638" s="241"/>
      <c r="K1638" s="241"/>
      <c r="L1638" s="245"/>
      <c r="M1638" s="246"/>
      <c r="N1638" s="247"/>
      <c r="O1638" s="247"/>
      <c r="P1638" s="247"/>
      <c r="Q1638" s="247"/>
      <c r="R1638" s="247"/>
      <c r="S1638" s="247"/>
      <c r="T1638" s="248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9" t="s">
        <v>165</v>
      </c>
      <c r="AU1638" s="249" t="s">
        <v>87</v>
      </c>
      <c r="AV1638" s="13" t="s">
        <v>85</v>
      </c>
      <c r="AW1638" s="13" t="s">
        <v>33</v>
      </c>
      <c r="AX1638" s="13" t="s">
        <v>78</v>
      </c>
      <c r="AY1638" s="249" t="s">
        <v>155</v>
      </c>
    </row>
    <row r="1639" s="14" customFormat="1">
      <c r="A1639" s="14"/>
      <c r="B1639" s="250"/>
      <c r="C1639" s="251"/>
      <c r="D1639" s="235" t="s">
        <v>165</v>
      </c>
      <c r="E1639" s="252" t="s">
        <v>1</v>
      </c>
      <c r="F1639" s="253" t="s">
        <v>1626</v>
      </c>
      <c r="G1639" s="251"/>
      <c r="H1639" s="254">
        <v>37.799999999999997</v>
      </c>
      <c r="I1639" s="255"/>
      <c r="J1639" s="251"/>
      <c r="K1639" s="251"/>
      <c r="L1639" s="256"/>
      <c r="M1639" s="257"/>
      <c r="N1639" s="258"/>
      <c r="O1639" s="258"/>
      <c r="P1639" s="258"/>
      <c r="Q1639" s="258"/>
      <c r="R1639" s="258"/>
      <c r="S1639" s="258"/>
      <c r="T1639" s="259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0" t="s">
        <v>165</v>
      </c>
      <c r="AU1639" s="260" t="s">
        <v>87</v>
      </c>
      <c r="AV1639" s="14" t="s">
        <v>87</v>
      </c>
      <c r="AW1639" s="14" t="s">
        <v>33</v>
      </c>
      <c r="AX1639" s="14" t="s">
        <v>78</v>
      </c>
      <c r="AY1639" s="260" t="s">
        <v>155</v>
      </c>
    </row>
    <row r="1640" s="13" customFormat="1">
      <c r="A1640" s="13"/>
      <c r="B1640" s="240"/>
      <c r="C1640" s="241"/>
      <c r="D1640" s="235" t="s">
        <v>165</v>
      </c>
      <c r="E1640" s="242" t="s">
        <v>1</v>
      </c>
      <c r="F1640" s="243" t="s">
        <v>209</v>
      </c>
      <c r="G1640" s="241"/>
      <c r="H1640" s="242" t="s">
        <v>1</v>
      </c>
      <c r="I1640" s="244"/>
      <c r="J1640" s="241"/>
      <c r="K1640" s="241"/>
      <c r="L1640" s="245"/>
      <c r="M1640" s="246"/>
      <c r="N1640" s="247"/>
      <c r="O1640" s="247"/>
      <c r="P1640" s="247"/>
      <c r="Q1640" s="247"/>
      <c r="R1640" s="247"/>
      <c r="S1640" s="247"/>
      <c r="T1640" s="248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9" t="s">
        <v>165</v>
      </c>
      <c r="AU1640" s="249" t="s">
        <v>87</v>
      </c>
      <c r="AV1640" s="13" t="s">
        <v>85</v>
      </c>
      <c r="AW1640" s="13" t="s">
        <v>33</v>
      </c>
      <c r="AX1640" s="13" t="s">
        <v>78</v>
      </c>
      <c r="AY1640" s="249" t="s">
        <v>155</v>
      </c>
    </row>
    <row r="1641" s="14" customFormat="1">
      <c r="A1641" s="14"/>
      <c r="B1641" s="250"/>
      <c r="C1641" s="251"/>
      <c r="D1641" s="235" t="s">
        <v>165</v>
      </c>
      <c r="E1641" s="252" t="s">
        <v>1</v>
      </c>
      <c r="F1641" s="253" t="s">
        <v>1627</v>
      </c>
      <c r="G1641" s="251"/>
      <c r="H1641" s="254">
        <v>81.200000000000003</v>
      </c>
      <c r="I1641" s="255"/>
      <c r="J1641" s="251"/>
      <c r="K1641" s="251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0" t="s">
        <v>165</v>
      </c>
      <c r="AU1641" s="260" t="s">
        <v>87</v>
      </c>
      <c r="AV1641" s="14" t="s">
        <v>87</v>
      </c>
      <c r="AW1641" s="14" t="s">
        <v>33</v>
      </c>
      <c r="AX1641" s="14" t="s">
        <v>78</v>
      </c>
      <c r="AY1641" s="260" t="s">
        <v>155</v>
      </c>
    </row>
    <row r="1642" s="13" customFormat="1">
      <c r="A1642" s="13"/>
      <c r="B1642" s="240"/>
      <c r="C1642" s="241"/>
      <c r="D1642" s="235" t="s">
        <v>165</v>
      </c>
      <c r="E1642" s="242" t="s">
        <v>1</v>
      </c>
      <c r="F1642" s="243" t="s">
        <v>211</v>
      </c>
      <c r="G1642" s="241"/>
      <c r="H1642" s="242" t="s">
        <v>1</v>
      </c>
      <c r="I1642" s="244"/>
      <c r="J1642" s="241"/>
      <c r="K1642" s="241"/>
      <c r="L1642" s="245"/>
      <c r="M1642" s="246"/>
      <c r="N1642" s="247"/>
      <c r="O1642" s="247"/>
      <c r="P1642" s="247"/>
      <c r="Q1642" s="247"/>
      <c r="R1642" s="247"/>
      <c r="S1642" s="247"/>
      <c r="T1642" s="248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9" t="s">
        <v>165</v>
      </c>
      <c r="AU1642" s="249" t="s">
        <v>87</v>
      </c>
      <c r="AV1642" s="13" t="s">
        <v>85</v>
      </c>
      <c r="AW1642" s="13" t="s">
        <v>33</v>
      </c>
      <c r="AX1642" s="13" t="s">
        <v>78</v>
      </c>
      <c r="AY1642" s="249" t="s">
        <v>155</v>
      </c>
    </row>
    <row r="1643" s="14" customFormat="1">
      <c r="A1643" s="14"/>
      <c r="B1643" s="250"/>
      <c r="C1643" s="251"/>
      <c r="D1643" s="235" t="s">
        <v>165</v>
      </c>
      <c r="E1643" s="252" t="s">
        <v>1</v>
      </c>
      <c r="F1643" s="253" t="s">
        <v>1628</v>
      </c>
      <c r="G1643" s="251"/>
      <c r="H1643" s="254">
        <v>664.79999999999995</v>
      </c>
      <c r="I1643" s="255"/>
      <c r="J1643" s="251"/>
      <c r="K1643" s="251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0" t="s">
        <v>165</v>
      </c>
      <c r="AU1643" s="260" t="s">
        <v>87</v>
      </c>
      <c r="AV1643" s="14" t="s">
        <v>87</v>
      </c>
      <c r="AW1643" s="14" t="s">
        <v>33</v>
      </c>
      <c r="AX1643" s="14" t="s">
        <v>78</v>
      </c>
      <c r="AY1643" s="260" t="s">
        <v>155</v>
      </c>
    </row>
    <row r="1644" s="13" customFormat="1">
      <c r="A1644" s="13"/>
      <c r="B1644" s="240"/>
      <c r="C1644" s="241"/>
      <c r="D1644" s="235" t="s">
        <v>165</v>
      </c>
      <c r="E1644" s="242" t="s">
        <v>1</v>
      </c>
      <c r="F1644" s="243" t="s">
        <v>214</v>
      </c>
      <c r="G1644" s="241"/>
      <c r="H1644" s="242" t="s">
        <v>1</v>
      </c>
      <c r="I1644" s="244"/>
      <c r="J1644" s="241"/>
      <c r="K1644" s="241"/>
      <c r="L1644" s="245"/>
      <c r="M1644" s="246"/>
      <c r="N1644" s="247"/>
      <c r="O1644" s="247"/>
      <c r="P1644" s="247"/>
      <c r="Q1644" s="247"/>
      <c r="R1644" s="247"/>
      <c r="S1644" s="247"/>
      <c r="T1644" s="248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9" t="s">
        <v>165</v>
      </c>
      <c r="AU1644" s="249" t="s">
        <v>87</v>
      </c>
      <c r="AV1644" s="13" t="s">
        <v>85</v>
      </c>
      <c r="AW1644" s="13" t="s">
        <v>33</v>
      </c>
      <c r="AX1644" s="13" t="s">
        <v>78</v>
      </c>
      <c r="AY1644" s="249" t="s">
        <v>155</v>
      </c>
    </row>
    <row r="1645" s="14" customFormat="1">
      <c r="A1645" s="14"/>
      <c r="B1645" s="250"/>
      <c r="C1645" s="251"/>
      <c r="D1645" s="235" t="s">
        <v>165</v>
      </c>
      <c r="E1645" s="252" t="s">
        <v>1</v>
      </c>
      <c r="F1645" s="253" t="s">
        <v>1629</v>
      </c>
      <c r="G1645" s="251"/>
      <c r="H1645" s="254">
        <v>12</v>
      </c>
      <c r="I1645" s="255"/>
      <c r="J1645" s="251"/>
      <c r="K1645" s="251"/>
      <c r="L1645" s="256"/>
      <c r="M1645" s="257"/>
      <c r="N1645" s="258"/>
      <c r="O1645" s="258"/>
      <c r="P1645" s="258"/>
      <c r="Q1645" s="258"/>
      <c r="R1645" s="258"/>
      <c r="S1645" s="258"/>
      <c r="T1645" s="259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0" t="s">
        <v>165</v>
      </c>
      <c r="AU1645" s="260" t="s">
        <v>87</v>
      </c>
      <c r="AV1645" s="14" t="s">
        <v>87</v>
      </c>
      <c r="AW1645" s="14" t="s">
        <v>33</v>
      </c>
      <c r="AX1645" s="14" t="s">
        <v>78</v>
      </c>
      <c r="AY1645" s="260" t="s">
        <v>155</v>
      </c>
    </row>
    <row r="1646" s="13" customFormat="1">
      <c r="A1646" s="13"/>
      <c r="B1646" s="240"/>
      <c r="C1646" s="241"/>
      <c r="D1646" s="235" t="s">
        <v>165</v>
      </c>
      <c r="E1646" s="242" t="s">
        <v>1</v>
      </c>
      <c r="F1646" s="243" t="s">
        <v>216</v>
      </c>
      <c r="G1646" s="241"/>
      <c r="H1646" s="242" t="s">
        <v>1</v>
      </c>
      <c r="I1646" s="244"/>
      <c r="J1646" s="241"/>
      <c r="K1646" s="241"/>
      <c r="L1646" s="245"/>
      <c r="M1646" s="246"/>
      <c r="N1646" s="247"/>
      <c r="O1646" s="247"/>
      <c r="P1646" s="247"/>
      <c r="Q1646" s="247"/>
      <c r="R1646" s="247"/>
      <c r="S1646" s="247"/>
      <c r="T1646" s="248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9" t="s">
        <v>165</v>
      </c>
      <c r="AU1646" s="249" t="s">
        <v>87</v>
      </c>
      <c r="AV1646" s="13" t="s">
        <v>85</v>
      </c>
      <c r="AW1646" s="13" t="s">
        <v>33</v>
      </c>
      <c r="AX1646" s="13" t="s">
        <v>78</v>
      </c>
      <c r="AY1646" s="249" t="s">
        <v>155</v>
      </c>
    </row>
    <row r="1647" s="14" customFormat="1">
      <c r="A1647" s="14"/>
      <c r="B1647" s="250"/>
      <c r="C1647" s="251"/>
      <c r="D1647" s="235" t="s">
        <v>165</v>
      </c>
      <c r="E1647" s="252" t="s">
        <v>1</v>
      </c>
      <c r="F1647" s="253" t="s">
        <v>1630</v>
      </c>
      <c r="G1647" s="251"/>
      <c r="H1647" s="254">
        <v>150</v>
      </c>
      <c r="I1647" s="255"/>
      <c r="J1647" s="251"/>
      <c r="K1647" s="251"/>
      <c r="L1647" s="256"/>
      <c r="M1647" s="257"/>
      <c r="N1647" s="258"/>
      <c r="O1647" s="258"/>
      <c r="P1647" s="258"/>
      <c r="Q1647" s="258"/>
      <c r="R1647" s="258"/>
      <c r="S1647" s="258"/>
      <c r="T1647" s="259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0" t="s">
        <v>165</v>
      </c>
      <c r="AU1647" s="260" t="s">
        <v>87</v>
      </c>
      <c r="AV1647" s="14" t="s">
        <v>87</v>
      </c>
      <c r="AW1647" s="14" t="s">
        <v>33</v>
      </c>
      <c r="AX1647" s="14" t="s">
        <v>78</v>
      </c>
      <c r="AY1647" s="260" t="s">
        <v>155</v>
      </c>
    </row>
    <row r="1648" s="13" customFormat="1">
      <c r="A1648" s="13"/>
      <c r="B1648" s="240"/>
      <c r="C1648" s="241"/>
      <c r="D1648" s="235" t="s">
        <v>165</v>
      </c>
      <c r="E1648" s="242" t="s">
        <v>1</v>
      </c>
      <c r="F1648" s="243" t="s">
        <v>218</v>
      </c>
      <c r="G1648" s="241"/>
      <c r="H1648" s="242" t="s">
        <v>1</v>
      </c>
      <c r="I1648" s="244"/>
      <c r="J1648" s="241"/>
      <c r="K1648" s="241"/>
      <c r="L1648" s="245"/>
      <c r="M1648" s="246"/>
      <c r="N1648" s="247"/>
      <c r="O1648" s="247"/>
      <c r="P1648" s="247"/>
      <c r="Q1648" s="247"/>
      <c r="R1648" s="247"/>
      <c r="S1648" s="247"/>
      <c r="T1648" s="248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9" t="s">
        <v>165</v>
      </c>
      <c r="AU1648" s="249" t="s">
        <v>87</v>
      </c>
      <c r="AV1648" s="13" t="s">
        <v>85</v>
      </c>
      <c r="AW1648" s="13" t="s">
        <v>33</v>
      </c>
      <c r="AX1648" s="13" t="s">
        <v>78</v>
      </c>
      <c r="AY1648" s="249" t="s">
        <v>155</v>
      </c>
    </row>
    <row r="1649" s="14" customFormat="1">
      <c r="A1649" s="14"/>
      <c r="B1649" s="250"/>
      <c r="C1649" s="251"/>
      <c r="D1649" s="235" t="s">
        <v>165</v>
      </c>
      <c r="E1649" s="252" t="s">
        <v>1</v>
      </c>
      <c r="F1649" s="253" t="s">
        <v>1631</v>
      </c>
      <c r="G1649" s="251"/>
      <c r="H1649" s="254">
        <v>128.80000000000001</v>
      </c>
      <c r="I1649" s="255"/>
      <c r="J1649" s="251"/>
      <c r="K1649" s="251"/>
      <c r="L1649" s="256"/>
      <c r="M1649" s="257"/>
      <c r="N1649" s="258"/>
      <c r="O1649" s="258"/>
      <c r="P1649" s="258"/>
      <c r="Q1649" s="258"/>
      <c r="R1649" s="258"/>
      <c r="S1649" s="258"/>
      <c r="T1649" s="259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0" t="s">
        <v>165</v>
      </c>
      <c r="AU1649" s="260" t="s">
        <v>87</v>
      </c>
      <c r="AV1649" s="14" t="s">
        <v>87</v>
      </c>
      <c r="AW1649" s="14" t="s">
        <v>33</v>
      </c>
      <c r="AX1649" s="14" t="s">
        <v>78</v>
      </c>
      <c r="AY1649" s="260" t="s">
        <v>155</v>
      </c>
    </row>
    <row r="1650" s="13" customFormat="1">
      <c r="A1650" s="13"/>
      <c r="B1650" s="240"/>
      <c r="C1650" s="241"/>
      <c r="D1650" s="235" t="s">
        <v>165</v>
      </c>
      <c r="E1650" s="242" t="s">
        <v>1</v>
      </c>
      <c r="F1650" s="243" t="s">
        <v>422</v>
      </c>
      <c r="G1650" s="241"/>
      <c r="H1650" s="242" t="s">
        <v>1</v>
      </c>
      <c r="I1650" s="244"/>
      <c r="J1650" s="241"/>
      <c r="K1650" s="241"/>
      <c r="L1650" s="245"/>
      <c r="M1650" s="246"/>
      <c r="N1650" s="247"/>
      <c r="O1650" s="247"/>
      <c r="P1650" s="247"/>
      <c r="Q1650" s="247"/>
      <c r="R1650" s="247"/>
      <c r="S1650" s="247"/>
      <c r="T1650" s="248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9" t="s">
        <v>165</v>
      </c>
      <c r="AU1650" s="249" t="s">
        <v>87</v>
      </c>
      <c r="AV1650" s="13" t="s">
        <v>85</v>
      </c>
      <c r="AW1650" s="13" t="s">
        <v>33</v>
      </c>
      <c r="AX1650" s="13" t="s">
        <v>78</v>
      </c>
      <c r="AY1650" s="249" t="s">
        <v>155</v>
      </c>
    </row>
    <row r="1651" s="14" customFormat="1">
      <c r="A1651" s="14"/>
      <c r="B1651" s="250"/>
      <c r="C1651" s="251"/>
      <c r="D1651" s="235" t="s">
        <v>165</v>
      </c>
      <c r="E1651" s="252" t="s">
        <v>1</v>
      </c>
      <c r="F1651" s="253" t="s">
        <v>1632</v>
      </c>
      <c r="G1651" s="251"/>
      <c r="H1651" s="254">
        <v>176.80000000000001</v>
      </c>
      <c r="I1651" s="255"/>
      <c r="J1651" s="251"/>
      <c r="K1651" s="251"/>
      <c r="L1651" s="256"/>
      <c r="M1651" s="257"/>
      <c r="N1651" s="258"/>
      <c r="O1651" s="258"/>
      <c r="P1651" s="258"/>
      <c r="Q1651" s="258"/>
      <c r="R1651" s="258"/>
      <c r="S1651" s="258"/>
      <c r="T1651" s="259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0" t="s">
        <v>165</v>
      </c>
      <c r="AU1651" s="260" t="s">
        <v>87</v>
      </c>
      <c r="AV1651" s="14" t="s">
        <v>87</v>
      </c>
      <c r="AW1651" s="14" t="s">
        <v>33</v>
      </c>
      <c r="AX1651" s="14" t="s">
        <v>78</v>
      </c>
      <c r="AY1651" s="260" t="s">
        <v>155</v>
      </c>
    </row>
    <row r="1652" s="13" customFormat="1">
      <c r="A1652" s="13"/>
      <c r="B1652" s="240"/>
      <c r="C1652" s="241"/>
      <c r="D1652" s="235" t="s">
        <v>165</v>
      </c>
      <c r="E1652" s="242" t="s">
        <v>1</v>
      </c>
      <c r="F1652" s="243" t="s">
        <v>222</v>
      </c>
      <c r="G1652" s="241"/>
      <c r="H1652" s="242" t="s">
        <v>1</v>
      </c>
      <c r="I1652" s="244"/>
      <c r="J1652" s="241"/>
      <c r="K1652" s="241"/>
      <c r="L1652" s="245"/>
      <c r="M1652" s="246"/>
      <c r="N1652" s="247"/>
      <c r="O1652" s="247"/>
      <c r="P1652" s="247"/>
      <c r="Q1652" s="247"/>
      <c r="R1652" s="247"/>
      <c r="S1652" s="247"/>
      <c r="T1652" s="248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9" t="s">
        <v>165</v>
      </c>
      <c r="AU1652" s="249" t="s">
        <v>87</v>
      </c>
      <c r="AV1652" s="13" t="s">
        <v>85</v>
      </c>
      <c r="AW1652" s="13" t="s">
        <v>33</v>
      </c>
      <c r="AX1652" s="13" t="s">
        <v>78</v>
      </c>
      <c r="AY1652" s="249" t="s">
        <v>155</v>
      </c>
    </row>
    <row r="1653" s="14" customFormat="1">
      <c r="A1653" s="14"/>
      <c r="B1653" s="250"/>
      <c r="C1653" s="251"/>
      <c r="D1653" s="235" t="s">
        <v>165</v>
      </c>
      <c r="E1653" s="252" t="s">
        <v>1</v>
      </c>
      <c r="F1653" s="253" t="s">
        <v>1633</v>
      </c>
      <c r="G1653" s="251"/>
      <c r="H1653" s="254">
        <v>18</v>
      </c>
      <c r="I1653" s="255"/>
      <c r="J1653" s="251"/>
      <c r="K1653" s="251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0" t="s">
        <v>165</v>
      </c>
      <c r="AU1653" s="260" t="s">
        <v>87</v>
      </c>
      <c r="AV1653" s="14" t="s">
        <v>87</v>
      </c>
      <c r="AW1653" s="14" t="s">
        <v>33</v>
      </c>
      <c r="AX1653" s="14" t="s">
        <v>78</v>
      </c>
      <c r="AY1653" s="260" t="s">
        <v>155</v>
      </c>
    </row>
    <row r="1654" s="15" customFormat="1">
      <c r="A1654" s="15"/>
      <c r="B1654" s="261"/>
      <c r="C1654" s="262"/>
      <c r="D1654" s="235" t="s">
        <v>165</v>
      </c>
      <c r="E1654" s="263" t="s">
        <v>1</v>
      </c>
      <c r="F1654" s="264" t="s">
        <v>168</v>
      </c>
      <c r="G1654" s="262"/>
      <c r="H1654" s="265">
        <v>5050.1999999999998</v>
      </c>
      <c r="I1654" s="266"/>
      <c r="J1654" s="262"/>
      <c r="K1654" s="262"/>
      <c r="L1654" s="267"/>
      <c r="M1654" s="268"/>
      <c r="N1654" s="269"/>
      <c r="O1654" s="269"/>
      <c r="P1654" s="269"/>
      <c r="Q1654" s="269"/>
      <c r="R1654" s="269"/>
      <c r="S1654" s="269"/>
      <c r="T1654" s="270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71" t="s">
        <v>165</v>
      </c>
      <c r="AU1654" s="271" t="s">
        <v>87</v>
      </c>
      <c r="AV1654" s="15" t="s">
        <v>161</v>
      </c>
      <c r="AW1654" s="15" t="s">
        <v>33</v>
      </c>
      <c r="AX1654" s="15" t="s">
        <v>85</v>
      </c>
      <c r="AY1654" s="271" t="s">
        <v>155</v>
      </c>
    </row>
    <row r="1655" s="2" customFormat="1" ht="21.75" customHeight="1">
      <c r="A1655" s="39"/>
      <c r="B1655" s="40"/>
      <c r="C1655" s="221" t="s">
        <v>1634</v>
      </c>
      <c r="D1655" s="221" t="s">
        <v>157</v>
      </c>
      <c r="E1655" s="222" t="s">
        <v>1635</v>
      </c>
      <c r="F1655" s="223" t="s">
        <v>1636</v>
      </c>
      <c r="G1655" s="224" t="s">
        <v>363</v>
      </c>
      <c r="H1655" s="225">
        <v>2086</v>
      </c>
      <c r="I1655" s="226"/>
      <c r="J1655" s="227">
        <f>ROUND(I1655*H1655,2)</f>
        <v>0</v>
      </c>
      <c r="K1655" s="228"/>
      <c r="L1655" s="45"/>
      <c r="M1655" s="229" t="s">
        <v>1</v>
      </c>
      <c r="N1655" s="230" t="s">
        <v>43</v>
      </c>
      <c r="O1655" s="92"/>
      <c r="P1655" s="231">
        <f>O1655*H1655</f>
        <v>0</v>
      </c>
      <c r="Q1655" s="231">
        <v>0</v>
      </c>
      <c r="R1655" s="231">
        <f>Q1655*H1655</f>
        <v>0</v>
      </c>
      <c r="S1655" s="231">
        <v>0</v>
      </c>
      <c r="T1655" s="232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33" t="s">
        <v>161</v>
      </c>
      <c r="AT1655" s="233" t="s">
        <v>157</v>
      </c>
      <c r="AU1655" s="233" t="s">
        <v>87</v>
      </c>
      <c r="AY1655" s="18" t="s">
        <v>155</v>
      </c>
      <c r="BE1655" s="234">
        <f>IF(N1655="základní",J1655,0)</f>
        <v>0</v>
      </c>
      <c r="BF1655" s="234">
        <f>IF(N1655="snížená",J1655,0)</f>
        <v>0</v>
      </c>
      <c r="BG1655" s="234">
        <f>IF(N1655="zákl. přenesená",J1655,0)</f>
        <v>0</v>
      </c>
      <c r="BH1655" s="234">
        <f>IF(N1655="sníž. přenesená",J1655,0)</f>
        <v>0</v>
      </c>
      <c r="BI1655" s="234">
        <f>IF(N1655="nulová",J1655,0)</f>
        <v>0</v>
      </c>
      <c r="BJ1655" s="18" t="s">
        <v>85</v>
      </c>
      <c r="BK1655" s="234">
        <f>ROUND(I1655*H1655,2)</f>
        <v>0</v>
      </c>
      <c r="BL1655" s="18" t="s">
        <v>161</v>
      </c>
      <c r="BM1655" s="233" t="s">
        <v>1637</v>
      </c>
    </row>
    <row r="1656" s="2" customFormat="1">
      <c r="A1656" s="39"/>
      <c r="B1656" s="40"/>
      <c r="C1656" s="41"/>
      <c r="D1656" s="235" t="s">
        <v>163</v>
      </c>
      <c r="E1656" s="41"/>
      <c r="F1656" s="236" t="s">
        <v>1638</v>
      </c>
      <c r="G1656" s="41"/>
      <c r="H1656" s="41"/>
      <c r="I1656" s="237"/>
      <c r="J1656" s="41"/>
      <c r="K1656" s="41"/>
      <c r="L1656" s="45"/>
      <c r="M1656" s="238"/>
      <c r="N1656" s="239"/>
      <c r="O1656" s="92"/>
      <c r="P1656" s="92"/>
      <c r="Q1656" s="92"/>
      <c r="R1656" s="92"/>
      <c r="S1656" s="92"/>
      <c r="T1656" s="93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163</v>
      </c>
      <c r="AU1656" s="18" t="s">
        <v>87</v>
      </c>
    </row>
    <row r="1657" s="13" customFormat="1">
      <c r="A1657" s="13"/>
      <c r="B1657" s="240"/>
      <c r="C1657" s="241"/>
      <c r="D1657" s="235" t="s">
        <v>165</v>
      </c>
      <c r="E1657" s="242" t="s">
        <v>1</v>
      </c>
      <c r="F1657" s="243" t="s">
        <v>231</v>
      </c>
      <c r="G1657" s="241"/>
      <c r="H1657" s="242" t="s">
        <v>1</v>
      </c>
      <c r="I1657" s="244"/>
      <c r="J1657" s="241"/>
      <c r="K1657" s="241"/>
      <c r="L1657" s="245"/>
      <c r="M1657" s="246"/>
      <c r="N1657" s="247"/>
      <c r="O1657" s="247"/>
      <c r="P1657" s="247"/>
      <c r="Q1657" s="247"/>
      <c r="R1657" s="247"/>
      <c r="S1657" s="247"/>
      <c r="T1657" s="248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9" t="s">
        <v>165</v>
      </c>
      <c r="AU1657" s="249" t="s">
        <v>87</v>
      </c>
      <c r="AV1657" s="13" t="s">
        <v>85</v>
      </c>
      <c r="AW1657" s="13" t="s">
        <v>33</v>
      </c>
      <c r="AX1657" s="13" t="s">
        <v>78</v>
      </c>
      <c r="AY1657" s="249" t="s">
        <v>155</v>
      </c>
    </row>
    <row r="1658" s="13" customFormat="1">
      <c r="A1658" s="13"/>
      <c r="B1658" s="240"/>
      <c r="C1658" s="241"/>
      <c r="D1658" s="235" t="s">
        <v>165</v>
      </c>
      <c r="E1658" s="242" t="s">
        <v>1</v>
      </c>
      <c r="F1658" s="243" t="s">
        <v>232</v>
      </c>
      <c r="G1658" s="241"/>
      <c r="H1658" s="242" t="s">
        <v>1</v>
      </c>
      <c r="I1658" s="244"/>
      <c r="J1658" s="241"/>
      <c r="K1658" s="241"/>
      <c r="L1658" s="245"/>
      <c r="M1658" s="246"/>
      <c r="N1658" s="247"/>
      <c r="O1658" s="247"/>
      <c r="P1658" s="247"/>
      <c r="Q1658" s="247"/>
      <c r="R1658" s="247"/>
      <c r="S1658" s="247"/>
      <c r="T1658" s="248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9" t="s">
        <v>165</v>
      </c>
      <c r="AU1658" s="249" t="s">
        <v>87</v>
      </c>
      <c r="AV1658" s="13" t="s">
        <v>85</v>
      </c>
      <c r="AW1658" s="13" t="s">
        <v>33</v>
      </c>
      <c r="AX1658" s="13" t="s">
        <v>78</v>
      </c>
      <c r="AY1658" s="249" t="s">
        <v>155</v>
      </c>
    </row>
    <row r="1659" s="14" customFormat="1">
      <c r="A1659" s="14"/>
      <c r="B1659" s="250"/>
      <c r="C1659" s="251"/>
      <c r="D1659" s="235" t="s">
        <v>165</v>
      </c>
      <c r="E1659" s="252" t="s">
        <v>1</v>
      </c>
      <c r="F1659" s="253" t="s">
        <v>1639</v>
      </c>
      <c r="G1659" s="251"/>
      <c r="H1659" s="254">
        <v>161</v>
      </c>
      <c r="I1659" s="255"/>
      <c r="J1659" s="251"/>
      <c r="K1659" s="251"/>
      <c r="L1659" s="256"/>
      <c r="M1659" s="257"/>
      <c r="N1659" s="258"/>
      <c r="O1659" s="258"/>
      <c r="P1659" s="258"/>
      <c r="Q1659" s="258"/>
      <c r="R1659" s="258"/>
      <c r="S1659" s="258"/>
      <c r="T1659" s="259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0" t="s">
        <v>165</v>
      </c>
      <c r="AU1659" s="260" t="s">
        <v>87</v>
      </c>
      <c r="AV1659" s="14" t="s">
        <v>87</v>
      </c>
      <c r="AW1659" s="14" t="s">
        <v>33</v>
      </c>
      <c r="AX1659" s="14" t="s">
        <v>78</v>
      </c>
      <c r="AY1659" s="260" t="s">
        <v>155</v>
      </c>
    </row>
    <row r="1660" s="14" customFormat="1">
      <c r="A1660" s="14"/>
      <c r="B1660" s="250"/>
      <c r="C1660" s="251"/>
      <c r="D1660" s="235" t="s">
        <v>165</v>
      </c>
      <c r="E1660" s="252" t="s">
        <v>1</v>
      </c>
      <c r="F1660" s="253" t="s">
        <v>1640</v>
      </c>
      <c r="G1660" s="251"/>
      <c r="H1660" s="254">
        <v>278</v>
      </c>
      <c r="I1660" s="255"/>
      <c r="J1660" s="251"/>
      <c r="K1660" s="251"/>
      <c r="L1660" s="256"/>
      <c r="M1660" s="257"/>
      <c r="N1660" s="258"/>
      <c r="O1660" s="258"/>
      <c r="P1660" s="258"/>
      <c r="Q1660" s="258"/>
      <c r="R1660" s="258"/>
      <c r="S1660" s="258"/>
      <c r="T1660" s="259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0" t="s">
        <v>165</v>
      </c>
      <c r="AU1660" s="260" t="s">
        <v>87</v>
      </c>
      <c r="AV1660" s="14" t="s">
        <v>87</v>
      </c>
      <c r="AW1660" s="14" t="s">
        <v>33</v>
      </c>
      <c r="AX1660" s="14" t="s">
        <v>78</v>
      </c>
      <c r="AY1660" s="260" t="s">
        <v>155</v>
      </c>
    </row>
    <row r="1661" s="13" customFormat="1">
      <c r="A1661" s="13"/>
      <c r="B1661" s="240"/>
      <c r="C1661" s="241"/>
      <c r="D1661" s="235" t="s">
        <v>165</v>
      </c>
      <c r="E1661" s="242" t="s">
        <v>1</v>
      </c>
      <c r="F1661" s="243" t="s">
        <v>235</v>
      </c>
      <c r="G1661" s="241"/>
      <c r="H1661" s="242" t="s">
        <v>1</v>
      </c>
      <c r="I1661" s="244"/>
      <c r="J1661" s="241"/>
      <c r="K1661" s="241"/>
      <c r="L1661" s="245"/>
      <c r="M1661" s="246"/>
      <c r="N1661" s="247"/>
      <c r="O1661" s="247"/>
      <c r="P1661" s="247"/>
      <c r="Q1661" s="247"/>
      <c r="R1661" s="247"/>
      <c r="S1661" s="247"/>
      <c r="T1661" s="248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9" t="s">
        <v>165</v>
      </c>
      <c r="AU1661" s="249" t="s">
        <v>87</v>
      </c>
      <c r="AV1661" s="13" t="s">
        <v>85</v>
      </c>
      <c r="AW1661" s="13" t="s">
        <v>33</v>
      </c>
      <c r="AX1661" s="13" t="s">
        <v>78</v>
      </c>
      <c r="AY1661" s="249" t="s">
        <v>155</v>
      </c>
    </row>
    <row r="1662" s="14" customFormat="1">
      <c r="A1662" s="14"/>
      <c r="B1662" s="250"/>
      <c r="C1662" s="251"/>
      <c r="D1662" s="235" t="s">
        <v>165</v>
      </c>
      <c r="E1662" s="252" t="s">
        <v>1</v>
      </c>
      <c r="F1662" s="253" t="s">
        <v>1641</v>
      </c>
      <c r="G1662" s="251"/>
      <c r="H1662" s="254">
        <v>20.199999999999999</v>
      </c>
      <c r="I1662" s="255"/>
      <c r="J1662" s="251"/>
      <c r="K1662" s="251"/>
      <c r="L1662" s="256"/>
      <c r="M1662" s="257"/>
      <c r="N1662" s="258"/>
      <c r="O1662" s="258"/>
      <c r="P1662" s="258"/>
      <c r="Q1662" s="258"/>
      <c r="R1662" s="258"/>
      <c r="S1662" s="258"/>
      <c r="T1662" s="259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0" t="s">
        <v>165</v>
      </c>
      <c r="AU1662" s="260" t="s">
        <v>87</v>
      </c>
      <c r="AV1662" s="14" t="s">
        <v>87</v>
      </c>
      <c r="AW1662" s="14" t="s">
        <v>33</v>
      </c>
      <c r="AX1662" s="14" t="s">
        <v>78</v>
      </c>
      <c r="AY1662" s="260" t="s">
        <v>155</v>
      </c>
    </row>
    <row r="1663" s="13" customFormat="1">
      <c r="A1663" s="13"/>
      <c r="B1663" s="240"/>
      <c r="C1663" s="241"/>
      <c r="D1663" s="235" t="s">
        <v>165</v>
      </c>
      <c r="E1663" s="242" t="s">
        <v>1</v>
      </c>
      <c r="F1663" s="243" t="s">
        <v>237</v>
      </c>
      <c r="G1663" s="241"/>
      <c r="H1663" s="242" t="s">
        <v>1</v>
      </c>
      <c r="I1663" s="244"/>
      <c r="J1663" s="241"/>
      <c r="K1663" s="241"/>
      <c r="L1663" s="245"/>
      <c r="M1663" s="246"/>
      <c r="N1663" s="247"/>
      <c r="O1663" s="247"/>
      <c r="P1663" s="247"/>
      <c r="Q1663" s="247"/>
      <c r="R1663" s="247"/>
      <c r="S1663" s="247"/>
      <c r="T1663" s="248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9" t="s">
        <v>165</v>
      </c>
      <c r="AU1663" s="249" t="s">
        <v>87</v>
      </c>
      <c r="AV1663" s="13" t="s">
        <v>85</v>
      </c>
      <c r="AW1663" s="13" t="s">
        <v>33</v>
      </c>
      <c r="AX1663" s="13" t="s">
        <v>78</v>
      </c>
      <c r="AY1663" s="249" t="s">
        <v>155</v>
      </c>
    </row>
    <row r="1664" s="14" customFormat="1">
      <c r="A1664" s="14"/>
      <c r="B1664" s="250"/>
      <c r="C1664" s="251"/>
      <c r="D1664" s="235" t="s">
        <v>165</v>
      </c>
      <c r="E1664" s="252" t="s">
        <v>1</v>
      </c>
      <c r="F1664" s="253" t="s">
        <v>1642</v>
      </c>
      <c r="G1664" s="251"/>
      <c r="H1664" s="254">
        <v>566.79999999999995</v>
      </c>
      <c r="I1664" s="255"/>
      <c r="J1664" s="251"/>
      <c r="K1664" s="251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0" t="s">
        <v>165</v>
      </c>
      <c r="AU1664" s="260" t="s">
        <v>87</v>
      </c>
      <c r="AV1664" s="14" t="s">
        <v>87</v>
      </c>
      <c r="AW1664" s="14" t="s">
        <v>33</v>
      </c>
      <c r="AX1664" s="14" t="s">
        <v>78</v>
      </c>
      <c r="AY1664" s="260" t="s">
        <v>155</v>
      </c>
    </row>
    <row r="1665" s="13" customFormat="1">
      <c r="A1665" s="13"/>
      <c r="B1665" s="240"/>
      <c r="C1665" s="241"/>
      <c r="D1665" s="235" t="s">
        <v>165</v>
      </c>
      <c r="E1665" s="242" t="s">
        <v>1</v>
      </c>
      <c r="F1665" s="243" t="s">
        <v>239</v>
      </c>
      <c r="G1665" s="241"/>
      <c r="H1665" s="242" t="s">
        <v>1</v>
      </c>
      <c r="I1665" s="244"/>
      <c r="J1665" s="241"/>
      <c r="K1665" s="241"/>
      <c r="L1665" s="245"/>
      <c r="M1665" s="246"/>
      <c r="N1665" s="247"/>
      <c r="O1665" s="247"/>
      <c r="P1665" s="247"/>
      <c r="Q1665" s="247"/>
      <c r="R1665" s="247"/>
      <c r="S1665" s="247"/>
      <c r="T1665" s="248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9" t="s">
        <v>165</v>
      </c>
      <c r="AU1665" s="249" t="s">
        <v>87</v>
      </c>
      <c r="AV1665" s="13" t="s">
        <v>85</v>
      </c>
      <c r="AW1665" s="13" t="s">
        <v>33</v>
      </c>
      <c r="AX1665" s="13" t="s">
        <v>78</v>
      </c>
      <c r="AY1665" s="249" t="s">
        <v>155</v>
      </c>
    </row>
    <row r="1666" s="14" customFormat="1">
      <c r="A1666" s="14"/>
      <c r="B1666" s="250"/>
      <c r="C1666" s="251"/>
      <c r="D1666" s="235" t="s">
        <v>165</v>
      </c>
      <c r="E1666" s="252" t="s">
        <v>1</v>
      </c>
      <c r="F1666" s="253" t="s">
        <v>1643</v>
      </c>
      <c r="G1666" s="251"/>
      <c r="H1666" s="254">
        <v>10.4</v>
      </c>
      <c r="I1666" s="255"/>
      <c r="J1666" s="251"/>
      <c r="K1666" s="251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0" t="s">
        <v>165</v>
      </c>
      <c r="AU1666" s="260" t="s">
        <v>87</v>
      </c>
      <c r="AV1666" s="14" t="s">
        <v>87</v>
      </c>
      <c r="AW1666" s="14" t="s">
        <v>33</v>
      </c>
      <c r="AX1666" s="14" t="s">
        <v>78</v>
      </c>
      <c r="AY1666" s="260" t="s">
        <v>155</v>
      </c>
    </row>
    <row r="1667" s="13" customFormat="1">
      <c r="A1667" s="13"/>
      <c r="B1667" s="240"/>
      <c r="C1667" s="241"/>
      <c r="D1667" s="235" t="s">
        <v>165</v>
      </c>
      <c r="E1667" s="242" t="s">
        <v>1</v>
      </c>
      <c r="F1667" s="243" t="s">
        <v>241</v>
      </c>
      <c r="G1667" s="241"/>
      <c r="H1667" s="242" t="s">
        <v>1</v>
      </c>
      <c r="I1667" s="244"/>
      <c r="J1667" s="241"/>
      <c r="K1667" s="241"/>
      <c r="L1667" s="245"/>
      <c r="M1667" s="246"/>
      <c r="N1667" s="247"/>
      <c r="O1667" s="247"/>
      <c r="P1667" s="247"/>
      <c r="Q1667" s="247"/>
      <c r="R1667" s="247"/>
      <c r="S1667" s="247"/>
      <c r="T1667" s="248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9" t="s">
        <v>165</v>
      </c>
      <c r="AU1667" s="249" t="s">
        <v>87</v>
      </c>
      <c r="AV1667" s="13" t="s">
        <v>85</v>
      </c>
      <c r="AW1667" s="13" t="s">
        <v>33</v>
      </c>
      <c r="AX1667" s="13" t="s">
        <v>78</v>
      </c>
      <c r="AY1667" s="249" t="s">
        <v>155</v>
      </c>
    </row>
    <row r="1668" s="14" customFormat="1">
      <c r="A1668" s="14"/>
      <c r="B1668" s="250"/>
      <c r="C1668" s="251"/>
      <c r="D1668" s="235" t="s">
        <v>165</v>
      </c>
      <c r="E1668" s="252" t="s">
        <v>1</v>
      </c>
      <c r="F1668" s="253" t="s">
        <v>1644</v>
      </c>
      <c r="G1668" s="251"/>
      <c r="H1668" s="254">
        <v>10.800000000000001</v>
      </c>
      <c r="I1668" s="255"/>
      <c r="J1668" s="251"/>
      <c r="K1668" s="251"/>
      <c r="L1668" s="256"/>
      <c r="M1668" s="257"/>
      <c r="N1668" s="258"/>
      <c r="O1668" s="258"/>
      <c r="P1668" s="258"/>
      <c r="Q1668" s="258"/>
      <c r="R1668" s="258"/>
      <c r="S1668" s="258"/>
      <c r="T1668" s="259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0" t="s">
        <v>165</v>
      </c>
      <c r="AU1668" s="260" t="s">
        <v>87</v>
      </c>
      <c r="AV1668" s="14" t="s">
        <v>87</v>
      </c>
      <c r="AW1668" s="14" t="s">
        <v>33</v>
      </c>
      <c r="AX1668" s="14" t="s">
        <v>78</v>
      </c>
      <c r="AY1668" s="260" t="s">
        <v>155</v>
      </c>
    </row>
    <row r="1669" s="13" customFormat="1">
      <c r="A1669" s="13"/>
      <c r="B1669" s="240"/>
      <c r="C1669" s="241"/>
      <c r="D1669" s="235" t="s">
        <v>165</v>
      </c>
      <c r="E1669" s="242" t="s">
        <v>1</v>
      </c>
      <c r="F1669" s="243" t="s">
        <v>244</v>
      </c>
      <c r="G1669" s="241"/>
      <c r="H1669" s="242" t="s">
        <v>1</v>
      </c>
      <c r="I1669" s="244"/>
      <c r="J1669" s="241"/>
      <c r="K1669" s="241"/>
      <c r="L1669" s="245"/>
      <c r="M1669" s="246"/>
      <c r="N1669" s="247"/>
      <c r="O1669" s="247"/>
      <c r="P1669" s="247"/>
      <c r="Q1669" s="247"/>
      <c r="R1669" s="247"/>
      <c r="S1669" s="247"/>
      <c r="T1669" s="248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9" t="s">
        <v>165</v>
      </c>
      <c r="AU1669" s="249" t="s">
        <v>87</v>
      </c>
      <c r="AV1669" s="13" t="s">
        <v>85</v>
      </c>
      <c r="AW1669" s="13" t="s">
        <v>33</v>
      </c>
      <c r="AX1669" s="13" t="s">
        <v>78</v>
      </c>
      <c r="AY1669" s="249" t="s">
        <v>155</v>
      </c>
    </row>
    <row r="1670" s="13" customFormat="1">
      <c r="A1670" s="13"/>
      <c r="B1670" s="240"/>
      <c r="C1670" s="241"/>
      <c r="D1670" s="235" t="s">
        <v>165</v>
      </c>
      <c r="E1670" s="242" t="s">
        <v>1</v>
      </c>
      <c r="F1670" s="243" t="s">
        <v>237</v>
      </c>
      <c r="G1670" s="241"/>
      <c r="H1670" s="242" t="s">
        <v>1</v>
      </c>
      <c r="I1670" s="244"/>
      <c r="J1670" s="241"/>
      <c r="K1670" s="241"/>
      <c r="L1670" s="245"/>
      <c r="M1670" s="246"/>
      <c r="N1670" s="247"/>
      <c r="O1670" s="247"/>
      <c r="P1670" s="247"/>
      <c r="Q1670" s="247"/>
      <c r="R1670" s="247"/>
      <c r="S1670" s="247"/>
      <c r="T1670" s="248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9" t="s">
        <v>165</v>
      </c>
      <c r="AU1670" s="249" t="s">
        <v>87</v>
      </c>
      <c r="AV1670" s="13" t="s">
        <v>85</v>
      </c>
      <c r="AW1670" s="13" t="s">
        <v>33</v>
      </c>
      <c r="AX1670" s="13" t="s">
        <v>78</v>
      </c>
      <c r="AY1670" s="249" t="s">
        <v>155</v>
      </c>
    </row>
    <row r="1671" s="14" customFormat="1">
      <c r="A1671" s="14"/>
      <c r="B1671" s="250"/>
      <c r="C1671" s="251"/>
      <c r="D1671" s="235" t="s">
        <v>165</v>
      </c>
      <c r="E1671" s="252" t="s">
        <v>1</v>
      </c>
      <c r="F1671" s="253" t="s">
        <v>1645</v>
      </c>
      <c r="G1671" s="251"/>
      <c r="H1671" s="254">
        <v>111</v>
      </c>
      <c r="I1671" s="255"/>
      <c r="J1671" s="251"/>
      <c r="K1671" s="251"/>
      <c r="L1671" s="256"/>
      <c r="M1671" s="257"/>
      <c r="N1671" s="258"/>
      <c r="O1671" s="258"/>
      <c r="P1671" s="258"/>
      <c r="Q1671" s="258"/>
      <c r="R1671" s="258"/>
      <c r="S1671" s="258"/>
      <c r="T1671" s="259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0" t="s">
        <v>165</v>
      </c>
      <c r="AU1671" s="260" t="s">
        <v>87</v>
      </c>
      <c r="AV1671" s="14" t="s">
        <v>87</v>
      </c>
      <c r="AW1671" s="14" t="s">
        <v>33</v>
      </c>
      <c r="AX1671" s="14" t="s">
        <v>78</v>
      </c>
      <c r="AY1671" s="260" t="s">
        <v>155</v>
      </c>
    </row>
    <row r="1672" s="13" customFormat="1">
      <c r="A1672" s="13"/>
      <c r="B1672" s="240"/>
      <c r="C1672" s="241"/>
      <c r="D1672" s="235" t="s">
        <v>165</v>
      </c>
      <c r="E1672" s="242" t="s">
        <v>1</v>
      </c>
      <c r="F1672" s="243" t="s">
        <v>239</v>
      </c>
      <c r="G1672" s="241"/>
      <c r="H1672" s="242" t="s">
        <v>1</v>
      </c>
      <c r="I1672" s="244"/>
      <c r="J1672" s="241"/>
      <c r="K1672" s="241"/>
      <c r="L1672" s="245"/>
      <c r="M1672" s="246"/>
      <c r="N1672" s="247"/>
      <c r="O1672" s="247"/>
      <c r="P1672" s="247"/>
      <c r="Q1672" s="247"/>
      <c r="R1672" s="247"/>
      <c r="S1672" s="247"/>
      <c r="T1672" s="248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9" t="s">
        <v>165</v>
      </c>
      <c r="AU1672" s="249" t="s">
        <v>87</v>
      </c>
      <c r="AV1672" s="13" t="s">
        <v>85</v>
      </c>
      <c r="AW1672" s="13" t="s">
        <v>33</v>
      </c>
      <c r="AX1672" s="13" t="s">
        <v>78</v>
      </c>
      <c r="AY1672" s="249" t="s">
        <v>155</v>
      </c>
    </row>
    <row r="1673" s="14" customFormat="1">
      <c r="A1673" s="14"/>
      <c r="B1673" s="250"/>
      <c r="C1673" s="251"/>
      <c r="D1673" s="235" t="s">
        <v>165</v>
      </c>
      <c r="E1673" s="252" t="s">
        <v>1</v>
      </c>
      <c r="F1673" s="253" t="s">
        <v>1646</v>
      </c>
      <c r="G1673" s="251"/>
      <c r="H1673" s="254">
        <v>181.80000000000001</v>
      </c>
      <c r="I1673" s="255"/>
      <c r="J1673" s="251"/>
      <c r="K1673" s="251"/>
      <c r="L1673" s="256"/>
      <c r="M1673" s="257"/>
      <c r="N1673" s="258"/>
      <c r="O1673" s="258"/>
      <c r="P1673" s="258"/>
      <c r="Q1673" s="258"/>
      <c r="R1673" s="258"/>
      <c r="S1673" s="258"/>
      <c r="T1673" s="259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0" t="s">
        <v>165</v>
      </c>
      <c r="AU1673" s="260" t="s">
        <v>87</v>
      </c>
      <c r="AV1673" s="14" t="s">
        <v>87</v>
      </c>
      <c r="AW1673" s="14" t="s">
        <v>33</v>
      </c>
      <c r="AX1673" s="14" t="s">
        <v>78</v>
      </c>
      <c r="AY1673" s="260" t="s">
        <v>155</v>
      </c>
    </row>
    <row r="1674" s="13" customFormat="1">
      <c r="A1674" s="13"/>
      <c r="B1674" s="240"/>
      <c r="C1674" s="241"/>
      <c r="D1674" s="235" t="s">
        <v>165</v>
      </c>
      <c r="E1674" s="242" t="s">
        <v>1</v>
      </c>
      <c r="F1674" s="243" t="s">
        <v>241</v>
      </c>
      <c r="G1674" s="241"/>
      <c r="H1674" s="242" t="s">
        <v>1</v>
      </c>
      <c r="I1674" s="244"/>
      <c r="J1674" s="241"/>
      <c r="K1674" s="241"/>
      <c r="L1674" s="245"/>
      <c r="M1674" s="246"/>
      <c r="N1674" s="247"/>
      <c r="O1674" s="247"/>
      <c r="P1674" s="247"/>
      <c r="Q1674" s="247"/>
      <c r="R1674" s="247"/>
      <c r="S1674" s="247"/>
      <c r="T1674" s="248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9" t="s">
        <v>165</v>
      </c>
      <c r="AU1674" s="249" t="s">
        <v>87</v>
      </c>
      <c r="AV1674" s="13" t="s">
        <v>85</v>
      </c>
      <c r="AW1674" s="13" t="s">
        <v>33</v>
      </c>
      <c r="AX1674" s="13" t="s">
        <v>78</v>
      </c>
      <c r="AY1674" s="249" t="s">
        <v>155</v>
      </c>
    </row>
    <row r="1675" s="14" customFormat="1">
      <c r="A1675" s="14"/>
      <c r="B1675" s="250"/>
      <c r="C1675" s="251"/>
      <c r="D1675" s="235" t="s">
        <v>165</v>
      </c>
      <c r="E1675" s="252" t="s">
        <v>1</v>
      </c>
      <c r="F1675" s="253" t="s">
        <v>1647</v>
      </c>
      <c r="G1675" s="251"/>
      <c r="H1675" s="254">
        <v>163</v>
      </c>
      <c r="I1675" s="255"/>
      <c r="J1675" s="251"/>
      <c r="K1675" s="251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0" t="s">
        <v>165</v>
      </c>
      <c r="AU1675" s="260" t="s">
        <v>87</v>
      </c>
      <c r="AV1675" s="14" t="s">
        <v>87</v>
      </c>
      <c r="AW1675" s="14" t="s">
        <v>33</v>
      </c>
      <c r="AX1675" s="14" t="s">
        <v>78</v>
      </c>
      <c r="AY1675" s="260" t="s">
        <v>155</v>
      </c>
    </row>
    <row r="1676" s="13" customFormat="1">
      <c r="A1676" s="13"/>
      <c r="B1676" s="240"/>
      <c r="C1676" s="241"/>
      <c r="D1676" s="235" t="s">
        <v>165</v>
      </c>
      <c r="E1676" s="242" t="s">
        <v>1</v>
      </c>
      <c r="F1676" s="243" t="s">
        <v>248</v>
      </c>
      <c r="G1676" s="241"/>
      <c r="H1676" s="242" t="s">
        <v>1</v>
      </c>
      <c r="I1676" s="244"/>
      <c r="J1676" s="241"/>
      <c r="K1676" s="241"/>
      <c r="L1676" s="245"/>
      <c r="M1676" s="246"/>
      <c r="N1676" s="247"/>
      <c r="O1676" s="247"/>
      <c r="P1676" s="247"/>
      <c r="Q1676" s="247"/>
      <c r="R1676" s="247"/>
      <c r="S1676" s="247"/>
      <c r="T1676" s="248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9" t="s">
        <v>165</v>
      </c>
      <c r="AU1676" s="249" t="s">
        <v>87</v>
      </c>
      <c r="AV1676" s="13" t="s">
        <v>85</v>
      </c>
      <c r="AW1676" s="13" t="s">
        <v>33</v>
      </c>
      <c r="AX1676" s="13" t="s">
        <v>78</v>
      </c>
      <c r="AY1676" s="249" t="s">
        <v>155</v>
      </c>
    </row>
    <row r="1677" s="14" customFormat="1">
      <c r="A1677" s="14"/>
      <c r="B1677" s="250"/>
      <c r="C1677" s="251"/>
      <c r="D1677" s="235" t="s">
        <v>165</v>
      </c>
      <c r="E1677" s="252" t="s">
        <v>1</v>
      </c>
      <c r="F1677" s="253" t="s">
        <v>1648</v>
      </c>
      <c r="G1677" s="251"/>
      <c r="H1677" s="254">
        <v>103</v>
      </c>
      <c r="I1677" s="255"/>
      <c r="J1677" s="251"/>
      <c r="K1677" s="251"/>
      <c r="L1677" s="256"/>
      <c r="M1677" s="257"/>
      <c r="N1677" s="258"/>
      <c r="O1677" s="258"/>
      <c r="P1677" s="258"/>
      <c r="Q1677" s="258"/>
      <c r="R1677" s="258"/>
      <c r="S1677" s="258"/>
      <c r="T1677" s="259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0" t="s">
        <v>165</v>
      </c>
      <c r="AU1677" s="260" t="s">
        <v>87</v>
      </c>
      <c r="AV1677" s="14" t="s">
        <v>87</v>
      </c>
      <c r="AW1677" s="14" t="s">
        <v>33</v>
      </c>
      <c r="AX1677" s="14" t="s">
        <v>78</v>
      </c>
      <c r="AY1677" s="260" t="s">
        <v>155</v>
      </c>
    </row>
    <row r="1678" s="13" customFormat="1">
      <c r="A1678" s="13"/>
      <c r="B1678" s="240"/>
      <c r="C1678" s="241"/>
      <c r="D1678" s="235" t="s">
        <v>165</v>
      </c>
      <c r="E1678" s="242" t="s">
        <v>1</v>
      </c>
      <c r="F1678" s="243" t="s">
        <v>250</v>
      </c>
      <c r="G1678" s="241"/>
      <c r="H1678" s="242" t="s">
        <v>1</v>
      </c>
      <c r="I1678" s="244"/>
      <c r="J1678" s="241"/>
      <c r="K1678" s="241"/>
      <c r="L1678" s="245"/>
      <c r="M1678" s="246"/>
      <c r="N1678" s="247"/>
      <c r="O1678" s="247"/>
      <c r="P1678" s="247"/>
      <c r="Q1678" s="247"/>
      <c r="R1678" s="247"/>
      <c r="S1678" s="247"/>
      <c r="T1678" s="248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9" t="s">
        <v>165</v>
      </c>
      <c r="AU1678" s="249" t="s">
        <v>87</v>
      </c>
      <c r="AV1678" s="13" t="s">
        <v>85</v>
      </c>
      <c r="AW1678" s="13" t="s">
        <v>33</v>
      </c>
      <c r="AX1678" s="13" t="s">
        <v>78</v>
      </c>
      <c r="AY1678" s="249" t="s">
        <v>155</v>
      </c>
    </row>
    <row r="1679" s="14" customFormat="1">
      <c r="A1679" s="14"/>
      <c r="B1679" s="250"/>
      <c r="C1679" s="251"/>
      <c r="D1679" s="235" t="s">
        <v>165</v>
      </c>
      <c r="E1679" s="252" t="s">
        <v>1</v>
      </c>
      <c r="F1679" s="253" t="s">
        <v>1649</v>
      </c>
      <c r="G1679" s="251"/>
      <c r="H1679" s="254">
        <v>18</v>
      </c>
      <c r="I1679" s="255"/>
      <c r="J1679" s="251"/>
      <c r="K1679" s="251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0" t="s">
        <v>165</v>
      </c>
      <c r="AU1679" s="260" t="s">
        <v>87</v>
      </c>
      <c r="AV1679" s="14" t="s">
        <v>87</v>
      </c>
      <c r="AW1679" s="14" t="s">
        <v>33</v>
      </c>
      <c r="AX1679" s="14" t="s">
        <v>78</v>
      </c>
      <c r="AY1679" s="260" t="s">
        <v>155</v>
      </c>
    </row>
    <row r="1680" s="13" customFormat="1">
      <c r="A1680" s="13"/>
      <c r="B1680" s="240"/>
      <c r="C1680" s="241"/>
      <c r="D1680" s="235" t="s">
        <v>165</v>
      </c>
      <c r="E1680" s="242" t="s">
        <v>1</v>
      </c>
      <c r="F1680" s="243" t="s">
        <v>252</v>
      </c>
      <c r="G1680" s="241"/>
      <c r="H1680" s="242" t="s">
        <v>1</v>
      </c>
      <c r="I1680" s="244"/>
      <c r="J1680" s="241"/>
      <c r="K1680" s="241"/>
      <c r="L1680" s="245"/>
      <c r="M1680" s="246"/>
      <c r="N1680" s="247"/>
      <c r="O1680" s="247"/>
      <c r="P1680" s="247"/>
      <c r="Q1680" s="247"/>
      <c r="R1680" s="247"/>
      <c r="S1680" s="247"/>
      <c r="T1680" s="248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9" t="s">
        <v>165</v>
      </c>
      <c r="AU1680" s="249" t="s">
        <v>87</v>
      </c>
      <c r="AV1680" s="13" t="s">
        <v>85</v>
      </c>
      <c r="AW1680" s="13" t="s">
        <v>33</v>
      </c>
      <c r="AX1680" s="13" t="s">
        <v>78</v>
      </c>
      <c r="AY1680" s="249" t="s">
        <v>155</v>
      </c>
    </row>
    <row r="1681" s="14" customFormat="1">
      <c r="A1681" s="14"/>
      <c r="B1681" s="250"/>
      <c r="C1681" s="251"/>
      <c r="D1681" s="235" t="s">
        <v>165</v>
      </c>
      <c r="E1681" s="252" t="s">
        <v>1</v>
      </c>
      <c r="F1681" s="253" t="s">
        <v>1650</v>
      </c>
      <c r="G1681" s="251"/>
      <c r="H1681" s="254">
        <v>11.4</v>
      </c>
      <c r="I1681" s="255"/>
      <c r="J1681" s="251"/>
      <c r="K1681" s="251"/>
      <c r="L1681" s="256"/>
      <c r="M1681" s="257"/>
      <c r="N1681" s="258"/>
      <c r="O1681" s="258"/>
      <c r="P1681" s="258"/>
      <c r="Q1681" s="258"/>
      <c r="R1681" s="258"/>
      <c r="S1681" s="258"/>
      <c r="T1681" s="259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0" t="s">
        <v>165</v>
      </c>
      <c r="AU1681" s="260" t="s">
        <v>87</v>
      </c>
      <c r="AV1681" s="14" t="s">
        <v>87</v>
      </c>
      <c r="AW1681" s="14" t="s">
        <v>33</v>
      </c>
      <c r="AX1681" s="14" t="s">
        <v>78</v>
      </c>
      <c r="AY1681" s="260" t="s">
        <v>155</v>
      </c>
    </row>
    <row r="1682" s="13" customFormat="1">
      <c r="A1682" s="13"/>
      <c r="B1682" s="240"/>
      <c r="C1682" s="241"/>
      <c r="D1682" s="235" t="s">
        <v>165</v>
      </c>
      <c r="E1682" s="242" t="s">
        <v>1</v>
      </c>
      <c r="F1682" s="243" t="s">
        <v>254</v>
      </c>
      <c r="G1682" s="241"/>
      <c r="H1682" s="242" t="s">
        <v>1</v>
      </c>
      <c r="I1682" s="244"/>
      <c r="J1682" s="241"/>
      <c r="K1682" s="241"/>
      <c r="L1682" s="245"/>
      <c r="M1682" s="246"/>
      <c r="N1682" s="247"/>
      <c r="O1682" s="247"/>
      <c r="P1682" s="247"/>
      <c r="Q1682" s="247"/>
      <c r="R1682" s="247"/>
      <c r="S1682" s="247"/>
      <c r="T1682" s="248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9" t="s">
        <v>165</v>
      </c>
      <c r="AU1682" s="249" t="s">
        <v>87</v>
      </c>
      <c r="AV1682" s="13" t="s">
        <v>85</v>
      </c>
      <c r="AW1682" s="13" t="s">
        <v>33</v>
      </c>
      <c r="AX1682" s="13" t="s">
        <v>78</v>
      </c>
      <c r="AY1682" s="249" t="s">
        <v>155</v>
      </c>
    </row>
    <row r="1683" s="14" customFormat="1">
      <c r="A1683" s="14"/>
      <c r="B1683" s="250"/>
      <c r="C1683" s="251"/>
      <c r="D1683" s="235" t="s">
        <v>165</v>
      </c>
      <c r="E1683" s="252" t="s">
        <v>1</v>
      </c>
      <c r="F1683" s="253" t="s">
        <v>1651</v>
      </c>
      <c r="G1683" s="251"/>
      <c r="H1683" s="254">
        <v>343.39999999999998</v>
      </c>
      <c r="I1683" s="255"/>
      <c r="J1683" s="251"/>
      <c r="K1683" s="251"/>
      <c r="L1683" s="256"/>
      <c r="M1683" s="257"/>
      <c r="N1683" s="258"/>
      <c r="O1683" s="258"/>
      <c r="P1683" s="258"/>
      <c r="Q1683" s="258"/>
      <c r="R1683" s="258"/>
      <c r="S1683" s="258"/>
      <c r="T1683" s="259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0" t="s">
        <v>165</v>
      </c>
      <c r="AU1683" s="260" t="s">
        <v>87</v>
      </c>
      <c r="AV1683" s="14" t="s">
        <v>87</v>
      </c>
      <c r="AW1683" s="14" t="s">
        <v>33</v>
      </c>
      <c r="AX1683" s="14" t="s">
        <v>78</v>
      </c>
      <c r="AY1683" s="260" t="s">
        <v>155</v>
      </c>
    </row>
    <row r="1684" s="14" customFormat="1">
      <c r="A1684" s="14"/>
      <c r="B1684" s="250"/>
      <c r="C1684" s="251"/>
      <c r="D1684" s="235" t="s">
        <v>165</v>
      </c>
      <c r="E1684" s="252" t="s">
        <v>1</v>
      </c>
      <c r="F1684" s="253" t="s">
        <v>1652</v>
      </c>
      <c r="G1684" s="251"/>
      <c r="H1684" s="254">
        <v>4.4000000000000004</v>
      </c>
      <c r="I1684" s="255"/>
      <c r="J1684" s="251"/>
      <c r="K1684" s="251"/>
      <c r="L1684" s="256"/>
      <c r="M1684" s="257"/>
      <c r="N1684" s="258"/>
      <c r="O1684" s="258"/>
      <c r="P1684" s="258"/>
      <c r="Q1684" s="258"/>
      <c r="R1684" s="258"/>
      <c r="S1684" s="258"/>
      <c r="T1684" s="259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0" t="s">
        <v>165</v>
      </c>
      <c r="AU1684" s="260" t="s">
        <v>87</v>
      </c>
      <c r="AV1684" s="14" t="s">
        <v>87</v>
      </c>
      <c r="AW1684" s="14" t="s">
        <v>33</v>
      </c>
      <c r="AX1684" s="14" t="s">
        <v>78</v>
      </c>
      <c r="AY1684" s="260" t="s">
        <v>155</v>
      </c>
    </row>
    <row r="1685" s="13" customFormat="1">
      <c r="A1685" s="13"/>
      <c r="B1685" s="240"/>
      <c r="C1685" s="241"/>
      <c r="D1685" s="235" t="s">
        <v>165</v>
      </c>
      <c r="E1685" s="242" t="s">
        <v>1</v>
      </c>
      <c r="F1685" s="243" t="s">
        <v>257</v>
      </c>
      <c r="G1685" s="241"/>
      <c r="H1685" s="242" t="s">
        <v>1</v>
      </c>
      <c r="I1685" s="244"/>
      <c r="J1685" s="241"/>
      <c r="K1685" s="241"/>
      <c r="L1685" s="245"/>
      <c r="M1685" s="246"/>
      <c r="N1685" s="247"/>
      <c r="O1685" s="247"/>
      <c r="P1685" s="247"/>
      <c r="Q1685" s="247"/>
      <c r="R1685" s="247"/>
      <c r="S1685" s="247"/>
      <c r="T1685" s="248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9" t="s">
        <v>165</v>
      </c>
      <c r="AU1685" s="249" t="s">
        <v>87</v>
      </c>
      <c r="AV1685" s="13" t="s">
        <v>85</v>
      </c>
      <c r="AW1685" s="13" t="s">
        <v>33</v>
      </c>
      <c r="AX1685" s="13" t="s">
        <v>78</v>
      </c>
      <c r="AY1685" s="249" t="s">
        <v>155</v>
      </c>
    </row>
    <row r="1686" s="14" customFormat="1">
      <c r="A1686" s="14"/>
      <c r="B1686" s="250"/>
      <c r="C1686" s="251"/>
      <c r="D1686" s="235" t="s">
        <v>165</v>
      </c>
      <c r="E1686" s="252" t="s">
        <v>1</v>
      </c>
      <c r="F1686" s="253" t="s">
        <v>1653</v>
      </c>
      <c r="G1686" s="251"/>
      <c r="H1686" s="254">
        <v>80.599999999999994</v>
      </c>
      <c r="I1686" s="255"/>
      <c r="J1686" s="251"/>
      <c r="K1686" s="251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0" t="s">
        <v>165</v>
      </c>
      <c r="AU1686" s="260" t="s">
        <v>87</v>
      </c>
      <c r="AV1686" s="14" t="s">
        <v>87</v>
      </c>
      <c r="AW1686" s="14" t="s">
        <v>33</v>
      </c>
      <c r="AX1686" s="14" t="s">
        <v>78</v>
      </c>
      <c r="AY1686" s="260" t="s">
        <v>155</v>
      </c>
    </row>
    <row r="1687" s="13" customFormat="1">
      <c r="A1687" s="13"/>
      <c r="B1687" s="240"/>
      <c r="C1687" s="241"/>
      <c r="D1687" s="235" t="s">
        <v>165</v>
      </c>
      <c r="E1687" s="242" t="s">
        <v>1</v>
      </c>
      <c r="F1687" s="243" t="s">
        <v>259</v>
      </c>
      <c r="G1687" s="241"/>
      <c r="H1687" s="242" t="s">
        <v>1</v>
      </c>
      <c r="I1687" s="244"/>
      <c r="J1687" s="241"/>
      <c r="K1687" s="241"/>
      <c r="L1687" s="245"/>
      <c r="M1687" s="246"/>
      <c r="N1687" s="247"/>
      <c r="O1687" s="247"/>
      <c r="P1687" s="247"/>
      <c r="Q1687" s="247"/>
      <c r="R1687" s="247"/>
      <c r="S1687" s="247"/>
      <c r="T1687" s="248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9" t="s">
        <v>165</v>
      </c>
      <c r="AU1687" s="249" t="s">
        <v>87</v>
      </c>
      <c r="AV1687" s="13" t="s">
        <v>85</v>
      </c>
      <c r="AW1687" s="13" t="s">
        <v>33</v>
      </c>
      <c r="AX1687" s="13" t="s">
        <v>78</v>
      </c>
      <c r="AY1687" s="249" t="s">
        <v>155</v>
      </c>
    </row>
    <row r="1688" s="14" customFormat="1">
      <c r="A1688" s="14"/>
      <c r="B1688" s="250"/>
      <c r="C1688" s="251"/>
      <c r="D1688" s="235" t="s">
        <v>165</v>
      </c>
      <c r="E1688" s="252" t="s">
        <v>1</v>
      </c>
      <c r="F1688" s="253" t="s">
        <v>1654</v>
      </c>
      <c r="G1688" s="251"/>
      <c r="H1688" s="254">
        <v>22.199999999999999</v>
      </c>
      <c r="I1688" s="255"/>
      <c r="J1688" s="251"/>
      <c r="K1688" s="251"/>
      <c r="L1688" s="256"/>
      <c r="M1688" s="257"/>
      <c r="N1688" s="258"/>
      <c r="O1688" s="258"/>
      <c r="P1688" s="258"/>
      <c r="Q1688" s="258"/>
      <c r="R1688" s="258"/>
      <c r="S1688" s="258"/>
      <c r="T1688" s="259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0" t="s">
        <v>165</v>
      </c>
      <c r="AU1688" s="260" t="s">
        <v>87</v>
      </c>
      <c r="AV1688" s="14" t="s">
        <v>87</v>
      </c>
      <c r="AW1688" s="14" t="s">
        <v>33</v>
      </c>
      <c r="AX1688" s="14" t="s">
        <v>78</v>
      </c>
      <c r="AY1688" s="260" t="s">
        <v>155</v>
      </c>
    </row>
    <row r="1689" s="15" customFormat="1">
      <c r="A1689" s="15"/>
      <c r="B1689" s="261"/>
      <c r="C1689" s="262"/>
      <c r="D1689" s="235" t="s">
        <v>165</v>
      </c>
      <c r="E1689" s="263" t="s">
        <v>1</v>
      </c>
      <c r="F1689" s="264" t="s">
        <v>168</v>
      </c>
      <c r="G1689" s="262"/>
      <c r="H1689" s="265">
        <v>2086</v>
      </c>
      <c r="I1689" s="266"/>
      <c r="J1689" s="262"/>
      <c r="K1689" s="262"/>
      <c r="L1689" s="267"/>
      <c r="M1689" s="268"/>
      <c r="N1689" s="269"/>
      <c r="O1689" s="269"/>
      <c r="P1689" s="269"/>
      <c r="Q1689" s="269"/>
      <c r="R1689" s="269"/>
      <c r="S1689" s="269"/>
      <c r="T1689" s="270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71" t="s">
        <v>165</v>
      </c>
      <c r="AU1689" s="271" t="s">
        <v>87</v>
      </c>
      <c r="AV1689" s="15" t="s">
        <v>161</v>
      </c>
      <c r="AW1689" s="15" t="s">
        <v>33</v>
      </c>
      <c r="AX1689" s="15" t="s">
        <v>85</v>
      </c>
      <c r="AY1689" s="271" t="s">
        <v>155</v>
      </c>
    </row>
    <row r="1690" s="2" customFormat="1" ht="21.75" customHeight="1">
      <c r="A1690" s="39"/>
      <c r="B1690" s="40"/>
      <c r="C1690" s="221" t="s">
        <v>1655</v>
      </c>
      <c r="D1690" s="221" t="s">
        <v>157</v>
      </c>
      <c r="E1690" s="222" t="s">
        <v>1656</v>
      </c>
      <c r="F1690" s="223" t="s">
        <v>1657</v>
      </c>
      <c r="G1690" s="224" t="s">
        <v>460</v>
      </c>
      <c r="H1690" s="225">
        <v>183.58799999999999</v>
      </c>
      <c r="I1690" s="226"/>
      <c r="J1690" s="227">
        <f>ROUND(I1690*H1690,2)</f>
        <v>0</v>
      </c>
      <c r="K1690" s="228"/>
      <c r="L1690" s="45"/>
      <c r="M1690" s="229" t="s">
        <v>1</v>
      </c>
      <c r="N1690" s="230" t="s">
        <v>43</v>
      </c>
      <c r="O1690" s="92"/>
      <c r="P1690" s="231">
        <f>O1690*H1690</f>
        <v>0</v>
      </c>
      <c r="Q1690" s="231">
        <v>0</v>
      </c>
      <c r="R1690" s="231">
        <f>Q1690*H1690</f>
        <v>0</v>
      </c>
      <c r="S1690" s="231">
        <v>0</v>
      </c>
      <c r="T1690" s="232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3" t="s">
        <v>161</v>
      </c>
      <c r="AT1690" s="233" t="s">
        <v>157</v>
      </c>
      <c r="AU1690" s="233" t="s">
        <v>87</v>
      </c>
      <c r="AY1690" s="18" t="s">
        <v>155</v>
      </c>
      <c r="BE1690" s="234">
        <f>IF(N1690="základní",J1690,0)</f>
        <v>0</v>
      </c>
      <c r="BF1690" s="234">
        <f>IF(N1690="snížená",J1690,0)</f>
        <v>0</v>
      </c>
      <c r="BG1690" s="234">
        <f>IF(N1690="zákl. přenesená",J1690,0)</f>
        <v>0</v>
      </c>
      <c r="BH1690" s="234">
        <f>IF(N1690="sníž. přenesená",J1690,0)</f>
        <v>0</v>
      </c>
      <c r="BI1690" s="234">
        <f>IF(N1690="nulová",J1690,0)</f>
        <v>0</v>
      </c>
      <c r="BJ1690" s="18" t="s">
        <v>85</v>
      </c>
      <c r="BK1690" s="234">
        <f>ROUND(I1690*H1690,2)</f>
        <v>0</v>
      </c>
      <c r="BL1690" s="18" t="s">
        <v>161</v>
      </c>
      <c r="BM1690" s="233" t="s">
        <v>1658</v>
      </c>
    </row>
    <row r="1691" s="2" customFormat="1">
      <c r="A1691" s="39"/>
      <c r="B1691" s="40"/>
      <c r="C1691" s="41"/>
      <c r="D1691" s="235" t="s">
        <v>163</v>
      </c>
      <c r="E1691" s="41"/>
      <c r="F1691" s="236" t="s">
        <v>1659</v>
      </c>
      <c r="G1691" s="41"/>
      <c r="H1691" s="41"/>
      <c r="I1691" s="237"/>
      <c r="J1691" s="41"/>
      <c r="K1691" s="41"/>
      <c r="L1691" s="45"/>
      <c r="M1691" s="238"/>
      <c r="N1691" s="239"/>
      <c r="O1691" s="92"/>
      <c r="P1691" s="92"/>
      <c r="Q1691" s="92"/>
      <c r="R1691" s="92"/>
      <c r="S1691" s="92"/>
      <c r="T1691" s="93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T1691" s="18" t="s">
        <v>163</v>
      </c>
      <c r="AU1691" s="18" t="s">
        <v>87</v>
      </c>
    </row>
    <row r="1692" s="14" customFormat="1">
      <c r="A1692" s="14"/>
      <c r="B1692" s="250"/>
      <c r="C1692" s="251"/>
      <c r="D1692" s="235" t="s">
        <v>165</v>
      </c>
      <c r="E1692" s="252" t="s">
        <v>1</v>
      </c>
      <c r="F1692" s="253" t="s">
        <v>1660</v>
      </c>
      <c r="G1692" s="251"/>
      <c r="H1692" s="254">
        <v>55.960000000000001</v>
      </c>
      <c r="I1692" s="255"/>
      <c r="J1692" s="251"/>
      <c r="K1692" s="251"/>
      <c r="L1692" s="256"/>
      <c r="M1692" s="257"/>
      <c r="N1692" s="258"/>
      <c r="O1692" s="258"/>
      <c r="P1692" s="258"/>
      <c r="Q1692" s="258"/>
      <c r="R1692" s="258"/>
      <c r="S1692" s="258"/>
      <c r="T1692" s="259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0" t="s">
        <v>165</v>
      </c>
      <c r="AU1692" s="260" t="s">
        <v>87</v>
      </c>
      <c r="AV1692" s="14" t="s">
        <v>87</v>
      </c>
      <c r="AW1692" s="14" t="s">
        <v>33</v>
      </c>
      <c r="AX1692" s="14" t="s">
        <v>78</v>
      </c>
      <c r="AY1692" s="260" t="s">
        <v>155</v>
      </c>
    </row>
    <row r="1693" s="14" customFormat="1">
      <c r="A1693" s="14"/>
      <c r="B1693" s="250"/>
      <c r="C1693" s="251"/>
      <c r="D1693" s="235" t="s">
        <v>165</v>
      </c>
      <c r="E1693" s="252" t="s">
        <v>1</v>
      </c>
      <c r="F1693" s="253" t="s">
        <v>1661</v>
      </c>
      <c r="G1693" s="251"/>
      <c r="H1693" s="254">
        <v>62.204000000000001</v>
      </c>
      <c r="I1693" s="255"/>
      <c r="J1693" s="251"/>
      <c r="K1693" s="251"/>
      <c r="L1693" s="256"/>
      <c r="M1693" s="257"/>
      <c r="N1693" s="258"/>
      <c r="O1693" s="258"/>
      <c r="P1693" s="258"/>
      <c r="Q1693" s="258"/>
      <c r="R1693" s="258"/>
      <c r="S1693" s="258"/>
      <c r="T1693" s="259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0" t="s">
        <v>165</v>
      </c>
      <c r="AU1693" s="260" t="s">
        <v>87</v>
      </c>
      <c r="AV1693" s="14" t="s">
        <v>87</v>
      </c>
      <c r="AW1693" s="14" t="s">
        <v>33</v>
      </c>
      <c r="AX1693" s="14" t="s">
        <v>78</v>
      </c>
      <c r="AY1693" s="260" t="s">
        <v>155</v>
      </c>
    </row>
    <row r="1694" s="14" customFormat="1">
      <c r="A1694" s="14"/>
      <c r="B1694" s="250"/>
      <c r="C1694" s="251"/>
      <c r="D1694" s="235" t="s">
        <v>165</v>
      </c>
      <c r="E1694" s="252" t="s">
        <v>1</v>
      </c>
      <c r="F1694" s="253" t="s">
        <v>1662</v>
      </c>
      <c r="G1694" s="251"/>
      <c r="H1694" s="254">
        <v>65.424000000000007</v>
      </c>
      <c r="I1694" s="255"/>
      <c r="J1694" s="251"/>
      <c r="K1694" s="251"/>
      <c r="L1694" s="256"/>
      <c r="M1694" s="257"/>
      <c r="N1694" s="258"/>
      <c r="O1694" s="258"/>
      <c r="P1694" s="258"/>
      <c r="Q1694" s="258"/>
      <c r="R1694" s="258"/>
      <c r="S1694" s="258"/>
      <c r="T1694" s="259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0" t="s">
        <v>165</v>
      </c>
      <c r="AU1694" s="260" t="s">
        <v>87</v>
      </c>
      <c r="AV1694" s="14" t="s">
        <v>87</v>
      </c>
      <c r="AW1694" s="14" t="s">
        <v>33</v>
      </c>
      <c r="AX1694" s="14" t="s">
        <v>78</v>
      </c>
      <c r="AY1694" s="260" t="s">
        <v>155</v>
      </c>
    </row>
    <row r="1695" s="15" customFormat="1">
      <c r="A1695" s="15"/>
      <c r="B1695" s="261"/>
      <c r="C1695" s="262"/>
      <c r="D1695" s="235" t="s">
        <v>165</v>
      </c>
      <c r="E1695" s="263" t="s">
        <v>1</v>
      </c>
      <c r="F1695" s="264" t="s">
        <v>168</v>
      </c>
      <c r="G1695" s="262"/>
      <c r="H1695" s="265">
        <v>183.58799999999999</v>
      </c>
      <c r="I1695" s="266"/>
      <c r="J1695" s="262"/>
      <c r="K1695" s="262"/>
      <c r="L1695" s="267"/>
      <c r="M1695" s="268"/>
      <c r="N1695" s="269"/>
      <c r="O1695" s="269"/>
      <c r="P1695" s="269"/>
      <c r="Q1695" s="269"/>
      <c r="R1695" s="269"/>
      <c r="S1695" s="269"/>
      <c r="T1695" s="270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71" t="s">
        <v>165</v>
      </c>
      <c r="AU1695" s="271" t="s">
        <v>87</v>
      </c>
      <c r="AV1695" s="15" t="s">
        <v>161</v>
      </c>
      <c r="AW1695" s="15" t="s">
        <v>33</v>
      </c>
      <c r="AX1695" s="15" t="s">
        <v>85</v>
      </c>
      <c r="AY1695" s="271" t="s">
        <v>155</v>
      </c>
    </row>
    <row r="1696" s="2" customFormat="1" ht="16.5" customHeight="1">
      <c r="A1696" s="39"/>
      <c r="B1696" s="40"/>
      <c r="C1696" s="283" t="s">
        <v>1663</v>
      </c>
      <c r="D1696" s="283" t="s">
        <v>695</v>
      </c>
      <c r="E1696" s="284" t="s">
        <v>1664</v>
      </c>
      <c r="F1696" s="285" t="s">
        <v>1665</v>
      </c>
      <c r="G1696" s="286" t="s">
        <v>460</v>
      </c>
      <c r="H1696" s="287">
        <v>183.58799999999999</v>
      </c>
      <c r="I1696" s="288"/>
      <c r="J1696" s="289">
        <f>ROUND(I1696*H1696,2)</f>
        <v>0</v>
      </c>
      <c r="K1696" s="290"/>
      <c r="L1696" s="291"/>
      <c r="M1696" s="292" t="s">
        <v>1</v>
      </c>
      <c r="N1696" s="293" t="s">
        <v>43</v>
      </c>
      <c r="O1696" s="92"/>
      <c r="P1696" s="231">
        <f>O1696*H1696</f>
        <v>0</v>
      </c>
      <c r="Q1696" s="231">
        <v>0</v>
      </c>
      <c r="R1696" s="231">
        <f>Q1696*H1696</f>
        <v>0</v>
      </c>
      <c r="S1696" s="231">
        <v>0</v>
      </c>
      <c r="T1696" s="232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33" t="s">
        <v>305</v>
      </c>
      <c r="AT1696" s="233" t="s">
        <v>695</v>
      </c>
      <c r="AU1696" s="233" t="s">
        <v>87</v>
      </c>
      <c r="AY1696" s="18" t="s">
        <v>155</v>
      </c>
      <c r="BE1696" s="234">
        <f>IF(N1696="základní",J1696,0)</f>
        <v>0</v>
      </c>
      <c r="BF1696" s="234">
        <f>IF(N1696="snížená",J1696,0)</f>
        <v>0</v>
      </c>
      <c r="BG1696" s="234">
        <f>IF(N1696="zákl. přenesená",J1696,0)</f>
        <v>0</v>
      </c>
      <c r="BH1696" s="234">
        <f>IF(N1696="sníž. přenesená",J1696,0)</f>
        <v>0</v>
      </c>
      <c r="BI1696" s="234">
        <f>IF(N1696="nulová",J1696,0)</f>
        <v>0</v>
      </c>
      <c r="BJ1696" s="18" t="s">
        <v>85</v>
      </c>
      <c r="BK1696" s="234">
        <f>ROUND(I1696*H1696,2)</f>
        <v>0</v>
      </c>
      <c r="BL1696" s="18" t="s">
        <v>161</v>
      </c>
      <c r="BM1696" s="233" t="s">
        <v>1666</v>
      </c>
    </row>
    <row r="1697" s="2" customFormat="1">
      <c r="A1697" s="39"/>
      <c r="B1697" s="40"/>
      <c r="C1697" s="41"/>
      <c r="D1697" s="235" t="s">
        <v>163</v>
      </c>
      <c r="E1697" s="41"/>
      <c r="F1697" s="236" t="s">
        <v>1665</v>
      </c>
      <c r="G1697" s="41"/>
      <c r="H1697" s="41"/>
      <c r="I1697" s="237"/>
      <c r="J1697" s="41"/>
      <c r="K1697" s="41"/>
      <c r="L1697" s="45"/>
      <c r="M1697" s="238"/>
      <c r="N1697" s="239"/>
      <c r="O1697" s="92"/>
      <c r="P1697" s="92"/>
      <c r="Q1697" s="92"/>
      <c r="R1697" s="92"/>
      <c r="S1697" s="92"/>
      <c r="T1697" s="93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T1697" s="18" t="s">
        <v>163</v>
      </c>
      <c r="AU1697" s="18" t="s">
        <v>87</v>
      </c>
    </row>
    <row r="1698" s="14" customFormat="1">
      <c r="A1698" s="14"/>
      <c r="B1698" s="250"/>
      <c r="C1698" s="251"/>
      <c r="D1698" s="235" t="s">
        <v>165</v>
      </c>
      <c r="E1698" s="252" t="s">
        <v>1</v>
      </c>
      <c r="F1698" s="253" t="s">
        <v>1660</v>
      </c>
      <c r="G1698" s="251"/>
      <c r="H1698" s="254">
        <v>55.960000000000001</v>
      </c>
      <c r="I1698" s="255"/>
      <c r="J1698" s="251"/>
      <c r="K1698" s="251"/>
      <c r="L1698" s="256"/>
      <c r="M1698" s="257"/>
      <c r="N1698" s="258"/>
      <c r="O1698" s="258"/>
      <c r="P1698" s="258"/>
      <c r="Q1698" s="258"/>
      <c r="R1698" s="258"/>
      <c r="S1698" s="258"/>
      <c r="T1698" s="259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0" t="s">
        <v>165</v>
      </c>
      <c r="AU1698" s="260" t="s">
        <v>87</v>
      </c>
      <c r="AV1698" s="14" t="s">
        <v>87</v>
      </c>
      <c r="AW1698" s="14" t="s">
        <v>33</v>
      </c>
      <c r="AX1698" s="14" t="s">
        <v>78</v>
      </c>
      <c r="AY1698" s="260" t="s">
        <v>155</v>
      </c>
    </row>
    <row r="1699" s="14" customFormat="1">
      <c r="A1699" s="14"/>
      <c r="B1699" s="250"/>
      <c r="C1699" s="251"/>
      <c r="D1699" s="235" t="s">
        <v>165</v>
      </c>
      <c r="E1699" s="252" t="s">
        <v>1</v>
      </c>
      <c r="F1699" s="253" t="s">
        <v>1661</v>
      </c>
      <c r="G1699" s="251"/>
      <c r="H1699" s="254">
        <v>62.204000000000001</v>
      </c>
      <c r="I1699" s="255"/>
      <c r="J1699" s="251"/>
      <c r="K1699" s="251"/>
      <c r="L1699" s="256"/>
      <c r="M1699" s="257"/>
      <c r="N1699" s="258"/>
      <c r="O1699" s="258"/>
      <c r="P1699" s="258"/>
      <c r="Q1699" s="258"/>
      <c r="R1699" s="258"/>
      <c r="S1699" s="258"/>
      <c r="T1699" s="259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0" t="s">
        <v>165</v>
      </c>
      <c r="AU1699" s="260" t="s">
        <v>87</v>
      </c>
      <c r="AV1699" s="14" t="s">
        <v>87</v>
      </c>
      <c r="AW1699" s="14" t="s">
        <v>33</v>
      </c>
      <c r="AX1699" s="14" t="s">
        <v>78</v>
      </c>
      <c r="AY1699" s="260" t="s">
        <v>155</v>
      </c>
    </row>
    <row r="1700" s="14" customFormat="1">
      <c r="A1700" s="14"/>
      <c r="B1700" s="250"/>
      <c r="C1700" s="251"/>
      <c r="D1700" s="235" t="s">
        <v>165</v>
      </c>
      <c r="E1700" s="252" t="s">
        <v>1</v>
      </c>
      <c r="F1700" s="253" t="s">
        <v>1662</v>
      </c>
      <c r="G1700" s="251"/>
      <c r="H1700" s="254">
        <v>65.424000000000007</v>
      </c>
      <c r="I1700" s="255"/>
      <c r="J1700" s="251"/>
      <c r="K1700" s="251"/>
      <c r="L1700" s="256"/>
      <c r="M1700" s="257"/>
      <c r="N1700" s="258"/>
      <c r="O1700" s="258"/>
      <c r="P1700" s="258"/>
      <c r="Q1700" s="258"/>
      <c r="R1700" s="258"/>
      <c r="S1700" s="258"/>
      <c r="T1700" s="259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0" t="s">
        <v>165</v>
      </c>
      <c r="AU1700" s="260" t="s">
        <v>87</v>
      </c>
      <c r="AV1700" s="14" t="s">
        <v>87</v>
      </c>
      <c r="AW1700" s="14" t="s">
        <v>33</v>
      </c>
      <c r="AX1700" s="14" t="s">
        <v>78</v>
      </c>
      <c r="AY1700" s="260" t="s">
        <v>155</v>
      </c>
    </row>
    <row r="1701" s="15" customFormat="1">
      <c r="A1701" s="15"/>
      <c r="B1701" s="261"/>
      <c r="C1701" s="262"/>
      <c r="D1701" s="235" t="s">
        <v>165</v>
      </c>
      <c r="E1701" s="263" t="s">
        <v>1</v>
      </c>
      <c r="F1701" s="264" t="s">
        <v>168</v>
      </c>
      <c r="G1701" s="262"/>
      <c r="H1701" s="265">
        <v>183.58799999999999</v>
      </c>
      <c r="I1701" s="266"/>
      <c r="J1701" s="262"/>
      <c r="K1701" s="262"/>
      <c r="L1701" s="267"/>
      <c r="M1701" s="268"/>
      <c r="N1701" s="269"/>
      <c r="O1701" s="269"/>
      <c r="P1701" s="269"/>
      <c r="Q1701" s="269"/>
      <c r="R1701" s="269"/>
      <c r="S1701" s="269"/>
      <c r="T1701" s="270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71" t="s">
        <v>165</v>
      </c>
      <c r="AU1701" s="271" t="s">
        <v>87</v>
      </c>
      <c r="AV1701" s="15" t="s">
        <v>161</v>
      </c>
      <c r="AW1701" s="15" t="s">
        <v>33</v>
      </c>
      <c r="AX1701" s="15" t="s">
        <v>85</v>
      </c>
      <c r="AY1701" s="271" t="s">
        <v>155</v>
      </c>
    </row>
    <row r="1702" s="2" customFormat="1" ht="21.75" customHeight="1">
      <c r="A1702" s="39"/>
      <c r="B1702" s="40"/>
      <c r="C1702" s="221" t="s">
        <v>1667</v>
      </c>
      <c r="D1702" s="221" t="s">
        <v>157</v>
      </c>
      <c r="E1702" s="222" t="s">
        <v>1668</v>
      </c>
      <c r="F1702" s="223" t="s">
        <v>1669</v>
      </c>
      <c r="G1702" s="224" t="s">
        <v>160</v>
      </c>
      <c r="H1702" s="225">
        <v>1.2</v>
      </c>
      <c r="I1702" s="226"/>
      <c r="J1702" s="227">
        <f>ROUND(I1702*H1702,2)</f>
        <v>0</v>
      </c>
      <c r="K1702" s="228"/>
      <c r="L1702" s="45"/>
      <c r="M1702" s="229" t="s">
        <v>1</v>
      </c>
      <c r="N1702" s="230" t="s">
        <v>43</v>
      </c>
      <c r="O1702" s="92"/>
      <c r="P1702" s="231">
        <f>O1702*H1702</f>
        <v>0</v>
      </c>
      <c r="Q1702" s="231">
        <v>0</v>
      </c>
      <c r="R1702" s="231">
        <f>Q1702*H1702</f>
        <v>0</v>
      </c>
      <c r="S1702" s="231">
        <v>0</v>
      </c>
      <c r="T1702" s="232">
        <f>S1702*H1702</f>
        <v>0</v>
      </c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R1702" s="233" t="s">
        <v>161</v>
      </c>
      <c r="AT1702" s="233" t="s">
        <v>157</v>
      </c>
      <c r="AU1702" s="233" t="s">
        <v>87</v>
      </c>
      <c r="AY1702" s="18" t="s">
        <v>155</v>
      </c>
      <c r="BE1702" s="234">
        <f>IF(N1702="základní",J1702,0)</f>
        <v>0</v>
      </c>
      <c r="BF1702" s="234">
        <f>IF(N1702="snížená",J1702,0)</f>
        <v>0</v>
      </c>
      <c r="BG1702" s="234">
        <f>IF(N1702="zákl. přenesená",J1702,0)</f>
        <v>0</v>
      </c>
      <c r="BH1702" s="234">
        <f>IF(N1702="sníž. přenesená",J1702,0)</f>
        <v>0</v>
      </c>
      <c r="BI1702" s="234">
        <f>IF(N1702="nulová",J1702,0)</f>
        <v>0</v>
      </c>
      <c r="BJ1702" s="18" t="s">
        <v>85</v>
      </c>
      <c r="BK1702" s="234">
        <f>ROUND(I1702*H1702,2)</f>
        <v>0</v>
      </c>
      <c r="BL1702" s="18" t="s">
        <v>161</v>
      </c>
      <c r="BM1702" s="233" t="s">
        <v>1670</v>
      </c>
    </row>
    <row r="1703" s="2" customFormat="1">
      <c r="A1703" s="39"/>
      <c r="B1703" s="40"/>
      <c r="C1703" s="41"/>
      <c r="D1703" s="235" t="s">
        <v>163</v>
      </c>
      <c r="E1703" s="41"/>
      <c r="F1703" s="236" t="s">
        <v>1671</v>
      </c>
      <c r="G1703" s="41"/>
      <c r="H1703" s="41"/>
      <c r="I1703" s="237"/>
      <c r="J1703" s="41"/>
      <c r="K1703" s="41"/>
      <c r="L1703" s="45"/>
      <c r="M1703" s="238"/>
      <c r="N1703" s="239"/>
      <c r="O1703" s="92"/>
      <c r="P1703" s="92"/>
      <c r="Q1703" s="92"/>
      <c r="R1703" s="92"/>
      <c r="S1703" s="92"/>
      <c r="T1703" s="93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T1703" s="18" t="s">
        <v>163</v>
      </c>
      <c r="AU1703" s="18" t="s">
        <v>87</v>
      </c>
    </row>
    <row r="1704" s="14" customFormat="1">
      <c r="A1704" s="14"/>
      <c r="B1704" s="250"/>
      <c r="C1704" s="251"/>
      <c r="D1704" s="235" t="s">
        <v>165</v>
      </c>
      <c r="E1704" s="252" t="s">
        <v>1</v>
      </c>
      <c r="F1704" s="253" t="s">
        <v>167</v>
      </c>
      <c r="G1704" s="251"/>
      <c r="H1704" s="254">
        <v>1.2</v>
      </c>
      <c r="I1704" s="255"/>
      <c r="J1704" s="251"/>
      <c r="K1704" s="251"/>
      <c r="L1704" s="256"/>
      <c r="M1704" s="257"/>
      <c r="N1704" s="258"/>
      <c r="O1704" s="258"/>
      <c r="P1704" s="258"/>
      <c r="Q1704" s="258"/>
      <c r="R1704" s="258"/>
      <c r="S1704" s="258"/>
      <c r="T1704" s="259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0" t="s">
        <v>165</v>
      </c>
      <c r="AU1704" s="260" t="s">
        <v>87</v>
      </c>
      <c r="AV1704" s="14" t="s">
        <v>87</v>
      </c>
      <c r="AW1704" s="14" t="s">
        <v>33</v>
      </c>
      <c r="AX1704" s="14" t="s">
        <v>85</v>
      </c>
      <c r="AY1704" s="260" t="s">
        <v>155</v>
      </c>
    </row>
    <row r="1705" s="2" customFormat="1" ht="21.75" customHeight="1">
      <c r="A1705" s="39"/>
      <c r="B1705" s="40"/>
      <c r="C1705" s="221" t="s">
        <v>1672</v>
      </c>
      <c r="D1705" s="221" t="s">
        <v>157</v>
      </c>
      <c r="E1705" s="222" t="s">
        <v>1673</v>
      </c>
      <c r="F1705" s="223" t="s">
        <v>1674</v>
      </c>
      <c r="G1705" s="224" t="s">
        <v>363</v>
      </c>
      <c r="H1705" s="225">
        <v>0.29999999999999999</v>
      </c>
      <c r="I1705" s="226"/>
      <c r="J1705" s="227">
        <f>ROUND(I1705*H1705,2)</f>
        <v>0</v>
      </c>
      <c r="K1705" s="228"/>
      <c r="L1705" s="45"/>
      <c r="M1705" s="229" t="s">
        <v>1</v>
      </c>
      <c r="N1705" s="230" t="s">
        <v>43</v>
      </c>
      <c r="O1705" s="92"/>
      <c r="P1705" s="231">
        <f>O1705*H1705</f>
        <v>0</v>
      </c>
      <c r="Q1705" s="231">
        <v>0.00107</v>
      </c>
      <c r="R1705" s="231">
        <f>Q1705*H1705</f>
        <v>0.000321</v>
      </c>
      <c r="S1705" s="231">
        <v>0.044999999999999998</v>
      </c>
      <c r="T1705" s="232">
        <f>S1705*H1705</f>
        <v>0.0135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33" t="s">
        <v>161</v>
      </c>
      <c r="AT1705" s="233" t="s">
        <v>157</v>
      </c>
      <c r="AU1705" s="233" t="s">
        <v>87</v>
      </c>
      <c r="AY1705" s="18" t="s">
        <v>155</v>
      </c>
      <c r="BE1705" s="234">
        <f>IF(N1705="základní",J1705,0)</f>
        <v>0</v>
      </c>
      <c r="BF1705" s="234">
        <f>IF(N1705="snížená",J1705,0)</f>
        <v>0</v>
      </c>
      <c r="BG1705" s="234">
        <f>IF(N1705="zákl. přenesená",J1705,0)</f>
        <v>0</v>
      </c>
      <c r="BH1705" s="234">
        <f>IF(N1705="sníž. přenesená",J1705,0)</f>
        <v>0</v>
      </c>
      <c r="BI1705" s="234">
        <f>IF(N1705="nulová",J1705,0)</f>
        <v>0</v>
      </c>
      <c r="BJ1705" s="18" t="s">
        <v>85</v>
      </c>
      <c r="BK1705" s="234">
        <f>ROUND(I1705*H1705,2)</f>
        <v>0</v>
      </c>
      <c r="BL1705" s="18" t="s">
        <v>161</v>
      </c>
      <c r="BM1705" s="233" t="s">
        <v>1675</v>
      </c>
    </row>
    <row r="1706" s="2" customFormat="1">
      <c r="A1706" s="39"/>
      <c r="B1706" s="40"/>
      <c r="C1706" s="41"/>
      <c r="D1706" s="235" t="s">
        <v>163</v>
      </c>
      <c r="E1706" s="41"/>
      <c r="F1706" s="236" t="s">
        <v>1674</v>
      </c>
      <c r="G1706" s="41"/>
      <c r="H1706" s="41"/>
      <c r="I1706" s="237"/>
      <c r="J1706" s="41"/>
      <c r="K1706" s="41"/>
      <c r="L1706" s="45"/>
      <c r="M1706" s="238"/>
      <c r="N1706" s="239"/>
      <c r="O1706" s="92"/>
      <c r="P1706" s="92"/>
      <c r="Q1706" s="92"/>
      <c r="R1706" s="92"/>
      <c r="S1706" s="92"/>
      <c r="T1706" s="93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T1706" s="18" t="s">
        <v>163</v>
      </c>
      <c r="AU1706" s="18" t="s">
        <v>87</v>
      </c>
    </row>
    <row r="1707" s="2" customFormat="1" ht="16.5" customHeight="1">
      <c r="A1707" s="39"/>
      <c r="B1707" s="40"/>
      <c r="C1707" s="283" t="s">
        <v>1676</v>
      </c>
      <c r="D1707" s="283" t="s">
        <v>695</v>
      </c>
      <c r="E1707" s="284" t="s">
        <v>1677</v>
      </c>
      <c r="F1707" s="285" t="s">
        <v>1678</v>
      </c>
      <c r="G1707" s="286" t="s">
        <v>761</v>
      </c>
      <c r="H1707" s="287">
        <v>1</v>
      </c>
      <c r="I1707" s="288"/>
      <c r="J1707" s="289">
        <f>ROUND(I1707*H1707,2)</f>
        <v>0</v>
      </c>
      <c r="K1707" s="290"/>
      <c r="L1707" s="291"/>
      <c r="M1707" s="292" t="s">
        <v>1</v>
      </c>
      <c r="N1707" s="293" t="s">
        <v>43</v>
      </c>
      <c r="O1707" s="92"/>
      <c r="P1707" s="231">
        <f>O1707*H1707</f>
        <v>0</v>
      </c>
      <c r="Q1707" s="231">
        <v>6.9999999999999994E-05</v>
      </c>
      <c r="R1707" s="231">
        <f>Q1707*H1707</f>
        <v>6.9999999999999994E-05</v>
      </c>
      <c r="S1707" s="231">
        <v>0</v>
      </c>
      <c r="T1707" s="232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233" t="s">
        <v>305</v>
      </c>
      <c r="AT1707" s="233" t="s">
        <v>695</v>
      </c>
      <c r="AU1707" s="233" t="s">
        <v>87</v>
      </c>
      <c r="AY1707" s="18" t="s">
        <v>155</v>
      </c>
      <c r="BE1707" s="234">
        <f>IF(N1707="základní",J1707,0)</f>
        <v>0</v>
      </c>
      <c r="BF1707" s="234">
        <f>IF(N1707="snížená",J1707,0)</f>
        <v>0</v>
      </c>
      <c r="BG1707" s="234">
        <f>IF(N1707="zákl. přenesená",J1707,0)</f>
        <v>0</v>
      </c>
      <c r="BH1707" s="234">
        <f>IF(N1707="sníž. přenesená",J1707,0)</f>
        <v>0</v>
      </c>
      <c r="BI1707" s="234">
        <f>IF(N1707="nulová",J1707,0)</f>
        <v>0</v>
      </c>
      <c r="BJ1707" s="18" t="s">
        <v>85</v>
      </c>
      <c r="BK1707" s="234">
        <f>ROUND(I1707*H1707,2)</f>
        <v>0</v>
      </c>
      <c r="BL1707" s="18" t="s">
        <v>161</v>
      </c>
      <c r="BM1707" s="233" t="s">
        <v>1679</v>
      </c>
    </row>
    <row r="1708" s="2" customFormat="1">
      <c r="A1708" s="39"/>
      <c r="B1708" s="40"/>
      <c r="C1708" s="41"/>
      <c r="D1708" s="235" t="s">
        <v>163</v>
      </c>
      <c r="E1708" s="41"/>
      <c r="F1708" s="236" t="s">
        <v>1678</v>
      </c>
      <c r="G1708" s="41"/>
      <c r="H1708" s="41"/>
      <c r="I1708" s="237"/>
      <c r="J1708" s="41"/>
      <c r="K1708" s="41"/>
      <c r="L1708" s="45"/>
      <c r="M1708" s="238"/>
      <c r="N1708" s="239"/>
      <c r="O1708" s="92"/>
      <c r="P1708" s="92"/>
      <c r="Q1708" s="92"/>
      <c r="R1708" s="92"/>
      <c r="S1708" s="92"/>
      <c r="T1708" s="93"/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T1708" s="18" t="s">
        <v>163</v>
      </c>
      <c r="AU1708" s="18" t="s">
        <v>87</v>
      </c>
    </row>
    <row r="1709" s="2" customFormat="1">
      <c r="A1709" s="39"/>
      <c r="B1709" s="40"/>
      <c r="C1709" s="41"/>
      <c r="D1709" s="235" t="s">
        <v>766</v>
      </c>
      <c r="E1709" s="41"/>
      <c r="F1709" s="294" t="s">
        <v>1680</v>
      </c>
      <c r="G1709" s="41"/>
      <c r="H1709" s="41"/>
      <c r="I1709" s="237"/>
      <c r="J1709" s="41"/>
      <c r="K1709" s="41"/>
      <c r="L1709" s="45"/>
      <c r="M1709" s="238"/>
      <c r="N1709" s="239"/>
      <c r="O1709" s="92"/>
      <c r="P1709" s="92"/>
      <c r="Q1709" s="92"/>
      <c r="R1709" s="92"/>
      <c r="S1709" s="92"/>
      <c r="T1709" s="93"/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T1709" s="18" t="s">
        <v>766</v>
      </c>
      <c r="AU1709" s="18" t="s">
        <v>87</v>
      </c>
    </row>
    <row r="1710" s="2" customFormat="1" ht="21.75" customHeight="1">
      <c r="A1710" s="39"/>
      <c r="B1710" s="40"/>
      <c r="C1710" s="221" t="s">
        <v>1681</v>
      </c>
      <c r="D1710" s="221" t="s">
        <v>157</v>
      </c>
      <c r="E1710" s="222" t="s">
        <v>1682</v>
      </c>
      <c r="F1710" s="223" t="s">
        <v>1683</v>
      </c>
      <c r="G1710" s="224" t="s">
        <v>363</v>
      </c>
      <c r="H1710" s="225">
        <v>7.7999999999999998</v>
      </c>
      <c r="I1710" s="226"/>
      <c r="J1710" s="227">
        <f>ROUND(I1710*H1710,2)</f>
        <v>0</v>
      </c>
      <c r="K1710" s="228"/>
      <c r="L1710" s="45"/>
      <c r="M1710" s="229" t="s">
        <v>1</v>
      </c>
      <c r="N1710" s="230" t="s">
        <v>43</v>
      </c>
      <c r="O1710" s="92"/>
      <c r="P1710" s="231">
        <f>O1710*H1710</f>
        <v>0</v>
      </c>
      <c r="Q1710" s="231">
        <v>0.00108</v>
      </c>
      <c r="R1710" s="231">
        <f>Q1710*H1710</f>
        <v>0.0084239999999999992</v>
      </c>
      <c r="S1710" s="231">
        <v>0.052999999999999998</v>
      </c>
      <c r="T1710" s="232">
        <f>S1710*H1710</f>
        <v>0.41339999999999999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33" t="s">
        <v>161</v>
      </c>
      <c r="AT1710" s="233" t="s">
        <v>157</v>
      </c>
      <c r="AU1710" s="233" t="s">
        <v>87</v>
      </c>
      <c r="AY1710" s="18" t="s">
        <v>155</v>
      </c>
      <c r="BE1710" s="234">
        <f>IF(N1710="základní",J1710,0)</f>
        <v>0</v>
      </c>
      <c r="BF1710" s="234">
        <f>IF(N1710="snížená",J1710,0)</f>
        <v>0</v>
      </c>
      <c r="BG1710" s="234">
        <f>IF(N1710="zákl. přenesená",J1710,0)</f>
        <v>0</v>
      </c>
      <c r="BH1710" s="234">
        <f>IF(N1710="sníž. přenesená",J1710,0)</f>
        <v>0</v>
      </c>
      <c r="BI1710" s="234">
        <f>IF(N1710="nulová",J1710,0)</f>
        <v>0</v>
      </c>
      <c r="BJ1710" s="18" t="s">
        <v>85</v>
      </c>
      <c r="BK1710" s="234">
        <f>ROUND(I1710*H1710,2)</f>
        <v>0</v>
      </c>
      <c r="BL1710" s="18" t="s">
        <v>161</v>
      </c>
      <c r="BM1710" s="233" t="s">
        <v>1684</v>
      </c>
    </row>
    <row r="1711" s="2" customFormat="1">
      <c r="A1711" s="39"/>
      <c r="B1711" s="40"/>
      <c r="C1711" s="41"/>
      <c r="D1711" s="235" t="s">
        <v>163</v>
      </c>
      <c r="E1711" s="41"/>
      <c r="F1711" s="236" t="s">
        <v>1685</v>
      </c>
      <c r="G1711" s="41"/>
      <c r="H1711" s="41"/>
      <c r="I1711" s="237"/>
      <c r="J1711" s="41"/>
      <c r="K1711" s="41"/>
      <c r="L1711" s="45"/>
      <c r="M1711" s="238"/>
      <c r="N1711" s="239"/>
      <c r="O1711" s="92"/>
      <c r="P1711" s="92"/>
      <c r="Q1711" s="92"/>
      <c r="R1711" s="92"/>
      <c r="S1711" s="92"/>
      <c r="T1711" s="93"/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T1711" s="18" t="s">
        <v>163</v>
      </c>
      <c r="AU1711" s="18" t="s">
        <v>87</v>
      </c>
    </row>
    <row r="1712" s="13" customFormat="1">
      <c r="A1712" s="13"/>
      <c r="B1712" s="240"/>
      <c r="C1712" s="241"/>
      <c r="D1712" s="235" t="s">
        <v>165</v>
      </c>
      <c r="E1712" s="242" t="s">
        <v>1</v>
      </c>
      <c r="F1712" s="243" t="s">
        <v>1686</v>
      </c>
      <c r="G1712" s="241"/>
      <c r="H1712" s="242" t="s">
        <v>1</v>
      </c>
      <c r="I1712" s="244"/>
      <c r="J1712" s="241"/>
      <c r="K1712" s="241"/>
      <c r="L1712" s="245"/>
      <c r="M1712" s="246"/>
      <c r="N1712" s="247"/>
      <c r="O1712" s="247"/>
      <c r="P1712" s="247"/>
      <c r="Q1712" s="247"/>
      <c r="R1712" s="247"/>
      <c r="S1712" s="247"/>
      <c r="T1712" s="248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9" t="s">
        <v>165</v>
      </c>
      <c r="AU1712" s="249" t="s">
        <v>87</v>
      </c>
      <c r="AV1712" s="13" t="s">
        <v>85</v>
      </c>
      <c r="AW1712" s="13" t="s">
        <v>33</v>
      </c>
      <c r="AX1712" s="13" t="s">
        <v>78</v>
      </c>
      <c r="AY1712" s="249" t="s">
        <v>155</v>
      </c>
    </row>
    <row r="1713" s="14" customFormat="1">
      <c r="A1713" s="14"/>
      <c r="B1713" s="250"/>
      <c r="C1713" s="251"/>
      <c r="D1713" s="235" t="s">
        <v>165</v>
      </c>
      <c r="E1713" s="252" t="s">
        <v>1</v>
      </c>
      <c r="F1713" s="253" t="s">
        <v>1687</v>
      </c>
      <c r="G1713" s="251"/>
      <c r="H1713" s="254">
        <v>3</v>
      </c>
      <c r="I1713" s="255"/>
      <c r="J1713" s="251"/>
      <c r="K1713" s="251"/>
      <c r="L1713" s="256"/>
      <c r="M1713" s="257"/>
      <c r="N1713" s="258"/>
      <c r="O1713" s="258"/>
      <c r="P1713" s="258"/>
      <c r="Q1713" s="258"/>
      <c r="R1713" s="258"/>
      <c r="S1713" s="258"/>
      <c r="T1713" s="259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0" t="s">
        <v>165</v>
      </c>
      <c r="AU1713" s="260" t="s">
        <v>87</v>
      </c>
      <c r="AV1713" s="14" t="s">
        <v>87</v>
      </c>
      <c r="AW1713" s="14" t="s">
        <v>33</v>
      </c>
      <c r="AX1713" s="14" t="s">
        <v>78</v>
      </c>
      <c r="AY1713" s="260" t="s">
        <v>155</v>
      </c>
    </row>
    <row r="1714" s="13" customFormat="1">
      <c r="A1714" s="13"/>
      <c r="B1714" s="240"/>
      <c r="C1714" s="241"/>
      <c r="D1714" s="235" t="s">
        <v>165</v>
      </c>
      <c r="E1714" s="242" t="s">
        <v>1</v>
      </c>
      <c r="F1714" s="243" t="s">
        <v>1688</v>
      </c>
      <c r="G1714" s="241"/>
      <c r="H1714" s="242" t="s">
        <v>1</v>
      </c>
      <c r="I1714" s="244"/>
      <c r="J1714" s="241"/>
      <c r="K1714" s="241"/>
      <c r="L1714" s="245"/>
      <c r="M1714" s="246"/>
      <c r="N1714" s="247"/>
      <c r="O1714" s="247"/>
      <c r="P1714" s="247"/>
      <c r="Q1714" s="247"/>
      <c r="R1714" s="247"/>
      <c r="S1714" s="247"/>
      <c r="T1714" s="248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9" t="s">
        <v>165</v>
      </c>
      <c r="AU1714" s="249" t="s">
        <v>87</v>
      </c>
      <c r="AV1714" s="13" t="s">
        <v>85</v>
      </c>
      <c r="AW1714" s="13" t="s">
        <v>33</v>
      </c>
      <c r="AX1714" s="13" t="s">
        <v>78</v>
      </c>
      <c r="AY1714" s="249" t="s">
        <v>155</v>
      </c>
    </row>
    <row r="1715" s="14" customFormat="1">
      <c r="A1715" s="14"/>
      <c r="B1715" s="250"/>
      <c r="C1715" s="251"/>
      <c r="D1715" s="235" t="s">
        <v>165</v>
      </c>
      <c r="E1715" s="252" t="s">
        <v>1</v>
      </c>
      <c r="F1715" s="253" t="s">
        <v>1689</v>
      </c>
      <c r="G1715" s="251"/>
      <c r="H1715" s="254">
        <v>0.29999999999999999</v>
      </c>
      <c r="I1715" s="255"/>
      <c r="J1715" s="251"/>
      <c r="K1715" s="251"/>
      <c r="L1715" s="256"/>
      <c r="M1715" s="257"/>
      <c r="N1715" s="258"/>
      <c r="O1715" s="258"/>
      <c r="P1715" s="258"/>
      <c r="Q1715" s="258"/>
      <c r="R1715" s="258"/>
      <c r="S1715" s="258"/>
      <c r="T1715" s="259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0" t="s">
        <v>165</v>
      </c>
      <c r="AU1715" s="260" t="s">
        <v>87</v>
      </c>
      <c r="AV1715" s="14" t="s">
        <v>87</v>
      </c>
      <c r="AW1715" s="14" t="s">
        <v>33</v>
      </c>
      <c r="AX1715" s="14" t="s">
        <v>78</v>
      </c>
      <c r="AY1715" s="260" t="s">
        <v>155</v>
      </c>
    </row>
    <row r="1716" s="13" customFormat="1">
      <c r="A1716" s="13"/>
      <c r="B1716" s="240"/>
      <c r="C1716" s="241"/>
      <c r="D1716" s="235" t="s">
        <v>165</v>
      </c>
      <c r="E1716" s="242" t="s">
        <v>1</v>
      </c>
      <c r="F1716" s="243" t="s">
        <v>1574</v>
      </c>
      <c r="G1716" s="241"/>
      <c r="H1716" s="242" t="s">
        <v>1</v>
      </c>
      <c r="I1716" s="244"/>
      <c r="J1716" s="241"/>
      <c r="K1716" s="241"/>
      <c r="L1716" s="245"/>
      <c r="M1716" s="246"/>
      <c r="N1716" s="247"/>
      <c r="O1716" s="247"/>
      <c r="P1716" s="247"/>
      <c r="Q1716" s="247"/>
      <c r="R1716" s="247"/>
      <c r="S1716" s="247"/>
      <c r="T1716" s="248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9" t="s">
        <v>165</v>
      </c>
      <c r="AU1716" s="249" t="s">
        <v>87</v>
      </c>
      <c r="AV1716" s="13" t="s">
        <v>85</v>
      </c>
      <c r="AW1716" s="13" t="s">
        <v>33</v>
      </c>
      <c r="AX1716" s="13" t="s">
        <v>78</v>
      </c>
      <c r="AY1716" s="249" t="s">
        <v>155</v>
      </c>
    </row>
    <row r="1717" s="14" customFormat="1">
      <c r="A1717" s="14"/>
      <c r="B1717" s="250"/>
      <c r="C1717" s="251"/>
      <c r="D1717" s="235" t="s">
        <v>165</v>
      </c>
      <c r="E1717" s="252" t="s">
        <v>1</v>
      </c>
      <c r="F1717" s="253" t="s">
        <v>1690</v>
      </c>
      <c r="G1717" s="251"/>
      <c r="H1717" s="254">
        <v>4.5</v>
      </c>
      <c r="I1717" s="255"/>
      <c r="J1717" s="251"/>
      <c r="K1717" s="251"/>
      <c r="L1717" s="256"/>
      <c r="M1717" s="257"/>
      <c r="N1717" s="258"/>
      <c r="O1717" s="258"/>
      <c r="P1717" s="258"/>
      <c r="Q1717" s="258"/>
      <c r="R1717" s="258"/>
      <c r="S1717" s="258"/>
      <c r="T1717" s="259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0" t="s">
        <v>165</v>
      </c>
      <c r="AU1717" s="260" t="s">
        <v>87</v>
      </c>
      <c r="AV1717" s="14" t="s">
        <v>87</v>
      </c>
      <c r="AW1717" s="14" t="s">
        <v>33</v>
      </c>
      <c r="AX1717" s="14" t="s">
        <v>78</v>
      </c>
      <c r="AY1717" s="260" t="s">
        <v>155</v>
      </c>
    </row>
    <row r="1718" s="15" customFormat="1">
      <c r="A1718" s="15"/>
      <c r="B1718" s="261"/>
      <c r="C1718" s="262"/>
      <c r="D1718" s="235" t="s">
        <v>165</v>
      </c>
      <c r="E1718" s="263" t="s">
        <v>1</v>
      </c>
      <c r="F1718" s="264" t="s">
        <v>168</v>
      </c>
      <c r="G1718" s="262"/>
      <c r="H1718" s="265">
        <v>7.7999999999999998</v>
      </c>
      <c r="I1718" s="266"/>
      <c r="J1718" s="262"/>
      <c r="K1718" s="262"/>
      <c r="L1718" s="267"/>
      <c r="M1718" s="268"/>
      <c r="N1718" s="269"/>
      <c r="O1718" s="269"/>
      <c r="P1718" s="269"/>
      <c r="Q1718" s="269"/>
      <c r="R1718" s="269"/>
      <c r="S1718" s="269"/>
      <c r="T1718" s="270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71" t="s">
        <v>165</v>
      </c>
      <c r="AU1718" s="271" t="s">
        <v>87</v>
      </c>
      <c r="AV1718" s="15" t="s">
        <v>161</v>
      </c>
      <c r="AW1718" s="15" t="s">
        <v>33</v>
      </c>
      <c r="AX1718" s="15" t="s">
        <v>85</v>
      </c>
      <c r="AY1718" s="271" t="s">
        <v>155</v>
      </c>
    </row>
    <row r="1719" s="2" customFormat="1" ht="21.75" customHeight="1">
      <c r="A1719" s="39"/>
      <c r="B1719" s="40"/>
      <c r="C1719" s="221" t="s">
        <v>1691</v>
      </c>
      <c r="D1719" s="221" t="s">
        <v>157</v>
      </c>
      <c r="E1719" s="222" t="s">
        <v>1692</v>
      </c>
      <c r="F1719" s="223" t="s">
        <v>1693</v>
      </c>
      <c r="G1719" s="224" t="s">
        <v>363</v>
      </c>
      <c r="H1719" s="225">
        <v>0.29999999999999999</v>
      </c>
      <c r="I1719" s="226"/>
      <c r="J1719" s="227">
        <f>ROUND(I1719*H1719,2)</f>
        <v>0</v>
      </c>
      <c r="K1719" s="228"/>
      <c r="L1719" s="45"/>
      <c r="M1719" s="229" t="s">
        <v>1</v>
      </c>
      <c r="N1719" s="230" t="s">
        <v>43</v>
      </c>
      <c r="O1719" s="92"/>
      <c r="P1719" s="231">
        <f>O1719*H1719</f>
        <v>0</v>
      </c>
      <c r="Q1719" s="231">
        <v>0.0030899999999999999</v>
      </c>
      <c r="R1719" s="231">
        <f>Q1719*H1719</f>
        <v>0.00092699999999999987</v>
      </c>
      <c r="S1719" s="231">
        <v>0.126</v>
      </c>
      <c r="T1719" s="232">
        <f>S1719*H1719</f>
        <v>0.0378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233" t="s">
        <v>161</v>
      </c>
      <c r="AT1719" s="233" t="s">
        <v>157</v>
      </c>
      <c r="AU1719" s="233" t="s">
        <v>87</v>
      </c>
      <c r="AY1719" s="18" t="s">
        <v>155</v>
      </c>
      <c r="BE1719" s="234">
        <f>IF(N1719="základní",J1719,0)</f>
        <v>0</v>
      </c>
      <c r="BF1719" s="234">
        <f>IF(N1719="snížená",J1719,0)</f>
        <v>0</v>
      </c>
      <c r="BG1719" s="234">
        <f>IF(N1719="zákl. přenesená",J1719,0)</f>
        <v>0</v>
      </c>
      <c r="BH1719" s="234">
        <f>IF(N1719="sníž. přenesená",J1719,0)</f>
        <v>0</v>
      </c>
      <c r="BI1719" s="234">
        <f>IF(N1719="nulová",J1719,0)</f>
        <v>0</v>
      </c>
      <c r="BJ1719" s="18" t="s">
        <v>85</v>
      </c>
      <c r="BK1719" s="234">
        <f>ROUND(I1719*H1719,2)</f>
        <v>0</v>
      </c>
      <c r="BL1719" s="18" t="s">
        <v>161</v>
      </c>
      <c r="BM1719" s="233" t="s">
        <v>1694</v>
      </c>
    </row>
    <row r="1720" s="2" customFormat="1">
      <c r="A1720" s="39"/>
      <c r="B1720" s="40"/>
      <c r="C1720" s="41"/>
      <c r="D1720" s="235" t="s">
        <v>163</v>
      </c>
      <c r="E1720" s="41"/>
      <c r="F1720" s="236" t="s">
        <v>1695</v>
      </c>
      <c r="G1720" s="41"/>
      <c r="H1720" s="41"/>
      <c r="I1720" s="237"/>
      <c r="J1720" s="41"/>
      <c r="K1720" s="41"/>
      <c r="L1720" s="45"/>
      <c r="M1720" s="238"/>
      <c r="N1720" s="239"/>
      <c r="O1720" s="92"/>
      <c r="P1720" s="92"/>
      <c r="Q1720" s="92"/>
      <c r="R1720" s="92"/>
      <c r="S1720" s="92"/>
      <c r="T1720" s="93"/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T1720" s="18" t="s">
        <v>163</v>
      </c>
      <c r="AU1720" s="18" t="s">
        <v>87</v>
      </c>
    </row>
    <row r="1721" s="13" customFormat="1">
      <c r="A1721" s="13"/>
      <c r="B1721" s="240"/>
      <c r="C1721" s="241"/>
      <c r="D1721" s="235" t="s">
        <v>165</v>
      </c>
      <c r="E1721" s="242" t="s">
        <v>1</v>
      </c>
      <c r="F1721" s="243" t="s">
        <v>1696</v>
      </c>
      <c r="G1721" s="241"/>
      <c r="H1721" s="242" t="s">
        <v>1</v>
      </c>
      <c r="I1721" s="244"/>
      <c r="J1721" s="241"/>
      <c r="K1721" s="241"/>
      <c r="L1721" s="245"/>
      <c r="M1721" s="246"/>
      <c r="N1721" s="247"/>
      <c r="O1721" s="247"/>
      <c r="P1721" s="247"/>
      <c r="Q1721" s="247"/>
      <c r="R1721" s="247"/>
      <c r="S1721" s="247"/>
      <c r="T1721" s="248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9" t="s">
        <v>165</v>
      </c>
      <c r="AU1721" s="249" t="s">
        <v>87</v>
      </c>
      <c r="AV1721" s="13" t="s">
        <v>85</v>
      </c>
      <c r="AW1721" s="13" t="s">
        <v>33</v>
      </c>
      <c r="AX1721" s="13" t="s">
        <v>78</v>
      </c>
      <c r="AY1721" s="249" t="s">
        <v>155</v>
      </c>
    </row>
    <row r="1722" s="14" customFormat="1">
      <c r="A1722" s="14"/>
      <c r="B1722" s="250"/>
      <c r="C1722" s="251"/>
      <c r="D1722" s="235" t="s">
        <v>165</v>
      </c>
      <c r="E1722" s="252" t="s">
        <v>1</v>
      </c>
      <c r="F1722" s="253" t="s">
        <v>1697</v>
      </c>
      <c r="G1722" s="251"/>
      <c r="H1722" s="254">
        <v>0.29999999999999999</v>
      </c>
      <c r="I1722" s="255"/>
      <c r="J1722" s="251"/>
      <c r="K1722" s="251"/>
      <c r="L1722" s="256"/>
      <c r="M1722" s="257"/>
      <c r="N1722" s="258"/>
      <c r="O1722" s="258"/>
      <c r="P1722" s="258"/>
      <c r="Q1722" s="258"/>
      <c r="R1722" s="258"/>
      <c r="S1722" s="258"/>
      <c r="T1722" s="259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0" t="s">
        <v>165</v>
      </c>
      <c r="AU1722" s="260" t="s">
        <v>87</v>
      </c>
      <c r="AV1722" s="14" t="s">
        <v>87</v>
      </c>
      <c r="AW1722" s="14" t="s">
        <v>33</v>
      </c>
      <c r="AX1722" s="14" t="s">
        <v>85</v>
      </c>
      <c r="AY1722" s="260" t="s">
        <v>155</v>
      </c>
    </row>
    <row r="1723" s="2" customFormat="1" ht="21.75" customHeight="1">
      <c r="A1723" s="39"/>
      <c r="B1723" s="40"/>
      <c r="C1723" s="221" t="s">
        <v>1698</v>
      </c>
      <c r="D1723" s="221" t="s">
        <v>157</v>
      </c>
      <c r="E1723" s="222" t="s">
        <v>1699</v>
      </c>
      <c r="F1723" s="223" t="s">
        <v>1700</v>
      </c>
      <c r="G1723" s="224" t="s">
        <v>363</v>
      </c>
      <c r="H1723" s="225">
        <v>2</v>
      </c>
      <c r="I1723" s="226"/>
      <c r="J1723" s="227">
        <f>ROUND(I1723*H1723,2)</f>
        <v>0</v>
      </c>
      <c r="K1723" s="228"/>
      <c r="L1723" s="45"/>
      <c r="M1723" s="229" t="s">
        <v>1</v>
      </c>
      <c r="N1723" s="230" t="s">
        <v>43</v>
      </c>
      <c r="O1723" s="92"/>
      <c r="P1723" s="231">
        <f>O1723*H1723</f>
        <v>0</v>
      </c>
      <c r="Q1723" s="231">
        <v>0.0047699999999999999</v>
      </c>
      <c r="R1723" s="231">
        <f>Q1723*H1723</f>
        <v>0.0095399999999999999</v>
      </c>
      <c r="S1723" s="231">
        <v>0.38400000000000001</v>
      </c>
      <c r="T1723" s="232">
        <f>S1723*H1723</f>
        <v>0.76800000000000002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33" t="s">
        <v>161</v>
      </c>
      <c r="AT1723" s="233" t="s">
        <v>157</v>
      </c>
      <c r="AU1723" s="233" t="s">
        <v>87</v>
      </c>
      <c r="AY1723" s="18" t="s">
        <v>155</v>
      </c>
      <c r="BE1723" s="234">
        <f>IF(N1723="základní",J1723,0)</f>
        <v>0</v>
      </c>
      <c r="BF1723" s="234">
        <f>IF(N1723="snížená",J1723,0)</f>
        <v>0</v>
      </c>
      <c r="BG1723" s="234">
        <f>IF(N1723="zákl. přenesená",J1723,0)</f>
        <v>0</v>
      </c>
      <c r="BH1723" s="234">
        <f>IF(N1723="sníž. přenesená",J1723,0)</f>
        <v>0</v>
      </c>
      <c r="BI1723" s="234">
        <f>IF(N1723="nulová",J1723,0)</f>
        <v>0</v>
      </c>
      <c r="BJ1723" s="18" t="s">
        <v>85</v>
      </c>
      <c r="BK1723" s="234">
        <f>ROUND(I1723*H1723,2)</f>
        <v>0</v>
      </c>
      <c r="BL1723" s="18" t="s">
        <v>161</v>
      </c>
      <c r="BM1723" s="233" t="s">
        <v>1701</v>
      </c>
    </row>
    <row r="1724" s="2" customFormat="1">
      <c r="A1724" s="39"/>
      <c r="B1724" s="40"/>
      <c r="C1724" s="41"/>
      <c r="D1724" s="235" t="s">
        <v>163</v>
      </c>
      <c r="E1724" s="41"/>
      <c r="F1724" s="236" t="s">
        <v>1702</v>
      </c>
      <c r="G1724" s="41"/>
      <c r="H1724" s="41"/>
      <c r="I1724" s="237"/>
      <c r="J1724" s="41"/>
      <c r="K1724" s="41"/>
      <c r="L1724" s="45"/>
      <c r="M1724" s="238"/>
      <c r="N1724" s="239"/>
      <c r="O1724" s="92"/>
      <c r="P1724" s="92"/>
      <c r="Q1724" s="92"/>
      <c r="R1724" s="92"/>
      <c r="S1724" s="92"/>
      <c r="T1724" s="93"/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T1724" s="18" t="s">
        <v>163</v>
      </c>
      <c r="AU1724" s="18" t="s">
        <v>87</v>
      </c>
    </row>
    <row r="1725" s="13" customFormat="1">
      <c r="A1725" s="13"/>
      <c r="B1725" s="240"/>
      <c r="C1725" s="241"/>
      <c r="D1725" s="235" t="s">
        <v>165</v>
      </c>
      <c r="E1725" s="242" t="s">
        <v>1</v>
      </c>
      <c r="F1725" s="243" t="s">
        <v>1703</v>
      </c>
      <c r="G1725" s="241"/>
      <c r="H1725" s="242" t="s">
        <v>1</v>
      </c>
      <c r="I1725" s="244"/>
      <c r="J1725" s="241"/>
      <c r="K1725" s="241"/>
      <c r="L1725" s="245"/>
      <c r="M1725" s="246"/>
      <c r="N1725" s="247"/>
      <c r="O1725" s="247"/>
      <c r="P1725" s="247"/>
      <c r="Q1725" s="247"/>
      <c r="R1725" s="247"/>
      <c r="S1725" s="247"/>
      <c r="T1725" s="248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9" t="s">
        <v>165</v>
      </c>
      <c r="AU1725" s="249" t="s">
        <v>87</v>
      </c>
      <c r="AV1725" s="13" t="s">
        <v>85</v>
      </c>
      <c r="AW1725" s="13" t="s">
        <v>33</v>
      </c>
      <c r="AX1725" s="13" t="s">
        <v>78</v>
      </c>
      <c r="AY1725" s="249" t="s">
        <v>155</v>
      </c>
    </row>
    <row r="1726" s="14" customFormat="1">
      <c r="A1726" s="14"/>
      <c r="B1726" s="250"/>
      <c r="C1726" s="251"/>
      <c r="D1726" s="235" t="s">
        <v>165</v>
      </c>
      <c r="E1726" s="252" t="s">
        <v>1</v>
      </c>
      <c r="F1726" s="253" t="s">
        <v>1704</v>
      </c>
      <c r="G1726" s="251"/>
      <c r="H1726" s="254">
        <v>2</v>
      </c>
      <c r="I1726" s="255"/>
      <c r="J1726" s="251"/>
      <c r="K1726" s="251"/>
      <c r="L1726" s="256"/>
      <c r="M1726" s="257"/>
      <c r="N1726" s="258"/>
      <c r="O1726" s="258"/>
      <c r="P1726" s="258"/>
      <c r="Q1726" s="258"/>
      <c r="R1726" s="258"/>
      <c r="S1726" s="258"/>
      <c r="T1726" s="259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0" t="s">
        <v>165</v>
      </c>
      <c r="AU1726" s="260" t="s">
        <v>87</v>
      </c>
      <c r="AV1726" s="14" t="s">
        <v>87</v>
      </c>
      <c r="AW1726" s="14" t="s">
        <v>33</v>
      </c>
      <c r="AX1726" s="14" t="s">
        <v>85</v>
      </c>
      <c r="AY1726" s="260" t="s">
        <v>155</v>
      </c>
    </row>
    <row r="1727" s="2" customFormat="1" ht="21.75" customHeight="1">
      <c r="A1727" s="39"/>
      <c r="B1727" s="40"/>
      <c r="C1727" s="221" t="s">
        <v>1705</v>
      </c>
      <c r="D1727" s="221" t="s">
        <v>157</v>
      </c>
      <c r="E1727" s="222" t="s">
        <v>1706</v>
      </c>
      <c r="F1727" s="223" t="s">
        <v>1707</v>
      </c>
      <c r="G1727" s="224" t="s">
        <v>363</v>
      </c>
      <c r="H1727" s="225">
        <v>111</v>
      </c>
      <c r="I1727" s="226"/>
      <c r="J1727" s="227">
        <f>ROUND(I1727*H1727,2)</f>
        <v>0</v>
      </c>
      <c r="K1727" s="228"/>
      <c r="L1727" s="45"/>
      <c r="M1727" s="229" t="s">
        <v>1</v>
      </c>
      <c r="N1727" s="230" t="s">
        <v>43</v>
      </c>
      <c r="O1727" s="92"/>
      <c r="P1727" s="231">
        <f>O1727*H1727</f>
        <v>0</v>
      </c>
      <c r="Q1727" s="231">
        <v>0</v>
      </c>
      <c r="R1727" s="231">
        <f>Q1727*H1727</f>
        <v>0</v>
      </c>
      <c r="S1727" s="231">
        <v>0</v>
      </c>
      <c r="T1727" s="232">
        <f>S1727*H1727</f>
        <v>0</v>
      </c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R1727" s="233" t="s">
        <v>161</v>
      </c>
      <c r="AT1727" s="233" t="s">
        <v>157</v>
      </c>
      <c r="AU1727" s="233" t="s">
        <v>87</v>
      </c>
      <c r="AY1727" s="18" t="s">
        <v>155</v>
      </c>
      <c r="BE1727" s="234">
        <f>IF(N1727="základní",J1727,0)</f>
        <v>0</v>
      </c>
      <c r="BF1727" s="234">
        <f>IF(N1727="snížená",J1727,0)</f>
        <v>0</v>
      </c>
      <c r="BG1727" s="234">
        <f>IF(N1727="zákl. přenesená",J1727,0)</f>
        <v>0</v>
      </c>
      <c r="BH1727" s="234">
        <f>IF(N1727="sníž. přenesená",J1727,0)</f>
        <v>0</v>
      </c>
      <c r="BI1727" s="234">
        <f>IF(N1727="nulová",J1727,0)</f>
        <v>0</v>
      </c>
      <c r="BJ1727" s="18" t="s">
        <v>85</v>
      </c>
      <c r="BK1727" s="234">
        <f>ROUND(I1727*H1727,2)</f>
        <v>0</v>
      </c>
      <c r="BL1727" s="18" t="s">
        <v>161</v>
      </c>
      <c r="BM1727" s="233" t="s">
        <v>1708</v>
      </c>
    </row>
    <row r="1728" s="2" customFormat="1">
      <c r="A1728" s="39"/>
      <c r="B1728" s="40"/>
      <c r="C1728" s="41"/>
      <c r="D1728" s="235" t="s">
        <v>163</v>
      </c>
      <c r="E1728" s="41"/>
      <c r="F1728" s="236" t="s">
        <v>1709</v>
      </c>
      <c r="G1728" s="41"/>
      <c r="H1728" s="41"/>
      <c r="I1728" s="237"/>
      <c r="J1728" s="41"/>
      <c r="K1728" s="41"/>
      <c r="L1728" s="45"/>
      <c r="M1728" s="238"/>
      <c r="N1728" s="239"/>
      <c r="O1728" s="92"/>
      <c r="P1728" s="92"/>
      <c r="Q1728" s="92"/>
      <c r="R1728" s="92"/>
      <c r="S1728" s="92"/>
      <c r="T1728" s="93"/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T1728" s="18" t="s">
        <v>163</v>
      </c>
      <c r="AU1728" s="18" t="s">
        <v>87</v>
      </c>
    </row>
    <row r="1729" s="2" customFormat="1" ht="21.75" customHeight="1">
      <c r="A1729" s="39"/>
      <c r="B1729" s="40"/>
      <c r="C1729" s="221" t="s">
        <v>1710</v>
      </c>
      <c r="D1729" s="221" t="s">
        <v>157</v>
      </c>
      <c r="E1729" s="222" t="s">
        <v>1711</v>
      </c>
      <c r="F1729" s="223" t="s">
        <v>1712</v>
      </c>
      <c r="G1729" s="224" t="s">
        <v>160</v>
      </c>
      <c r="H1729" s="225">
        <v>300</v>
      </c>
      <c r="I1729" s="226"/>
      <c r="J1729" s="227">
        <f>ROUND(I1729*H1729,2)</f>
        <v>0</v>
      </c>
      <c r="K1729" s="228"/>
      <c r="L1729" s="45"/>
      <c r="M1729" s="229" t="s">
        <v>1</v>
      </c>
      <c r="N1729" s="230" t="s">
        <v>43</v>
      </c>
      <c r="O1729" s="92"/>
      <c r="P1729" s="231">
        <f>O1729*H1729</f>
        <v>0</v>
      </c>
      <c r="Q1729" s="231">
        <v>0</v>
      </c>
      <c r="R1729" s="231">
        <f>Q1729*H1729</f>
        <v>0</v>
      </c>
      <c r="S1729" s="231">
        <v>0</v>
      </c>
      <c r="T1729" s="232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33" t="s">
        <v>161</v>
      </c>
      <c r="AT1729" s="233" t="s">
        <v>157</v>
      </c>
      <c r="AU1729" s="233" t="s">
        <v>87</v>
      </c>
      <c r="AY1729" s="18" t="s">
        <v>155</v>
      </c>
      <c r="BE1729" s="234">
        <f>IF(N1729="základní",J1729,0)</f>
        <v>0</v>
      </c>
      <c r="BF1729" s="234">
        <f>IF(N1729="snížená",J1729,0)</f>
        <v>0</v>
      </c>
      <c r="BG1729" s="234">
        <f>IF(N1729="zákl. přenesená",J1729,0)</f>
        <v>0</v>
      </c>
      <c r="BH1729" s="234">
        <f>IF(N1729="sníž. přenesená",J1729,0)</f>
        <v>0</v>
      </c>
      <c r="BI1729" s="234">
        <f>IF(N1729="nulová",J1729,0)</f>
        <v>0</v>
      </c>
      <c r="BJ1729" s="18" t="s">
        <v>85</v>
      </c>
      <c r="BK1729" s="234">
        <f>ROUND(I1729*H1729,2)</f>
        <v>0</v>
      </c>
      <c r="BL1729" s="18" t="s">
        <v>161</v>
      </c>
      <c r="BM1729" s="233" t="s">
        <v>1713</v>
      </c>
    </row>
    <row r="1730" s="2" customFormat="1">
      <c r="A1730" s="39"/>
      <c r="B1730" s="40"/>
      <c r="C1730" s="41"/>
      <c r="D1730" s="235" t="s">
        <v>163</v>
      </c>
      <c r="E1730" s="41"/>
      <c r="F1730" s="236" t="s">
        <v>1714</v>
      </c>
      <c r="G1730" s="41"/>
      <c r="H1730" s="41"/>
      <c r="I1730" s="237"/>
      <c r="J1730" s="41"/>
      <c r="K1730" s="41"/>
      <c r="L1730" s="45"/>
      <c r="M1730" s="238"/>
      <c r="N1730" s="239"/>
      <c r="O1730" s="92"/>
      <c r="P1730" s="92"/>
      <c r="Q1730" s="92"/>
      <c r="R1730" s="92"/>
      <c r="S1730" s="92"/>
      <c r="T1730" s="93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T1730" s="18" t="s">
        <v>163</v>
      </c>
      <c r="AU1730" s="18" t="s">
        <v>87</v>
      </c>
    </row>
    <row r="1731" s="14" customFormat="1">
      <c r="A1731" s="14"/>
      <c r="B1731" s="250"/>
      <c r="C1731" s="251"/>
      <c r="D1731" s="235" t="s">
        <v>165</v>
      </c>
      <c r="E1731" s="252" t="s">
        <v>1</v>
      </c>
      <c r="F1731" s="253" t="s">
        <v>961</v>
      </c>
      <c r="G1731" s="251"/>
      <c r="H1731" s="254">
        <v>300</v>
      </c>
      <c r="I1731" s="255"/>
      <c r="J1731" s="251"/>
      <c r="K1731" s="251"/>
      <c r="L1731" s="256"/>
      <c r="M1731" s="257"/>
      <c r="N1731" s="258"/>
      <c r="O1731" s="258"/>
      <c r="P1731" s="258"/>
      <c r="Q1731" s="258"/>
      <c r="R1731" s="258"/>
      <c r="S1731" s="258"/>
      <c r="T1731" s="259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0" t="s">
        <v>165</v>
      </c>
      <c r="AU1731" s="260" t="s">
        <v>87</v>
      </c>
      <c r="AV1731" s="14" t="s">
        <v>87</v>
      </c>
      <c r="AW1731" s="14" t="s">
        <v>33</v>
      </c>
      <c r="AX1731" s="14" t="s">
        <v>85</v>
      </c>
      <c r="AY1731" s="260" t="s">
        <v>155</v>
      </c>
    </row>
    <row r="1732" s="12" customFormat="1" ht="20.88" customHeight="1">
      <c r="A1732" s="12"/>
      <c r="B1732" s="205"/>
      <c r="C1732" s="206"/>
      <c r="D1732" s="207" t="s">
        <v>77</v>
      </c>
      <c r="E1732" s="219" t="s">
        <v>1175</v>
      </c>
      <c r="F1732" s="219" t="s">
        <v>1715</v>
      </c>
      <c r="G1732" s="206"/>
      <c r="H1732" s="206"/>
      <c r="I1732" s="209"/>
      <c r="J1732" s="220">
        <f>BK1732</f>
        <v>0</v>
      </c>
      <c r="K1732" s="206"/>
      <c r="L1732" s="211"/>
      <c r="M1732" s="212"/>
      <c r="N1732" s="213"/>
      <c r="O1732" s="213"/>
      <c r="P1732" s="214">
        <f>SUM(P1733:P1734)</f>
        <v>0</v>
      </c>
      <c r="Q1732" s="213"/>
      <c r="R1732" s="214">
        <f>SUM(R1733:R1734)</f>
        <v>0</v>
      </c>
      <c r="S1732" s="213"/>
      <c r="T1732" s="215">
        <f>SUM(T1733:T1734)</f>
        <v>0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216" t="s">
        <v>85</v>
      </c>
      <c r="AT1732" s="217" t="s">
        <v>77</v>
      </c>
      <c r="AU1732" s="217" t="s">
        <v>87</v>
      </c>
      <c r="AY1732" s="216" t="s">
        <v>155</v>
      </c>
      <c r="BK1732" s="218">
        <f>SUM(BK1733:BK1734)</f>
        <v>0</v>
      </c>
    </row>
    <row r="1733" s="2" customFormat="1" ht="21.75" customHeight="1">
      <c r="A1733" s="39"/>
      <c r="B1733" s="40"/>
      <c r="C1733" s="221" t="s">
        <v>1716</v>
      </c>
      <c r="D1733" s="221" t="s">
        <v>157</v>
      </c>
      <c r="E1733" s="222" t="s">
        <v>1717</v>
      </c>
      <c r="F1733" s="223" t="s">
        <v>1718</v>
      </c>
      <c r="G1733" s="224" t="s">
        <v>818</v>
      </c>
      <c r="H1733" s="225">
        <v>16246.156999999999</v>
      </c>
      <c r="I1733" s="226"/>
      <c r="J1733" s="227">
        <f>ROUND(I1733*H1733,2)</f>
        <v>0</v>
      </c>
      <c r="K1733" s="228"/>
      <c r="L1733" s="45"/>
      <c r="M1733" s="229" t="s">
        <v>1</v>
      </c>
      <c r="N1733" s="230" t="s">
        <v>43</v>
      </c>
      <c r="O1733" s="92"/>
      <c r="P1733" s="231">
        <f>O1733*H1733</f>
        <v>0</v>
      </c>
      <c r="Q1733" s="231">
        <v>0</v>
      </c>
      <c r="R1733" s="231">
        <f>Q1733*H1733</f>
        <v>0</v>
      </c>
      <c r="S1733" s="231">
        <v>0</v>
      </c>
      <c r="T1733" s="232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3" t="s">
        <v>161</v>
      </c>
      <c r="AT1733" s="233" t="s">
        <v>157</v>
      </c>
      <c r="AU1733" s="233" t="s">
        <v>226</v>
      </c>
      <c r="AY1733" s="18" t="s">
        <v>155</v>
      </c>
      <c r="BE1733" s="234">
        <f>IF(N1733="základní",J1733,0)</f>
        <v>0</v>
      </c>
      <c r="BF1733" s="234">
        <f>IF(N1733="snížená",J1733,0)</f>
        <v>0</v>
      </c>
      <c r="BG1733" s="234">
        <f>IF(N1733="zákl. přenesená",J1733,0)</f>
        <v>0</v>
      </c>
      <c r="BH1733" s="234">
        <f>IF(N1733="sníž. přenesená",J1733,0)</f>
        <v>0</v>
      </c>
      <c r="BI1733" s="234">
        <f>IF(N1733="nulová",J1733,0)</f>
        <v>0</v>
      </c>
      <c r="BJ1733" s="18" t="s">
        <v>85</v>
      </c>
      <c r="BK1733" s="234">
        <f>ROUND(I1733*H1733,2)</f>
        <v>0</v>
      </c>
      <c r="BL1733" s="18" t="s">
        <v>161</v>
      </c>
      <c r="BM1733" s="233" t="s">
        <v>1719</v>
      </c>
    </row>
    <row r="1734" s="2" customFormat="1">
      <c r="A1734" s="39"/>
      <c r="B1734" s="40"/>
      <c r="C1734" s="41"/>
      <c r="D1734" s="235" t="s">
        <v>163</v>
      </c>
      <c r="E1734" s="41"/>
      <c r="F1734" s="236" t="s">
        <v>1718</v>
      </c>
      <c r="G1734" s="41"/>
      <c r="H1734" s="41"/>
      <c r="I1734" s="237"/>
      <c r="J1734" s="41"/>
      <c r="K1734" s="41"/>
      <c r="L1734" s="45"/>
      <c r="M1734" s="238"/>
      <c r="N1734" s="239"/>
      <c r="O1734" s="92"/>
      <c r="P1734" s="92"/>
      <c r="Q1734" s="92"/>
      <c r="R1734" s="92"/>
      <c r="S1734" s="92"/>
      <c r="T1734" s="93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T1734" s="18" t="s">
        <v>163</v>
      </c>
      <c r="AU1734" s="18" t="s">
        <v>226</v>
      </c>
    </row>
    <row r="1735" s="12" customFormat="1" ht="22.8" customHeight="1">
      <c r="A1735" s="12"/>
      <c r="B1735" s="205"/>
      <c r="C1735" s="206"/>
      <c r="D1735" s="207" t="s">
        <v>77</v>
      </c>
      <c r="E1735" s="219" t="s">
        <v>1720</v>
      </c>
      <c r="F1735" s="219" t="s">
        <v>1721</v>
      </c>
      <c r="G1735" s="206"/>
      <c r="H1735" s="206"/>
      <c r="I1735" s="209"/>
      <c r="J1735" s="220">
        <f>BK1735</f>
        <v>0</v>
      </c>
      <c r="K1735" s="206"/>
      <c r="L1735" s="211"/>
      <c r="M1735" s="212"/>
      <c r="N1735" s="213"/>
      <c r="O1735" s="213"/>
      <c r="P1735" s="214">
        <f>SUM(P1736:P1763)</f>
        <v>0</v>
      </c>
      <c r="Q1735" s="213"/>
      <c r="R1735" s="214">
        <f>SUM(R1736:R1763)</f>
        <v>0</v>
      </c>
      <c r="S1735" s="213"/>
      <c r="T1735" s="215">
        <f>SUM(T1736:T1763)</f>
        <v>0</v>
      </c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R1735" s="216" t="s">
        <v>85</v>
      </c>
      <c r="AT1735" s="217" t="s">
        <v>77</v>
      </c>
      <c r="AU1735" s="217" t="s">
        <v>85</v>
      </c>
      <c r="AY1735" s="216" t="s">
        <v>155</v>
      </c>
      <c r="BK1735" s="218">
        <f>SUM(BK1736:BK1763)</f>
        <v>0</v>
      </c>
    </row>
    <row r="1736" s="2" customFormat="1" ht="21.75" customHeight="1">
      <c r="A1736" s="39"/>
      <c r="B1736" s="40"/>
      <c r="C1736" s="221" t="s">
        <v>1722</v>
      </c>
      <c r="D1736" s="221" t="s">
        <v>157</v>
      </c>
      <c r="E1736" s="222" t="s">
        <v>1723</v>
      </c>
      <c r="F1736" s="223" t="s">
        <v>1724</v>
      </c>
      <c r="G1736" s="224" t="s">
        <v>818</v>
      </c>
      <c r="H1736" s="225">
        <v>5246.8230000000003</v>
      </c>
      <c r="I1736" s="226"/>
      <c r="J1736" s="227">
        <f>ROUND(I1736*H1736,2)</f>
        <v>0</v>
      </c>
      <c r="K1736" s="228"/>
      <c r="L1736" s="45"/>
      <c r="M1736" s="229" t="s">
        <v>1</v>
      </c>
      <c r="N1736" s="230" t="s">
        <v>43</v>
      </c>
      <c r="O1736" s="92"/>
      <c r="P1736" s="231">
        <f>O1736*H1736</f>
        <v>0</v>
      </c>
      <c r="Q1736" s="231">
        <v>0</v>
      </c>
      <c r="R1736" s="231">
        <f>Q1736*H1736</f>
        <v>0</v>
      </c>
      <c r="S1736" s="231">
        <v>0</v>
      </c>
      <c r="T1736" s="232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33" t="s">
        <v>161</v>
      </c>
      <c r="AT1736" s="233" t="s">
        <v>157</v>
      </c>
      <c r="AU1736" s="233" t="s">
        <v>87</v>
      </c>
      <c r="AY1736" s="18" t="s">
        <v>155</v>
      </c>
      <c r="BE1736" s="234">
        <f>IF(N1736="základní",J1736,0)</f>
        <v>0</v>
      </c>
      <c r="BF1736" s="234">
        <f>IF(N1736="snížená",J1736,0)</f>
        <v>0</v>
      </c>
      <c r="BG1736" s="234">
        <f>IF(N1736="zákl. přenesená",J1736,0)</f>
        <v>0</v>
      </c>
      <c r="BH1736" s="234">
        <f>IF(N1736="sníž. přenesená",J1736,0)</f>
        <v>0</v>
      </c>
      <c r="BI1736" s="234">
        <f>IF(N1736="nulová",J1736,0)</f>
        <v>0</v>
      </c>
      <c r="BJ1736" s="18" t="s">
        <v>85</v>
      </c>
      <c r="BK1736" s="234">
        <f>ROUND(I1736*H1736,2)</f>
        <v>0</v>
      </c>
      <c r="BL1736" s="18" t="s">
        <v>161</v>
      </c>
      <c r="BM1736" s="233" t="s">
        <v>1725</v>
      </c>
    </row>
    <row r="1737" s="2" customFormat="1">
      <c r="A1737" s="39"/>
      <c r="B1737" s="40"/>
      <c r="C1737" s="41"/>
      <c r="D1737" s="235" t="s">
        <v>163</v>
      </c>
      <c r="E1737" s="41"/>
      <c r="F1737" s="236" t="s">
        <v>1726</v>
      </c>
      <c r="G1737" s="41"/>
      <c r="H1737" s="41"/>
      <c r="I1737" s="237"/>
      <c r="J1737" s="41"/>
      <c r="K1737" s="41"/>
      <c r="L1737" s="45"/>
      <c r="M1737" s="238"/>
      <c r="N1737" s="239"/>
      <c r="O1737" s="92"/>
      <c r="P1737" s="92"/>
      <c r="Q1737" s="92"/>
      <c r="R1737" s="92"/>
      <c r="S1737" s="92"/>
      <c r="T1737" s="93"/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T1737" s="18" t="s">
        <v>163</v>
      </c>
      <c r="AU1737" s="18" t="s">
        <v>87</v>
      </c>
    </row>
    <row r="1738" s="2" customFormat="1" ht="16.5" customHeight="1">
      <c r="A1738" s="39"/>
      <c r="B1738" s="40"/>
      <c r="C1738" s="221" t="s">
        <v>1727</v>
      </c>
      <c r="D1738" s="221" t="s">
        <v>157</v>
      </c>
      <c r="E1738" s="222" t="s">
        <v>1728</v>
      </c>
      <c r="F1738" s="223" t="s">
        <v>1729</v>
      </c>
      <c r="G1738" s="224" t="s">
        <v>818</v>
      </c>
      <c r="H1738" s="225">
        <v>59430.767999999996</v>
      </c>
      <c r="I1738" s="226"/>
      <c r="J1738" s="227">
        <f>ROUND(I1738*H1738,2)</f>
        <v>0</v>
      </c>
      <c r="K1738" s="228"/>
      <c r="L1738" s="45"/>
      <c r="M1738" s="229" t="s">
        <v>1</v>
      </c>
      <c r="N1738" s="230" t="s">
        <v>43</v>
      </c>
      <c r="O1738" s="92"/>
      <c r="P1738" s="231">
        <f>O1738*H1738</f>
        <v>0</v>
      </c>
      <c r="Q1738" s="231">
        <v>0</v>
      </c>
      <c r="R1738" s="231">
        <f>Q1738*H1738</f>
        <v>0</v>
      </c>
      <c r="S1738" s="231">
        <v>0</v>
      </c>
      <c r="T1738" s="232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3" t="s">
        <v>161</v>
      </c>
      <c r="AT1738" s="233" t="s">
        <v>157</v>
      </c>
      <c r="AU1738" s="233" t="s">
        <v>87</v>
      </c>
      <c r="AY1738" s="18" t="s">
        <v>155</v>
      </c>
      <c r="BE1738" s="234">
        <f>IF(N1738="základní",J1738,0)</f>
        <v>0</v>
      </c>
      <c r="BF1738" s="234">
        <f>IF(N1738="snížená",J1738,0)</f>
        <v>0</v>
      </c>
      <c r="BG1738" s="234">
        <f>IF(N1738="zákl. přenesená",J1738,0)</f>
        <v>0</v>
      </c>
      <c r="BH1738" s="234">
        <f>IF(N1738="sníž. přenesená",J1738,0)</f>
        <v>0</v>
      </c>
      <c r="BI1738" s="234">
        <f>IF(N1738="nulová",J1738,0)</f>
        <v>0</v>
      </c>
      <c r="BJ1738" s="18" t="s">
        <v>85</v>
      </c>
      <c r="BK1738" s="234">
        <f>ROUND(I1738*H1738,2)</f>
        <v>0</v>
      </c>
      <c r="BL1738" s="18" t="s">
        <v>161</v>
      </c>
      <c r="BM1738" s="233" t="s">
        <v>1730</v>
      </c>
    </row>
    <row r="1739" s="2" customFormat="1">
      <c r="A1739" s="39"/>
      <c r="B1739" s="40"/>
      <c r="C1739" s="41"/>
      <c r="D1739" s="235" t="s">
        <v>163</v>
      </c>
      <c r="E1739" s="41"/>
      <c r="F1739" s="236" t="s">
        <v>1731</v>
      </c>
      <c r="G1739" s="41"/>
      <c r="H1739" s="41"/>
      <c r="I1739" s="237"/>
      <c r="J1739" s="41"/>
      <c r="K1739" s="41"/>
      <c r="L1739" s="45"/>
      <c r="M1739" s="238"/>
      <c r="N1739" s="239"/>
      <c r="O1739" s="92"/>
      <c r="P1739" s="92"/>
      <c r="Q1739" s="92"/>
      <c r="R1739" s="92"/>
      <c r="S1739" s="92"/>
      <c r="T1739" s="93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163</v>
      </c>
      <c r="AU1739" s="18" t="s">
        <v>87</v>
      </c>
    </row>
    <row r="1740" s="14" customFormat="1">
      <c r="A1740" s="14"/>
      <c r="B1740" s="250"/>
      <c r="C1740" s="251"/>
      <c r="D1740" s="235" t="s">
        <v>165</v>
      </c>
      <c r="E1740" s="252" t="s">
        <v>1</v>
      </c>
      <c r="F1740" s="253" t="s">
        <v>1732</v>
      </c>
      <c r="G1740" s="251"/>
      <c r="H1740" s="254">
        <v>44719.728000000003</v>
      </c>
      <c r="I1740" s="255"/>
      <c r="J1740" s="251"/>
      <c r="K1740" s="251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0" t="s">
        <v>165</v>
      </c>
      <c r="AU1740" s="260" t="s">
        <v>87</v>
      </c>
      <c r="AV1740" s="14" t="s">
        <v>87</v>
      </c>
      <c r="AW1740" s="14" t="s">
        <v>33</v>
      </c>
      <c r="AX1740" s="14" t="s">
        <v>78</v>
      </c>
      <c r="AY1740" s="260" t="s">
        <v>155</v>
      </c>
    </row>
    <row r="1741" s="14" customFormat="1">
      <c r="A1741" s="14"/>
      <c r="B1741" s="250"/>
      <c r="C1741" s="251"/>
      <c r="D1741" s="235" t="s">
        <v>165</v>
      </c>
      <c r="E1741" s="252" t="s">
        <v>1</v>
      </c>
      <c r="F1741" s="253" t="s">
        <v>1733</v>
      </c>
      <c r="G1741" s="251"/>
      <c r="H1741" s="254">
        <v>14711.040000000001</v>
      </c>
      <c r="I1741" s="255"/>
      <c r="J1741" s="251"/>
      <c r="K1741" s="251"/>
      <c r="L1741" s="256"/>
      <c r="M1741" s="257"/>
      <c r="N1741" s="258"/>
      <c r="O1741" s="258"/>
      <c r="P1741" s="258"/>
      <c r="Q1741" s="258"/>
      <c r="R1741" s="258"/>
      <c r="S1741" s="258"/>
      <c r="T1741" s="259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0" t="s">
        <v>165</v>
      </c>
      <c r="AU1741" s="260" t="s">
        <v>87</v>
      </c>
      <c r="AV1741" s="14" t="s">
        <v>87</v>
      </c>
      <c r="AW1741" s="14" t="s">
        <v>33</v>
      </c>
      <c r="AX1741" s="14" t="s">
        <v>78</v>
      </c>
      <c r="AY1741" s="260" t="s">
        <v>155</v>
      </c>
    </row>
    <row r="1742" s="15" customFormat="1">
      <c r="A1742" s="15"/>
      <c r="B1742" s="261"/>
      <c r="C1742" s="262"/>
      <c r="D1742" s="235" t="s">
        <v>165</v>
      </c>
      <c r="E1742" s="263" t="s">
        <v>1</v>
      </c>
      <c r="F1742" s="264" t="s">
        <v>168</v>
      </c>
      <c r="G1742" s="262"/>
      <c r="H1742" s="265">
        <v>59430.768000000004</v>
      </c>
      <c r="I1742" s="266"/>
      <c r="J1742" s="262"/>
      <c r="K1742" s="262"/>
      <c r="L1742" s="267"/>
      <c r="M1742" s="268"/>
      <c r="N1742" s="269"/>
      <c r="O1742" s="269"/>
      <c r="P1742" s="269"/>
      <c r="Q1742" s="269"/>
      <c r="R1742" s="269"/>
      <c r="S1742" s="269"/>
      <c r="T1742" s="270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71" t="s">
        <v>165</v>
      </c>
      <c r="AU1742" s="271" t="s">
        <v>87</v>
      </c>
      <c r="AV1742" s="15" t="s">
        <v>161</v>
      </c>
      <c r="AW1742" s="15" t="s">
        <v>33</v>
      </c>
      <c r="AX1742" s="15" t="s">
        <v>85</v>
      </c>
      <c r="AY1742" s="271" t="s">
        <v>155</v>
      </c>
    </row>
    <row r="1743" s="2" customFormat="1" ht="33" customHeight="1">
      <c r="A1743" s="39"/>
      <c r="B1743" s="40"/>
      <c r="C1743" s="221" t="s">
        <v>1734</v>
      </c>
      <c r="D1743" s="221" t="s">
        <v>157</v>
      </c>
      <c r="E1743" s="222" t="s">
        <v>1735</v>
      </c>
      <c r="F1743" s="223" t="s">
        <v>1736</v>
      </c>
      <c r="G1743" s="224" t="s">
        <v>818</v>
      </c>
      <c r="H1743" s="225">
        <v>22.754999999999999</v>
      </c>
      <c r="I1743" s="226"/>
      <c r="J1743" s="227">
        <f>ROUND(I1743*H1743,2)</f>
        <v>0</v>
      </c>
      <c r="K1743" s="228"/>
      <c r="L1743" s="45"/>
      <c r="M1743" s="229" t="s">
        <v>1</v>
      </c>
      <c r="N1743" s="230" t="s">
        <v>43</v>
      </c>
      <c r="O1743" s="92"/>
      <c r="P1743" s="231">
        <f>O1743*H1743</f>
        <v>0</v>
      </c>
      <c r="Q1743" s="231">
        <v>0</v>
      </c>
      <c r="R1743" s="231">
        <f>Q1743*H1743</f>
        <v>0</v>
      </c>
      <c r="S1743" s="231">
        <v>0</v>
      </c>
      <c r="T1743" s="232">
        <f>S1743*H1743</f>
        <v>0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33" t="s">
        <v>161</v>
      </c>
      <c r="AT1743" s="233" t="s">
        <v>157</v>
      </c>
      <c r="AU1743" s="233" t="s">
        <v>87</v>
      </c>
      <c r="AY1743" s="18" t="s">
        <v>155</v>
      </c>
      <c r="BE1743" s="234">
        <f>IF(N1743="základní",J1743,0)</f>
        <v>0</v>
      </c>
      <c r="BF1743" s="234">
        <f>IF(N1743="snížená",J1743,0)</f>
        <v>0</v>
      </c>
      <c r="BG1743" s="234">
        <f>IF(N1743="zákl. přenesená",J1743,0)</f>
        <v>0</v>
      </c>
      <c r="BH1743" s="234">
        <f>IF(N1743="sníž. přenesená",J1743,0)</f>
        <v>0</v>
      </c>
      <c r="BI1743" s="234">
        <f>IF(N1743="nulová",J1743,0)</f>
        <v>0</v>
      </c>
      <c r="BJ1743" s="18" t="s">
        <v>85</v>
      </c>
      <c r="BK1743" s="234">
        <f>ROUND(I1743*H1743,2)</f>
        <v>0</v>
      </c>
      <c r="BL1743" s="18" t="s">
        <v>161</v>
      </c>
      <c r="BM1743" s="233" t="s">
        <v>1737</v>
      </c>
    </row>
    <row r="1744" s="2" customFormat="1">
      <c r="A1744" s="39"/>
      <c r="B1744" s="40"/>
      <c r="C1744" s="41"/>
      <c r="D1744" s="235" t="s">
        <v>163</v>
      </c>
      <c r="E1744" s="41"/>
      <c r="F1744" s="236" t="s">
        <v>1738</v>
      </c>
      <c r="G1744" s="41"/>
      <c r="H1744" s="41"/>
      <c r="I1744" s="237"/>
      <c r="J1744" s="41"/>
      <c r="K1744" s="41"/>
      <c r="L1744" s="45"/>
      <c r="M1744" s="238"/>
      <c r="N1744" s="239"/>
      <c r="O1744" s="92"/>
      <c r="P1744" s="92"/>
      <c r="Q1744" s="92"/>
      <c r="R1744" s="92"/>
      <c r="S1744" s="92"/>
      <c r="T1744" s="93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T1744" s="18" t="s">
        <v>163</v>
      </c>
      <c r="AU1744" s="18" t="s">
        <v>87</v>
      </c>
    </row>
    <row r="1745" s="14" customFormat="1">
      <c r="A1745" s="14"/>
      <c r="B1745" s="250"/>
      <c r="C1745" s="251"/>
      <c r="D1745" s="235" t="s">
        <v>165</v>
      </c>
      <c r="E1745" s="252" t="s">
        <v>1</v>
      </c>
      <c r="F1745" s="253" t="s">
        <v>1739</v>
      </c>
      <c r="G1745" s="251"/>
      <c r="H1745" s="254">
        <v>22.754999999999999</v>
      </c>
      <c r="I1745" s="255"/>
      <c r="J1745" s="251"/>
      <c r="K1745" s="251"/>
      <c r="L1745" s="256"/>
      <c r="M1745" s="257"/>
      <c r="N1745" s="258"/>
      <c r="O1745" s="258"/>
      <c r="P1745" s="258"/>
      <c r="Q1745" s="258"/>
      <c r="R1745" s="258"/>
      <c r="S1745" s="258"/>
      <c r="T1745" s="259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60" t="s">
        <v>165</v>
      </c>
      <c r="AU1745" s="260" t="s">
        <v>87</v>
      </c>
      <c r="AV1745" s="14" t="s">
        <v>87</v>
      </c>
      <c r="AW1745" s="14" t="s">
        <v>33</v>
      </c>
      <c r="AX1745" s="14" t="s">
        <v>85</v>
      </c>
      <c r="AY1745" s="260" t="s">
        <v>155</v>
      </c>
    </row>
    <row r="1746" s="2" customFormat="1" ht="33" customHeight="1">
      <c r="A1746" s="39"/>
      <c r="B1746" s="40"/>
      <c r="C1746" s="221" t="s">
        <v>1740</v>
      </c>
      <c r="D1746" s="221" t="s">
        <v>157</v>
      </c>
      <c r="E1746" s="222" t="s">
        <v>1741</v>
      </c>
      <c r="F1746" s="223" t="s">
        <v>1742</v>
      </c>
      <c r="G1746" s="224" t="s">
        <v>818</v>
      </c>
      <c r="H1746" s="225">
        <v>186.172</v>
      </c>
      <c r="I1746" s="226"/>
      <c r="J1746" s="227">
        <f>ROUND(I1746*H1746,2)</f>
        <v>0</v>
      </c>
      <c r="K1746" s="228"/>
      <c r="L1746" s="45"/>
      <c r="M1746" s="229" t="s">
        <v>1</v>
      </c>
      <c r="N1746" s="230" t="s">
        <v>43</v>
      </c>
      <c r="O1746" s="92"/>
      <c r="P1746" s="231">
        <f>O1746*H1746</f>
        <v>0</v>
      </c>
      <c r="Q1746" s="231">
        <v>0</v>
      </c>
      <c r="R1746" s="231">
        <f>Q1746*H1746</f>
        <v>0</v>
      </c>
      <c r="S1746" s="231">
        <v>0</v>
      </c>
      <c r="T1746" s="232">
        <f>S1746*H1746</f>
        <v>0</v>
      </c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R1746" s="233" t="s">
        <v>161</v>
      </c>
      <c r="AT1746" s="233" t="s">
        <v>157</v>
      </c>
      <c r="AU1746" s="233" t="s">
        <v>87</v>
      </c>
      <c r="AY1746" s="18" t="s">
        <v>155</v>
      </c>
      <c r="BE1746" s="234">
        <f>IF(N1746="základní",J1746,0)</f>
        <v>0</v>
      </c>
      <c r="BF1746" s="234">
        <f>IF(N1746="snížená",J1746,0)</f>
        <v>0</v>
      </c>
      <c r="BG1746" s="234">
        <f>IF(N1746="zákl. přenesená",J1746,0)</f>
        <v>0</v>
      </c>
      <c r="BH1746" s="234">
        <f>IF(N1746="sníž. přenesená",J1746,0)</f>
        <v>0</v>
      </c>
      <c r="BI1746" s="234">
        <f>IF(N1746="nulová",J1746,0)</f>
        <v>0</v>
      </c>
      <c r="BJ1746" s="18" t="s">
        <v>85</v>
      </c>
      <c r="BK1746" s="234">
        <f>ROUND(I1746*H1746,2)</f>
        <v>0</v>
      </c>
      <c r="BL1746" s="18" t="s">
        <v>161</v>
      </c>
      <c r="BM1746" s="233" t="s">
        <v>1743</v>
      </c>
    </row>
    <row r="1747" s="2" customFormat="1">
      <c r="A1747" s="39"/>
      <c r="B1747" s="40"/>
      <c r="C1747" s="41"/>
      <c r="D1747" s="235" t="s">
        <v>163</v>
      </c>
      <c r="E1747" s="41"/>
      <c r="F1747" s="236" t="s">
        <v>1744</v>
      </c>
      <c r="G1747" s="41"/>
      <c r="H1747" s="41"/>
      <c r="I1747" s="237"/>
      <c r="J1747" s="41"/>
      <c r="K1747" s="41"/>
      <c r="L1747" s="45"/>
      <c r="M1747" s="238"/>
      <c r="N1747" s="239"/>
      <c r="O1747" s="92"/>
      <c r="P1747" s="92"/>
      <c r="Q1747" s="92"/>
      <c r="R1747" s="92"/>
      <c r="S1747" s="92"/>
      <c r="T1747" s="93"/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T1747" s="18" t="s">
        <v>163</v>
      </c>
      <c r="AU1747" s="18" t="s">
        <v>87</v>
      </c>
    </row>
    <row r="1748" s="14" customFormat="1">
      <c r="A1748" s="14"/>
      <c r="B1748" s="250"/>
      <c r="C1748" s="251"/>
      <c r="D1748" s="235" t="s">
        <v>165</v>
      </c>
      <c r="E1748" s="252" t="s">
        <v>1</v>
      </c>
      <c r="F1748" s="253" t="s">
        <v>1745</v>
      </c>
      <c r="G1748" s="251"/>
      <c r="H1748" s="254">
        <v>186.172</v>
      </c>
      <c r="I1748" s="255"/>
      <c r="J1748" s="251"/>
      <c r="K1748" s="251"/>
      <c r="L1748" s="256"/>
      <c r="M1748" s="257"/>
      <c r="N1748" s="258"/>
      <c r="O1748" s="258"/>
      <c r="P1748" s="258"/>
      <c r="Q1748" s="258"/>
      <c r="R1748" s="258"/>
      <c r="S1748" s="258"/>
      <c r="T1748" s="259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60" t="s">
        <v>165</v>
      </c>
      <c r="AU1748" s="260" t="s">
        <v>87</v>
      </c>
      <c r="AV1748" s="14" t="s">
        <v>87</v>
      </c>
      <c r="AW1748" s="14" t="s">
        <v>33</v>
      </c>
      <c r="AX1748" s="14" t="s">
        <v>85</v>
      </c>
      <c r="AY1748" s="260" t="s">
        <v>155</v>
      </c>
    </row>
    <row r="1749" s="2" customFormat="1" ht="33" customHeight="1">
      <c r="A1749" s="39"/>
      <c r="B1749" s="40"/>
      <c r="C1749" s="221" t="s">
        <v>1746</v>
      </c>
      <c r="D1749" s="221" t="s">
        <v>157</v>
      </c>
      <c r="E1749" s="222" t="s">
        <v>1747</v>
      </c>
      <c r="F1749" s="223" t="s">
        <v>1748</v>
      </c>
      <c r="G1749" s="224" t="s">
        <v>818</v>
      </c>
      <c r="H1749" s="225">
        <v>646.452</v>
      </c>
      <c r="I1749" s="226"/>
      <c r="J1749" s="227">
        <f>ROUND(I1749*H1749,2)</f>
        <v>0</v>
      </c>
      <c r="K1749" s="228"/>
      <c r="L1749" s="45"/>
      <c r="M1749" s="229" t="s">
        <v>1</v>
      </c>
      <c r="N1749" s="230" t="s">
        <v>43</v>
      </c>
      <c r="O1749" s="92"/>
      <c r="P1749" s="231">
        <f>O1749*H1749</f>
        <v>0</v>
      </c>
      <c r="Q1749" s="231">
        <v>0</v>
      </c>
      <c r="R1749" s="231">
        <f>Q1749*H1749</f>
        <v>0</v>
      </c>
      <c r="S1749" s="231">
        <v>0</v>
      </c>
      <c r="T1749" s="232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3" t="s">
        <v>161</v>
      </c>
      <c r="AT1749" s="233" t="s">
        <v>157</v>
      </c>
      <c r="AU1749" s="233" t="s">
        <v>87</v>
      </c>
      <c r="AY1749" s="18" t="s">
        <v>155</v>
      </c>
      <c r="BE1749" s="234">
        <f>IF(N1749="základní",J1749,0)</f>
        <v>0</v>
      </c>
      <c r="BF1749" s="234">
        <f>IF(N1749="snížená",J1749,0)</f>
        <v>0</v>
      </c>
      <c r="BG1749" s="234">
        <f>IF(N1749="zákl. přenesená",J1749,0)</f>
        <v>0</v>
      </c>
      <c r="BH1749" s="234">
        <f>IF(N1749="sníž. přenesená",J1749,0)</f>
        <v>0</v>
      </c>
      <c r="BI1749" s="234">
        <f>IF(N1749="nulová",J1749,0)</f>
        <v>0</v>
      </c>
      <c r="BJ1749" s="18" t="s">
        <v>85</v>
      </c>
      <c r="BK1749" s="234">
        <f>ROUND(I1749*H1749,2)</f>
        <v>0</v>
      </c>
      <c r="BL1749" s="18" t="s">
        <v>161</v>
      </c>
      <c r="BM1749" s="233" t="s">
        <v>1749</v>
      </c>
    </row>
    <row r="1750" s="2" customFormat="1">
      <c r="A1750" s="39"/>
      <c r="B1750" s="40"/>
      <c r="C1750" s="41"/>
      <c r="D1750" s="235" t="s">
        <v>163</v>
      </c>
      <c r="E1750" s="41"/>
      <c r="F1750" s="236" t="s">
        <v>1750</v>
      </c>
      <c r="G1750" s="41"/>
      <c r="H1750" s="41"/>
      <c r="I1750" s="237"/>
      <c r="J1750" s="41"/>
      <c r="K1750" s="41"/>
      <c r="L1750" s="45"/>
      <c r="M1750" s="238"/>
      <c r="N1750" s="239"/>
      <c r="O1750" s="92"/>
      <c r="P1750" s="92"/>
      <c r="Q1750" s="92"/>
      <c r="R1750" s="92"/>
      <c r="S1750" s="92"/>
      <c r="T1750" s="93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T1750" s="18" t="s">
        <v>163</v>
      </c>
      <c r="AU1750" s="18" t="s">
        <v>87</v>
      </c>
    </row>
    <row r="1751" s="14" customFormat="1">
      <c r="A1751" s="14"/>
      <c r="B1751" s="250"/>
      <c r="C1751" s="251"/>
      <c r="D1751" s="235" t="s">
        <v>165</v>
      </c>
      <c r="E1751" s="252" t="s">
        <v>1</v>
      </c>
      <c r="F1751" s="253" t="s">
        <v>1751</v>
      </c>
      <c r="G1751" s="251"/>
      <c r="H1751" s="254">
        <v>646.452</v>
      </c>
      <c r="I1751" s="255"/>
      <c r="J1751" s="251"/>
      <c r="K1751" s="251"/>
      <c r="L1751" s="256"/>
      <c r="M1751" s="257"/>
      <c r="N1751" s="258"/>
      <c r="O1751" s="258"/>
      <c r="P1751" s="258"/>
      <c r="Q1751" s="258"/>
      <c r="R1751" s="258"/>
      <c r="S1751" s="258"/>
      <c r="T1751" s="259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0" t="s">
        <v>165</v>
      </c>
      <c r="AU1751" s="260" t="s">
        <v>87</v>
      </c>
      <c r="AV1751" s="14" t="s">
        <v>87</v>
      </c>
      <c r="AW1751" s="14" t="s">
        <v>33</v>
      </c>
      <c r="AX1751" s="14" t="s">
        <v>85</v>
      </c>
      <c r="AY1751" s="260" t="s">
        <v>155</v>
      </c>
    </row>
    <row r="1752" s="2" customFormat="1" ht="21.75" customHeight="1">
      <c r="A1752" s="39"/>
      <c r="B1752" s="40"/>
      <c r="C1752" s="221" t="s">
        <v>1752</v>
      </c>
      <c r="D1752" s="221" t="s">
        <v>157</v>
      </c>
      <c r="E1752" s="222" t="s">
        <v>1753</v>
      </c>
      <c r="F1752" s="223" t="s">
        <v>1754</v>
      </c>
      <c r="G1752" s="224" t="s">
        <v>818</v>
      </c>
      <c r="H1752" s="225">
        <v>16002.051</v>
      </c>
      <c r="I1752" s="226"/>
      <c r="J1752" s="227">
        <f>ROUND(I1752*H1752,2)</f>
        <v>0</v>
      </c>
      <c r="K1752" s="228"/>
      <c r="L1752" s="45"/>
      <c r="M1752" s="229" t="s">
        <v>1</v>
      </c>
      <c r="N1752" s="230" t="s">
        <v>43</v>
      </c>
      <c r="O1752" s="92"/>
      <c r="P1752" s="231">
        <f>O1752*H1752</f>
        <v>0</v>
      </c>
      <c r="Q1752" s="231">
        <v>0</v>
      </c>
      <c r="R1752" s="231">
        <f>Q1752*H1752</f>
        <v>0</v>
      </c>
      <c r="S1752" s="231">
        <v>0</v>
      </c>
      <c r="T1752" s="232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233" t="s">
        <v>161</v>
      </c>
      <c r="AT1752" s="233" t="s">
        <v>157</v>
      </c>
      <c r="AU1752" s="233" t="s">
        <v>87</v>
      </c>
      <c r="AY1752" s="18" t="s">
        <v>155</v>
      </c>
      <c r="BE1752" s="234">
        <f>IF(N1752="základní",J1752,0)</f>
        <v>0</v>
      </c>
      <c r="BF1752" s="234">
        <f>IF(N1752="snížená",J1752,0)</f>
        <v>0</v>
      </c>
      <c r="BG1752" s="234">
        <f>IF(N1752="zákl. přenesená",J1752,0)</f>
        <v>0</v>
      </c>
      <c r="BH1752" s="234">
        <f>IF(N1752="sníž. přenesená",J1752,0)</f>
        <v>0</v>
      </c>
      <c r="BI1752" s="234">
        <f>IF(N1752="nulová",J1752,0)</f>
        <v>0</v>
      </c>
      <c r="BJ1752" s="18" t="s">
        <v>85</v>
      </c>
      <c r="BK1752" s="234">
        <f>ROUND(I1752*H1752,2)</f>
        <v>0</v>
      </c>
      <c r="BL1752" s="18" t="s">
        <v>161</v>
      </c>
      <c r="BM1752" s="233" t="s">
        <v>1755</v>
      </c>
    </row>
    <row r="1753" s="2" customFormat="1">
      <c r="A1753" s="39"/>
      <c r="B1753" s="40"/>
      <c r="C1753" s="41"/>
      <c r="D1753" s="235" t="s">
        <v>163</v>
      </c>
      <c r="E1753" s="41"/>
      <c r="F1753" s="236" t="s">
        <v>1756</v>
      </c>
      <c r="G1753" s="41"/>
      <c r="H1753" s="41"/>
      <c r="I1753" s="237"/>
      <c r="J1753" s="41"/>
      <c r="K1753" s="41"/>
      <c r="L1753" s="45"/>
      <c r="M1753" s="238"/>
      <c r="N1753" s="239"/>
      <c r="O1753" s="92"/>
      <c r="P1753" s="92"/>
      <c r="Q1753" s="92"/>
      <c r="R1753" s="92"/>
      <c r="S1753" s="92"/>
      <c r="T1753" s="93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T1753" s="18" t="s">
        <v>163</v>
      </c>
      <c r="AU1753" s="18" t="s">
        <v>87</v>
      </c>
    </row>
    <row r="1754" s="2" customFormat="1">
      <c r="A1754" s="39"/>
      <c r="B1754" s="40"/>
      <c r="C1754" s="41"/>
      <c r="D1754" s="235" t="s">
        <v>766</v>
      </c>
      <c r="E1754" s="41"/>
      <c r="F1754" s="294" t="s">
        <v>789</v>
      </c>
      <c r="G1754" s="41"/>
      <c r="H1754" s="41"/>
      <c r="I1754" s="237"/>
      <c r="J1754" s="41"/>
      <c r="K1754" s="41"/>
      <c r="L1754" s="45"/>
      <c r="M1754" s="238"/>
      <c r="N1754" s="239"/>
      <c r="O1754" s="92"/>
      <c r="P1754" s="92"/>
      <c r="Q1754" s="92"/>
      <c r="R1754" s="92"/>
      <c r="S1754" s="92"/>
      <c r="T1754" s="93"/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T1754" s="18" t="s">
        <v>766</v>
      </c>
      <c r="AU1754" s="18" t="s">
        <v>87</v>
      </c>
    </row>
    <row r="1755" s="14" customFormat="1">
      <c r="A1755" s="14"/>
      <c r="B1755" s="250"/>
      <c r="C1755" s="251"/>
      <c r="D1755" s="235" t="s">
        <v>165</v>
      </c>
      <c r="E1755" s="252" t="s">
        <v>1</v>
      </c>
      <c r="F1755" s="253" t="s">
        <v>1757</v>
      </c>
      <c r="G1755" s="251"/>
      <c r="H1755" s="254">
        <v>15253.121999999999</v>
      </c>
      <c r="I1755" s="255"/>
      <c r="J1755" s="251"/>
      <c r="K1755" s="251"/>
      <c r="L1755" s="256"/>
      <c r="M1755" s="257"/>
      <c r="N1755" s="258"/>
      <c r="O1755" s="258"/>
      <c r="P1755" s="258"/>
      <c r="Q1755" s="258"/>
      <c r="R1755" s="258"/>
      <c r="S1755" s="258"/>
      <c r="T1755" s="259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0" t="s">
        <v>165</v>
      </c>
      <c r="AU1755" s="260" t="s">
        <v>87</v>
      </c>
      <c r="AV1755" s="14" t="s">
        <v>87</v>
      </c>
      <c r="AW1755" s="14" t="s">
        <v>33</v>
      </c>
      <c r="AX1755" s="14" t="s">
        <v>78</v>
      </c>
      <c r="AY1755" s="260" t="s">
        <v>155</v>
      </c>
    </row>
    <row r="1756" s="13" customFormat="1">
      <c r="A1756" s="13"/>
      <c r="B1756" s="240"/>
      <c r="C1756" s="241"/>
      <c r="D1756" s="235" t="s">
        <v>165</v>
      </c>
      <c r="E1756" s="242" t="s">
        <v>1</v>
      </c>
      <c r="F1756" s="243" t="s">
        <v>550</v>
      </c>
      <c r="G1756" s="241"/>
      <c r="H1756" s="242" t="s">
        <v>1</v>
      </c>
      <c r="I1756" s="244"/>
      <c r="J1756" s="241"/>
      <c r="K1756" s="241"/>
      <c r="L1756" s="245"/>
      <c r="M1756" s="246"/>
      <c r="N1756" s="247"/>
      <c r="O1756" s="247"/>
      <c r="P1756" s="247"/>
      <c r="Q1756" s="247"/>
      <c r="R1756" s="247"/>
      <c r="S1756" s="247"/>
      <c r="T1756" s="248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9" t="s">
        <v>165</v>
      </c>
      <c r="AU1756" s="249" t="s">
        <v>87</v>
      </c>
      <c r="AV1756" s="13" t="s">
        <v>85</v>
      </c>
      <c r="AW1756" s="13" t="s">
        <v>33</v>
      </c>
      <c r="AX1756" s="13" t="s">
        <v>78</v>
      </c>
      <c r="AY1756" s="249" t="s">
        <v>155</v>
      </c>
    </row>
    <row r="1757" s="14" customFormat="1">
      <c r="A1757" s="14"/>
      <c r="B1757" s="250"/>
      <c r="C1757" s="251"/>
      <c r="D1757" s="235" t="s">
        <v>165</v>
      </c>
      <c r="E1757" s="252" t="s">
        <v>1</v>
      </c>
      <c r="F1757" s="253" t="s">
        <v>1758</v>
      </c>
      <c r="G1757" s="251"/>
      <c r="H1757" s="254">
        <v>3200.7689999999998</v>
      </c>
      <c r="I1757" s="255"/>
      <c r="J1757" s="251"/>
      <c r="K1757" s="251"/>
      <c r="L1757" s="256"/>
      <c r="M1757" s="257"/>
      <c r="N1757" s="258"/>
      <c r="O1757" s="258"/>
      <c r="P1757" s="258"/>
      <c r="Q1757" s="258"/>
      <c r="R1757" s="258"/>
      <c r="S1757" s="258"/>
      <c r="T1757" s="259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0" t="s">
        <v>165</v>
      </c>
      <c r="AU1757" s="260" t="s">
        <v>87</v>
      </c>
      <c r="AV1757" s="14" t="s">
        <v>87</v>
      </c>
      <c r="AW1757" s="14" t="s">
        <v>33</v>
      </c>
      <c r="AX1757" s="14" t="s">
        <v>78</v>
      </c>
      <c r="AY1757" s="260" t="s">
        <v>155</v>
      </c>
    </row>
    <row r="1758" s="13" customFormat="1">
      <c r="A1758" s="13"/>
      <c r="B1758" s="240"/>
      <c r="C1758" s="241"/>
      <c r="D1758" s="235" t="s">
        <v>165</v>
      </c>
      <c r="E1758" s="242" t="s">
        <v>1</v>
      </c>
      <c r="F1758" s="243" t="s">
        <v>1759</v>
      </c>
      <c r="G1758" s="241"/>
      <c r="H1758" s="242" t="s">
        <v>1</v>
      </c>
      <c r="I1758" s="244"/>
      <c r="J1758" s="241"/>
      <c r="K1758" s="241"/>
      <c r="L1758" s="245"/>
      <c r="M1758" s="246"/>
      <c r="N1758" s="247"/>
      <c r="O1758" s="247"/>
      <c r="P1758" s="247"/>
      <c r="Q1758" s="247"/>
      <c r="R1758" s="247"/>
      <c r="S1758" s="247"/>
      <c r="T1758" s="248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9" t="s">
        <v>165</v>
      </c>
      <c r="AU1758" s="249" t="s">
        <v>87</v>
      </c>
      <c r="AV1758" s="13" t="s">
        <v>85</v>
      </c>
      <c r="AW1758" s="13" t="s">
        <v>33</v>
      </c>
      <c r="AX1758" s="13" t="s">
        <v>78</v>
      </c>
      <c r="AY1758" s="249" t="s">
        <v>155</v>
      </c>
    </row>
    <row r="1759" s="14" customFormat="1">
      <c r="A1759" s="14"/>
      <c r="B1759" s="250"/>
      <c r="C1759" s="251"/>
      <c r="D1759" s="235" t="s">
        <v>165</v>
      </c>
      <c r="E1759" s="252" t="s">
        <v>1</v>
      </c>
      <c r="F1759" s="253" t="s">
        <v>1760</v>
      </c>
      <c r="G1759" s="251"/>
      <c r="H1759" s="254">
        <v>-2451.8400000000001</v>
      </c>
      <c r="I1759" s="255"/>
      <c r="J1759" s="251"/>
      <c r="K1759" s="251"/>
      <c r="L1759" s="256"/>
      <c r="M1759" s="257"/>
      <c r="N1759" s="258"/>
      <c r="O1759" s="258"/>
      <c r="P1759" s="258"/>
      <c r="Q1759" s="258"/>
      <c r="R1759" s="258"/>
      <c r="S1759" s="258"/>
      <c r="T1759" s="259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0" t="s">
        <v>165</v>
      </c>
      <c r="AU1759" s="260" t="s">
        <v>87</v>
      </c>
      <c r="AV1759" s="14" t="s">
        <v>87</v>
      </c>
      <c r="AW1759" s="14" t="s">
        <v>33</v>
      </c>
      <c r="AX1759" s="14" t="s">
        <v>78</v>
      </c>
      <c r="AY1759" s="260" t="s">
        <v>155</v>
      </c>
    </row>
    <row r="1760" s="15" customFormat="1">
      <c r="A1760" s="15"/>
      <c r="B1760" s="261"/>
      <c r="C1760" s="262"/>
      <c r="D1760" s="235" t="s">
        <v>165</v>
      </c>
      <c r="E1760" s="263" t="s">
        <v>1</v>
      </c>
      <c r="F1760" s="264" t="s">
        <v>168</v>
      </c>
      <c r="G1760" s="262"/>
      <c r="H1760" s="265">
        <v>16002.051</v>
      </c>
      <c r="I1760" s="266"/>
      <c r="J1760" s="262"/>
      <c r="K1760" s="262"/>
      <c r="L1760" s="267"/>
      <c r="M1760" s="268"/>
      <c r="N1760" s="269"/>
      <c r="O1760" s="269"/>
      <c r="P1760" s="269"/>
      <c r="Q1760" s="269"/>
      <c r="R1760" s="269"/>
      <c r="S1760" s="269"/>
      <c r="T1760" s="270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71" t="s">
        <v>165</v>
      </c>
      <c r="AU1760" s="271" t="s">
        <v>87</v>
      </c>
      <c r="AV1760" s="15" t="s">
        <v>161</v>
      </c>
      <c r="AW1760" s="15" t="s">
        <v>33</v>
      </c>
      <c r="AX1760" s="15" t="s">
        <v>85</v>
      </c>
      <c r="AY1760" s="271" t="s">
        <v>155</v>
      </c>
    </row>
    <row r="1761" s="2" customFormat="1" ht="44.25" customHeight="1">
      <c r="A1761" s="39"/>
      <c r="B1761" s="40"/>
      <c r="C1761" s="221" t="s">
        <v>1761</v>
      </c>
      <c r="D1761" s="221" t="s">
        <v>157</v>
      </c>
      <c r="E1761" s="222" t="s">
        <v>1762</v>
      </c>
      <c r="F1761" s="223" t="s">
        <v>1763</v>
      </c>
      <c r="G1761" s="224" t="s">
        <v>818</v>
      </c>
      <c r="H1761" s="225">
        <v>1187.184</v>
      </c>
      <c r="I1761" s="226"/>
      <c r="J1761" s="227">
        <f>ROUND(I1761*H1761,2)</f>
        <v>0</v>
      </c>
      <c r="K1761" s="228"/>
      <c r="L1761" s="45"/>
      <c r="M1761" s="229" t="s">
        <v>1</v>
      </c>
      <c r="N1761" s="230" t="s">
        <v>43</v>
      </c>
      <c r="O1761" s="92"/>
      <c r="P1761" s="231">
        <f>O1761*H1761</f>
        <v>0</v>
      </c>
      <c r="Q1761" s="231">
        <v>0</v>
      </c>
      <c r="R1761" s="231">
        <f>Q1761*H1761</f>
        <v>0</v>
      </c>
      <c r="S1761" s="231">
        <v>0</v>
      </c>
      <c r="T1761" s="232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33" t="s">
        <v>161</v>
      </c>
      <c r="AT1761" s="233" t="s">
        <v>157</v>
      </c>
      <c r="AU1761" s="233" t="s">
        <v>87</v>
      </c>
      <c r="AY1761" s="18" t="s">
        <v>155</v>
      </c>
      <c r="BE1761" s="234">
        <f>IF(N1761="základní",J1761,0)</f>
        <v>0</v>
      </c>
      <c r="BF1761" s="234">
        <f>IF(N1761="snížená",J1761,0)</f>
        <v>0</v>
      </c>
      <c r="BG1761" s="234">
        <f>IF(N1761="zákl. přenesená",J1761,0)</f>
        <v>0</v>
      </c>
      <c r="BH1761" s="234">
        <f>IF(N1761="sníž. přenesená",J1761,0)</f>
        <v>0</v>
      </c>
      <c r="BI1761" s="234">
        <f>IF(N1761="nulová",J1761,0)</f>
        <v>0</v>
      </c>
      <c r="BJ1761" s="18" t="s">
        <v>85</v>
      </c>
      <c r="BK1761" s="234">
        <f>ROUND(I1761*H1761,2)</f>
        <v>0</v>
      </c>
      <c r="BL1761" s="18" t="s">
        <v>161</v>
      </c>
      <c r="BM1761" s="233" t="s">
        <v>1764</v>
      </c>
    </row>
    <row r="1762" s="2" customFormat="1">
      <c r="A1762" s="39"/>
      <c r="B1762" s="40"/>
      <c r="C1762" s="41"/>
      <c r="D1762" s="235" t="s">
        <v>163</v>
      </c>
      <c r="E1762" s="41"/>
      <c r="F1762" s="236" t="s">
        <v>1763</v>
      </c>
      <c r="G1762" s="41"/>
      <c r="H1762" s="41"/>
      <c r="I1762" s="237"/>
      <c r="J1762" s="41"/>
      <c r="K1762" s="41"/>
      <c r="L1762" s="45"/>
      <c r="M1762" s="238"/>
      <c r="N1762" s="239"/>
      <c r="O1762" s="92"/>
      <c r="P1762" s="92"/>
      <c r="Q1762" s="92"/>
      <c r="R1762" s="92"/>
      <c r="S1762" s="92"/>
      <c r="T1762" s="93"/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T1762" s="18" t="s">
        <v>163</v>
      </c>
      <c r="AU1762" s="18" t="s">
        <v>87</v>
      </c>
    </row>
    <row r="1763" s="14" customFormat="1">
      <c r="A1763" s="14"/>
      <c r="B1763" s="250"/>
      <c r="C1763" s="251"/>
      <c r="D1763" s="235" t="s">
        <v>165</v>
      </c>
      <c r="E1763" s="252" t="s">
        <v>1</v>
      </c>
      <c r="F1763" s="253" t="s">
        <v>1765</v>
      </c>
      <c r="G1763" s="251"/>
      <c r="H1763" s="254">
        <v>1187.184</v>
      </c>
      <c r="I1763" s="255"/>
      <c r="J1763" s="251"/>
      <c r="K1763" s="251"/>
      <c r="L1763" s="256"/>
      <c r="M1763" s="257"/>
      <c r="N1763" s="258"/>
      <c r="O1763" s="258"/>
      <c r="P1763" s="258"/>
      <c r="Q1763" s="258"/>
      <c r="R1763" s="258"/>
      <c r="S1763" s="258"/>
      <c r="T1763" s="259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60" t="s">
        <v>165</v>
      </c>
      <c r="AU1763" s="260" t="s">
        <v>87</v>
      </c>
      <c r="AV1763" s="14" t="s">
        <v>87</v>
      </c>
      <c r="AW1763" s="14" t="s">
        <v>33</v>
      </c>
      <c r="AX1763" s="14" t="s">
        <v>85</v>
      </c>
      <c r="AY1763" s="260" t="s">
        <v>155</v>
      </c>
    </row>
    <row r="1764" s="12" customFormat="1" ht="25.92" customHeight="1">
      <c r="A1764" s="12"/>
      <c r="B1764" s="205"/>
      <c r="C1764" s="206"/>
      <c r="D1764" s="207" t="s">
        <v>77</v>
      </c>
      <c r="E1764" s="208" t="s">
        <v>1766</v>
      </c>
      <c r="F1764" s="208" t="s">
        <v>1767</v>
      </c>
      <c r="G1764" s="206"/>
      <c r="H1764" s="206"/>
      <c r="I1764" s="209"/>
      <c r="J1764" s="210">
        <f>BK1764</f>
        <v>0</v>
      </c>
      <c r="K1764" s="206"/>
      <c r="L1764" s="211"/>
      <c r="M1764" s="212"/>
      <c r="N1764" s="213"/>
      <c r="O1764" s="213"/>
      <c r="P1764" s="214">
        <f>P1765+P1770+P1774+P1779+P1790+P1799+P1818+P1828+P1856+P1865</f>
        <v>0</v>
      </c>
      <c r="Q1764" s="213"/>
      <c r="R1764" s="214">
        <f>R1765+R1770+R1774+R1779+R1790+R1799+R1818+R1828+R1856+R1865</f>
        <v>0.8194140000000002</v>
      </c>
      <c r="S1764" s="213"/>
      <c r="T1764" s="215">
        <f>T1765+T1770+T1774+T1779+T1790+T1799+T1818+T1828+T1856+T1865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216" t="s">
        <v>87</v>
      </c>
      <c r="AT1764" s="217" t="s">
        <v>77</v>
      </c>
      <c r="AU1764" s="217" t="s">
        <v>78</v>
      </c>
      <c r="AY1764" s="216" t="s">
        <v>155</v>
      </c>
      <c r="BK1764" s="218">
        <f>BK1765+BK1770+BK1774+BK1779+BK1790+BK1799+BK1818+BK1828+BK1856+BK1865</f>
        <v>0</v>
      </c>
    </row>
    <row r="1765" s="12" customFormat="1" ht="22.8" customHeight="1">
      <c r="A1765" s="12"/>
      <c r="B1765" s="205"/>
      <c r="C1765" s="206"/>
      <c r="D1765" s="207" t="s">
        <v>77</v>
      </c>
      <c r="E1765" s="219" t="s">
        <v>1768</v>
      </c>
      <c r="F1765" s="219" t="s">
        <v>1769</v>
      </c>
      <c r="G1765" s="206"/>
      <c r="H1765" s="206"/>
      <c r="I1765" s="209"/>
      <c r="J1765" s="220">
        <f>BK1765</f>
        <v>0</v>
      </c>
      <c r="K1765" s="206"/>
      <c r="L1765" s="211"/>
      <c r="M1765" s="212"/>
      <c r="N1765" s="213"/>
      <c r="O1765" s="213"/>
      <c r="P1765" s="214">
        <f>SUM(P1766:P1769)</f>
        <v>0</v>
      </c>
      <c r="Q1765" s="213"/>
      <c r="R1765" s="214">
        <f>SUM(R1766:R1769)</f>
        <v>0.0031700000000000001</v>
      </c>
      <c r="S1765" s="213"/>
      <c r="T1765" s="215">
        <f>SUM(T1766:T1769)</f>
        <v>0</v>
      </c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R1765" s="216" t="s">
        <v>87</v>
      </c>
      <c r="AT1765" s="217" t="s">
        <v>77</v>
      </c>
      <c r="AU1765" s="217" t="s">
        <v>85</v>
      </c>
      <c r="AY1765" s="216" t="s">
        <v>155</v>
      </c>
      <c r="BK1765" s="218">
        <f>SUM(BK1766:BK1769)</f>
        <v>0</v>
      </c>
    </row>
    <row r="1766" s="2" customFormat="1" ht="16.5" customHeight="1">
      <c r="A1766" s="39"/>
      <c r="B1766" s="40"/>
      <c r="C1766" s="221" t="s">
        <v>1770</v>
      </c>
      <c r="D1766" s="221" t="s">
        <v>157</v>
      </c>
      <c r="E1766" s="222" t="s">
        <v>1771</v>
      </c>
      <c r="F1766" s="223" t="s">
        <v>1772</v>
      </c>
      <c r="G1766" s="224" t="s">
        <v>761</v>
      </c>
      <c r="H1766" s="225">
        <v>1</v>
      </c>
      <c r="I1766" s="226"/>
      <c r="J1766" s="227">
        <f>ROUND(I1766*H1766,2)</f>
        <v>0</v>
      </c>
      <c r="K1766" s="228"/>
      <c r="L1766" s="45"/>
      <c r="M1766" s="229" t="s">
        <v>1</v>
      </c>
      <c r="N1766" s="230" t="s">
        <v>43</v>
      </c>
      <c r="O1766" s="92"/>
      <c r="P1766" s="231">
        <f>O1766*H1766</f>
        <v>0</v>
      </c>
      <c r="Q1766" s="231">
        <v>0.00056999999999999998</v>
      </c>
      <c r="R1766" s="231">
        <f>Q1766*H1766</f>
        <v>0.00056999999999999998</v>
      </c>
      <c r="S1766" s="231">
        <v>0</v>
      </c>
      <c r="T1766" s="232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33" t="s">
        <v>389</v>
      </c>
      <c r="AT1766" s="233" t="s">
        <v>157</v>
      </c>
      <c r="AU1766" s="233" t="s">
        <v>87</v>
      </c>
      <c r="AY1766" s="18" t="s">
        <v>155</v>
      </c>
      <c r="BE1766" s="234">
        <f>IF(N1766="základní",J1766,0)</f>
        <v>0</v>
      </c>
      <c r="BF1766" s="234">
        <f>IF(N1766="snížená",J1766,0)</f>
        <v>0</v>
      </c>
      <c r="BG1766" s="234">
        <f>IF(N1766="zákl. přenesená",J1766,0)</f>
        <v>0</v>
      </c>
      <c r="BH1766" s="234">
        <f>IF(N1766="sníž. přenesená",J1766,0)</f>
        <v>0</v>
      </c>
      <c r="BI1766" s="234">
        <f>IF(N1766="nulová",J1766,0)</f>
        <v>0</v>
      </c>
      <c r="BJ1766" s="18" t="s">
        <v>85</v>
      </c>
      <c r="BK1766" s="234">
        <f>ROUND(I1766*H1766,2)</f>
        <v>0</v>
      </c>
      <c r="BL1766" s="18" t="s">
        <v>389</v>
      </c>
      <c r="BM1766" s="233" t="s">
        <v>1773</v>
      </c>
    </row>
    <row r="1767" s="2" customFormat="1">
      <c r="A1767" s="39"/>
      <c r="B1767" s="40"/>
      <c r="C1767" s="41"/>
      <c r="D1767" s="235" t="s">
        <v>163</v>
      </c>
      <c r="E1767" s="41"/>
      <c r="F1767" s="236" t="s">
        <v>1772</v>
      </c>
      <c r="G1767" s="41"/>
      <c r="H1767" s="41"/>
      <c r="I1767" s="237"/>
      <c r="J1767" s="41"/>
      <c r="K1767" s="41"/>
      <c r="L1767" s="45"/>
      <c r="M1767" s="238"/>
      <c r="N1767" s="239"/>
      <c r="O1767" s="92"/>
      <c r="P1767" s="92"/>
      <c r="Q1767" s="92"/>
      <c r="R1767" s="92"/>
      <c r="S1767" s="92"/>
      <c r="T1767" s="93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T1767" s="18" t="s">
        <v>163</v>
      </c>
      <c r="AU1767" s="18" t="s">
        <v>87</v>
      </c>
    </row>
    <row r="1768" s="2" customFormat="1" ht="21.75" customHeight="1">
      <c r="A1768" s="39"/>
      <c r="B1768" s="40"/>
      <c r="C1768" s="283" t="s">
        <v>1774</v>
      </c>
      <c r="D1768" s="283" t="s">
        <v>695</v>
      </c>
      <c r="E1768" s="284" t="s">
        <v>1775</v>
      </c>
      <c r="F1768" s="285" t="s">
        <v>1776</v>
      </c>
      <c r="G1768" s="286" t="s">
        <v>761</v>
      </c>
      <c r="H1768" s="287">
        <v>1</v>
      </c>
      <c r="I1768" s="288"/>
      <c r="J1768" s="289">
        <f>ROUND(I1768*H1768,2)</f>
        <v>0</v>
      </c>
      <c r="K1768" s="290"/>
      <c r="L1768" s="291"/>
      <c r="M1768" s="292" t="s">
        <v>1</v>
      </c>
      <c r="N1768" s="293" t="s">
        <v>43</v>
      </c>
      <c r="O1768" s="92"/>
      <c r="P1768" s="231">
        <f>O1768*H1768</f>
        <v>0</v>
      </c>
      <c r="Q1768" s="231">
        <v>0.0025999999999999999</v>
      </c>
      <c r="R1768" s="231">
        <f>Q1768*H1768</f>
        <v>0.0025999999999999999</v>
      </c>
      <c r="S1768" s="231">
        <v>0</v>
      </c>
      <c r="T1768" s="232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3" t="s">
        <v>305</v>
      </c>
      <c r="AT1768" s="233" t="s">
        <v>695</v>
      </c>
      <c r="AU1768" s="233" t="s">
        <v>87</v>
      </c>
      <c r="AY1768" s="18" t="s">
        <v>155</v>
      </c>
      <c r="BE1768" s="234">
        <f>IF(N1768="základní",J1768,0)</f>
        <v>0</v>
      </c>
      <c r="BF1768" s="234">
        <f>IF(N1768="snížená",J1768,0)</f>
        <v>0</v>
      </c>
      <c r="BG1768" s="234">
        <f>IF(N1768="zákl. přenesená",J1768,0)</f>
        <v>0</v>
      </c>
      <c r="BH1768" s="234">
        <f>IF(N1768="sníž. přenesená",J1768,0)</f>
        <v>0</v>
      </c>
      <c r="BI1768" s="234">
        <f>IF(N1768="nulová",J1768,0)</f>
        <v>0</v>
      </c>
      <c r="BJ1768" s="18" t="s">
        <v>85</v>
      </c>
      <c r="BK1768" s="234">
        <f>ROUND(I1768*H1768,2)</f>
        <v>0</v>
      </c>
      <c r="BL1768" s="18" t="s">
        <v>161</v>
      </c>
      <c r="BM1768" s="233" t="s">
        <v>1777</v>
      </c>
    </row>
    <row r="1769" s="2" customFormat="1">
      <c r="A1769" s="39"/>
      <c r="B1769" s="40"/>
      <c r="C1769" s="41"/>
      <c r="D1769" s="235" t="s">
        <v>163</v>
      </c>
      <c r="E1769" s="41"/>
      <c r="F1769" s="236" t="s">
        <v>1776</v>
      </c>
      <c r="G1769" s="41"/>
      <c r="H1769" s="41"/>
      <c r="I1769" s="237"/>
      <c r="J1769" s="41"/>
      <c r="K1769" s="41"/>
      <c r="L1769" s="45"/>
      <c r="M1769" s="238"/>
      <c r="N1769" s="239"/>
      <c r="O1769" s="92"/>
      <c r="P1769" s="92"/>
      <c r="Q1769" s="92"/>
      <c r="R1769" s="92"/>
      <c r="S1769" s="92"/>
      <c r="T1769" s="93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T1769" s="18" t="s">
        <v>163</v>
      </c>
      <c r="AU1769" s="18" t="s">
        <v>87</v>
      </c>
    </row>
    <row r="1770" s="12" customFormat="1" ht="22.8" customHeight="1">
      <c r="A1770" s="12"/>
      <c r="B1770" s="205"/>
      <c r="C1770" s="206"/>
      <c r="D1770" s="207" t="s">
        <v>77</v>
      </c>
      <c r="E1770" s="219" t="s">
        <v>1778</v>
      </c>
      <c r="F1770" s="219" t="s">
        <v>1779</v>
      </c>
      <c r="G1770" s="206"/>
      <c r="H1770" s="206"/>
      <c r="I1770" s="209"/>
      <c r="J1770" s="220">
        <f>BK1770</f>
        <v>0</v>
      </c>
      <c r="K1770" s="206"/>
      <c r="L1770" s="211"/>
      <c r="M1770" s="212"/>
      <c r="N1770" s="213"/>
      <c r="O1770" s="213"/>
      <c r="P1770" s="214">
        <f>SUM(P1771:P1773)</f>
        <v>0</v>
      </c>
      <c r="Q1770" s="213"/>
      <c r="R1770" s="214">
        <f>SUM(R1771:R1773)</f>
        <v>0.19304000000000002</v>
      </c>
      <c r="S1770" s="213"/>
      <c r="T1770" s="215">
        <f>SUM(T1771:T1773)</f>
        <v>0</v>
      </c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R1770" s="216" t="s">
        <v>87</v>
      </c>
      <c r="AT1770" s="217" t="s">
        <v>77</v>
      </c>
      <c r="AU1770" s="217" t="s">
        <v>85</v>
      </c>
      <c r="AY1770" s="216" t="s">
        <v>155</v>
      </c>
      <c r="BK1770" s="218">
        <f>SUM(BK1771:BK1773)</f>
        <v>0</v>
      </c>
    </row>
    <row r="1771" s="2" customFormat="1" ht="16.5" customHeight="1">
      <c r="A1771" s="39"/>
      <c r="B1771" s="40"/>
      <c r="C1771" s="221" t="s">
        <v>1780</v>
      </c>
      <c r="D1771" s="221" t="s">
        <v>157</v>
      </c>
      <c r="E1771" s="222" t="s">
        <v>1781</v>
      </c>
      <c r="F1771" s="223" t="s">
        <v>1782</v>
      </c>
      <c r="G1771" s="224" t="s">
        <v>761</v>
      </c>
      <c r="H1771" s="225">
        <v>1</v>
      </c>
      <c r="I1771" s="226"/>
      <c r="J1771" s="227">
        <f>ROUND(I1771*H1771,2)</f>
        <v>0</v>
      </c>
      <c r="K1771" s="228"/>
      <c r="L1771" s="45"/>
      <c r="M1771" s="229" t="s">
        <v>1</v>
      </c>
      <c r="N1771" s="230" t="s">
        <v>43</v>
      </c>
      <c r="O1771" s="92"/>
      <c r="P1771" s="231">
        <f>O1771*H1771</f>
        <v>0</v>
      </c>
      <c r="Q1771" s="231">
        <v>0.0010399999999999999</v>
      </c>
      <c r="R1771" s="231">
        <f>Q1771*H1771</f>
        <v>0.0010399999999999999</v>
      </c>
      <c r="S1771" s="231">
        <v>0</v>
      </c>
      <c r="T1771" s="232">
        <f>S1771*H1771</f>
        <v>0</v>
      </c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R1771" s="233" t="s">
        <v>389</v>
      </c>
      <c r="AT1771" s="233" t="s">
        <v>157</v>
      </c>
      <c r="AU1771" s="233" t="s">
        <v>87</v>
      </c>
      <c r="AY1771" s="18" t="s">
        <v>155</v>
      </c>
      <c r="BE1771" s="234">
        <f>IF(N1771="základní",J1771,0)</f>
        <v>0</v>
      </c>
      <c r="BF1771" s="234">
        <f>IF(N1771="snížená",J1771,0)</f>
        <v>0</v>
      </c>
      <c r="BG1771" s="234">
        <f>IF(N1771="zákl. přenesená",J1771,0)</f>
        <v>0</v>
      </c>
      <c r="BH1771" s="234">
        <f>IF(N1771="sníž. přenesená",J1771,0)</f>
        <v>0</v>
      </c>
      <c r="BI1771" s="234">
        <f>IF(N1771="nulová",J1771,0)</f>
        <v>0</v>
      </c>
      <c r="BJ1771" s="18" t="s">
        <v>85</v>
      </c>
      <c r="BK1771" s="234">
        <f>ROUND(I1771*H1771,2)</f>
        <v>0</v>
      </c>
      <c r="BL1771" s="18" t="s">
        <v>389</v>
      </c>
      <c r="BM1771" s="233" t="s">
        <v>1783</v>
      </c>
    </row>
    <row r="1772" s="2" customFormat="1" ht="21.75" customHeight="1">
      <c r="A1772" s="39"/>
      <c r="B1772" s="40"/>
      <c r="C1772" s="283" t="s">
        <v>1784</v>
      </c>
      <c r="D1772" s="283" t="s">
        <v>695</v>
      </c>
      <c r="E1772" s="284" t="s">
        <v>1785</v>
      </c>
      <c r="F1772" s="285" t="s">
        <v>1786</v>
      </c>
      <c r="G1772" s="286" t="s">
        <v>761</v>
      </c>
      <c r="H1772" s="287">
        <v>1</v>
      </c>
      <c r="I1772" s="288"/>
      <c r="J1772" s="289">
        <f>ROUND(I1772*H1772,2)</f>
        <v>0</v>
      </c>
      <c r="K1772" s="290"/>
      <c r="L1772" s="291"/>
      <c r="M1772" s="292" t="s">
        <v>1</v>
      </c>
      <c r="N1772" s="293" t="s">
        <v>43</v>
      </c>
      <c r="O1772" s="92"/>
      <c r="P1772" s="231">
        <f>O1772*H1772</f>
        <v>0</v>
      </c>
      <c r="Q1772" s="231">
        <v>0.192</v>
      </c>
      <c r="R1772" s="231">
        <f>Q1772*H1772</f>
        <v>0.192</v>
      </c>
      <c r="S1772" s="231">
        <v>0</v>
      </c>
      <c r="T1772" s="232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3" t="s">
        <v>368</v>
      </c>
      <c r="AT1772" s="233" t="s">
        <v>695</v>
      </c>
      <c r="AU1772" s="233" t="s">
        <v>87</v>
      </c>
      <c r="AY1772" s="18" t="s">
        <v>155</v>
      </c>
      <c r="BE1772" s="234">
        <f>IF(N1772="základní",J1772,0)</f>
        <v>0</v>
      </c>
      <c r="BF1772" s="234">
        <f>IF(N1772="snížená",J1772,0)</f>
        <v>0</v>
      </c>
      <c r="BG1772" s="234">
        <f>IF(N1772="zákl. přenesená",J1772,0)</f>
        <v>0</v>
      </c>
      <c r="BH1772" s="234">
        <f>IF(N1772="sníž. přenesená",J1772,0)</f>
        <v>0</v>
      </c>
      <c r="BI1772" s="234">
        <f>IF(N1772="nulová",J1772,0)</f>
        <v>0</v>
      </c>
      <c r="BJ1772" s="18" t="s">
        <v>85</v>
      </c>
      <c r="BK1772" s="234">
        <f>ROUND(I1772*H1772,2)</f>
        <v>0</v>
      </c>
      <c r="BL1772" s="18" t="s">
        <v>389</v>
      </c>
      <c r="BM1772" s="233" t="s">
        <v>1787</v>
      </c>
    </row>
    <row r="1773" s="2" customFormat="1">
      <c r="A1773" s="39"/>
      <c r="B1773" s="40"/>
      <c r="C1773" s="41"/>
      <c r="D1773" s="235" t="s">
        <v>163</v>
      </c>
      <c r="E1773" s="41"/>
      <c r="F1773" s="236" t="s">
        <v>1788</v>
      </c>
      <c r="G1773" s="41"/>
      <c r="H1773" s="41"/>
      <c r="I1773" s="237"/>
      <c r="J1773" s="41"/>
      <c r="K1773" s="41"/>
      <c r="L1773" s="45"/>
      <c r="M1773" s="238"/>
      <c r="N1773" s="239"/>
      <c r="O1773" s="92"/>
      <c r="P1773" s="92"/>
      <c r="Q1773" s="92"/>
      <c r="R1773" s="92"/>
      <c r="S1773" s="92"/>
      <c r="T1773" s="93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T1773" s="18" t="s">
        <v>163</v>
      </c>
      <c r="AU1773" s="18" t="s">
        <v>87</v>
      </c>
    </row>
    <row r="1774" s="12" customFormat="1" ht="22.8" customHeight="1">
      <c r="A1774" s="12"/>
      <c r="B1774" s="205"/>
      <c r="C1774" s="206"/>
      <c r="D1774" s="207" t="s">
        <v>77</v>
      </c>
      <c r="E1774" s="219" t="s">
        <v>1789</v>
      </c>
      <c r="F1774" s="219" t="s">
        <v>1790</v>
      </c>
      <c r="G1774" s="206"/>
      <c r="H1774" s="206"/>
      <c r="I1774" s="209"/>
      <c r="J1774" s="220">
        <f>BK1774</f>
        <v>0</v>
      </c>
      <c r="K1774" s="206"/>
      <c r="L1774" s="211"/>
      <c r="M1774" s="212"/>
      <c r="N1774" s="213"/>
      <c r="O1774" s="213"/>
      <c r="P1774" s="214">
        <f>SUM(P1775:P1778)</f>
        <v>0</v>
      </c>
      <c r="Q1774" s="213"/>
      <c r="R1774" s="214">
        <f>SUM(R1775:R1778)</f>
        <v>0.01286</v>
      </c>
      <c r="S1774" s="213"/>
      <c r="T1774" s="215">
        <f>SUM(T1775:T1778)</f>
        <v>0</v>
      </c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R1774" s="216" t="s">
        <v>87</v>
      </c>
      <c r="AT1774" s="217" t="s">
        <v>77</v>
      </c>
      <c r="AU1774" s="217" t="s">
        <v>85</v>
      </c>
      <c r="AY1774" s="216" t="s">
        <v>155</v>
      </c>
      <c r="BK1774" s="218">
        <f>SUM(BK1775:BK1778)</f>
        <v>0</v>
      </c>
    </row>
    <row r="1775" s="2" customFormat="1" ht="16.5" customHeight="1">
      <c r="A1775" s="39"/>
      <c r="B1775" s="40"/>
      <c r="C1775" s="221" t="s">
        <v>1791</v>
      </c>
      <c r="D1775" s="221" t="s">
        <v>157</v>
      </c>
      <c r="E1775" s="222" t="s">
        <v>1792</v>
      </c>
      <c r="F1775" s="223" t="s">
        <v>1793</v>
      </c>
      <c r="G1775" s="224" t="s">
        <v>1794</v>
      </c>
      <c r="H1775" s="225">
        <v>1</v>
      </c>
      <c r="I1775" s="226"/>
      <c r="J1775" s="227">
        <f>ROUND(I1775*H1775,2)</f>
        <v>0</v>
      </c>
      <c r="K1775" s="228"/>
      <c r="L1775" s="45"/>
      <c r="M1775" s="229" t="s">
        <v>1</v>
      </c>
      <c r="N1775" s="230" t="s">
        <v>43</v>
      </c>
      <c r="O1775" s="92"/>
      <c r="P1775" s="231">
        <f>O1775*H1775</f>
        <v>0</v>
      </c>
      <c r="Q1775" s="231">
        <v>0.0016000000000000001</v>
      </c>
      <c r="R1775" s="231">
        <f>Q1775*H1775</f>
        <v>0.0016000000000000001</v>
      </c>
      <c r="S1775" s="231">
        <v>0</v>
      </c>
      <c r="T1775" s="232">
        <f>S1775*H1775</f>
        <v>0</v>
      </c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R1775" s="233" t="s">
        <v>389</v>
      </c>
      <c r="AT1775" s="233" t="s">
        <v>157</v>
      </c>
      <c r="AU1775" s="233" t="s">
        <v>87</v>
      </c>
      <c r="AY1775" s="18" t="s">
        <v>155</v>
      </c>
      <c r="BE1775" s="234">
        <f>IF(N1775="základní",J1775,0)</f>
        <v>0</v>
      </c>
      <c r="BF1775" s="234">
        <f>IF(N1775="snížená",J1775,0)</f>
        <v>0</v>
      </c>
      <c r="BG1775" s="234">
        <f>IF(N1775="zákl. přenesená",J1775,0)</f>
        <v>0</v>
      </c>
      <c r="BH1775" s="234">
        <f>IF(N1775="sníž. přenesená",J1775,0)</f>
        <v>0</v>
      </c>
      <c r="BI1775" s="234">
        <f>IF(N1775="nulová",J1775,0)</f>
        <v>0</v>
      </c>
      <c r="BJ1775" s="18" t="s">
        <v>85</v>
      </c>
      <c r="BK1775" s="234">
        <f>ROUND(I1775*H1775,2)</f>
        <v>0</v>
      </c>
      <c r="BL1775" s="18" t="s">
        <v>389</v>
      </c>
      <c r="BM1775" s="233" t="s">
        <v>1795</v>
      </c>
    </row>
    <row r="1776" s="2" customFormat="1">
      <c r="A1776" s="39"/>
      <c r="B1776" s="40"/>
      <c r="C1776" s="41"/>
      <c r="D1776" s="235" t="s">
        <v>163</v>
      </c>
      <c r="E1776" s="41"/>
      <c r="F1776" s="236" t="s">
        <v>1796</v>
      </c>
      <c r="G1776" s="41"/>
      <c r="H1776" s="41"/>
      <c r="I1776" s="237"/>
      <c r="J1776" s="41"/>
      <c r="K1776" s="41"/>
      <c r="L1776" s="45"/>
      <c r="M1776" s="238"/>
      <c r="N1776" s="239"/>
      <c r="O1776" s="92"/>
      <c r="P1776" s="92"/>
      <c r="Q1776" s="92"/>
      <c r="R1776" s="92"/>
      <c r="S1776" s="92"/>
      <c r="T1776" s="93"/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T1776" s="18" t="s">
        <v>163</v>
      </c>
      <c r="AU1776" s="18" t="s">
        <v>87</v>
      </c>
    </row>
    <row r="1777" s="2" customFormat="1" ht="21.75" customHeight="1">
      <c r="A1777" s="39"/>
      <c r="B1777" s="40"/>
      <c r="C1777" s="221" t="s">
        <v>1797</v>
      </c>
      <c r="D1777" s="221" t="s">
        <v>157</v>
      </c>
      <c r="E1777" s="222" t="s">
        <v>1798</v>
      </c>
      <c r="F1777" s="223" t="s">
        <v>1799</v>
      </c>
      <c r="G1777" s="224" t="s">
        <v>1794</v>
      </c>
      <c r="H1777" s="225">
        <v>1</v>
      </c>
      <c r="I1777" s="226"/>
      <c r="J1777" s="227">
        <f>ROUND(I1777*H1777,2)</f>
        <v>0</v>
      </c>
      <c r="K1777" s="228"/>
      <c r="L1777" s="45"/>
      <c r="M1777" s="229" t="s">
        <v>1</v>
      </c>
      <c r="N1777" s="230" t="s">
        <v>43</v>
      </c>
      <c r="O1777" s="92"/>
      <c r="P1777" s="231">
        <f>O1777*H1777</f>
        <v>0</v>
      </c>
      <c r="Q1777" s="231">
        <v>0.011259999999999999</v>
      </c>
      <c r="R1777" s="231">
        <f>Q1777*H1777</f>
        <v>0.011259999999999999</v>
      </c>
      <c r="S1777" s="231">
        <v>0</v>
      </c>
      <c r="T1777" s="232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233" t="s">
        <v>389</v>
      </c>
      <c r="AT1777" s="233" t="s">
        <v>157</v>
      </c>
      <c r="AU1777" s="233" t="s">
        <v>87</v>
      </c>
      <c r="AY1777" s="18" t="s">
        <v>155</v>
      </c>
      <c r="BE1777" s="234">
        <f>IF(N1777="základní",J1777,0)</f>
        <v>0</v>
      </c>
      <c r="BF1777" s="234">
        <f>IF(N1777="snížená",J1777,0)</f>
        <v>0</v>
      </c>
      <c r="BG1777" s="234">
        <f>IF(N1777="zákl. přenesená",J1777,0)</f>
        <v>0</v>
      </c>
      <c r="BH1777" s="234">
        <f>IF(N1777="sníž. přenesená",J1777,0)</f>
        <v>0</v>
      </c>
      <c r="BI1777" s="234">
        <f>IF(N1777="nulová",J1777,0)</f>
        <v>0</v>
      </c>
      <c r="BJ1777" s="18" t="s">
        <v>85</v>
      </c>
      <c r="BK1777" s="234">
        <f>ROUND(I1777*H1777,2)</f>
        <v>0</v>
      </c>
      <c r="BL1777" s="18" t="s">
        <v>389</v>
      </c>
      <c r="BM1777" s="233" t="s">
        <v>1800</v>
      </c>
    </row>
    <row r="1778" s="2" customFormat="1">
      <c r="A1778" s="39"/>
      <c r="B1778" s="40"/>
      <c r="C1778" s="41"/>
      <c r="D1778" s="235" t="s">
        <v>163</v>
      </c>
      <c r="E1778" s="41"/>
      <c r="F1778" s="236" t="s">
        <v>1801</v>
      </c>
      <c r="G1778" s="41"/>
      <c r="H1778" s="41"/>
      <c r="I1778" s="237"/>
      <c r="J1778" s="41"/>
      <c r="K1778" s="41"/>
      <c r="L1778" s="45"/>
      <c r="M1778" s="238"/>
      <c r="N1778" s="239"/>
      <c r="O1778" s="92"/>
      <c r="P1778" s="92"/>
      <c r="Q1778" s="92"/>
      <c r="R1778" s="92"/>
      <c r="S1778" s="92"/>
      <c r="T1778" s="93"/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T1778" s="18" t="s">
        <v>163</v>
      </c>
      <c r="AU1778" s="18" t="s">
        <v>87</v>
      </c>
    </row>
    <row r="1779" s="12" customFormat="1" ht="22.8" customHeight="1">
      <c r="A1779" s="12"/>
      <c r="B1779" s="205"/>
      <c r="C1779" s="206"/>
      <c r="D1779" s="207" t="s">
        <v>77</v>
      </c>
      <c r="E1779" s="219" t="s">
        <v>1802</v>
      </c>
      <c r="F1779" s="219" t="s">
        <v>1803</v>
      </c>
      <c r="G1779" s="206"/>
      <c r="H1779" s="206"/>
      <c r="I1779" s="209"/>
      <c r="J1779" s="220">
        <f>BK1779</f>
        <v>0</v>
      </c>
      <c r="K1779" s="206"/>
      <c r="L1779" s="211"/>
      <c r="M1779" s="212"/>
      <c r="N1779" s="213"/>
      <c r="O1779" s="213"/>
      <c r="P1779" s="214">
        <f>SUM(P1780:P1789)</f>
        <v>0</v>
      </c>
      <c r="Q1779" s="213"/>
      <c r="R1779" s="214">
        <f>SUM(R1780:R1789)</f>
        <v>0.0094190000000000003</v>
      </c>
      <c r="S1779" s="213"/>
      <c r="T1779" s="215">
        <f>SUM(T1780:T1789)</f>
        <v>0</v>
      </c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R1779" s="216" t="s">
        <v>87</v>
      </c>
      <c r="AT1779" s="217" t="s">
        <v>77</v>
      </c>
      <c r="AU1779" s="217" t="s">
        <v>85</v>
      </c>
      <c r="AY1779" s="216" t="s">
        <v>155</v>
      </c>
      <c r="BK1779" s="218">
        <f>SUM(BK1780:BK1789)</f>
        <v>0</v>
      </c>
    </row>
    <row r="1780" s="2" customFormat="1" ht="21.75" customHeight="1">
      <c r="A1780" s="39"/>
      <c r="B1780" s="40"/>
      <c r="C1780" s="221" t="s">
        <v>1804</v>
      </c>
      <c r="D1780" s="221" t="s">
        <v>157</v>
      </c>
      <c r="E1780" s="222" t="s">
        <v>1805</v>
      </c>
      <c r="F1780" s="223" t="s">
        <v>1806</v>
      </c>
      <c r="G1780" s="224" t="s">
        <v>363</v>
      </c>
      <c r="H1780" s="225">
        <v>15</v>
      </c>
      <c r="I1780" s="226"/>
      <c r="J1780" s="227">
        <f>ROUND(I1780*H1780,2)</f>
        <v>0</v>
      </c>
      <c r="K1780" s="228"/>
      <c r="L1780" s="45"/>
      <c r="M1780" s="229" t="s">
        <v>1</v>
      </c>
      <c r="N1780" s="230" t="s">
        <v>43</v>
      </c>
      <c r="O1780" s="92"/>
      <c r="P1780" s="231">
        <f>O1780*H1780</f>
        <v>0</v>
      </c>
      <c r="Q1780" s="231">
        <v>0</v>
      </c>
      <c r="R1780" s="231">
        <f>Q1780*H1780</f>
        <v>0</v>
      </c>
      <c r="S1780" s="231">
        <v>0</v>
      </c>
      <c r="T1780" s="232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33" t="s">
        <v>389</v>
      </c>
      <c r="AT1780" s="233" t="s">
        <v>157</v>
      </c>
      <c r="AU1780" s="233" t="s">
        <v>87</v>
      </c>
      <c r="AY1780" s="18" t="s">
        <v>155</v>
      </c>
      <c r="BE1780" s="234">
        <f>IF(N1780="základní",J1780,0)</f>
        <v>0</v>
      </c>
      <c r="BF1780" s="234">
        <f>IF(N1780="snížená",J1780,0)</f>
        <v>0</v>
      </c>
      <c r="BG1780" s="234">
        <f>IF(N1780="zákl. přenesená",J1780,0)</f>
        <v>0</v>
      </c>
      <c r="BH1780" s="234">
        <f>IF(N1780="sníž. přenesená",J1780,0)</f>
        <v>0</v>
      </c>
      <c r="BI1780" s="234">
        <f>IF(N1780="nulová",J1780,0)</f>
        <v>0</v>
      </c>
      <c r="BJ1780" s="18" t="s">
        <v>85</v>
      </c>
      <c r="BK1780" s="234">
        <f>ROUND(I1780*H1780,2)</f>
        <v>0</v>
      </c>
      <c r="BL1780" s="18" t="s">
        <v>389</v>
      </c>
      <c r="BM1780" s="233" t="s">
        <v>1807</v>
      </c>
    </row>
    <row r="1781" s="2" customFormat="1">
      <c r="A1781" s="39"/>
      <c r="B1781" s="40"/>
      <c r="C1781" s="41"/>
      <c r="D1781" s="235" t="s">
        <v>163</v>
      </c>
      <c r="E1781" s="41"/>
      <c r="F1781" s="236" t="s">
        <v>1806</v>
      </c>
      <c r="G1781" s="41"/>
      <c r="H1781" s="41"/>
      <c r="I1781" s="237"/>
      <c r="J1781" s="41"/>
      <c r="K1781" s="41"/>
      <c r="L1781" s="45"/>
      <c r="M1781" s="238"/>
      <c r="N1781" s="239"/>
      <c r="O1781" s="92"/>
      <c r="P1781" s="92"/>
      <c r="Q1781" s="92"/>
      <c r="R1781" s="92"/>
      <c r="S1781" s="92"/>
      <c r="T1781" s="93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T1781" s="18" t="s">
        <v>163</v>
      </c>
      <c r="AU1781" s="18" t="s">
        <v>87</v>
      </c>
    </row>
    <row r="1782" s="2" customFormat="1" ht="16.5" customHeight="1">
      <c r="A1782" s="39"/>
      <c r="B1782" s="40"/>
      <c r="C1782" s="283" t="s">
        <v>1808</v>
      </c>
      <c r="D1782" s="283" t="s">
        <v>695</v>
      </c>
      <c r="E1782" s="284" t="s">
        <v>1809</v>
      </c>
      <c r="F1782" s="285" t="s">
        <v>1810</v>
      </c>
      <c r="G1782" s="286" t="s">
        <v>1811</v>
      </c>
      <c r="H1782" s="287">
        <v>0.014999999999999999</v>
      </c>
      <c r="I1782" s="288"/>
      <c r="J1782" s="289">
        <f>ROUND(I1782*H1782,2)</f>
        <v>0</v>
      </c>
      <c r="K1782" s="290"/>
      <c r="L1782" s="291"/>
      <c r="M1782" s="292" t="s">
        <v>1</v>
      </c>
      <c r="N1782" s="293" t="s">
        <v>43</v>
      </c>
      <c r="O1782" s="92"/>
      <c r="P1782" s="231">
        <f>O1782*H1782</f>
        <v>0</v>
      </c>
      <c r="Q1782" s="231">
        <v>0.12</v>
      </c>
      <c r="R1782" s="231">
        <f>Q1782*H1782</f>
        <v>0.0018</v>
      </c>
      <c r="S1782" s="231">
        <v>0</v>
      </c>
      <c r="T1782" s="232">
        <f>S1782*H1782</f>
        <v>0</v>
      </c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R1782" s="233" t="s">
        <v>368</v>
      </c>
      <c r="AT1782" s="233" t="s">
        <v>695</v>
      </c>
      <c r="AU1782" s="233" t="s">
        <v>87</v>
      </c>
      <c r="AY1782" s="18" t="s">
        <v>155</v>
      </c>
      <c r="BE1782" s="234">
        <f>IF(N1782="základní",J1782,0)</f>
        <v>0</v>
      </c>
      <c r="BF1782" s="234">
        <f>IF(N1782="snížená",J1782,0)</f>
        <v>0</v>
      </c>
      <c r="BG1782" s="234">
        <f>IF(N1782="zákl. přenesená",J1782,0)</f>
        <v>0</v>
      </c>
      <c r="BH1782" s="234">
        <f>IF(N1782="sníž. přenesená",J1782,0)</f>
        <v>0</v>
      </c>
      <c r="BI1782" s="234">
        <f>IF(N1782="nulová",J1782,0)</f>
        <v>0</v>
      </c>
      <c r="BJ1782" s="18" t="s">
        <v>85</v>
      </c>
      <c r="BK1782" s="234">
        <f>ROUND(I1782*H1782,2)</f>
        <v>0</v>
      </c>
      <c r="BL1782" s="18" t="s">
        <v>389</v>
      </c>
      <c r="BM1782" s="233" t="s">
        <v>1812</v>
      </c>
    </row>
    <row r="1783" s="2" customFormat="1">
      <c r="A1783" s="39"/>
      <c r="B1783" s="40"/>
      <c r="C1783" s="41"/>
      <c r="D1783" s="235" t="s">
        <v>163</v>
      </c>
      <c r="E1783" s="41"/>
      <c r="F1783" s="236" t="s">
        <v>1810</v>
      </c>
      <c r="G1783" s="41"/>
      <c r="H1783" s="41"/>
      <c r="I1783" s="237"/>
      <c r="J1783" s="41"/>
      <c r="K1783" s="41"/>
      <c r="L1783" s="45"/>
      <c r="M1783" s="238"/>
      <c r="N1783" s="239"/>
      <c r="O1783" s="92"/>
      <c r="P1783" s="92"/>
      <c r="Q1783" s="92"/>
      <c r="R1783" s="92"/>
      <c r="S1783" s="92"/>
      <c r="T1783" s="93"/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T1783" s="18" t="s">
        <v>163</v>
      </c>
      <c r="AU1783" s="18" t="s">
        <v>87</v>
      </c>
    </row>
    <row r="1784" s="2" customFormat="1" ht="16.5" customHeight="1">
      <c r="A1784" s="39"/>
      <c r="B1784" s="40"/>
      <c r="C1784" s="221" t="s">
        <v>1813</v>
      </c>
      <c r="D1784" s="221" t="s">
        <v>157</v>
      </c>
      <c r="E1784" s="222" t="s">
        <v>1814</v>
      </c>
      <c r="F1784" s="223" t="s">
        <v>1815</v>
      </c>
      <c r="G1784" s="224" t="s">
        <v>363</v>
      </c>
      <c r="H1784" s="225">
        <v>8</v>
      </c>
      <c r="I1784" s="226"/>
      <c r="J1784" s="227">
        <f>ROUND(I1784*H1784,2)</f>
        <v>0</v>
      </c>
      <c r="K1784" s="228"/>
      <c r="L1784" s="45"/>
      <c r="M1784" s="229" t="s">
        <v>1</v>
      </c>
      <c r="N1784" s="230" t="s">
        <v>43</v>
      </c>
      <c r="O1784" s="92"/>
      <c r="P1784" s="231">
        <f>O1784*H1784</f>
        <v>0</v>
      </c>
      <c r="Q1784" s="231">
        <v>0</v>
      </c>
      <c r="R1784" s="231">
        <f>Q1784*H1784</f>
        <v>0</v>
      </c>
      <c r="S1784" s="231">
        <v>0</v>
      </c>
      <c r="T1784" s="232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33" t="s">
        <v>389</v>
      </c>
      <c r="AT1784" s="233" t="s">
        <v>157</v>
      </c>
      <c r="AU1784" s="233" t="s">
        <v>87</v>
      </c>
      <c r="AY1784" s="18" t="s">
        <v>155</v>
      </c>
      <c r="BE1784" s="234">
        <f>IF(N1784="základní",J1784,0)</f>
        <v>0</v>
      </c>
      <c r="BF1784" s="234">
        <f>IF(N1784="snížená",J1784,0)</f>
        <v>0</v>
      </c>
      <c r="BG1784" s="234">
        <f>IF(N1784="zákl. přenesená",J1784,0)</f>
        <v>0</v>
      </c>
      <c r="BH1784" s="234">
        <f>IF(N1784="sníž. přenesená",J1784,0)</f>
        <v>0</v>
      </c>
      <c r="BI1784" s="234">
        <f>IF(N1784="nulová",J1784,0)</f>
        <v>0</v>
      </c>
      <c r="BJ1784" s="18" t="s">
        <v>85</v>
      </c>
      <c r="BK1784" s="234">
        <f>ROUND(I1784*H1784,2)</f>
        <v>0</v>
      </c>
      <c r="BL1784" s="18" t="s">
        <v>389</v>
      </c>
      <c r="BM1784" s="233" t="s">
        <v>1816</v>
      </c>
    </row>
    <row r="1785" s="2" customFormat="1">
      <c r="A1785" s="39"/>
      <c r="B1785" s="40"/>
      <c r="C1785" s="41"/>
      <c r="D1785" s="235" t="s">
        <v>163</v>
      </c>
      <c r="E1785" s="41"/>
      <c r="F1785" s="236" t="s">
        <v>1815</v>
      </c>
      <c r="G1785" s="41"/>
      <c r="H1785" s="41"/>
      <c r="I1785" s="237"/>
      <c r="J1785" s="41"/>
      <c r="K1785" s="41"/>
      <c r="L1785" s="45"/>
      <c r="M1785" s="238"/>
      <c r="N1785" s="239"/>
      <c r="O1785" s="92"/>
      <c r="P1785" s="92"/>
      <c r="Q1785" s="92"/>
      <c r="R1785" s="92"/>
      <c r="S1785" s="92"/>
      <c r="T1785" s="93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T1785" s="18" t="s">
        <v>163</v>
      </c>
      <c r="AU1785" s="18" t="s">
        <v>87</v>
      </c>
    </row>
    <row r="1786" s="2" customFormat="1" ht="16.5" customHeight="1">
      <c r="A1786" s="39"/>
      <c r="B1786" s="40"/>
      <c r="C1786" s="283" t="s">
        <v>1817</v>
      </c>
      <c r="D1786" s="283" t="s">
        <v>695</v>
      </c>
      <c r="E1786" s="284" t="s">
        <v>1818</v>
      </c>
      <c r="F1786" s="285" t="s">
        <v>1819</v>
      </c>
      <c r="G1786" s="286" t="s">
        <v>872</v>
      </c>
      <c r="H1786" s="287">
        <v>7.6189999999999998</v>
      </c>
      <c r="I1786" s="288"/>
      <c r="J1786" s="289">
        <f>ROUND(I1786*H1786,2)</f>
        <v>0</v>
      </c>
      <c r="K1786" s="290"/>
      <c r="L1786" s="291"/>
      <c r="M1786" s="292" t="s">
        <v>1</v>
      </c>
      <c r="N1786" s="293" t="s">
        <v>43</v>
      </c>
      <c r="O1786" s="92"/>
      <c r="P1786" s="231">
        <f>O1786*H1786</f>
        <v>0</v>
      </c>
      <c r="Q1786" s="231">
        <v>0.001</v>
      </c>
      <c r="R1786" s="231">
        <f>Q1786*H1786</f>
        <v>0.0076189999999999999</v>
      </c>
      <c r="S1786" s="231">
        <v>0</v>
      </c>
      <c r="T1786" s="232">
        <f>S1786*H1786</f>
        <v>0</v>
      </c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R1786" s="233" t="s">
        <v>305</v>
      </c>
      <c r="AT1786" s="233" t="s">
        <v>695</v>
      </c>
      <c r="AU1786" s="233" t="s">
        <v>87</v>
      </c>
      <c r="AY1786" s="18" t="s">
        <v>155</v>
      </c>
      <c r="BE1786" s="234">
        <f>IF(N1786="základní",J1786,0)</f>
        <v>0</v>
      </c>
      <c r="BF1786" s="234">
        <f>IF(N1786="snížená",J1786,0)</f>
        <v>0</v>
      </c>
      <c r="BG1786" s="234">
        <f>IF(N1786="zákl. přenesená",J1786,0)</f>
        <v>0</v>
      </c>
      <c r="BH1786" s="234">
        <f>IF(N1786="sníž. přenesená",J1786,0)</f>
        <v>0</v>
      </c>
      <c r="BI1786" s="234">
        <f>IF(N1786="nulová",J1786,0)</f>
        <v>0</v>
      </c>
      <c r="BJ1786" s="18" t="s">
        <v>85</v>
      </c>
      <c r="BK1786" s="234">
        <f>ROUND(I1786*H1786,2)</f>
        <v>0</v>
      </c>
      <c r="BL1786" s="18" t="s">
        <v>161</v>
      </c>
      <c r="BM1786" s="233" t="s">
        <v>1820</v>
      </c>
    </row>
    <row r="1787" s="2" customFormat="1">
      <c r="A1787" s="39"/>
      <c r="B1787" s="40"/>
      <c r="C1787" s="41"/>
      <c r="D1787" s="235" t="s">
        <v>163</v>
      </c>
      <c r="E1787" s="41"/>
      <c r="F1787" s="236" t="s">
        <v>1819</v>
      </c>
      <c r="G1787" s="41"/>
      <c r="H1787" s="41"/>
      <c r="I1787" s="237"/>
      <c r="J1787" s="41"/>
      <c r="K1787" s="41"/>
      <c r="L1787" s="45"/>
      <c r="M1787" s="238"/>
      <c r="N1787" s="239"/>
      <c r="O1787" s="92"/>
      <c r="P1787" s="92"/>
      <c r="Q1787" s="92"/>
      <c r="R1787" s="92"/>
      <c r="S1787" s="92"/>
      <c r="T1787" s="93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T1787" s="18" t="s">
        <v>163</v>
      </c>
      <c r="AU1787" s="18" t="s">
        <v>87</v>
      </c>
    </row>
    <row r="1788" s="2" customFormat="1">
      <c r="A1788" s="39"/>
      <c r="B1788" s="40"/>
      <c r="C1788" s="41"/>
      <c r="D1788" s="235" t="s">
        <v>766</v>
      </c>
      <c r="E1788" s="41"/>
      <c r="F1788" s="294" t="s">
        <v>1821</v>
      </c>
      <c r="G1788" s="41"/>
      <c r="H1788" s="41"/>
      <c r="I1788" s="237"/>
      <c r="J1788" s="41"/>
      <c r="K1788" s="41"/>
      <c r="L1788" s="45"/>
      <c r="M1788" s="238"/>
      <c r="N1788" s="239"/>
      <c r="O1788" s="92"/>
      <c r="P1788" s="92"/>
      <c r="Q1788" s="92"/>
      <c r="R1788" s="92"/>
      <c r="S1788" s="92"/>
      <c r="T1788" s="93"/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T1788" s="18" t="s">
        <v>766</v>
      </c>
      <c r="AU1788" s="18" t="s">
        <v>87</v>
      </c>
    </row>
    <row r="1789" s="14" customFormat="1">
      <c r="A1789" s="14"/>
      <c r="B1789" s="250"/>
      <c r="C1789" s="251"/>
      <c r="D1789" s="235" t="s">
        <v>165</v>
      </c>
      <c r="E1789" s="252" t="s">
        <v>1</v>
      </c>
      <c r="F1789" s="253" t="s">
        <v>1822</v>
      </c>
      <c r="G1789" s="251"/>
      <c r="H1789" s="254">
        <v>7.6189999999999998</v>
      </c>
      <c r="I1789" s="255"/>
      <c r="J1789" s="251"/>
      <c r="K1789" s="251"/>
      <c r="L1789" s="256"/>
      <c r="M1789" s="257"/>
      <c r="N1789" s="258"/>
      <c r="O1789" s="258"/>
      <c r="P1789" s="258"/>
      <c r="Q1789" s="258"/>
      <c r="R1789" s="258"/>
      <c r="S1789" s="258"/>
      <c r="T1789" s="259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0" t="s">
        <v>165</v>
      </c>
      <c r="AU1789" s="260" t="s">
        <v>87</v>
      </c>
      <c r="AV1789" s="14" t="s">
        <v>87</v>
      </c>
      <c r="AW1789" s="14" t="s">
        <v>33</v>
      </c>
      <c r="AX1789" s="14" t="s">
        <v>85</v>
      </c>
      <c r="AY1789" s="260" t="s">
        <v>155</v>
      </c>
    </row>
    <row r="1790" s="12" customFormat="1" ht="22.8" customHeight="1">
      <c r="A1790" s="12"/>
      <c r="B1790" s="205"/>
      <c r="C1790" s="206"/>
      <c r="D1790" s="207" t="s">
        <v>77</v>
      </c>
      <c r="E1790" s="219" t="s">
        <v>1823</v>
      </c>
      <c r="F1790" s="219" t="s">
        <v>1824</v>
      </c>
      <c r="G1790" s="206"/>
      <c r="H1790" s="206"/>
      <c r="I1790" s="209"/>
      <c r="J1790" s="220">
        <f>BK1790</f>
        <v>0</v>
      </c>
      <c r="K1790" s="206"/>
      <c r="L1790" s="211"/>
      <c r="M1790" s="212"/>
      <c r="N1790" s="213"/>
      <c r="O1790" s="213"/>
      <c r="P1790" s="214">
        <f>SUM(P1791:P1798)</f>
        <v>0</v>
      </c>
      <c r="Q1790" s="213"/>
      <c r="R1790" s="214">
        <f>SUM(R1791:R1798)</f>
        <v>0.0034499999999999999</v>
      </c>
      <c r="S1790" s="213"/>
      <c r="T1790" s="215">
        <f>SUM(T1791:T1798)</f>
        <v>0</v>
      </c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R1790" s="216" t="s">
        <v>87</v>
      </c>
      <c r="AT1790" s="217" t="s">
        <v>77</v>
      </c>
      <c r="AU1790" s="217" t="s">
        <v>85</v>
      </c>
      <c r="AY1790" s="216" t="s">
        <v>155</v>
      </c>
      <c r="BK1790" s="218">
        <f>SUM(BK1791:BK1798)</f>
        <v>0</v>
      </c>
    </row>
    <row r="1791" s="2" customFormat="1" ht="16.5" customHeight="1">
      <c r="A1791" s="39"/>
      <c r="B1791" s="40"/>
      <c r="C1791" s="221" t="s">
        <v>1825</v>
      </c>
      <c r="D1791" s="221" t="s">
        <v>157</v>
      </c>
      <c r="E1791" s="222" t="s">
        <v>1826</v>
      </c>
      <c r="F1791" s="223" t="s">
        <v>1827</v>
      </c>
      <c r="G1791" s="224" t="s">
        <v>363</v>
      </c>
      <c r="H1791" s="225">
        <v>15</v>
      </c>
      <c r="I1791" s="226"/>
      <c r="J1791" s="227">
        <f>ROUND(I1791*H1791,2)</f>
        <v>0</v>
      </c>
      <c r="K1791" s="228"/>
      <c r="L1791" s="45"/>
      <c r="M1791" s="229" t="s">
        <v>1</v>
      </c>
      <c r="N1791" s="230" t="s">
        <v>43</v>
      </c>
      <c r="O1791" s="92"/>
      <c r="P1791" s="231">
        <f>O1791*H1791</f>
        <v>0</v>
      </c>
      <c r="Q1791" s="231">
        <v>0</v>
      </c>
      <c r="R1791" s="231">
        <f>Q1791*H1791</f>
        <v>0</v>
      </c>
      <c r="S1791" s="231">
        <v>0</v>
      </c>
      <c r="T1791" s="232">
        <f>S1791*H1791</f>
        <v>0</v>
      </c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R1791" s="233" t="s">
        <v>389</v>
      </c>
      <c r="AT1791" s="233" t="s">
        <v>157</v>
      </c>
      <c r="AU1791" s="233" t="s">
        <v>87</v>
      </c>
      <c r="AY1791" s="18" t="s">
        <v>155</v>
      </c>
      <c r="BE1791" s="234">
        <f>IF(N1791="základní",J1791,0)</f>
        <v>0</v>
      </c>
      <c r="BF1791" s="234">
        <f>IF(N1791="snížená",J1791,0)</f>
        <v>0</v>
      </c>
      <c r="BG1791" s="234">
        <f>IF(N1791="zákl. přenesená",J1791,0)</f>
        <v>0</v>
      </c>
      <c r="BH1791" s="234">
        <f>IF(N1791="sníž. přenesená",J1791,0)</f>
        <v>0</v>
      </c>
      <c r="BI1791" s="234">
        <f>IF(N1791="nulová",J1791,0)</f>
        <v>0</v>
      </c>
      <c r="BJ1791" s="18" t="s">
        <v>85</v>
      </c>
      <c r="BK1791" s="234">
        <f>ROUND(I1791*H1791,2)</f>
        <v>0</v>
      </c>
      <c r="BL1791" s="18" t="s">
        <v>389</v>
      </c>
      <c r="BM1791" s="233" t="s">
        <v>1828</v>
      </c>
    </row>
    <row r="1792" s="2" customFormat="1">
      <c r="A1792" s="39"/>
      <c r="B1792" s="40"/>
      <c r="C1792" s="41"/>
      <c r="D1792" s="235" t="s">
        <v>163</v>
      </c>
      <c r="E1792" s="41"/>
      <c r="F1792" s="236" t="s">
        <v>1827</v>
      </c>
      <c r="G1792" s="41"/>
      <c r="H1792" s="41"/>
      <c r="I1792" s="237"/>
      <c r="J1792" s="41"/>
      <c r="K1792" s="41"/>
      <c r="L1792" s="45"/>
      <c r="M1792" s="238"/>
      <c r="N1792" s="239"/>
      <c r="O1792" s="92"/>
      <c r="P1792" s="92"/>
      <c r="Q1792" s="92"/>
      <c r="R1792" s="92"/>
      <c r="S1792" s="92"/>
      <c r="T1792" s="93"/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T1792" s="18" t="s">
        <v>163</v>
      </c>
      <c r="AU1792" s="18" t="s">
        <v>87</v>
      </c>
    </row>
    <row r="1793" s="2" customFormat="1" ht="16.5" customHeight="1">
      <c r="A1793" s="39"/>
      <c r="B1793" s="40"/>
      <c r="C1793" s="221" t="s">
        <v>1829</v>
      </c>
      <c r="D1793" s="221" t="s">
        <v>157</v>
      </c>
      <c r="E1793" s="222" t="s">
        <v>1830</v>
      </c>
      <c r="F1793" s="223" t="s">
        <v>1831</v>
      </c>
      <c r="G1793" s="224" t="s">
        <v>363</v>
      </c>
      <c r="H1793" s="225">
        <v>15</v>
      </c>
      <c r="I1793" s="226"/>
      <c r="J1793" s="227">
        <f>ROUND(I1793*H1793,2)</f>
        <v>0</v>
      </c>
      <c r="K1793" s="228"/>
      <c r="L1793" s="45"/>
      <c r="M1793" s="229" t="s">
        <v>1</v>
      </c>
      <c r="N1793" s="230" t="s">
        <v>43</v>
      </c>
      <c r="O1793" s="92"/>
      <c r="P1793" s="231">
        <f>O1793*H1793</f>
        <v>0</v>
      </c>
      <c r="Q1793" s="231">
        <v>0</v>
      </c>
      <c r="R1793" s="231">
        <f>Q1793*H1793</f>
        <v>0</v>
      </c>
      <c r="S1793" s="231">
        <v>0</v>
      </c>
      <c r="T1793" s="232">
        <f>S1793*H1793</f>
        <v>0</v>
      </c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R1793" s="233" t="s">
        <v>389</v>
      </c>
      <c r="AT1793" s="233" t="s">
        <v>157</v>
      </c>
      <c r="AU1793" s="233" t="s">
        <v>87</v>
      </c>
      <c r="AY1793" s="18" t="s">
        <v>155</v>
      </c>
      <c r="BE1793" s="234">
        <f>IF(N1793="základní",J1793,0)</f>
        <v>0</v>
      </c>
      <c r="BF1793" s="234">
        <f>IF(N1793="snížená",J1793,0)</f>
        <v>0</v>
      </c>
      <c r="BG1793" s="234">
        <f>IF(N1793="zákl. přenesená",J1793,0)</f>
        <v>0</v>
      </c>
      <c r="BH1793" s="234">
        <f>IF(N1793="sníž. přenesená",J1793,0)</f>
        <v>0</v>
      </c>
      <c r="BI1793" s="234">
        <f>IF(N1793="nulová",J1793,0)</f>
        <v>0</v>
      </c>
      <c r="BJ1793" s="18" t="s">
        <v>85</v>
      </c>
      <c r="BK1793" s="234">
        <f>ROUND(I1793*H1793,2)</f>
        <v>0</v>
      </c>
      <c r="BL1793" s="18" t="s">
        <v>389</v>
      </c>
      <c r="BM1793" s="233" t="s">
        <v>1832</v>
      </c>
    </row>
    <row r="1794" s="2" customFormat="1">
      <c r="A1794" s="39"/>
      <c r="B1794" s="40"/>
      <c r="C1794" s="41"/>
      <c r="D1794" s="235" t="s">
        <v>163</v>
      </c>
      <c r="E1794" s="41"/>
      <c r="F1794" s="236" t="s">
        <v>1831</v>
      </c>
      <c r="G1794" s="41"/>
      <c r="H1794" s="41"/>
      <c r="I1794" s="237"/>
      <c r="J1794" s="41"/>
      <c r="K1794" s="41"/>
      <c r="L1794" s="45"/>
      <c r="M1794" s="238"/>
      <c r="N1794" s="239"/>
      <c r="O1794" s="92"/>
      <c r="P1794" s="92"/>
      <c r="Q1794" s="92"/>
      <c r="R1794" s="92"/>
      <c r="S1794" s="92"/>
      <c r="T1794" s="93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T1794" s="18" t="s">
        <v>163</v>
      </c>
      <c r="AU1794" s="18" t="s">
        <v>87</v>
      </c>
    </row>
    <row r="1795" s="2" customFormat="1" ht="21.75" customHeight="1">
      <c r="A1795" s="39"/>
      <c r="B1795" s="40"/>
      <c r="C1795" s="283" t="s">
        <v>1833</v>
      </c>
      <c r="D1795" s="283" t="s">
        <v>695</v>
      </c>
      <c r="E1795" s="284" t="s">
        <v>1834</v>
      </c>
      <c r="F1795" s="285" t="s">
        <v>1835</v>
      </c>
      <c r="G1795" s="286" t="s">
        <v>363</v>
      </c>
      <c r="H1795" s="287">
        <v>15</v>
      </c>
      <c r="I1795" s="288"/>
      <c r="J1795" s="289">
        <f>ROUND(I1795*H1795,2)</f>
        <v>0</v>
      </c>
      <c r="K1795" s="290"/>
      <c r="L1795" s="291"/>
      <c r="M1795" s="292" t="s">
        <v>1</v>
      </c>
      <c r="N1795" s="293" t="s">
        <v>43</v>
      </c>
      <c r="O1795" s="92"/>
      <c r="P1795" s="231">
        <f>O1795*H1795</f>
        <v>0</v>
      </c>
      <c r="Q1795" s="231">
        <v>0.00019000000000000001</v>
      </c>
      <c r="R1795" s="231">
        <f>Q1795*H1795</f>
        <v>0.0028500000000000001</v>
      </c>
      <c r="S1795" s="231">
        <v>0</v>
      </c>
      <c r="T1795" s="232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233" t="s">
        <v>368</v>
      </c>
      <c r="AT1795" s="233" t="s">
        <v>695</v>
      </c>
      <c r="AU1795" s="233" t="s">
        <v>87</v>
      </c>
      <c r="AY1795" s="18" t="s">
        <v>155</v>
      </c>
      <c r="BE1795" s="234">
        <f>IF(N1795="základní",J1795,0)</f>
        <v>0</v>
      </c>
      <c r="BF1795" s="234">
        <f>IF(N1795="snížená",J1795,0)</f>
        <v>0</v>
      </c>
      <c r="BG1795" s="234">
        <f>IF(N1795="zákl. přenesená",J1795,0)</f>
        <v>0</v>
      </c>
      <c r="BH1795" s="234">
        <f>IF(N1795="sníž. přenesená",J1795,0)</f>
        <v>0</v>
      </c>
      <c r="BI1795" s="234">
        <f>IF(N1795="nulová",J1795,0)</f>
        <v>0</v>
      </c>
      <c r="BJ1795" s="18" t="s">
        <v>85</v>
      </c>
      <c r="BK1795" s="234">
        <f>ROUND(I1795*H1795,2)</f>
        <v>0</v>
      </c>
      <c r="BL1795" s="18" t="s">
        <v>389</v>
      </c>
      <c r="BM1795" s="233" t="s">
        <v>1836</v>
      </c>
    </row>
    <row r="1796" s="2" customFormat="1">
      <c r="A1796" s="39"/>
      <c r="B1796" s="40"/>
      <c r="C1796" s="41"/>
      <c r="D1796" s="235" t="s">
        <v>163</v>
      </c>
      <c r="E1796" s="41"/>
      <c r="F1796" s="236" t="s">
        <v>1835</v>
      </c>
      <c r="G1796" s="41"/>
      <c r="H1796" s="41"/>
      <c r="I1796" s="237"/>
      <c r="J1796" s="41"/>
      <c r="K1796" s="41"/>
      <c r="L1796" s="45"/>
      <c r="M1796" s="238"/>
      <c r="N1796" s="239"/>
      <c r="O1796" s="92"/>
      <c r="P1796" s="92"/>
      <c r="Q1796" s="92"/>
      <c r="R1796" s="92"/>
      <c r="S1796" s="92"/>
      <c r="T1796" s="93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T1796" s="18" t="s">
        <v>163</v>
      </c>
      <c r="AU1796" s="18" t="s">
        <v>87</v>
      </c>
    </row>
    <row r="1797" s="2" customFormat="1" ht="21.75" customHeight="1">
      <c r="A1797" s="39"/>
      <c r="B1797" s="40"/>
      <c r="C1797" s="283" t="s">
        <v>1837</v>
      </c>
      <c r="D1797" s="283" t="s">
        <v>695</v>
      </c>
      <c r="E1797" s="284" t="s">
        <v>1838</v>
      </c>
      <c r="F1797" s="285" t="s">
        <v>1839</v>
      </c>
      <c r="G1797" s="286" t="s">
        <v>363</v>
      </c>
      <c r="H1797" s="287">
        <v>15</v>
      </c>
      <c r="I1797" s="288"/>
      <c r="J1797" s="289">
        <f>ROUND(I1797*H1797,2)</f>
        <v>0</v>
      </c>
      <c r="K1797" s="290"/>
      <c r="L1797" s="291"/>
      <c r="M1797" s="292" t="s">
        <v>1</v>
      </c>
      <c r="N1797" s="293" t="s">
        <v>43</v>
      </c>
      <c r="O1797" s="92"/>
      <c r="P1797" s="231">
        <f>O1797*H1797</f>
        <v>0</v>
      </c>
      <c r="Q1797" s="231">
        <v>4.0000000000000003E-05</v>
      </c>
      <c r="R1797" s="231">
        <f>Q1797*H1797</f>
        <v>0.00060000000000000006</v>
      </c>
      <c r="S1797" s="231">
        <v>0</v>
      </c>
      <c r="T1797" s="232">
        <f>S1797*H1797</f>
        <v>0</v>
      </c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R1797" s="233" t="s">
        <v>305</v>
      </c>
      <c r="AT1797" s="233" t="s">
        <v>695</v>
      </c>
      <c r="AU1797" s="233" t="s">
        <v>87</v>
      </c>
      <c r="AY1797" s="18" t="s">
        <v>155</v>
      </c>
      <c r="BE1797" s="234">
        <f>IF(N1797="základní",J1797,0)</f>
        <v>0</v>
      </c>
      <c r="BF1797" s="234">
        <f>IF(N1797="snížená",J1797,0)</f>
        <v>0</v>
      </c>
      <c r="BG1797" s="234">
        <f>IF(N1797="zákl. přenesená",J1797,0)</f>
        <v>0</v>
      </c>
      <c r="BH1797" s="234">
        <f>IF(N1797="sníž. přenesená",J1797,0)</f>
        <v>0</v>
      </c>
      <c r="BI1797" s="234">
        <f>IF(N1797="nulová",J1797,0)</f>
        <v>0</v>
      </c>
      <c r="BJ1797" s="18" t="s">
        <v>85</v>
      </c>
      <c r="BK1797" s="234">
        <f>ROUND(I1797*H1797,2)</f>
        <v>0</v>
      </c>
      <c r="BL1797" s="18" t="s">
        <v>161</v>
      </c>
      <c r="BM1797" s="233" t="s">
        <v>1840</v>
      </c>
    </row>
    <row r="1798" s="2" customFormat="1">
      <c r="A1798" s="39"/>
      <c r="B1798" s="40"/>
      <c r="C1798" s="41"/>
      <c r="D1798" s="235" t="s">
        <v>163</v>
      </c>
      <c r="E1798" s="41"/>
      <c r="F1798" s="236" t="s">
        <v>1839</v>
      </c>
      <c r="G1798" s="41"/>
      <c r="H1798" s="41"/>
      <c r="I1798" s="237"/>
      <c r="J1798" s="41"/>
      <c r="K1798" s="41"/>
      <c r="L1798" s="45"/>
      <c r="M1798" s="238"/>
      <c r="N1798" s="239"/>
      <c r="O1798" s="92"/>
      <c r="P1798" s="92"/>
      <c r="Q1798" s="92"/>
      <c r="R1798" s="92"/>
      <c r="S1798" s="92"/>
      <c r="T1798" s="93"/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T1798" s="18" t="s">
        <v>163</v>
      </c>
      <c r="AU1798" s="18" t="s">
        <v>87</v>
      </c>
    </row>
    <row r="1799" s="12" customFormat="1" ht="22.8" customHeight="1">
      <c r="A1799" s="12"/>
      <c r="B1799" s="205"/>
      <c r="C1799" s="206"/>
      <c r="D1799" s="207" t="s">
        <v>77</v>
      </c>
      <c r="E1799" s="219" t="s">
        <v>1841</v>
      </c>
      <c r="F1799" s="219" t="s">
        <v>1842</v>
      </c>
      <c r="G1799" s="206"/>
      <c r="H1799" s="206"/>
      <c r="I1799" s="209"/>
      <c r="J1799" s="220">
        <f>BK1799</f>
        <v>0</v>
      </c>
      <c r="K1799" s="206"/>
      <c r="L1799" s="211"/>
      <c r="M1799" s="212"/>
      <c r="N1799" s="213"/>
      <c r="O1799" s="213"/>
      <c r="P1799" s="214">
        <f>SUM(P1800:P1817)</f>
        <v>0</v>
      </c>
      <c r="Q1799" s="213"/>
      <c r="R1799" s="214">
        <f>SUM(R1800:R1817)</f>
        <v>0</v>
      </c>
      <c r="S1799" s="213"/>
      <c r="T1799" s="215">
        <f>SUM(T1800:T1817)</f>
        <v>0</v>
      </c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R1799" s="216" t="s">
        <v>87</v>
      </c>
      <c r="AT1799" s="217" t="s">
        <v>77</v>
      </c>
      <c r="AU1799" s="217" t="s">
        <v>85</v>
      </c>
      <c r="AY1799" s="216" t="s">
        <v>155</v>
      </c>
      <c r="BK1799" s="218">
        <f>SUM(BK1800:BK1817)</f>
        <v>0</v>
      </c>
    </row>
    <row r="1800" s="2" customFormat="1" ht="16.5" customHeight="1">
      <c r="A1800" s="39"/>
      <c r="B1800" s="40"/>
      <c r="C1800" s="221" t="s">
        <v>1843</v>
      </c>
      <c r="D1800" s="221" t="s">
        <v>157</v>
      </c>
      <c r="E1800" s="222" t="s">
        <v>1844</v>
      </c>
      <c r="F1800" s="223" t="s">
        <v>1845</v>
      </c>
      <c r="G1800" s="224" t="s">
        <v>761</v>
      </c>
      <c r="H1800" s="225">
        <v>1</v>
      </c>
      <c r="I1800" s="226"/>
      <c r="J1800" s="227">
        <f>ROUND(I1800*H1800,2)</f>
        <v>0</v>
      </c>
      <c r="K1800" s="228"/>
      <c r="L1800" s="45"/>
      <c r="M1800" s="229" t="s">
        <v>1</v>
      </c>
      <c r="N1800" s="230" t="s">
        <v>43</v>
      </c>
      <c r="O1800" s="92"/>
      <c r="P1800" s="231">
        <f>O1800*H1800</f>
        <v>0</v>
      </c>
      <c r="Q1800" s="231">
        <v>0</v>
      </c>
      <c r="R1800" s="231">
        <f>Q1800*H1800</f>
        <v>0</v>
      </c>
      <c r="S1800" s="231">
        <v>0</v>
      </c>
      <c r="T1800" s="232">
        <f>S1800*H1800</f>
        <v>0</v>
      </c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R1800" s="233" t="s">
        <v>161</v>
      </c>
      <c r="AT1800" s="233" t="s">
        <v>157</v>
      </c>
      <c r="AU1800" s="233" t="s">
        <v>87</v>
      </c>
      <c r="AY1800" s="18" t="s">
        <v>155</v>
      </c>
      <c r="BE1800" s="234">
        <f>IF(N1800="základní",J1800,0)</f>
        <v>0</v>
      </c>
      <c r="BF1800" s="234">
        <f>IF(N1800="snížená",J1800,0)</f>
        <v>0</v>
      </c>
      <c r="BG1800" s="234">
        <f>IF(N1800="zákl. přenesená",J1800,0)</f>
        <v>0</v>
      </c>
      <c r="BH1800" s="234">
        <f>IF(N1800="sníž. přenesená",J1800,0)</f>
        <v>0</v>
      </c>
      <c r="BI1800" s="234">
        <f>IF(N1800="nulová",J1800,0)</f>
        <v>0</v>
      </c>
      <c r="BJ1800" s="18" t="s">
        <v>85</v>
      </c>
      <c r="BK1800" s="234">
        <f>ROUND(I1800*H1800,2)</f>
        <v>0</v>
      </c>
      <c r="BL1800" s="18" t="s">
        <v>161</v>
      </c>
      <c r="BM1800" s="233" t="s">
        <v>1846</v>
      </c>
    </row>
    <row r="1801" s="2" customFormat="1">
      <c r="A1801" s="39"/>
      <c r="B1801" s="40"/>
      <c r="C1801" s="41"/>
      <c r="D1801" s="235" t="s">
        <v>163</v>
      </c>
      <c r="E1801" s="41"/>
      <c r="F1801" s="236" t="s">
        <v>1847</v>
      </c>
      <c r="G1801" s="41"/>
      <c r="H1801" s="41"/>
      <c r="I1801" s="237"/>
      <c r="J1801" s="41"/>
      <c r="K1801" s="41"/>
      <c r="L1801" s="45"/>
      <c r="M1801" s="238"/>
      <c r="N1801" s="239"/>
      <c r="O1801" s="92"/>
      <c r="P1801" s="92"/>
      <c r="Q1801" s="92"/>
      <c r="R1801" s="92"/>
      <c r="S1801" s="92"/>
      <c r="T1801" s="93"/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T1801" s="18" t="s">
        <v>163</v>
      </c>
      <c r="AU1801" s="18" t="s">
        <v>87</v>
      </c>
    </row>
    <row r="1802" s="2" customFormat="1">
      <c r="A1802" s="39"/>
      <c r="B1802" s="40"/>
      <c r="C1802" s="41"/>
      <c r="D1802" s="235" t="s">
        <v>766</v>
      </c>
      <c r="E1802" s="41"/>
      <c r="F1802" s="294" t="s">
        <v>1848</v>
      </c>
      <c r="G1802" s="41"/>
      <c r="H1802" s="41"/>
      <c r="I1802" s="237"/>
      <c r="J1802" s="41"/>
      <c r="K1802" s="41"/>
      <c r="L1802" s="45"/>
      <c r="M1802" s="238"/>
      <c r="N1802" s="239"/>
      <c r="O1802" s="92"/>
      <c r="P1802" s="92"/>
      <c r="Q1802" s="92"/>
      <c r="R1802" s="92"/>
      <c r="S1802" s="92"/>
      <c r="T1802" s="93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T1802" s="18" t="s">
        <v>766</v>
      </c>
      <c r="AU1802" s="18" t="s">
        <v>87</v>
      </c>
    </row>
    <row r="1803" s="2" customFormat="1" ht="16.5" customHeight="1">
      <c r="A1803" s="39"/>
      <c r="B1803" s="40"/>
      <c r="C1803" s="221" t="s">
        <v>1849</v>
      </c>
      <c r="D1803" s="221" t="s">
        <v>157</v>
      </c>
      <c r="E1803" s="222" t="s">
        <v>1850</v>
      </c>
      <c r="F1803" s="223" t="s">
        <v>1851</v>
      </c>
      <c r="G1803" s="224" t="s">
        <v>761</v>
      </c>
      <c r="H1803" s="225">
        <v>1</v>
      </c>
      <c r="I1803" s="226"/>
      <c r="J1803" s="227">
        <f>ROUND(I1803*H1803,2)</f>
        <v>0</v>
      </c>
      <c r="K1803" s="228"/>
      <c r="L1803" s="45"/>
      <c r="M1803" s="229" t="s">
        <v>1</v>
      </c>
      <c r="N1803" s="230" t="s">
        <v>43</v>
      </c>
      <c r="O1803" s="92"/>
      <c r="P1803" s="231">
        <f>O1803*H1803</f>
        <v>0</v>
      </c>
      <c r="Q1803" s="231">
        <v>0</v>
      </c>
      <c r="R1803" s="231">
        <f>Q1803*H1803</f>
        <v>0</v>
      </c>
      <c r="S1803" s="231">
        <v>0</v>
      </c>
      <c r="T1803" s="232">
        <f>S1803*H1803</f>
        <v>0</v>
      </c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R1803" s="233" t="s">
        <v>161</v>
      </c>
      <c r="AT1803" s="233" t="s">
        <v>157</v>
      </c>
      <c r="AU1803" s="233" t="s">
        <v>87</v>
      </c>
      <c r="AY1803" s="18" t="s">
        <v>155</v>
      </c>
      <c r="BE1803" s="234">
        <f>IF(N1803="základní",J1803,0)</f>
        <v>0</v>
      </c>
      <c r="BF1803" s="234">
        <f>IF(N1803="snížená",J1803,0)</f>
        <v>0</v>
      </c>
      <c r="BG1803" s="234">
        <f>IF(N1803="zákl. přenesená",J1803,0)</f>
        <v>0</v>
      </c>
      <c r="BH1803" s="234">
        <f>IF(N1803="sníž. přenesená",J1803,0)</f>
        <v>0</v>
      </c>
      <c r="BI1803" s="234">
        <f>IF(N1803="nulová",J1803,0)</f>
        <v>0</v>
      </c>
      <c r="BJ1803" s="18" t="s">
        <v>85</v>
      </c>
      <c r="BK1803" s="234">
        <f>ROUND(I1803*H1803,2)</f>
        <v>0</v>
      </c>
      <c r="BL1803" s="18" t="s">
        <v>161</v>
      </c>
      <c r="BM1803" s="233" t="s">
        <v>1852</v>
      </c>
    </row>
    <row r="1804" s="2" customFormat="1">
      <c r="A1804" s="39"/>
      <c r="B1804" s="40"/>
      <c r="C1804" s="41"/>
      <c r="D1804" s="235" t="s">
        <v>163</v>
      </c>
      <c r="E1804" s="41"/>
      <c r="F1804" s="236" t="s">
        <v>1853</v>
      </c>
      <c r="G1804" s="41"/>
      <c r="H1804" s="41"/>
      <c r="I1804" s="237"/>
      <c r="J1804" s="41"/>
      <c r="K1804" s="41"/>
      <c r="L1804" s="45"/>
      <c r="M1804" s="238"/>
      <c r="N1804" s="239"/>
      <c r="O1804" s="92"/>
      <c r="P1804" s="92"/>
      <c r="Q1804" s="92"/>
      <c r="R1804" s="92"/>
      <c r="S1804" s="92"/>
      <c r="T1804" s="93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T1804" s="18" t="s">
        <v>163</v>
      </c>
      <c r="AU1804" s="18" t="s">
        <v>87</v>
      </c>
    </row>
    <row r="1805" s="2" customFormat="1">
      <c r="A1805" s="39"/>
      <c r="B1805" s="40"/>
      <c r="C1805" s="41"/>
      <c r="D1805" s="235" t="s">
        <v>766</v>
      </c>
      <c r="E1805" s="41"/>
      <c r="F1805" s="294" t="s">
        <v>1848</v>
      </c>
      <c r="G1805" s="41"/>
      <c r="H1805" s="41"/>
      <c r="I1805" s="237"/>
      <c r="J1805" s="41"/>
      <c r="K1805" s="41"/>
      <c r="L1805" s="45"/>
      <c r="M1805" s="238"/>
      <c r="N1805" s="239"/>
      <c r="O1805" s="92"/>
      <c r="P1805" s="92"/>
      <c r="Q1805" s="92"/>
      <c r="R1805" s="92"/>
      <c r="S1805" s="92"/>
      <c r="T1805" s="93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T1805" s="18" t="s">
        <v>766</v>
      </c>
      <c r="AU1805" s="18" t="s">
        <v>87</v>
      </c>
    </row>
    <row r="1806" s="2" customFormat="1" ht="16.5" customHeight="1">
      <c r="A1806" s="39"/>
      <c r="B1806" s="40"/>
      <c r="C1806" s="221" t="s">
        <v>1854</v>
      </c>
      <c r="D1806" s="221" t="s">
        <v>157</v>
      </c>
      <c r="E1806" s="222" t="s">
        <v>1855</v>
      </c>
      <c r="F1806" s="223" t="s">
        <v>1856</v>
      </c>
      <c r="G1806" s="224" t="s">
        <v>761</v>
      </c>
      <c r="H1806" s="225">
        <v>1</v>
      </c>
      <c r="I1806" s="226"/>
      <c r="J1806" s="227">
        <f>ROUND(I1806*H1806,2)</f>
        <v>0</v>
      </c>
      <c r="K1806" s="228"/>
      <c r="L1806" s="45"/>
      <c r="M1806" s="229" t="s">
        <v>1</v>
      </c>
      <c r="N1806" s="230" t="s">
        <v>43</v>
      </c>
      <c r="O1806" s="92"/>
      <c r="P1806" s="231">
        <f>O1806*H1806</f>
        <v>0</v>
      </c>
      <c r="Q1806" s="231">
        <v>0</v>
      </c>
      <c r="R1806" s="231">
        <f>Q1806*H1806</f>
        <v>0</v>
      </c>
      <c r="S1806" s="231">
        <v>0</v>
      </c>
      <c r="T1806" s="232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33" t="s">
        <v>161</v>
      </c>
      <c r="AT1806" s="233" t="s">
        <v>157</v>
      </c>
      <c r="AU1806" s="233" t="s">
        <v>87</v>
      </c>
      <c r="AY1806" s="18" t="s">
        <v>155</v>
      </c>
      <c r="BE1806" s="234">
        <f>IF(N1806="základní",J1806,0)</f>
        <v>0</v>
      </c>
      <c r="BF1806" s="234">
        <f>IF(N1806="snížená",J1806,0)</f>
        <v>0</v>
      </c>
      <c r="BG1806" s="234">
        <f>IF(N1806="zákl. přenesená",J1806,0)</f>
        <v>0</v>
      </c>
      <c r="BH1806" s="234">
        <f>IF(N1806="sníž. přenesená",J1806,0)</f>
        <v>0</v>
      </c>
      <c r="BI1806" s="234">
        <f>IF(N1806="nulová",J1806,0)</f>
        <v>0</v>
      </c>
      <c r="BJ1806" s="18" t="s">
        <v>85</v>
      </c>
      <c r="BK1806" s="234">
        <f>ROUND(I1806*H1806,2)</f>
        <v>0</v>
      </c>
      <c r="BL1806" s="18" t="s">
        <v>161</v>
      </c>
      <c r="BM1806" s="233" t="s">
        <v>1857</v>
      </c>
    </row>
    <row r="1807" s="2" customFormat="1">
      <c r="A1807" s="39"/>
      <c r="B1807" s="40"/>
      <c r="C1807" s="41"/>
      <c r="D1807" s="235" t="s">
        <v>163</v>
      </c>
      <c r="E1807" s="41"/>
      <c r="F1807" s="236" t="s">
        <v>1858</v>
      </c>
      <c r="G1807" s="41"/>
      <c r="H1807" s="41"/>
      <c r="I1807" s="237"/>
      <c r="J1807" s="41"/>
      <c r="K1807" s="41"/>
      <c r="L1807" s="45"/>
      <c r="M1807" s="238"/>
      <c r="N1807" s="239"/>
      <c r="O1807" s="92"/>
      <c r="P1807" s="92"/>
      <c r="Q1807" s="92"/>
      <c r="R1807" s="92"/>
      <c r="S1807" s="92"/>
      <c r="T1807" s="93"/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T1807" s="18" t="s">
        <v>163</v>
      </c>
      <c r="AU1807" s="18" t="s">
        <v>87</v>
      </c>
    </row>
    <row r="1808" s="2" customFormat="1">
      <c r="A1808" s="39"/>
      <c r="B1808" s="40"/>
      <c r="C1808" s="41"/>
      <c r="D1808" s="235" t="s">
        <v>766</v>
      </c>
      <c r="E1808" s="41"/>
      <c r="F1808" s="294" t="s">
        <v>1848</v>
      </c>
      <c r="G1808" s="41"/>
      <c r="H1808" s="41"/>
      <c r="I1808" s="237"/>
      <c r="J1808" s="41"/>
      <c r="K1808" s="41"/>
      <c r="L1808" s="45"/>
      <c r="M1808" s="238"/>
      <c r="N1808" s="239"/>
      <c r="O1808" s="92"/>
      <c r="P1808" s="92"/>
      <c r="Q1808" s="92"/>
      <c r="R1808" s="92"/>
      <c r="S1808" s="92"/>
      <c r="T1808" s="93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T1808" s="18" t="s">
        <v>766</v>
      </c>
      <c r="AU1808" s="18" t="s">
        <v>87</v>
      </c>
    </row>
    <row r="1809" s="2" customFormat="1" ht="16.5" customHeight="1">
      <c r="A1809" s="39"/>
      <c r="B1809" s="40"/>
      <c r="C1809" s="221" t="s">
        <v>1859</v>
      </c>
      <c r="D1809" s="221" t="s">
        <v>157</v>
      </c>
      <c r="E1809" s="222" t="s">
        <v>1860</v>
      </c>
      <c r="F1809" s="223" t="s">
        <v>1861</v>
      </c>
      <c r="G1809" s="224" t="s">
        <v>761</v>
      </c>
      <c r="H1809" s="225">
        <v>1</v>
      </c>
      <c r="I1809" s="226"/>
      <c r="J1809" s="227">
        <f>ROUND(I1809*H1809,2)</f>
        <v>0</v>
      </c>
      <c r="K1809" s="228"/>
      <c r="L1809" s="45"/>
      <c r="M1809" s="229" t="s">
        <v>1</v>
      </c>
      <c r="N1809" s="230" t="s">
        <v>43</v>
      </c>
      <c r="O1809" s="92"/>
      <c r="P1809" s="231">
        <f>O1809*H1809</f>
        <v>0</v>
      </c>
      <c r="Q1809" s="231">
        <v>0</v>
      </c>
      <c r="R1809" s="231">
        <f>Q1809*H1809</f>
        <v>0</v>
      </c>
      <c r="S1809" s="231">
        <v>0</v>
      </c>
      <c r="T1809" s="232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33" t="s">
        <v>161</v>
      </c>
      <c r="AT1809" s="233" t="s">
        <v>157</v>
      </c>
      <c r="AU1809" s="233" t="s">
        <v>87</v>
      </c>
      <c r="AY1809" s="18" t="s">
        <v>155</v>
      </c>
      <c r="BE1809" s="234">
        <f>IF(N1809="základní",J1809,0)</f>
        <v>0</v>
      </c>
      <c r="BF1809" s="234">
        <f>IF(N1809="snížená",J1809,0)</f>
        <v>0</v>
      </c>
      <c r="BG1809" s="234">
        <f>IF(N1809="zákl. přenesená",J1809,0)</f>
        <v>0</v>
      </c>
      <c r="BH1809" s="234">
        <f>IF(N1809="sníž. přenesená",J1809,0)</f>
        <v>0</v>
      </c>
      <c r="BI1809" s="234">
        <f>IF(N1809="nulová",J1809,0)</f>
        <v>0</v>
      </c>
      <c r="BJ1809" s="18" t="s">
        <v>85</v>
      </c>
      <c r="BK1809" s="234">
        <f>ROUND(I1809*H1809,2)</f>
        <v>0</v>
      </c>
      <c r="BL1809" s="18" t="s">
        <v>161</v>
      </c>
      <c r="BM1809" s="233" t="s">
        <v>1862</v>
      </c>
    </row>
    <row r="1810" s="2" customFormat="1">
      <c r="A1810" s="39"/>
      <c r="B1810" s="40"/>
      <c r="C1810" s="41"/>
      <c r="D1810" s="235" t="s">
        <v>163</v>
      </c>
      <c r="E1810" s="41"/>
      <c r="F1810" s="236" t="s">
        <v>1863</v>
      </c>
      <c r="G1810" s="41"/>
      <c r="H1810" s="41"/>
      <c r="I1810" s="237"/>
      <c r="J1810" s="41"/>
      <c r="K1810" s="41"/>
      <c r="L1810" s="45"/>
      <c r="M1810" s="238"/>
      <c r="N1810" s="239"/>
      <c r="O1810" s="92"/>
      <c r="P1810" s="92"/>
      <c r="Q1810" s="92"/>
      <c r="R1810" s="92"/>
      <c r="S1810" s="92"/>
      <c r="T1810" s="93"/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T1810" s="18" t="s">
        <v>163</v>
      </c>
      <c r="AU1810" s="18" t="s">
        <v>87</v>
      </c>
    </row>
    <row r="1811" s="2" customFormat="1">
      <c r="A1811" s="39"/>
      <c r="B1811" s="40"/>
      <c r="C1811" s="41"/>
      <c r="D1811" s="235" t="s">
        <v>766</v>
      </c>
      <c r="E1811" s="41"/>
      <c r="F1811" s="294" t="s">
        <v>1848</v>
      </c>
      <c r="G1811" s="41"/>
      <c r="H1811" s="41"/>
      <c r="I1811" s="237"/>
      <c r="J1811" s="41"/>
      <c r="K1811" s="41"/>
      <c r="L1811" s="45"/>
      <c r="M1811" s="238"/>
      <c r="N1811" s="239"/>
      <c r="O1811" s="92"/>
      <c r="P1811" s="92"/>
      <c r="Q1811" s="92"/>
      <c r="R1811" s="92"/>
      <c r="S1811" s="92"/>
      <c r="T1811" s="93"/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T1811" s="18" t="s">
        <v>766</v>
      </c>
      <c r="AU1811" s="18" t="s">
        <v>87</v>
      </c>
    </row>
    <row r="1812" s="2" customFormat="1" ht="16.5" customHeight="1">
      <c r="A1812" s="39"/>
      <c r="B1812" s="40"/>
      <c r="C1812" s="221" t="s">
        <v>1864</v>
      </c>
      <c r="D1812" s="221" t="s">
        <v>157</v>
      </c>
      <c r="E1812" s="222" t="s">
        <v>1865</v>
      </c>
      <c r="F1812" s="223" t="s">
        <v>1866</v>
      </c>
      <c r="G1812" s="224" t="s">
        <v>761</v>
      </c>
      <c r="H1812" s="225">
        <v>1</v>
      </c>
      <c r="I1812" s="226"/>
      <c r="J1812" s="227">
        <f>ROUND(I1812*H1812,2)</f>
        <v>0</v>
      </c>
      <c r="K1812" s="228"/>
      <c r="L1812" s="45"/>
      <c r="M1812" s="229" t="s">
        <v>1</v>
      </c>
      <c r="N1812" s="230" t="s">
        <v>43</v>
      </c>
      <c r="O1812" s="92"/>
      <c r="P1812" s="231">
        <f>O1812*H1812</f>
        <v>0</v>
      </c>
      <c r="Q1812" s="231">
        <v>0</v>
      </c>
      <c r="R1812" s="231">
        <f>Q1812*H1812</f>
        <v>0</v>
      </c>
      <c r="S1812" s="231">
        <v>0</v>
      </c>
      <c r="T1812" s="232">
        <f>S1812*H1812</f>
        <v>0</v>
      </c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R1812" s="233" t="s">
        <v>161</v>
      </c>
      <c r="AT1812" s="233" t="s">
        <v>157</v>
      </c>
      <c r="AU1812" s="233" t="s">
        <v>87</v>
      </c>
      <c r="AY1812" s="18" t="s">
        <v>155</v>
      </c>
      <c r="BE1812" s="234">
        <f>IF(N1812="základní",J1812,0)</f>
        <v>0</v>
      </c>
      <c r="BF1812" s="234">
        <f>IF(N1812="snížená",J1812,0)</f>
        <v>0</v>
      </c>
      <c r="BG1812" s="234">
        <f>IF(N1812="zákl. přenesená",J1812,0)</f>
        <v>0</v>
      </c>
      <c r="BH1812" s="234">
        <f>IF(N1812="sníž. přenesená",J1812,0)</f>
        <v>0</v>
      </c>
      <c r="BI1812" s="234">
        <f>IF(N1812="nulová",J1812,0)</f>
        <v>0</v>
      </c>
      <c r="BJ1812" s="18" t="s">
        <v>85</v>
      </c>
      <c r="BK1812" s="234">
        <f>ROUND(I1812*H1812,2)</f>
        <v>0</v>
      </c>
      <c r="BL1812" s="18" t="s">
        <v>161</v>
      </c>
      <c r="BM1812" s="233" t="s">
        <v>1867</v>
      </c>
    </row>
    <row r="1813" s="2" customFormat="1">
      <c r="A1813" s="39"/>
      <c r="B1813" s="40"/>
      <c r="C1813" s="41"/>
      <c r="D1813" s="235" t="s">
        <v>163</v>
      </c>
      <c r="E1813" s="41"/>
      <c r="F1813" s="236" t="s">
        <v>1868</v>
      </c>
      <c r="G1813" s="41"/>
      <c r="H1813" s="41"/>
      <c r="I1813" s="237"/>
      <c r="J1813" s="41"/>
      <c r="K1813" s="41"/>
      <c r="L1813" s="45"/>
      <c r="M1813" s="238"/>
      <c r="N1813" s="239"/>
      <c r="O1813" s="92"/>
      <c r="P1813" s="92"/>
      <c r="Q1813" s="92"/>
      <c r="R1813" s="92"/>
      <c r="S1813" s="92"/>
      <c r="T1813" s="93"/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T1813" s="18" t="s">
        <v>163</v>
      </c>
      <c r="AU1813" s="18" t="s">
        <v>87</v>
      </c>
    </row>
    <row r="1814" s="2" customFormat="1">
      <c r="A1814" s="39"/>
      <c r="B1814" s="40"/>
      <c r="C1814" s="41"/>
      <c r="D1814" s="235" t="s">
        <v>766</v>
      </c>
      <c r="E1814" s="41"/>
      <c r="F1814" s="294" t="s">
        <v>1848</v>
      </c>
      <c r="G1814" s="41"/>
      <c r="H1814" s="41"/>
      <c r="I1814" s="237"/>
      <c r="J1814" s="41"/>
      <c r="K1814" s="41"/>
      <c r="L1814" s="45"/>
      <c r="M1814" s="238"/>
      <c r="N1814" s="239"/>
      <c r="O1814" s="92"/>
      <c r="P1814" s="92"/>
      <c r="Q1814" s="92"/>
      <c r="R1814" s="92"/>
      <c r="S1814" s="92"/>
      <c r="T1814" s="93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T1814" s="18" t="s">
        <v>766</v>
      </c>
      <c r="AU1814" s="18" t="s">
        <v>87</v>
      </c>
    </row>
    <row r="1815" s="2" customFormat="1" ht="16.5" customHeight="1">
      <c r="A1815" s="39"/>
      <c r="B1815" s="40"/>
      <c r="C1815" s="221" t="s">
        <v>1869</v>
      </c>
      <c r="D1815" s="221" t="s">
        <v>157</v>
      </c>
      <c r="E1815" s="222" t="s">
        <v>1870</v>
      </c>
      <c r="F1815" s="223" t="s">
        <v>1871</v>
      </c>
      <c r="G1815" s="224" t="s">
        <v>761</v>
      </c>
      <c r="H1815" s="225">
        <v>1</v>
      </c>
      <c r="I1815" s="226"/>
      <c r="J1815" s="227">
        <f>ROUND(I1815*H1815,2)</f>
        <v>0</v>
      </c>
      <c r="K1815" s="228"/>
      <c r="L1815" s="45"/>
      <c r="M1815" s="229" t="s">
        <v>1</v>
      </c>
      <c r="N1815" s="230" t="s">
        <v>43</v>
      </c>
      <c r="O1815" s="92"/>
      <c r="P1815" s="231">
        <f>O1815*H1815</f>
        <v>0</v>
      </c>
      <c r="Q1815" s="231">
        <v>0</v>
      </c>
      <c r="R1815" s="231">
        <f>Q1815*H1815</f>
        <v>0</v>
      </c>
      <c r="S1815" s="231">
        <v>0</v>
      </c>
      <c r="T1815" s="232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3" t="s">
        <v>161</v>
      </c>
      <c r="AT1815" s="233" t="s">
        <v>157</v>
      </c>
      <c r="AU1815" s="233" t="s">
        <v>87</v>
      </c>
      <c r="AY1815" s="18" t="s">
        <v>155</v>
      </c>
      <c r="BE1815" s="234">
        <f>IF(N1815="základní",J1815,0)</f>
        <v>0</v>
      </c>
      <c r="BF1815" s="234">
        <f>IF(N1815="snížená",J1815,0)</f>
        <v>0</v>
      </c>
      <c r="BG1815" s="234">
        <f>IF(N1815="zákl. přenesená",J1815,0)</f>
        <v>0</v>
      </c>
      <c r="BH1815" s="234">
        <f>IF(N1815="sníž. přenesená",J1815,0)</f>
        <v>0</v>
      </c>
      <c r="BI1815" s="234">
        <f>IF(N1815="nulová",J1815,0)</f>
        <v>0</v>
      </c>
      <c r="BJ1815" s="18" t="s">
        <v>85</v>
      </c>
      <c r="BK1815" s="234">
        <f>ROUND(I1815*H1815,2)</f>
        <v>0</v>
      </c>
      <c r="BL1815" s="18" t="s">
        <v>161</v>
      </c>
      <c r="BM1815" s="233" t="s">
        <v>1872</v>
      </c>
    </row>
    <row r="1816" s="2" customFormat="1">
      <c r="A1816" s="39"/>
      <c r="B1816" s="40"/>
      <c r="C1816" s="41"/>
      <c r="D1816" s="235" t="s">
        <v>163</v>
      </c>
      <c r="E1816" s="41"/>
      <c r="F1816" s="236" t="s">
        <v>1873</v>
      </c>
      <c r="G1816" s="41"/>
      <c r="H1816" s="41"/>
      <c r="I1816" s="237"/>
      <c r="J1816" s="41"/>
      <c r="K1816" s="41"/>
      <c r="L1816" s="45"/>
      <c r="M1816" s="238"/>
      <c r="N1816" s="239"/>
      <c r="O1816" s="92"/>
      <c r="P1816" s="92"/>
      <c r="Q1816" s="92"/>
      <c r="R1816" s="92"/>
      <c r="S1816" s="92"/>
      <c r="T1816" s="93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T1816" s="18" t="s">
        <v>163</v>
      </c>
      <c r="AU1816" s="18" t="s">
        <v>87</v>
      </c>
    </row>
    <row r="1817" s="2" customFormat="1">
      <c r="A1817" s="39"/>
      <c r="B1817" s="40"/>
      <c r="C1817" s="41"/>
      <c r="D1817" s="235" t="s">
        <v>766</v>
      </c>
      <c r="E1817" s="41"/>
      <c r="F1817" s="294" t="s">
        <v>1848</v>
      </c>
      <c r="G1817" s="41"/>
      <c r="H1817" s="41"/>
      <c r="I1817" s="237"/>
      <c r="J1817" s="41"/>
      <c r="K1817" s="41"/>
      <c r="L1817" s="45"/>
      <c r="M1817" s="238"/>
      <c r="N1817" s="239"/>
      <c r="O1817" s="92"/>
      <c r="P1817" s="92"/>
      <c r="Q1817" s="92"/>
      <c r="R1817" s="92"/>
      <c r="S1817" s="92"/>
      <c r="T1817" s="93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T1817" s="18" t="s">
        <v>766</v>
      </c>
      <c r="AU1817" s="18" t="s">
        <v>87</v>
      </c>
    </row>
    <row r="1818" s="12" customFormat="1" ht="22.8" customHeight="1">
      <c r="A1818" s="12"/>
      <c r="B1818" s="205"/>
      <c r="C1818" s="206"/>
      <c r="D1818" s="207" t="s">
        <v>77</v>
      </c>
      <c r="E1818" s="219" t="s">
        <v>1874</v>
      </c>
      <c r="F1818" s="219" t="s">
        <v>1875</v>
      </c>
      <c r="G1818" s="206"/>
      <c r="H1818" s="206"/>
      <c r="I1818" s="209"/>
      <c r="J1818" s="220">
        <f>BK1818</f>
        <v>0</v>
      </c>
      <c r="K1818" s="206"/>
      <c r="L1818" s="211"/>
      <c r="M1818" s="212"/>
      <c r="N1818" s="213"/>
      <c r="O1818" s="213"/>
      <c r="P1818" s="214">
        <f>SUM(P1819:P1827)</f>
        <v>0</v>
      </c>
      <c r="Q1818" s="213"/>
      <c r="R1818" s="214">
        <f>SUM(R1819:R1827)</f>
        <v>0.14750000000000002</v>
      </c>
      <c r="S1818" s="213"/>
      <c r="T1818" s="215">
        <f>SUM(T1819:T1827)</f>
        <v>0</v>
      </c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R1818" s="216" t="s">
        <v>87</v>
      </c>
      <c r="AT1818" s="217" t="s">
        <v>77</v>
      </c>
      <c r="AU1818" s="217" t="s">
        <v>85</v>
      </c>
      <c r="AY1818" s="216" t="s">
        <v>155</v>
      </c>
      <c r="BK1818" s="218">
        <f>SUM(BK1819:BK1827)</f>
        <v>0</v>
      </c>
    </row>
    <row r="1819" s="2" customFormat="1" ht="16.5" customHeight="1">
      <c r="A1819" s="39"/>
      <c r="B1819" s="40"/>
      <c r="C1819" s="283" t="s">
        <v>1876</v>
      </c>
      <c r="D1819" s="283" t="s">
        <v>695</v>
      </c>
      <c r="E1819" s="284" t="s">
        <v>1877</v>
      </c>
      <c r="F1819" s="285" t="s">
        <v>1878</v>
      </c>
      <c r="G1819" s="286" t="s">
        <v>460</v>
      </c>
      <c r="H1819" s="287">
        <v>0.25</v>
      </c>
      <c r="I1819" s="288"/>
      <c r="J1819" s="289">
        <f>ROUND(I1819*H1819,2)</f>
        <v>0</v>
      </c>
      <c r="K1819" s="290"/>
      <c r="L1819" s="291"/>
      <c r="M1819" s="292" t="s">
        <v>1</v>
      </c>
      <c r="N1819" s="293" t="s">
        <v>43</v>
      </c>
      <c r="O1819" s="92"/>
      <c r="P1819" s="231">
        <f>O1819*H1819</f>
        <v>0</v>
      </c>
      <c r="Q1819" s="231">
        <v>0.55000000000000004</v>
      </c>
      <c r="R1819" s="231">
        <f>Q1819*H1819</f>
        <v>0.13750000000000001</v>
      </c>
      <c r="S1819" s="231">
        <v>0</v>
      </c>
      <c r="T1819" s="232">
        <f>S1819*H1819</f>
        <v>0</v>
      </c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R1819" s="233" t="s">
        <v>368</v>
      </c>
      <c r="AT1819" s="233" t="s">
        <v>695</v>
      </c>
      <c r="AU1819" s="233" t="s">
        <v>87</v>
      </c>
      <c r="AY1819" s="18" t="s">
        <v>155</v>
      </c>
      <c r="BE1819" s="234">
        <f>IF(N1819="základní",J1819,0)</f>
        <v>0</v>
      </c>
      <c r="BF1819" s="234">
        <f>IF(N1819="snížená",J1819,0)</f>
        <v>0</v>
      </c>
      <c r="BG1819" s="234">
        <f>IF(N1819="zákl. přenesená",J1819,0)</f>
        <v>0</v>
      </c>
      <c r="BH1819" s="234">
        <f>IF(N1819="sníž. přenesená",J1819,0)</f>
        <v>0</v>
      </c>
      <c r="BI1819" s="234">
        <f>IF(N1819="nulová",J1819,0)</f>
        <v>0</v>
      </c>
      <c r="BJ1819" s="18" t="s">
        <v>85</v>
      </c>
      <c r="BK1819" s="234">
        <f>ROUND(I1819*H1819,2)</f>
        <v>0</v>
      </c>
      <c r="BL1819" s="18" t="s">
        <v>389</v>
      </c>
      <c r="BM1819" s="233" t="s">
        <v>1879</v>
      </c>
    </row>
    <row r="1820" s="2" customFormat="1">
      <c r="A1820" s="39"/>
      <c r="B1820" s="40"/>
      <c r="C1820" s="41"/>
      <c r="D1820" s="235" t="s">
        <v>163</v>
      </c>
      <c r="E1820" s="41"/>
      <c r="F1820" s="236" t="s">
        <v>1878</v>
      </c>
      <c r="G1820" s="41"/>
      <c r="H1820" s="41"/>
      <c r="I1820" s="237"/>
      <c r="J1820" s="41"/>
      <c r="K1820" s="41"/>
      <c r="L1820" s="45"/>
      <c r="M1820" s="238"/>
      <c r="N1820" s="239"/>
      <c r="O1820" s="92"/>
      <c r="P1820" s="92"/>
      <c r="Q1820" s="92"/>
      <c r="R1820" s="92"/>
      <c r="S1820" s="92"/>
      <c r="T1820" s="93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T1820" s="18" t="s">
        <v>163</v>
      </c>
      <c r="AU1820" s="18" t="s">
        <v>87</v>
      </c>
    </row>
    <row r="1821" s="2" customFormat="1" ht="21.75" customHeight="1">
      <c r="A1821" s="39"/>
      <c r="B1821" s="40"/>
      <c r="C1821" s="221" t="s">
        <v>1880</v>
      </c>
      <c r="D1821" s="221" t="s">
        <v>157</v>
      </c>
      <c r="E1821" s="222" t="s">
        <v>1881</v>
      </c>
      <c r="F1821" s="223" t="s">
        <v>1882</v>
      </c>
      <c r="G1821" s="224" t="s">
        <v>160</v>
      </c>
      <c r="H1821" s="225">
        <v>11</v>
      </c>
      <c r="I1821" s="226"/>
      <c r="J1821" s="227">
        <f>ROUND(I1821*H1821,2)</f>
        <v>0</v>
      </c>
      <c r="K1821" s="228"/>
      <c r="L1821" s="45"/>
      <c r="M1821" s="229" t="s">
        <v>1</v>
      </c>
      <c r="N1821" s="230" t="s">
        <v>43</v>
      </c>
      <c r="O1821" s="92"/>
      <c r="P1821" s="231">
        <f>O1821*H1821</f>
        <v>0</v>
      </c>
      <c r="Q1821" s="231">
        <v>0</v>
      </c>
      <c r="R1821" s="231">
        <f>Q1821*H1821</f>
        <v>0</v>
      </c>
      <c r="S1821" s="231">
        <v>0</v>
      </c>
      <c r="T1821" s="232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33" t="s">
        <v>389</v>
      </c>
      <c r="AT1821" s="233" t="s">
        <v>157</v>
      </c>
      <c r="AU1821" s="233" t="s">
        <v>87</v>
      </c>
      <c r="AY1821" s="18" t="s">
        <v>155</v>
      </c>
      <c r="BE1821" s="234">
        <f>IF(N1821="základní",J1821,0)</f>
        <v>0</v>
      </c>
      <c r="BF1821" s="234">
        <f>IF(N1821="snížená",J1821,0)</f>
        <v>0</v>
      </c>
      <c r="BG1821" s="234">
        <f>IF(N1821="zákl. přenesená",J1821,0)</f>
        <v>0</v>
      </c>
      <c r="BH1821" s="234">
        <f>IF(N1821="sníž. přenesená",J1821,0)</f>
        <v>0</v>
      </c>
      <c r="BI1821" s="234">
        <f>IF(N1821="nulová",J1821,0)</f>
        <v>0</v>
      </c>
      <c r="BJ1821" s="18" t="s">
        <v>85</v>
      </c>
      <c r="BK1821" s="234">
        <f>ROUND(I1821*H1821,2)</f>
        <v>0</v>
      </c>
      <c r="BL1821" s="18" t="s">
        <v>389</v>
      </c>
      <c r="BM1821" s="233" t="s">
        <v>1883</v>
      </c>
    </row>
    <row r="1822" s="2" customFormat="1">
      <c r="A1822" s="39"/>
      <c r="B1822" s="40"/>
      <c r="C1822" s="41"/>
      <c r="D1822" s="235" t="s">
        <v>163</v>
      </c>
      <c r="E1822" s="41"/>
      <c r="F1822" s="236" t="s">
        <v>1884</v>
      </c>
      <c r="G1822" s="41"/>
      <c r="H1822" s="41"/>
      <c r="I1822" s="237"/>
      <c r="J1822" s="41"/>
      <c r="K1822" s="41"/>
      <c r="L1822" s="45"/>
      <c r="M1822" s="238"/>
      <c r="N1822" s="239"/>
      <c r="O1822" s="92"/>
      <c r="P1822" s="92"/>
      <c r="Q1822" s="92"/>
      <c r="R1822" s="92"/>
      <c r="S1822" s="92"/>
      <c r="T1822" s="93"/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T1822" s="18" t="s">
        <v>163</v>
      </c>
      <c r="AU1822" s="18" t="s">
        <v>87</v>
      </c>
    </row>
    <row r="1823" s="2" customFormat="1" ht="21.75" customHeight="1">
      <c r="A1823" s="39"/>
      <c r="B1823" s="40"/>
      <c r="C1823" s="283" t="s">
        <v>1885</v>
      </c>
      <c r="D1823" s="283" t="s">
        <v>695</v>
      </c>
      <c r="E1823" s="284" t="s">
        <v>1886</v>
      </c>
      <c r="F1823" s="285" t="s">
        <v>1887</v>
      </c>
      <c r="G1823" s="286" t="s">
        <v>1888</v>
      </c>
      <c r="H1823" s="287">
        <v>6</v>
      </c>
      <c r="I1823" s="288"/>
      <c r="J1823" s="289">
        <f>ROUND(I1823*H1823,2)</f>
        <v>0</v>
      </c>
      <c r="K1823" s="290"/>
      <c r="L1823" s="291"/>
      <c r="M1823" s="292" t="s">
        <v>1</v>
      </c>
      <c r="N1823" s="293" t="s">
        <v>43</v>
      </c>
      <c r="O1823" s="92"/>
      <c r="P1823" s="231">
        <f>O1823*H1823</f>
        <v>0</v>
      </c>
      <c r="Q1823" s="231">
        <v>0.001</v>
      </c>
      <c r="R1823" s="231">
        <f>Q1823*H1823</f>
        <v>0.0060000000000000001</v>
      </c>
      <c r="S1823" s="231">
        <v>0</v>
      </c>
      <c r="T1823" s="232">
        <f>S1823*H1823</f>
        <v>0</v>
      </c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R1823" s="233" t="s">
        <v>368</v>
      </c>
      <c r="AT1823" s="233" t="s">
        <v>695</v>
      </c>
      <c r="AU1823" s="233" t="s">
        <v>87</v>
      </c>
      <c r="AY1823" s="18" t="s">
        <v>155</v>
      </c>
      <c r="BE1823" s="234">
        <f>IF(N1823="základní",J1823,0)</f>
        <v>0</v>
      </c>
      <c r="BF1823" s="234">
        <f>IF(N1823="snížená",J1823,0)</f>
        <v>0</v>
      </c>
      <c r="BG1823" s="234">
        <f>IF(N1823="zákl. přenesená",J1823,0)</f>
        <v>0</v>
      </c>
      <c r="BH1823" s="234">
        <f>IF(N1823="sníž. přenesená",J1823,0)</f>
        <v>0</v>
      </c>
      <c r="BI1823" s="234">
        <f>IF(N1823="nulová",J1823,0)</f>
        <v>0</v>
      </c>
      <c r="BJ1823" s="18" t="s">
        <v>85</v>
      </c>
      <c r="BK1823" s="234">
        <f>ROUND(I1823*H1823,2)</f>
        <v>0</v>
      </c>
      <c r="BL1823" s="18" t="s">
        <v>389</v>
      </c>
      <c r="BM1823" s="233" t="s">
        <v>1889</v>
      </c>
    </row>
    <row r="1824" s="2" customFormat="1">
      <c r="A1824" s="39"/>
      <c r="B1824" s="40"/>
      <c r="C1824" s="41"/>
      <c r="D1824" s="235" t="s">
        <v>163</v>
      </c>
      <c r="E1824" s="41"/>
      <c r="F1824" s="236" t="s">
        <v>1887</v>
      </c>
      <c r="G1824" s="41"/>
      <c r="H1824" s="41"/>
      <c r="I1824" s="237"/>
      <c r="J1824" s="41"/>
      <c r="K1824" s="41"/>
      <c r="L1824" s="45"/>
      <c r="M1824" s="238"/>
      <c r="N1824" s="239"/>
      <c r="O1824" s="92"/>
      <c r="P1824" s="92"/>
      <c r="Q1824" s="92"/>
      <c r="R1824" s="92"/>
      <c r="S1824" s="92"/>
      <c r="T1824" s="93"/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T1824" s="18" t="s">
        <v>163</v>
      </c>
      <c r="AU1824" s="18" t="s">
        <v>87</v>
      </c>
    </row>
    <row r="1825" s="2" customFormat="1">
      <c r="A1825" s="39"/>
      <c r="B1825" s="40"/>
      <c r="C1825" s="41"/>
      <c r="D1825" s="235" t="s">
        <v>766</v>
      </c>
      <c r="E1825" s="41"/>
      <c r="F1825" s="294" t="s">
        <v>1890</v>
      </c>
      <c r="G1825" s="41"/>
      <c r="H1825" s="41"/>
      <c r="I1825" s="237"/>
      <c r="J1825" s="41"/>
      <c r="K1825" s="41"/>
      <c r="L1825" s="45"/>
      <c r="M1825" s="238"/>
      <c r="N1825" s="239"/>
      <c r="O1825" s="92"/>
      <c r="P1825" s="92"/>
      <c r="Q1825" s="92"/>
      <c r="R1825" s="92"/>
      <c r="S1825" s="92"/>
      <c r="T1825" s="93"/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T1825" s="18" t="s">
        <v>766</v>
      </c>
      <c r="AU1825" s="18" t="s">
        <v>87</v>
      </c>
    </row>
    <row r="1826" s="2" customFormat="1" ht="21.75" customHeight="1">
      <c r="A1826" s="39"/>
      <c r="B1826" s="40"/>
      <c r="C1826" s="283" t="s">
        <v>1891</v>
      </c>
      <c r="D1826" s="283" t="s">
        <v>695</v>
      </c>
      <c r="E1826" s="284" t="s">
        <v>1892</v>
      </c>
      <c r="F1826" s="285" t="s">
        <v>1893</v>
      </c>
      <c r="G1826" s="286" t="s">
        <v>872</v>
      </c>
      <c r="H1826" s="287">
        <v>4</v>
      </c>
      <c r="I1826" s="288"/>
      <c r="J1826" s="289">
        <f>ROUND(I1826*H1826,2)</f>
        <v>0</v>
      </c>
      <c r="K1826" s="290"/>
      <c r="L1826" s="291"/>
      <c r="M1826" s="292" t="s">
        <v>1</v>
      </c>
      <c r="N1826" s="293" t="s">
        <v>43</v>
      </c>
      <c r="O1826" s="92"/>
      <c r="P1826" s="231">
        <f>O1826*H1826</f>
        <v>0</v>
      </c>
      <c r="Q1826" s="231">
        <v>0.001</v>
      </c>
      <c r="R1826" s="231">
        <f>Q1826*H1826</f>
        <v>0.0040000000000000001</v>
      </c>
      <c r="S1826" s="231">
        <v>0</v>
      </c>
      <c r="T1826" s="232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33" t="s">
        <v>368</v>
      </c>
      <c r="AT1826" s="233" t="s">
        <v>695</v>
      </c>
      <c r="AU1826" s="233" t="s">
        <v>87</v>
      </c>
      <c r="AY1826" s="18" t="s">
        <v>155</v>
      </c>
      <c r="BE1826" s="234">
        <f>IF(N1826="základní",J1826,0)</f>
        <v>0</v>
      </c>
      <c r="BF1826" s="234">
        <f>IF(N1826="snížená",J1826,0)</f>
        <v>0</v>
      </c>
      <c r="BG1826" s="234">
        <f>IF(N1826="zákl. přenesená",J1826,0)</f>
        <v>0</v>
      </c>
      <c r="BH1826" s="234">
        <f>IF(N1826="sníž. přenesená",J1826,0)</f>
        <v>0</v>
      </c>
      <c r="BI1826" s="234">
        <f>IF(N1826="nulová",J1826,0)</f>
        <v>0</v>
      </c>
      <c r="BJ1826" s="18" t="s">
        <v>85</v>
      </c>
      <c r="BK1826" s="234">
        <f>ROUND(I1826*H1826,2)</f>
        <v>0</v>
      </c>
      <c r="BL1826" s="18" t="s">
        <v>389</v>
      </c>
      <c r="BM1826" s="233" t="s">
        <v>1894</v>
      </c>
    </row>
    <row r="1827" s="2" customFormat="1">
      <c r="A1827" s="39"/>
      <c r="B1827" s="40"/>
      <c r="C1827" s="41"/>
      <c r="D1827" s="235" t="s">
        <v>163</v>
      </c>
      <c r="E1827" s="41"/>
      <c r="F1827" s="236" t="s">
        <v>1893</v>
      </c>
      <c r="G1827" s="41"/>
      <c r="H1827" s="41"/>
      <c r="I1827" s="237"/>
      <c r="J1827" s="41"/>
      <c r="K1827" s="41"/>
      <c r="L1827" s="45"/>
      <c r="M1827" s="238"/>
      <c r="N1827" s="239"/>
      <c r="O1827" s="92"/>
      <c r="P1827" s="92"/>
      <c r="Q1827" s="92"/>
      <c r="R1827" s="92"/>
      <c r="S1827" s="92"/>
      <c r="T1827" s="93"/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T1827" s="18" t="s">
        <v>163</v>
      </c>
      <c r="AU1827" s="18" t="s">
        <v>87</v>
      </c>
    </row>
    <row r="1828" s="12" customFormat="1" ht="22.8" customHeight="1">
      <c r="A1828" s="12"/>
      <c r="B1828" s="205"/>
      <c r="C1828" s="206"/>
      <c r="D1828" s="207" t="s">
        <v>77</v>
      </c>
      <c r="E1828" s="219" t="s">
        <v>1895</v>
      </c>
      <c r="F1828" s="219" t="s">
        <v>1896</v>
      </c>
      <c r="G1828" s="206"/>
      <c r="H1828" s="206"/>
      <c r="I1828" s="209"/>
      <c r="J1828" s="220">
        <f>BK1828</f>
        <v>0</v>
      </c>
      <c r="K1828" s="206"/>
      <c r="L1828" s="211"/>
      <c r="M1828" s="212"/>
      <c r="N1828" s="213"/>
      <c r="O1828" s="213"/>
      <c r="P1828" s="214">
        <f>SUM(P1829:P1855)</f>
        <v>0</v>
      </c>
      <c r="Q1828" s="213"/>
      <c r="R1828" s="214">
        <f>SUM(R1829:R1855)</f>
        <v>0.40315000000000006</v>
      </c>
      <c r="S1828" s="213"/>
      <c r="T1828" s="215">
        <f>SUM(T1829:T1855)</f>
        <v>0</v>
      </c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R1828" s="216" t="s">
        <v>87</v>
      </c>
      <c r="AT1828" s="217" t="s">
        <v>77</v>
      </c>
      <c r="AU1828" s="217" t="s">
        <v>85</v>
      </c>
      <c r="AY1828" s="216" t="s">
        <v>155</v>
      </c>
      <c r="BK1828" s="218">
        <f>SUM(BK1829:BK1855)</f>
        <v>0</v>
      </c>
    </row>
    <row r="1829" s="2" customFormat="1" ht="16.5" customHeight="1">
      <c r="A1829" s="39"/>
      <c r="B1829" s="40"/>
      <c r="C1829" s="221" t="s">
        <v>1897</v>
      </c>
      <c r="D1829" s="221" t="s">
        <v>157</v>
      </c>
      <c r="E1829" s="222" t="s">
        <v>1898</v>
      </c>
      <c r="F1829" s="223" t="s">
        <v>1899</v>
      </c>
      <c r="G1829" s="224" t="s">
        <v>363</v>
      </c>
      <c r="H1829" s="225">
        <v>21</v>
      </c>
      <c r="I1829" s="226"/>
      <c r="J1829" s="227">
        <f>ROUND(I1829*H1829,2)</f>
        <v>0</v>
      </c>
      <c r="K1829" s="228"/>
      <c r="L1829" s="45"/>
      <c r="M1829" s="229" t="s">
        <v>1</v>
      </c>
      <c r="N1829" s="230" t="s">
        <v>43</v>
      </c>
      <c r="O1829" s="92"/>
      <c r="P1829" s="231">
        <f>O1829*H1829</f>
        <v>0</v>
      </c>
      <c r="Q1829" s="231">
        <v>0.00017000000000000001</v>
      </c>
      <c r="R1829" s="231">
        <f>Q1829*H1829</f>
        <v>0.0035700000000000003</v>
      </c>
      <c r="S1829" s="231">
        <v>0</v>
      </c>
      <c r="T1829" s="232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33" t="s">
        <v>389</v>
      </c>
      <c r="AT1829" s="233" t="s">
        <v>157</v>
      </c>
      <c r="AU1829" s="233" t="s">
        <v>87</v>
      </c>
      <c r="AY1829" s="18" t="s">
        <v>155</v>
      </c>
      <c r="BE1829" s="234">
        <f>IF(N1829="základní",J1829,0)</f>
        <v>0</v>
      </c>
      <c r="BF1829" s="234">
        <f>IF(N1829="snížená",J1829,0)</f>
        <v>0</v>
      </c>
      <c r="BG1829" s="234">
        <f>IF(N1829="zákl. přenesená",J1829,0)</f>
        <v>0</v>
      </c>
      <c r="BH1829" s="234">
        <f>IF(N1829="sníž. přenesená",J1829,0)</f>
        <v>0</v>
      </c>
      <c r="BI1829" s="234">
        <f>IF(N1829="nulová",J1829,0)</f>
        <v>0</v>
      </c>
      <c r="BJ1829" s="18" t="s">
        <v>85</v>
      </c>
      <c r="BK1829" s="234">
        <f>ROUND(I1829*H1829,2)</f>
        <v>0</v>
      </c>
      <c r="BL1829" s="18" t="s">
        <v>389</v>
      </c>
      <c r="BM1829" s="233" t="s">
        <v>1900</v>
      </c>
    </row>
    <row r="1830" s="2" customFormat="1">
      <c r="A1830" s="39"/>
      <c r="B1830" s="40"/>
      <c r="C1830" s="41"/>
      <c r="D1830" s="235" t="s">
        <v>163</v>
      </c>
      <c r="E1830" s="41"/>
      <c r="F1830" s="236" t="s">
        <v>1901</v>
      </c>
      <c r="G1830" s="41"/>
      <c r="H1830" s="41"/>
      <c r="I1830" s="237"/>
      <c r="J1830" s="41"/>
      <c r="K1830" s="41"/>
      <c r="L1830" s="45"/>
      <c r="M1830" s="238"/>
      <c r="N1830" s="239"/>
      <c r="O1830" s="92"/>
      <c r="P1830" s="92"/>
      <c r="Q1830" s="92"/>
      <c r="R1830" s="92"/>
      <c r="S1830" s="92"/>
      <c r="T1830" s="93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163</v>
      </c>
      <c r="AU1830" s="18" t="s">
        <v>87</v>
      </c>
    </row>
    <row r="1831" s="2" customFormat="1" ht="16.5" customHeight="1">
      <c r="A1831" s="39"/>
      <c r="B1831" s="40"/>
      <c r="C1831" s="221" t="s">
        <v>1902</v>
      </c>
      <c r="D1831" s="221" t="s">
        <v>157</v>
      </c>
      <c r="E1831" s="222" t="s">
        <v>1903</v>
      </c>
      <c r="F1831" s="223" t="s">
        <v>1904</v>
      </c>
      <c r="G1831" s="224" t="s">
        <v>160</v>
      </c>
      <c r="H1831" s="225">
        <v>5</v>
      </c>
      <c r="I1831" s="226"/>
      <c r="J1831" s="227">
        <f>ROUND(I1831*H1831,2)</f>
        <v>0</v>
      </c>
      <c r="K1831" s="228"/>
      <c r="L1831" s="45"/>
      <c r="M1831" s="229" t="s">
        <v>1</v>
      </c>
      <c r="N1831" s="230" t="s">
        <v>43</v>
      </c>
      <c r="O1831" s="92"/>
      <c r="P1831" s="231">
        <f>O1831*H1831</f>
        <v>0</v>
      </c>
      <c r="Q1831" s="231">
        <v>0.00027999999999999998</v>
      </c>
      <c r="R1831" s="231">
        <f>Q1831*H1831</f>
        <v>0.0013999999999999998</v>
      </c>
      <c r="S1831" s="231">
        <v>0</v>
      </c>
      <c r="T1831" s="232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33" t="s">
        <v>389</v>
      </c>
      <c r="AT1831" s="233" t="s">
        <v>157</v>
      </c>
      <c r="AU1831" s="233" t="s">
        <v>87</v>
      </c>
      <c r="AY1831" s="18" t="s">
        <v>155</v>
      </c>
      <c r="BE1831" s="234">
        <f>IF(N1831="základní",J1831,0)</f>
        <v>0</v>
      </c>
      <c r="BF1831" s="234">
        <f>IF(N1831="snížená",J1831,0)</f>
        <v>0</v>
      </c>
      <c r="BG1831" s="234">
        <f>IF(N1831="zákl. přenesená",J1831,0)</f>
        <v>0</v>
      </c>
      <c r="BH1831" s="234">
        <f>IF(N1831="sníž. přenesená",J1831,0)</f>
        <v>0</v>
      </c>
      <c r="BI1831" s="234">
        <f>IF(N1831="nulová",J1831,0)</f>
        <v>0</v>
      </c>
      <c r="BJ1831" s="18" t="s">
        <v>85</v>
      </c>
      <c r="BK1831" s="234">
        <f>ROUND(I1831*H1831,2)</f>
        <v>0</v>
      </c>
      <c r="BL1831" s="18" t="s">
        <v>389</v>
      </c>
      <c r="BM1831" s="233" t="s">
        <v>1905</v>
      </c>
    </row>
    <row r="1832" s="2" customFormat="1">
      <c r="A1832" s="39"/>
      <c r="B1832" s="40"/>
      <c r="C1832" s="41"/>
      <c r="D1832" s="235" t="s">
        <v>163</v>
      </c>
      <c r="E1832" s="41"/>
      <c r="F1832" s="236" t="s">
        <v>1906</v>
      </c>
      <c r="G1832" s="41"/>
      <c r="H1832" s="41"/>
      <c r="I1832" s="237"/>
      <c r="J1832" s="41"/>
      <c r="K1832" s="41"/>
      <c r="L1832" s="45"/>
      <c r="M1832" s="238"/>
      <c r="N1832" s="239"/>
      <c r="O1832" s="92"/>
      <c r="P1832" s="92"/>
      <c r="Q1832" s="92"/>
      <c r="R1832" s="92"/>
      <c r="S1832" s="92"/>
      <c r="T1832" s="93"/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T1832" s="18" t="s">
        <v>163</v>
      </c>
      <c r="AU1832" s="18" t="s">
        <v>87</v>
      </c>
    </row>
    <row r="1833" s="2" customFormat="1" ht="21.75" customHeight="1">
      <c r="A1833" s="39"/>
      <c r="B1833" s="40"/>
      <c r="C1833" s="283" t="s">
        <v>1907</v>
      </c>
      <c r="D1833" s="283" t="s">
        <v>695</v>
      </c>
      <c r="E1833" s="284" t="s">
        <v>1908</v>
      </c>
      <c r="F1833" s="285" t="s">
        <v>1909</v>
      </c>
      <c r="G1833" s="286" t="s">
        <v>1910</v>
      </c>
      <c r="H1833" s="287">
        <v>0.25</v>
      </c>
      <c r="I1833" s="288"/>
      <c r="J1833" s="289">
        <f>ROUND(I1833*H1833,2)</f>
        <v>0</v>
      </c>
      <c r="K1833" s="290"/>
      <c r="L1833" s="291"/>
      <c r="M1833" s="292" t="s">
        <v>1</v>
      </c>
      <c r="N1833" s="293" t="s">
        <v>43</v>
      </c>
      <c r="O1833" s="92"/>
      <c r="P1833" s="231">
        <f>O1833*H1833</f>
        <v>0</v>
      </c>
      <c r="Q1833" s="231">
        <v>0</v>
      </c>
      <c r="R1833" s="231">
        <f>Q1833*H1833</f>
        <v>0</v>
      </c>
      <c r="S1833" s="231">
        <v>0</v>
      </c>
      <c r="T1833" s="232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33" t="s">
        <v>368</v>
      </c>
      <c r="AT1833" s="233" t="s">
        <v>695</v>
      </c>
      <c r="AU1833" s="233" t="s">
        <v>87</v>
      </c>
      <c r="AY1833" s="18" t="s">
        <v>155</v>
      </c>
      <c r="BE1833" s="234">
        <f>IF(N1833="základní",J1833,0)</f>
        <v>0</v>
      </c>
      <c r="BF1833" s="234">
        <f>IF(N1833="snížená",J1833,0)</f>
        <v>0</v>
      </c>
      <c r="BG1833" s="234">
        <f>IF(N1833="zákl. přenesená",J1833,0)</f>
        <v>0</v>
      </c>
      <c r="BH1833" s="234">
        <f>IF(N1833="sníž. přenesená",J1833,0)</f>
        <v>0</v>
      </c>
      <c r="BI1833" s="234">
        <f>IF(N1833="nulová",J1833,0)</f>
        <v>0</v>
      </c>
      <c r="BJ1833" s="18" t="s">
        <v>85</v>
      </c>
      <c r="BK1833" s="234">
        <f>ROUND(I1833*H1833,2)</f>
        <v>0</v>
      </c>
      <c r="BL1833" s="18" t="s">
        <v>389</v>
      </c>
      <c r="BM1833" s="233" t="s">
        <v>1911</v>
      </c>
    </row>
    <row r="1834" s="2" customFormat="1">
      <c r="A1834" s="39"/>
      <c r="B1834" s="40"/>
      <c r="C1834" s="41"/>
      <c r="D1834" s="235" t="s">
        <v>163</v>
      </c>
      <c r="E1834" s="41"/>
      <c r="F1834" s="236" t="s">
        <v>1909</v>
      </c>
      <c r="G1834" s="41"/>
      <c r="H1834" s="41"/>
      <c r="I1834" s="237"/>
      <c r="J1834" s="41"/>
      <c r="K1834" s="41"/>
      <c r="L1834" s="45"/>
      <c r="M1834" s="238"/>
      <c r="N1834" s="239"/>
      <c r="O1834" s="92"/>
      <c r="P1834" s="92"/>
      <c r="Q1834" s="92"/>
      <c r="R1834" s="92"/>
      <c r="S1834" s="92"/>
      <c r="T1834" s="93"/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T1834" s="18" t="s">
        <v>163</v>
      </c>
      <c r="AU1834" s="18" t="s">
        <v>87</v>
      </c>
    </row>
    <row r="1835" s="2" customFormat="1" ht="16.5" customHeight="1">
      <c r="A1835" s="39"/>
      <c r="B1835" s="40"/>
      <c r="C1835" s="283" t="s">
        <v>1912</v>
      </c>
      <c r="D1835" s="283" t="s">
        <v>695</v>
      </c>
      <c r="E1835" s="284" t="s">
        <v>1913</v>
      </c>
      <c r="F1835" s="285" t="s">
        <v>1914</v>
      </c>
      <c r="G1835" s="286" t="s">
        <v>761</v>
      </c>
      <c r="H1835" s="287">
        <v>4</v>
      </c>
      <c r="I1835" s="288"/>
      <c r="J1835" s="289">
        <f>ROUND(I1835*H1835,2)</f>
        <v>0</v>
      </c>
      <c r="K1835" s="290"/>
      <c r="L1835" s="291"/>
      <c r="M1835" s="292" t="s">
        <v>1</v>
      </c>
      <c r="N1835" s="293" t="s">
        <v>43</v>
      </c>
      <c r="O1835" s="92"/>
      <c r="P1835" s="231">
        <f>O1835*H1835</f>
        <v>0</v>
      </c>
      <c r="Q1835" s="231">
        <v>2.0000000000000002E-05</v>
      </c>
      <c r="R1835" s="231">
        <f>Q1835*H1835</f>
        <v>8.0000000000000007E-05</v>
      </c>
      <c r="S1835" s="231">
        <v>0</v>
      </c>
      <c r="T1835" s="232">
        <f>S1835*H1835</f>
        <v>0</v>
      </c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R1835" s="233" t="s">
        <v>305</v>
      </c>
      <c r="AT1835" s="233" t="s">
        <v>695</v>
      </c>
      <c r="AU1835" s="233" t="s">
        <v>87</v>
      </c>
      <c r="AY1835" s="18" t="s">
        <v>155</v>
      </c>
      <c r="BE1835" s="234">
        <f>IF(N1835="základní",J1835,0)</f>
        <v>0</v>
      </c>
      <c r="BF1835" s="234">
        <f>IF(N1835="snížená",J1835,0)</f>
        <v>0</v>
      </c>
      <c r="BG1835" s="234">
        <f>IF(N1835="zákl. přenesená",J1835,0)</f>
        <v>0</v>
      </c>
      <c r="BH1835" s="234">
        <f>IF(N1835="sníž. přenesená",J1835,0)</f>
        <v>0</v>
      </c>
      <c r="BI1835" s="234">
        <f>IF(N1835="nulová",J1835,0)</f>
        <v>0</v>
      </c>
      <c r="BJ1835" s="18" t="s">
        <v>85</v>
      </c>
      <c r="BK1835" s="234">
        <f>ROUND(I1835*H1835,2)</f>
        <v>0</v>
      </c>
      <c r="BL1835" s="18" t="s">
        <v>161</v>
      </c>
      <c r="BM1835" s="233" t="s">
        <v>1915</v>
      </c>
    </row>
    <row r="1836" s="2" customFormat="1">
      <c r="A1836" s="39"/>
      <c r="B1836" s="40"/>
      <c r="C1836" s="41"/>
      <c r="D1836" s="235" t="s">
        <v>163</v>
      </c>
      <c r="E1836" s="41"/>
      <c r="F1836" s="236" t="s">
        <v>1914</v>
      </c>
      <c r="G1836" s="41"/>
      <c r="H1836" s="41"/>
      <c r="I1836" s="237"/>
      <c r="J1836" s="41"/>
      <c r="K1836" s="41"/>
      <c r="L1836" s="45"/>
      <c r="M1836" s="238"/>
      <c r="N1836" s="239"/>
      <c r="O1836" s="92"/>
      <c r="P1836" s="92"/>
      <c r="Q1836" s="92"/>
      <c r="R1836" s="92"/>
      <c r="S1836" s="92"/>
      <c r="T1836" s="93"/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T1836" s="18" t="s">
        <v>163</v>
      </c>
      <c r="AU1836" s="18" t="s">
        <v>87</v>
      </c>
    </row>
    <row r="1837" s="2" customFormat="1" ht="21.75" customHeight="1">
      <c r="A1837" s="39"/>
      <c r="B1837" s="40"/>
      <c r="C1837" s="283" t="s">
        <v>1916</v>
      </c>
      <c r="D1837" s="283" t="s">
        <v>695</v>
      </c>
      <c r="E1837" s="284" t="s">
        <v>1917</v>
      </c>
      <c r="F1837" s="285" t="s">
        <v>1918</v>
      </c>
      <c r="G1837" s="286" t="s">
        <v>160</v>
      </c>
      <c r="H1837" s="287">
        <v>5</v>
      </c>
      <c r="I1837" s="288"/>
      <c r="J1837" s="289">
        <f>ROUND(I1837*H1837,2)</f>
        <v>0</v>
      </c>
      <c r="K1837" s="290"/>
      <c r="L1837" s="291"/>
      <c r="M1837" s="292" t="s">
        <v>1</v>
      </c>
      <c r="N1837" s="293" t="s">
        <v>43</v>
      </c>
      <c r="O1837" s="92"/>
      <c r="P1837" s="231">
        <f>O1837*H1837</f>
        <v>0</v>
      </c>
      <c r="Q1837" s="231">
        <v>0.0012999999999999999</v>
      </c>
      <c r="R1837" s="231">
        <f>Q1837*H1837</f>
        <v>0.0064999999999999997</v>
      </c>
      <c r="S1837" s="231">
        <v>0</v>
      </c>
      <c r="T1837" s="232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33" t="s">
        <v>368</v>
      </c>
      <c r="AT1837" s="233" t="s">
        <v>695</v>
      </c>
      <c r="AU1837" s="233" t="s">
        <v>87</v>
      </c>
      <c r="AY1837" s="18" t="s">
        <v>155</v>
      </c>
      <c r="BE1837" s="234">
        <f>IF(N1837="základní",J1837,0)</f>
        <v>0</v>
      </c>
      <c r="BF1837" s="234">
        <f>IF(N1837="snížená",J1837,0)</f>
        <v>0</v>
      </c>
      <c r="BG1837" s="234">
        <f>IF(N1837="zákl. přenesená",J1837,0)</f>
        <v>0</v>
      </c>
      <c r="BH1837" s="234">
        <f>IF(N1837="sníž. přenesená",J1837,0)</f>
        <v>0</v>
      </c>
      <c r="BI1837" s="234">
        <f>IF(N1837="nulová",J1837,0)</f>
        <v>0</v>
      </c>
      <c r="BJ1837" s="18" t="s">
        <v>85</v>
      </c>
      <c r="BK1837" s="234">
        <f>ROUND(I1837*H1837,2)</f>
        <v>0</v>
      </c>
      <c r="BL1837" s="18" t="s">
        <v>389</v>
      </c>
      <c r="BM1837" s="233" t="s">
        <v>1919</v>
      </c>
    </row>
    <row r="1838" s="2" customFormat="1">
      <c r="A1838" s="39"/>
      <c r="B1838" s="40"/>
      <c r="C1838" s="41"/>
      <c r="D1838" s="235" t="s">
        <v>163</v>
      </c>
      <c r="E1838" s="41"/>
      <c r="F1838" s="236" t="s">
        <v>1918</v>
      </c>
      <c r="G1838" s="41"/>
      <c r="H1838" s="41"/>
      <c r="I1838" s="237"/>
      <c r="J1838" s="41"/>
      <c r="K1838" s="41"/>
      <c r="L1838" s="45"/>
      <c r="M1838" s="238"/>
      <c r="N1838" s="239"/>
      <c r="O1838" s="92"/>
      <c r="P1838" s="92"/>
      <c r="Q1838" s="92"/>
      <c r="R1838" s="92"/>
      <c r="S1838" s="92"/>
      <c r="T1838" s="93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T1838" s="18" t="s">
        <v>163</v>
      </c>
      <c r="AU1838" s="18" t="s">
        <v>87</v>
      </c>
    </row>
    <row r="1839" s="2" customFormat="1" ht="16.5" customHeight="1">
      <c r="A1839" s="39"/>
      <c r="B1839" s="40"/>
      <c r="C1839" s="283" t="s">
        <v>1920</v>
      </c>
      <c r="D1839" s="283" t="s">
        <v>695</v>
      </c>
      <c r="E1839" s="284" t="s">
        <v>1921</v>
      </c>
      <c r="F1839" s="285" t="s">
        <v>1922</v>
      </c>
      <c r="G1839" s="286" t="s">
        <v>818</v>
      </c>
      <c r="H1839" s="287">
        <v>0.14999999999999999</v>
      </c>
      <c r="I1839" s="288"/>
      <c r="J1839" s="289">
        <f>ROUND(I1839*H1839,2)</f>
        <v>0</v>
      </c>
      <c r="K1839" s="290"/>
      <c r="L1839" s="291"/>
      <c r="M1839" s="292" t="s">
        <v>1</v>
      </c>
      <c r="N1839" s="293" t="s">
        <v>43</v>
      </c>
      <c r="O1839" s="92"/>
      <c r="P1839" s="231">
        <f>O1839*H1839</f>
        <v>0</v>
      </c>
      <c r="Q1839" s="231">
        <v>1</v>
      </c>
      <c r="R1839" s="231">
        <f>Q1839*H1839</f>
        <v>0.14999999999999999</v>
      </c>
      <c r="S1839" s="231">
        <v>0</v>
      </c>
      <c r="T1839" s="232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233" t="s">
        <v>305</v>
      </c>
      <c r="AT1839" s="233" t="s">
        <v>695</v>
      </c>
      <c r="AU1839" s="233" t="s">
        <v>87</v>
      </c>
      <c r="AY1839" s="18" t="s">
        <v>155</v>
      </c>
      <c r="BE1839" s="234">
        <f>IF(N1839="základní",J1839,0)</f>
        <v>0</v>
      </c>
      <c r="BF1839" s="234">
        <f>IF(N1839="snížená",J1839,0)</f>
        <v>0</v>
      </c>
      <c r="BG1839" s="234">
        <f>IF(N1839="zákl. přenesená",J1839,0)</f>
        <v>0</v>
      </c>
      <c r="BH1839" s="234">
        <f>IF(N1839="sníž. přenesená",J1839,0)</f>
        <v>0</v>
      </c>
      <c r="BI1839" s="234">
        <f>IF(N1839="nulová",J1839,0)</f>
        <v>0</v>
      </c>
      <c r="BJ1839" s="18" t="s">
        <v>85</v>
      </c>
      <c r="BK1839" s="234">
        <f>ROUND(I1839*H1839,2)</f>
        <v>0</v>
      </c>
      <c r="BL1839" s="18" t="s">
        <v>161</v>
      </c>
      <c r="BM1839" s="233" t="s">
        <v>1923</v>
      </c>
    </row>
    <row r="1840" s="2" customFormat="1">
      <c r="A1840" s="39"/>
      <c r="B1840" s="40"/>
      <c r="C1840" s="41"/>
      <c r="D1840" s="235" t="s">
        <v>163</v>
      </c>
      <c r="E1840" s="41"/>
      <c r="F1840" s="236" t="s">
        <v>1922</v>
      </c>
      <c r="G1840" s="41"/>
      <c r="H1840" s="41"/>
      <c r="I1840" s="237"/>
      <c r="J1840" s="41"/>
      <c r="K1840" s="41"/>
      <c r="L1840" s="45"/>
      <c r="M1840" s="238"/>
      <c r="N1840" s="239"/>
      <c r="O1840" s="92"/>
      <c r="P1840" s="92"/>
      <c r="Q1840" s="92"/>
      <c r="R1840" s="92"/>
      <c r="S1840" s="92"/>
      <c r="T1840" s="93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T1840" s="18" t="s">
        <v>163</v>
      </c>
      <c r="AU1840" s="18" t="s">
        <v>87</v>
      </c>
    </row>
    <row r="1841" s="2" customFormat="1">
      <c r="A1841" s="39"/>
      <c r="B1841" s="40"/>
      <c r="C1841" s="41"/>
      <c r="D1841" s="235" t="s">
        <v>766</v>
      </c>
      <c r="E1841" s="41"/>
      <c r="F1841" s="294" t="s">
        <v>1924</v>
      </c>
      <c r="G1841" s="41"/>
      <c r="H1841" s="41"/>
      <c r="I1841" s="237"/>
      <c r="J1841" s="41"/>
      <c r="K1841" s="41"/>
      <c r="L1841" s="45"/>
      <c r="M1841" s="238"/>
      <c r="N1841" s="239"/>
      <c r="O1841" s="92"/>
      <c r="P1841" s="92"/>
      <c r="Q1841" s="92"/>
      <c r="R1841" s="92"/>
      <c r="S1841" s="92"/>
      <c r="T1841" s="93"/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T1841" s="18" t="s">
        <v>766</v>
      </c>
      <c r="AU1841" s="18" t="s">
        <v>87</v>
      </c>
    </row>
    <row r="1842" s="2" customFormat="1" ht="16.5" customHeight="1">
      <c r="A1842" s="39"/>
      <c r="B1842" s="40"/>
      <c r="C1842" s="283" t="s">
        <v>1925</v>
      </c>
      <c r="D1842" s="283" t="s">
        <v>695</v>
      </c>
      <c r="E1842" s="284" t="s">
        <v>1926</v>
      </c>
      <c r="F1842" s="285" t="s">
        <v>1927</v>
      </c>
      <c r="G1842" s="286" t="s">
        <v>818</v>
      </c>
      <c r="H1842" s="287">
        <v>0.040000000000000001</v>
      </c>
      <c r="I1842" s="288"/>
      <c r="J1842" s="289">
        <f>ROUND(I1842*H1842,2)</f>
        <v>0</v>
      </c>
      <c r="K1842" s="290"/>
      <c r="L1842" s="291"/>
      <c r="M1842" s="292" t="s">
        <v>1</v>
      </c>
      <c r="N1842" s="293" t="s">
        <v>43</v>
      </c>
      <c r="O1842" s="92"/>
      <c r="P1842" s="231">
        <f>O1842*H1842</f>
        <v>0</v>
      </c>
      <c r="Q1842" s="231">
        <v>1</v>
      </c>
      <c r="R1842" s="231">
        <f>Q1842*H1842</f>
        <v>0.040000000000000001</v>
      </c>
      <c r="S1842" s="231">
        <v>0</v>
      </c>
      <c r="T1842" s="232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3" t="s">
        <v>305</v>
      </c>
      <c r="AT1842" s="233" t="s">
        <v>695</v>
      </c>
      <c r="AU1842" s="233" t="s">
        <v>87</v>
      </c>
      <c r="AY1842" s="18" t="s">
        <v>155</v>
      </c>
      <c r="BE1842" s="234">
        <f>IF(N1842="základní",J1842,0)</f>
        <v>0</v>
      </c>
      <c r="BF1842" s="234">
        <f>IF(N1842="snížená",J1842,0)</f>
        <v>0</v>
      </c>
      <c r="BG1842" s="234">
        <f>IF(N1842="zákl. přenesená",J1842,0)</f>
        <v>0</v>
      </c>
      <c r="BH1842" s="234">
        <f>IF(N1842="sníž. přenesená",J1842,0)</f>
        <v>0</v>
      </c>
      <c r="BI1842" s="234">
        <f>IF(N1842="nulová",J1842,0)</f>
        <v>0</v>
      </c>
      <c r="BJ1842" s="18" t="s">
        <v>85</v>
      </c>
      <c r="BK1842" s="234">
        <f>ROUND(I1842*H1842,2)</f>
        <v>0</v>
      </c>
      <c r="BL1842" s="18" t="s">
        <v>161</v>
      </c>
      <c r="BM1842" s="233" t="s">
        <v>1928</v>
      </c>
    </row>
    <row r="1843" s="2" customFormat="1">
      <c r="A1843" s="39"/>
      <c r="B1843" s="40"/>
      <c r="C1843" s="41"/>
      <c r="D1843" s="235" t="s">
        <v>163</v>
      </c>
      <c r="E1843" s="41"/>
      <c r="F1843" s="236" t="s">
        <v>1927</v>
      </c>
      <c r="G1843" s="41"/>
      <c r="H1843" s="41"/>
      <c r="I1843" s="237"/>
      <c r="J1843" s="41"/>
      <c r="K1843" s="41"/>
      <c r="L1843" s="45"/>
      <c r="M1843" s="238"/>
      <c r="N1843" s="239"/>
      <c r="O1843" s="92"/>
      <c r="P1843" s="92"/>
      <c r="Q1843" s="92"/>
      <c r="R1843" s="92"/>
      <c r="S1843" s="92"/>
      <c r="T1843" s="93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T1843" s="18" t="s">
        <v>163</v>
      </c>
      <c r="AU1843" s="18" t="s">
        <v>87</v>
      </c>
    </row>
    <row r="1844" s="2" customFormat="1">
      <c r="A1844" s="39"/>
      <c r="B1844" s="40"/>
      <c r="C1844" s="41"/>
      <c r="D1844" s="235" t="s">
        <v>766</v>
      </c>
      <c r="E1844" s="41"/>
      <c r="F1844" s="294" t="s">
        <v>1929</v>
      </c>
      <c r="G1844" s="41"/>
      <c r="H1844" s="41"/>
      <c r="I1844" s="237"/>
      <c r="J1844" s="41"/>
      <c r="K1844" s="41"/>
      <c r="L1844" s="45"/>
      <c r="M1844" s="238"/>
      <c r="N1844" s="239"/>
      <c r="O1844" s="92"/>
      <c r="P1844" s="92"/>
      <c r="Q1844" s="92"/>
      <c r="R1844" s="92"/>
      <c r="S1844" s="92"/>
      <c r="T1844" s="93"/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T1844" s="18" t="s">
        <v>766</v>
      </c>
      <c r="AU1844" s="18" t="s">
        <v>87</v>
      </c>
    </row>
    <row r="1845" s="2" customFormat="1" ht="16.5" customHeight="1">
      <c r="A1845" s="39"/>
      <c r="B1845" s="40"/>
      <c r="C1845" s="221" t="s">
        <v>1930</v>
      </c>
      <c r="D1845" s="221" t="s">
        <v>157</v>
      </c>
      <c r="E1845" s="222" t="s">
        <v>1931</v>
      </c>
      <c r="F1845" s="223" t="s">
        <v>1932</v>
      </c>
      <c r="G1845" s="224" t="s">
        <v>761</v>
      </c>
      <c r="H1845" s="225">
        <v>3</v>
      </c>
      <c r="I1845" s="226"/>
      <c r="J1845" s="227">
        <f>ROUND(I1845*H1845,2)</f>
        <v>0</v>
      </c>
      <c r="K1845" s="228"/>
      <c r="L1845" s="45"/>
      <c r="M1845" s="229" t="s">
        <v>1</v>
      </c>
      <c r="N1845" s="230" t="s">
        <v>43</v>
      </c>
      <c r="O1845" s="92"/>
      <c r="P1845" s="231">
        <f>O1845*H1845</f>
        <v>0</v>
      </c>
      <c r="Q1845" s="231">
        <v>0</v>
      </c>
      <c r="R1845" s="231">
        <f>Q1845*H1845</f>
        <v>0</v>
      </c>
      <c r="S1845" s="231">
        <v>0</v>
      </c>
      <c r="T1845" s="232">
        <f>S1845*H1845</f>
        <v>0</v>
      </c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R1845" s="233" t="s">
        <v>389</v>
      </c>
      <c r="AT1845" s="233" t="s">
        <v>157</v>
      </c>
      <c r="AU1845" s="233" t="s">
        <v>87</v>
      </c>
      <c r="AY1845" s="18" t="s">
        <v>155</v>
      </c>
      <c r="BE1845" s="234">
        <f>IF(N1845="základní",J1845,0)</f>
        <v>0</v>
      </c>
      <c r="BF1845" s="234">
        <f>IF(N1845="snížená",J1845,0)</f>
        <v>0</v>
      </c>
      <c r="BG1845" s="234">
        <f>IF(N1845="zákl. přenesená",J1845,0)</f>
        <v>0</v>
      </c>
      <c r="BH1845" s="234">
        <f>IF(N1845="sníž. přenesená",J1845,0)</f>
        <v>0</v>
      </c>
      <c r="BI1845" s="234">
        <f>IF(N1845="nulová",J1845,0)</f>
        <v>0</v>
      </c>
      <c r="BJ1845" s="18" t="s">
        <v>85</v>
      </c>
      <c r="BK1845" s="234">
        <f>ROUND(I1845*H1845,2)</f>
        <v>0</v>
      </c>
      <c r="BL1845" s="18" t="s">
        <v>389</v>
      </c>
      <c r="BM1845" s="233" t="s">
        <v>1933</v>
      </c>
    </row>
    <row r="1846" s="2" customFormat="1">
      <c r="A1846" s="39"/>
      <c r="B1846" s="40"/>
      <c r="C1846" s="41"/>
      <c r="D1846" s="235" t="s">
        <v>163</v>
      </c>
      <c r="E1846" s="41"/>
      <c r="F1846" s="236" t="s">
        <v>1932</v>
      </c>
      <c r="G1846" s="41"/>
      <c r="H1846" s="41"/>
      <c r="I1846" s="237"/>
      <c r="J1846" s="41"/>
      <c r="K1846" s="41"/>
      <c r="L1846" s="45"/>
      <c r="M1846" s="238"/>
      <c r="N1846" s="239"/>
      <c r="O1846" s="92"/>
      <c r="P1846" s="92"/>
      <c r="Q1846" s="92"/>
      <c r="R1846" s="92"/>
      <c r="S1846" s="92"/>
      <c r="T1846" s="93"/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T1846" s="18" t="s">
        <v>163</v>
      </c>
      <c r="AU1846" s="18" t="s">
        <v>87</v>
      </c>
    </row>
    <row r="1847" s="2" customFormat="1" ht="16.5" customHeight="1">
      <c r="A1847" s="39"/>
      <c r="B1847" s="40"/>
      <c r="C1847" s="283" t="s">
        <v>1934</v>
      </c>
      <c r="D1847" s="283" t="s">
        <v>695</v>
      </c>
      <c r="E1847" s="284" t="s">
        <v>1935</v>
      </c>
      <c r="F1847" s="285" t="s">
        <v>1936</v>
      </c>
      <c r="G1847" s="286" t="s">
        <v>363</v>
      </c>
      <c r="H1847" s="287">
        <v>6.5999999999999996</v>
      </c>
      <c r="I1847" s="288"/>
      <c r="J1847" s="289">
        <f>ROUND(I1847*H1847,2)</f>
        <v>0</v>
      </c>
      <c r="K1847" s="290"/>
      <c r="L1847" s="291"/>
      <c r="M1847" s="292" t="s">
        <v>1</v>
      </c>
      <c r="N1847" s="293" t="s">
        <v>43</v>
      </c>
      <c r="O1847" s="92"/>
      <c r="P1847" s="231">
        <f>O1847*H1847</f>
        <v>0</v>
      </c>
      <c r="Q1847" s="231">
        <v>0.021000000000000001</v>
      </c>
      <c r="R1847" s="231">
        <f>Q1847*H1847</f>
        <v>0.1386</v>
      </c>
      <c r="S1847" s="231">
        <v>0</v>
      </c>
      <c r="T1847" s="232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3" t="s">
        <v>305</v>
      </c>
      <c r="AT1847" s="233" t="s">
        <v>695</v>
      </c>
      <c r="AU1847" s="233" t="s">
        <v>87</v>
      </c>
      <c r="AY1847" s="18" t="s">
        <v>155</v>
      </c>
      <c r="BE1847" s="234">
        <f>IF(N1847="základní",J1847,0)</f>
        <v>0</v>
      </c>
      <c r="BF1847" s="234">
        <f>IF(N1847="snížená",J1847,0)</f>
        <v>0</v>
      </c>
      <c r="BG1847" s="234">
        <f>IF(N1847="zákl. přenesená",J1847,0)</f>
        <v>0</v>
      </c>
      <c r="BH1847" s="234">
        <f>IF(N1847="sníž. přenesená",J1847,0)</f>
        <v>0</v>
      </c>
      <c r="BI1847" s="234">
        <f>IF(N1847="nulová",J1847,0)</f>
        <v>0</v>
      </c>
      <c r="BJ1847" s="18" t="s">
        <v>85</v>
      </c>
      <c r="BK1847" s="234">
        <f>ROUND(I1847*H1847,2)</f>
        <v>0</v>
      </c>
      <c r="BL1847" s="18" t="s">
        <v>161</v>
      </c>
      <c r="BM1847" s="233" t="s">
        <v>1937</v>
      </c>
    </row>
    <row r="1848" s="2" customFormat="1">
      <c r="A1848" s="39"/>
      <c r="B1848" s="40"/>
      <c r="C1848" s="41"/>
      <c r="D1848" s="235" t="s">
        <v>163</v>
      </c>
      <c r="E1848" s="41"/>
      <c r="F1848" s="236" t="s">
        <v>1936</v>
      </c>
      <c r="G1848" s="41"/>
      <c r="H1848" s="41"/>
      <c r="I1848" s="237"/>
      <c r="J1848" s="41"/>
      <c r="K1848" s="41"/>
      <c r="L1848" s="45"/>
      <c r="M1848" s="238"/>
      <c r="N1848" s="239"/>
      <c r="O1848" s="92"/>
      <c r="P1848" s="92"/>
      <c r="Q1848" s="92"/>
      <c r="R1848" s="92"/>
      <c r="S1848" s="92"/>
      <c r="T1848" s="93"/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T1848" s="18" t="s">
        <v>163</v>
      </c>
      <c r="AU1848" s="18" t="s">
        <v>87</v>
      </c>
    </row>
    <row r="1849" s="14" customFormat="1">
      <c r="A1849" s="14"/>
      <c r="B1849" s="250"/>
      <c r="C1849" s="251"/>
      <c r="D1849" s="235" t="s">
        <v>165</v>
      </c>
      <c r="E1849" s="252" t="s">
        <v>1</v>
      </c>
      <c r="F1849" s="253" t="s">
        <v>1938</v>
      </c>
      <c r="G1849" s="251"/>
      <c r="H1849" s="254">
        <v>6.5999999999999996</v>
      </c>
      <c r="I1849" s="255"/>
      <c r="J1849" s="251"/>
      <c r="K1849" s="251"/>
      <c r="L1849" s="256"/>
      <c r="M1849" s="257"/>
      <c r="N1849" s="258"/>
      <c r="O1849" s="258"/>
      <c r="P1849" s="258"/>
      <c r="Q1849" s="258"/>
      <c r="R1849" s="258"/>
      <c r="S1849" s="258"/>
      <c r="T1849" s="259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0" t="s">
        <v>165</v>
      </c>
      <c r="AU1849" s="260" t="s">
        <v>87</v>
      </c>
      <c r="AV1849" s="14" t="s">
        <v>87</v>
      </c>
      <c r="AW1849" s="14" t="s">
        <v>33</v>
      </c>
      <c r="AX1849" s="14" t="s">
        <v>85</v>
      </c>
      <c r="AY1849" s="260" t="s">
        <v>155</v>
      </c>
    </row>
    <row r="1850" s="2" customFormat="1" ht="21.75" customHeight="1">
      <c r="A1850" s="39"/>
      <c r="B1850" s="40"/>
      <c r="C1850" s="221" t="s">
        <v>1939</v>
      </c>
      <c r="D1850" s="221" t="s">
        <v>157</v>
      </c>
      <c r="E1850" s="222" t="s">
        <v>1940</v>
      </c>
      <c r="F1850" s="223" t="s">
        <v>1941</v>
      </c>
      <c r="G1850" s="224" t="s">
        <v>761</v>
      </c>
      <c r="H1850" s="225">
        <v>3</v>
      </c>
      <c r="I1850" s="226"/>
      <c r="J1850" s="227">
        <f>ROUND(I1850*H1850,2)</f>
        <v>0</v>
      </c>
      <c r="K1850" s="228"/>
      <c r="L1850" s="45"/>
      <c r="M1850" s="229" t="s">
        <v>1</v>
      </c>
      <c r="N1850" s="230" t="s">
        <v>43</v>
      </c>
      <c r="O1850" s="92"/>
      <c r="P1850" s="231">
        <f>O1850*H1850</f>
        <v>0</v>
      </c>
      <c r="Q1850" s="231">
        <v>0</v>
      </c>
      <c r="R1850" s="231">
        <f>Q1850*H1850</f>
        <v>0</v>
      </c>
      <c r="S1850" s="231">
        <v>0</v>
      </c>
      <c r="T1850" s="232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33" t="s">
        <v>389</v>
      </c>
      <c r="AT1850" s="233" t="s">
        <v>157</v>
      </c>
      <c r="AU1850" s="233" t="s">
        <v>87</v>
      </c>
      <c r="AY1850" s="18" t="s">
        <v>155</v>
      </c>
      <c r="BE1850" s="234">
        <f>IF(N1850="základní",J1850,0)</f>
        <v>0</v>
      </c>
      <c r="BF1850" s="234">
        <f>IF(N1850="snížená",J1850,0)</f>
        <v>0</v>
      </c>
      <c r="BG1850" s="234">
        <f>IF(N1850="zákl. přenesená",J1850,0)</f>
        <v>0</v>
      </c>
      <c r="BH1850" s="234">
        <f>IF(N1850="sníž. přenesená",J1850,0)</f>
        <v>0</v>
      </c>
      <c r="BI1850" s="234">
        <f>IF(N1850="nulová",J1850,0)</f>
        <v>0</v>
      </c>
      <c r="BJ1850" s="18" t="s">
        <v>85</v>
      </c>
      <c r="BK1850" s="234">
        <f>ROUND(I1850*H1850,2)</f>
        <v>0</v>
      </c>
      <c r="BL1850" s="18" t="s">
        <v>389</v>
      </c>
      <c r="BM1850" s="233" t="s">
        <v>1942</v>
      </c>
    </row>
    <row r="1851" s="2" customFormat="1">
      <c r="A1851" s="39"/>
      <c r="B1851" s="40"/>
      <c r="C1851" s="41"/>
      <c r="D1851" s="235" t="s">
        <v>163</v>
      </c>
      <c r="E1851" s="41"/>
      <c r="F1851" s="236" t="s">
        <v>1941</v>
      </c>
      <c r="G1851" s="41"/>
      <c r="H1851" s="41"/>
      <c r="I1851" s="237"/>
      <c r="J1851" s="41"/>
      <c r="K1851" s="41"/>
      <c r="L1851" s="45"/>
      <c r="M1851" s="238"/>
      <c r="N1851" s="239"/>
      <c r="O1851" s="92"/>
      <c r="P1851" s="92"/>
      <c r="Q1851" s="92"/>
      <c r="R1851" s="92"/>
      <c r="S1851" s="92"/>
      <c r="T1851" s="93"/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T1851" s="18" t="s">
        <v>163</v>
      </c>
      <c r="AU1851" s="18" t="s">
        <v>87</v>
      </c>
    </row>
    <row r="1852" s="2" customFormat="1" ht="21.75" customHeight="1">
      <c r="A1852" s="39"/>
      <c r="B1852" s="40"/>
      <c r="C1852" s="283" t="s">
        <v>1943</v>
      </c>
      <c r="D1852" s="283" t="s">
        <v>695</v>
      </c>
      <c r="E1852" s="284" t="s">
        <v>1944</v>
      </c>
      <c r="F1852" s="285" t="s">
        <v>1945</v>
      </c>
      <c r="G1852" s="286" t="s">
        <v>761</v>
      </c>
      <c r="H1852" s="287">
        <v>1</v>
      </c>
      <c r="I1852" s="288"/>
      <c r="J1852" s="289">
        <f>ROUND(I1852*H1852,2)</f>
        <v>0</v>
      </c>
      <c r="K1852" s="290"/>
      <c r="L1852" s="291"/>
      <c r="M1852" s="292" t="s">
        <v>1</v>
      </c>
      <c r="N1852" s="293" t="s">
        <v>43</v>
      </c>
      <c r="O1852" s="92"/>
      <c r="P1852" s="231">
        <f>O1852*H1852</f>
        <v>0</v>
      </c>
      <c r="Q1852" s="231">
        <v>0.021000000000000001</v>
      </c>
      <c r="R1852" s="231">
        <f>Q1852*H1852</f>
        <v>0.021000000000000001</v>
      </c>
      <c r="S1852" s="231">
        <v>0</v>
      </c>
      <c r="T1852" s="232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33" t="s">
        <v>305</v>
      </c>
      <c r="AT1852" s="233" t="s">
        <v>695</v>
      </c>
      <c r="AU1852" s="233" t="s">
        <v>87</v>
      </c>
      <c r="AY1852" s="18" t="s">
        <v>155</v>
      </c>
      <c r="BE1852" s="234">
        <f>IF(N1852="základní",J1852,0)</f>
        <v>0</v>
      </c>
      <c r="BF1852" s="234">
        <f>IF(N1852="snížená",J1852,0)</f>
        <v>0</v>
      </c>
      <c r="BG1852" s="234">
        <f>IF(N1852="zákl. přenesená",J1852,0)</f>
        <v>0</v>
      </c>
      <c r="BH1852" s="234">
        <f>IF(N1852="sníž. přenesená",J1852,0)</f>
        <v>0</v>
      </c>
      <c r="BI1852" s="234">
        <f>IF(N1852="nulová",J1852,0)</f>
        <v>0</v>
      </c>
      <c r="BJ1852" s="18" t="s">
        <v>85</v>
      </c>
      <c r="BK1852" s="234">
        <f>ROUND(I1852*H1852,2)</f>
        <v>0</v>
      </c>
      <c r="BL1852" s="18" t="s">
        <v>161</v>
      </c>
      <c r="BM1852" s="233" t="s">
        <v>1946</v>
      </c>
    </row>
    <row r="1853" s="2" customFormat="1">
      <c r="A1853" s="39"/>
      <c r="B1853" s="40"/>
      <c r="C1853" s="41"/>
      <c r="D1853" s="235" t="s">
        <v>163</v>
      </c>
      <c r="E1853" s="41"/>
      <c r="F1853" s="236" t="s">
        <v>1945</v>
      </c>
      <c r="G1853" s="41"/>
      <c r="H1853" s="41"/>
      <c r="I1853" s="237"/>
      <c r="J1853" s="41"/>
      <c r="K1853" s="41"/>
      <c r="L1853" s="45"/>
      <c r="M1853" s="238"/>
      <c r="N1853" s="239"/>
      <c r="O1853" s="92"/>
      <c r="P1853" s="92"/>
      <c r="Q1853" s="92"/>
      <c r="R1853" s="92"/>
      <c r="S1853" s="92"/>
      <c r="T1853" s="93"/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T1853" s="18" t="s">
        <v>163</v>
      </c>
      <c r="AU1853" s="18" t="s">
        <v>87</v>
      </c>
    </row>
    <row r="1854" s="2" customFormat="1" ht="21.75" customHeight="1">
      <c r="A1854" s="39"/>
      <c r="B1854" s="40"/>
      <c r="C1854" s="283" t="s">
        <v>1947</v>
      </c>
      <c r="D1854" s="283" t="s">
        <v>695</v>
      </c>
      <c r="E1854" s="284" t="s">
        <v>1948</v>
      </c>
      <c r="F1854" s="285" t="s">
        <v>1949</v>
      </c>
      <c r="G1854" s="286" t="s">
        <v>761</v>
      </c>
      <c r="H1854" s="287">
        <v>2</v>
      </c>
      <c r="I1854" s="288"/>
      <c r="J1854" s="289">
        <f>ROUND(I1854*H1854,2)</f>
        <v>0</v>
      </c>
      <c r="K1854" s="290"/>
      <c r="L1854" s="291"/>
      <c r="M1854" s="292" t="s">
        <v>1</v>
      </c>
      <c r="N1854" s="293" t="s">
        <v>43</v>
      </c>
      <c r="O1854" s="92"/>
      <c r="P1854" s="231">
        <f>O1854*H1854</f>
        <v>0</v>
      </c>
      <c r="Q1854" s="231">
        <v>0.021000000000000001</v>
      </c>
      <c r="R1854" s="231">
        <f>Q1854*H1854</f>
        <v>0.042000000000000003</v>
      </c>
      <c r="S1854" s="231">
        <v>0</v>
      </c>
      <c r="T1854" s="232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33" t="s">
        <v>305</v>
      </c>
      <c r="AT1854" s="233" t="s">
        <v>695</v>
      </c>
      <c r="AU1854" s="233" t="s">
        <v>87</v>
      </c>
      <c r="AY1854" s="18" t="s">
        <v>155</v>
      </c>
      <c r="BE1854" s="234">
        <f>IF(N1854="základní",J1854,0)</f>
        <v>0</v>
      </c>
      <c r="BF1854" s="234">
        <f>IF(N1854="snížená",J1854,0)</f>
        <v>0</v>
      </c>
      <c r="BG1854" s="234">
        <f>IF(N1854="zákl. přenesená",J1854,0)</f>
        <v>0</v>
      </c>
      <c r="BH1854" s="234">
        <f>IF(N1854="sníž. přenesená",J1854,0)</f>
        <v>0</v>
      </c>
      <c r="BI1854" s="234">
        <f>IF(N1854="nulová",J1854,0)</f>
        <v>0</v>
      </c>
      <c r="BJ1854" s="18" t="s">
        <v>85</v>
      </c>
      <c r="BK1854" s="234">
        <f>ROUND(I1854*H1854,2)</f>
        <v>0</v>
      </c>
      <c r="BL1854" s="18" t="s">
        <v>161</v>
      </c>
      <c r="BM1854" s="233" t="s">
        <v>1950</v>
      </c>
    </row>
    <row r="1855" s="2" customFormat="1">
      <c r="A1855" s="39"/>
      <c r="B1855" s="40"/>
      <c r="C1855" s="41"/>
      <c r="D1855" s="235" t="s">
        <v>163</v>
      </c>
      <c r="E1855" s="41"/>
      <c r="F1855" s="236" t="s">
        <v>1949</v>
      </c>
      <c r="G1855" s="41"/>
      <c r="H1855" s="41"/>
      <c r="I1855" s="237"/>
      <c r="J1855" s="41"/>
      <c r="K1855" s="41"/>
      <c r="L1855" s="45"/>
      <c r="M1855" s="238"/>
      <c r="N1855" s="239"/>
      <c r="O1855" s="92"/>
      <c r="P1855" s="92"/>
      <c r="Q1855" s="92"/>
      <c r="R1855" s="92"/>
      <c r="S1855" s="92"/>
      <c r="T1855" s="93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T1855" s="18" t="s">
        <v>163</v>
      </c>
      <c r="AU1855" s="18" t="s">
        <v>87</v>
      </c>
    </row>
    <row r="1856" s="12" customFormat="1" ht="22.8" customHeight="1">
      <c r="A1856" s="12"/>
      <c r="B1856" s="205"/>
      <c r="C1856" s="206"/>
      <c r="D1856" s="207" t="s">
        <v>77</v>
      </c>
      <c r="E1856" s="219" t="s">
        <v>1951</v>
      </c>
      <c r="F1856" s="219" t="s">
        <v>1952</v>
      </c>
      <c r="G1856" s="206"/>
      <c r="H1856" s="206"/>
      <c r="I1856" s="209"/>
      <c r="J1856" s="220">
        <f>BK1856</f>
        <v>0</v>
      </c>
      <c r="K1856" s="206"/>
      <c r="L1856" s="211"/>
      <c r="M1856" s="212"/>
      <c r="N1856" s="213"/>
      <c r="O1856" s="213"/>
      <c r="P1856" s="214">
        <f>SUM(P1857:P1864)</f>
        <v>0</v>
      </c>
      <c r="Q1856" s="213"/>
      <c r="R1856" s="214">
        <f>SUM(R1857:R1864)</f>
        <v>0.043360000000000003</v>
      </c>
      <c r="S1856" s="213"/>
      <c r="T1856" s="215">
        <f>SUM(T1857:T1864)</f>
        <v>0</v>
      </c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R1856" s="216" t="s">
        <v>87</v>
      </c>
      <c r="AT1856" s="217" t="s">
        <v>77</v>
      </c>
      <c r="AU1856" s="217" t="s">
        <v>85</v>
      </c>
      <c r="AY1856" s="216" t="s">
        <v>155</v>
      </c>
      <c r="BK1856" s="218">
        <f>SUM(BK1857:BK1864)</f>
        <v>0</v>
      </c>
    </row>
    <row r="1857" s="2" customFormat="1" ht="21.75" customHeight="1">
      <c r="A1857" s="39"/>
      <c r="B1857" s="40"/>
      <c r="C1857" s="221" t="s">
        <v>1953</v>
      </c>
      <c r="D1857" s="221" t="s">
        <v>157</v>
      </c>
      <c r="E1857" s="222" t="s">
        <v>1954</v>
      </c>
      <c r="F1857" s="223" t="s">
        <v>1955</v>
      </c>
      <c r="G1857" s="224" t="s">
        <v>160</v>
      </c>
      <c r="H1857" s="225">
        <v>4</v>
      </c>
      <c r="I1857" s="226"/>
      <c r="J1857" s="227">
        <f>ROUND(I1857*H1857,2)</f>
        <v>0</v>
      </c>
      <c r="K1857" s="228"/>
      <c r="L1857" s="45"/>
      <c r="M1857" s="229" t="s">
        <v>1</v>
      </c>
      <c r="N1857" s="230" t="s">
        <v>43</v>
      </c>
      <c r="O1857" s="92"/>
      <c r="P1857" s="231">
        <f>O1857*H1857</f>
        <v>0</v>
      </c>
      <c r="Q1857" s="231">
        <v>0.0075500000000000003</v>
      </c>
      <c r="R1857" s="231">
        <f>Q1857*H1857</f>
        <v>0.030200000000000001</v>
      </c>
      <c r="S1857" s="231">
        <v>0</v>
      </c>
      <c r="T1857" s="232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33" t="s">
        <v>389</v>
      </c>
      <c r="AT1857" s="233" t="s">
        <v>157</v>
      </c>
      <c r="AU1857" s="233" t="s">
        <v>87</v>
      </c>
      <c r="AY1857" s="18" t="s">
        <v>155</v>
      </c>
      <c r="BE1857" s="234">
        <f>IF(N1857="základní",J1857,0)</f>
        <v>0</v>
      </c>
      <c r="BF1857" s="234">
        <f>IF(N1857="snížená",J1857,0)</f>
        <v>0</v>
      </c>
      <c r="BG1857" s="234">
        <f>IF(N1857="zákl. přenesená",J1857,0)</f>
        <v>0</v>
      </c>
      <c r="BH1857" s="234">
        <f>IF(N1857="sníž. přenesená",J1857,0)</f>
        <v>0</v>
      </c>
      <c r="BI1857" s="234">
        <f>IF(N1857="nulová",J1857,0)</f>
        <v>0</v>
      </c>
      <c r="BJ1857" s="18" t="s">
        <v>85</v>
      </c>
      <c r="BK1857" s="234">
        <f>ROUND(I1857*H1857,2)</f>
        <v>0</v>
      </c>
      <c r="BL1857" s="18" t="s">
        <v>389</v>
      </c>
      <c r="BM1857" s="233" t="s">
        <v>1956</v>
      </c>
    </row>
    <row r="1858" s="2" customFormat="1">
      <c r="A1858" s="39"/>
      <c r="B1858" s="40"/>
      <c r="C1858" s="41"/>
      <c r="D1858" s="235" t="s">
        <v>163</v>
      </c>
      <c r="E1858" s="41"/>
      <c r="F1858" s="236" t="s">
        <v>1955</v>
      </c>
      <c r="G1858" s="41"/>
      <c r="H1858" s="41"/>
      <c r="I1858" s="237"/>
      <c r="J1858" s="41"/>
      <c r="K1858" s="41"/>
      <c r="L1858" s="45"/>
      <c r="M1858" s="238"/>
      <c r="N1858" s="239"/>
      <c r="O1858" s="92"/>
      <c r="P1858" s="92"/>
      <c r="Q1858" s="92"/>
      <c r="R1858" s="92"/>
      <c r="S1858" s="92"/>
      <c r="T1858" s="93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T1858" s="18" t="s">
        <v>163</v>
      </c>
      <c r="AU1858" s="18" t="s">
        <v>87</v>
      </c>
    </row>
    <row r="1859" s="2" customFormat="1" ht="21.75" customHeight="1">
      <c r="A1859" s="39"/>
      <c r="B1859" s="40"/>
      <c r="C1859" s="283" t="s">
        <v>1957</v>
      </c>
      <c r="D1859" s="283" t="s">
        <v>695</v>
      </c>
      <c r="E1859" s="284" t="s">
        <v>1958</v>
      </c>
      <c r="F1859" s="285" t="s">
        <v>1959</v>
      </c>
      <c r="G1859" s="286" t="s">
        <v>872</v>
      </c>
      <c r="H1859" s="287">
        <v>10</v>
      </c>
      <c r="I1859" s="288"/>
      <c r="J1859" s="289">
        <f>ROUND(I1859*H1859,2)</f>
        <v>0</v>
      </c>
      <c r="K1859" s="290"/>
      <c r="L1859" s="291"/>
      <c r="M1859" s="292" t="s">
        <v>1</v>
      </c>
      <c r="N1859" s="293" t="s">
        <v>43</v>
      </c>
      <c r="O1859" s="92"/>
      <c r="P1859" s="231">
        <f>O1859*H1859</f>
        <v>0</v>
      </c>
      <c r="Q1859" s="231">
        <v>0.001</v>
      </c>
      <c r="R1859" s="231">
        <f>Q1859*H1859</f>
        <v>0.01</v>
      </c>
      <c r="S1859" s="231">
        <v>0</v>
      </c>
      <c r="T1859" s="232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33" t="s">
        <v>368</v>
      </c>
      <c r="AT1859" s="233" t="s">
        <v>695</v>
      </c>
      <c r="AU1859" s="233" t="s">
        <v>87</v>
      </c>
      <c r="AY1859" s="18" t="s">
        <v>155</v>
      </c>
      <c r="BE1859" s="234">
        <f>IF(N1859="základní",J1859,0)</f>
        <v>0</v>
      </c>
      <c r="BF1859" s="234">
        <f>IF(N1859="snížená",J1859,0)</f>
        <v>0</v>
      </c>
      <c r="BG1859" s="234">
        <f>IF(N1859="zákl. přenesená",J1859,0)</f>
        <v>0</v>
      </c>
      <c r="BH1859" s="234">
        <f>IF(N1859="sníž. přenesená",J1859,0)</f>
        <v>0</v>
      </c>
      <c r="BI1859" s="234">
        <f>IF(N1859="nulová",J1859,0)</f>
        <v>0</v>
      </c>
      <c r="BJ1859" s="18" t="s">
        <v>85</v>
      </c>
      <c r="BK1859" s="234">
        <f>ROUND(I1859*H1859,2)</f>
        <v>0</v>
      </c>
      <c r="BL1859" s="18" t="s">
        <v>389</v>
      </c>
      <c r="BM1859" s="233" t="s">
        <v>1960</v>
      </c>
    </row>
    <row r="1860" s="2" customFormat="1">
      <c r="A1860" s="39"/>
      <c r="B1860" s="40"/>
      <c r="C1860" s="41"/>
      <c r="D1860" s="235" t="s">
        <v>163</v>
      </c>
      <c r="E1860" s="41"/>
      <c r="F1860" s="236" t="s">
        <v>1959</v>
      </c>
      <c r="G1860" s="41"/>
      <c r="H1860" s="41"/>
      <c r="I1860" s="237"/>
      <c r="J1860" s="41"/>
      <c r="K1860" s="41"/>
      <c r="L1860" s="45"/>
      <c r="M1860" s="238"/>
      <c r="N1860" s="239"/>
      <c r="O1860" s="92"/>
      <c r="P1860" s="92"/>
      <c r="Q1860" s="92"/>
      <c r="R1860" s="92"/>
      <c r="S1860" s="92"/>
      <c r="T1860" s="93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T1860" s="18" t="s">
        <v>163</v>
      </c>
      <c r="AU1860" s="18" t="s">
        <v>87</v>
      </c>
    </row>
    <row r="1861" s="2" customFormat="1" ht="21.75" customHeight="1">
      <c r="A1861" s="39"/>
      <c r="B1861" s="40"/>
      <c r="C1861" s="221" t="s">
        <v>1961</v>
      </c>
      <c r="D1861" s="221" t="s">
        <v>157</v>
      </c>
      <c r="E1861" s="222" t="s">
        <v>1962</v>
      </c>
      <c r="F1861" s="223" t="s">
        <v>1963</v>
      </c>
      <c r="G1861" s="224" t="s">
        <v>160</v>
      </c>
      <c r="H1861" s="225">
        <v>4</v>
      </c>
      <c r="I1861" s="226"/>
      <c r="J1861" s="227">
        <f>ROUND(I1861*H1861,2)</f>
        <v>0</v>
      </c>
      <c r="K1861" s="228"/>
      <c r="L1861" s="45"/>
      <c r="M1861" s="229" t="s">
        <v>1</v>
      </c>
      <c r="N1861" s="230" t="s">
        <v>43</v>
      </c>
      <c r="O1861" s="92"/>
      <c r="P1861" s="231">
        <f>O1861*H1861</f>
        <v>0</v>
      </c>
      <c r="Q1861" s="231">
        <v>0.00054000000000000001</v>
      </c>
      <c r="R1861" s="231">
        <f>Q1861*H1861</f>
        <v>0.00216</v>
      </c>
      <c r="S1861" s="231">
        <v>0</v>
      </c>
      <c r="T1861" s="232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33" t="s">
        <v>389</v>
      </c>
      <c r="AT1861" s="233" t="s">
        <v>157</v>
      </c>
      <c r="AU1861" s="233" t="s">
        <v>87</v>
      </c>
      <c r="AY1861" s="18" t="s">
        <v>155</v>
      </c>
      <c r="BE1861" s="234">
        <f>IF(N1861="základní",J1861,0)</f>
        <v>0</v>
      </c>
      <c r="BF1861" s="234">
        <f>IF(N1861="snížená",J1861,0)</f>
        <v>0</v>
      </c>
      <c r="BG1861" s="234">
        <f>IF(N1861="zákl. přenesená",J1861,0)</f>
        <v>0</v>
      </c>
      <c r="BH1861" s="234">
        <f>IF(N1861="sníž. přenesená",J1861,0)</f>
        <v>0</v>
      </c>
      <c r="BI1861" s="234">
        <f>IF(N1861="nulová",J1861,0)</f>
        <v>0</v>
      </c>
      <c r="BJ1861" s="18" t="s">
        <v>85</v>
      </c>
      <c r="BK1861" s="234">
        <f>ROUND(I1861*H1861,2)</f>
        <v>0</v>
      </c>
      <c r="BL1861" s="18" t="s">
        <v>389</v>
      </c>
      <c r="BM1861" s="233" t="s">
        <v>1964</v>
      </c>
    </row>
    <row r="1862" s="2" customFormat="1">
      <c r="A1862" s="39"/>
      <c r="B1862" s="40"/>
      <c r="C1862" s="41"/>
      <c r="D1862" s="235" t="s">
        <v>163</v>
      </c>
      <c r="E1862" s="41"/>
      <c r="F1862" s="236" t="s">
        <v>1965</v>
      </c>
      <c r="G1862" s="41"/>
      <c r="H1862" s="41"/>
      <c r="I1862" s="237"/>
      <c r="J1862" s="41"/>
      <c r="K1862" s="41"/>
      <c r="L1862" s="45"/>
      <c r="M1862" s="238"/>
      <c r="N1862" s="239"/>
      <c r="O1862" s="92"/>
      <c r="P1862" s="92"/>
      <c r="Q1862" s="92"/>
      <c r="R1862" s="92"/>
      <c r="S1862" s="92"/>
      <c r="T1862" s="93"/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T1862" s="18" t="s">
        <v>163</v>
      </c>
      <c r="AU1862" s="18" t="s">
        <v>87</v>
      </c>
    </row>
    <row r="1863" s="2" customFormat="1" ht="21.75" customHeight="1">
      <c r="A1863" s="39"/>
      <c r="B1863" s="40"/>
      <c r="C1863" s="283" t="s">
        <v>1966</v>
      </c>
      <c r="D1863" s="283" t="s">
        <v>695</v>
      </c>
      <c r="E1863" s="284" t="s">
        <v>1967</v>
      </c>
      <c r="F1863" s="285" t="s">
        <v>1968</v>
      </c>
      <c r="G1863" s="286" t="s">
        <v>872</v>
      </c>
      <c r="H1863" s="287">
        <v>1</v>
      </c>
      <c r="I1863" s="288"/>
      <c r="J1863" s="289">
        <f>ROUND(I1863*H1863,2)</f>
        <v>0</v>
      </c>
      <c r="K1863" s="290"/>
      <c r="L1863" s="291"/>
      <c r="M1863" s="292" t="s">
        <v>1</v>
      </c>
      <c r="N1863" s="293" t="s">
        <v>43</v>
      </c>
      <c r="O1863" s="92"/>
      <c r="P1863" s="231">
        <f>O1863*H1863</f>
        <v>0</v>
      </c>
      <c r="Q1863" s="231">
        <v>0.001</v>
      </c>
      <c r="R1863" s="231">
        <f>Q1863*H1863</f>
        <v>0.001</v>
      </c>
      <c r="S1863" s="231">
        <v>0</v>
      </c>
      <c r="T1863" s="232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33" t="s">
        <v>368</v>
      </c>
      <c r="AT1863" s="233" t="s">
        <v>695</v>
      </c>
      <c r="AU1863" s="233" t="s">
        <v>87</v>
      </c>
      <c r="AY1863" s="18" t="s">
        <v>155</v>
      </c>
      <c r="BE1863" s="234">
        <f>IF(N1863="základní",J1863,0)</f>
        <v>0</v>
      </c>
      <c r="BF1863" s="234">
        <f>IF(N1863="snížená",J1863,0)</f>
        <v>0</v>
      </c>
      <c r="BG1863" s="234">
        <f>IF(N1863="zákl. přenesená",J1863,0)</f>
        <v>0</v>
      </c>
      <c r="BH1863" s="234">
        <f>IF(N1863="sníž. přenesená",J1863,0)</f>
        <v>0</v>
      </c>
      <c r="BI1863" s="234">
        <f>IF(N1863="nulová",J1863,0)</f>
        <v>0</v>
      </c>
      <c r="BJ1863" s="18" t="s">
        <v>85</v>
      </c>
      <c r="BK1863" s="234">
        <f>ROUND(I1863*H1863,2)</f>
        <v>0</v>
      </c>
      <c r="BL1863" s="18" t="s">
        <v>389</v>
      </c>
      <c r="BM1863" s="233" t="s">
        <v>1969</v>
      </c>
    </row>
    <row r="1864" s="2" customFormat="1">
      <c r="A1864" s="39"/>
      <c r="B1864" s="40"/>
      <c r="C1864" s="41"/>
      <c r="D1864" s="235" t="s">
        <v>163</v>
      </c>
      <c r="E1864" s="41"/>
      <c r="F1864" s="236" t="s">
        <v>1968</v>
      </c>
      <c r="G1864" s="41"/>
      <c r="H1864" s="41"/>
      <c r="I1864" s="237"/>
      <c r="J1864" s="41"/>
      <c r="K1864" s="41"/>
      <c r="L1864" s="45"/>
      <c r="M1864" s="238"/>
      <c r="N1864" s="239"/>
      <c r="O1864" s="92"/>
      <c r="P1864" s="92"/>
      <c r="Q1864" s="92"/>
      <c r="R1864" s="92"/>
      <c r="S1864" s="92"/>
      <c r="T1864" s="93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T1864" s="18" t="s">
        <v>163</v>
      </c>
      <c r="AU1864" s="18" t="s">
        <v>87</v>
      </c>
    </row>
    <row r="1865" s="12" customFormat="1" ht="22.8" customHeight="1">
      <c r="A1865" s="12"/>
      <c r="B1865" s="205"/>
      <c r="C1865" s="206"/>
      <c r="D1865" s="207" t="s">
        <v>77</v>
      </c>
      <c r="E1865" s="219" t="s">
        <v>1970</v>
      </c>
      <c r="F1865" s="219" t="s">
        <v>1971</v>
      </c>
      <c r="G1865" s="206"/>
      <c r="H1865" s="206"/>
      <c r="I1865" s="209"/>
      <c r="J1865" s="220">
        <f>BK1865</f>
        <v>0</v>
      </c>
      <c r="K1865" s="206"/>
      <c r="L1865" s="211"/>
      <c r="M1865" s="212"/>
      <c r="N1865" s="213"/>
      <c r="O1865" s="213"/>
      <c r="P1865" s="214">
        <f>SUM(P1866:P1869)</f>
        <v>0</v>
      </c>
      <c r="Q1865" s="213"/>
      <c r="R1865" s="214">
        <f>SUM(R1866:R1869)</f>
        <v>0.0034650000000000002</v>
      </c>
      <c r="S1865" s="213"/>
      <c r="T1865" s="215">
        <f>SUM(T1866:T1869)</f>
        <v>0</v>
      </c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R1865" s="216" t="s">
        <v>87</v>
      </c>
      <c r="AT1865" s="217" t="s">
        <v>77</v>
      </c>
      <c r="AU1865" s="217" t="s">
        <v>85</v>
      </c>
      <c r="AY1865" s="216" t="s">
        <v>155</v>
      </c>
      <c r="BK1865" s="218">
        <f>SUM(BK1866:BK1869)</f>
        <v>0</v>
      </c>
    </row>
    <row r="1866" s="2" customFormat="1" ht="21.75" customHeight="1">
      <c r="A1866" s="39"/>
      <c r="B1866" s="40"/>
      <c r="C1866" s="221" t="s">
        <v>1972</v>
      </c>
      <c r="D1866" s="221" t="s">
        <v>157</v>
      </c>
      <c r="E1866" s="222" t="s">
        <v>1973</v>
      </c>
      <c r="F1866" s="223" t="s">
        <v>1974</v>
      </c>
      <c r="G1866" s="224" t="s">
        <v>160</v>
      </c>
      <c r="H1866" s="225">
        <v>16.5</v>
      </c>
      <c r="I1866" s="226"/>
      <c r="J1866" s="227">
        <f>ROUND(I1866*H1866,2)</f>
        <v>0</v>
      </c>
      <c r="K1866" s="228"/>
      <c r="L1866" s="45"/>
      <c r="M1866" s="229" t="s">
        <v>1</v>
      </c>
      <c r="N1866" s="230" t="s">
        <v>43</v>
      </c>
      <c r="O1866" s="92"/>
      <c r="P1866" s="231">
        <f>O1866*H1866</f>
        <v>0</v>
      </c>
      <c r="Q1866" s="231">
        <v>0.00017000000000000001</v>
      </c>
      <c r="R1866" s="231">
        <f>Q1866*H1866</f>
        <v>0.0028050000000000002</v>
      </c>
      <c r="S1866" s="231">
        <v>0</v>
      </c>
      <c r="T1866" s="232">
        <f>S1866*H1866</f>
        <v>0</v>
      </c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R1866" s="233" t="s">
        <v>389</v>
      </c>
      <c r="AT1866" s="233" t="s">
        <v>157</v>
      </c>
      <c r="AU1866" s="233" t="s">
        <v>87</v>
      </c>
      <c r="AY1866" s="18" t="s">
        <v>155</v>
      </c>
      <c r="BE1866" s="234">
        <f>IF(N1866="základní",J1866,0)</f>
        <v>0</v>
      </c>
      <c r="BF1866" s="234">
        <f>IF(N1866="snížená",J1866,0)</f>
        <v>0</v>
      </c>
      <c r="BG1866" s="234">
        <f>IF(N1866="zákl. přenesená",J1866,0)</f>
        <v>0</v>
      </c>
      <c r="BH1866" s="234">
        <f>IF(N1866="sníž. přenesená",J1866,0)</f>
        <v>0</v>
      </c>
      <c r="BI1866" s="234">
        <f>IF(N1866="nulová",J1866,0)</f>
        <v>0</v>
      </c>
      <c r="BJ1866" s="18" t="s">
        <v>85</v>
      </c>
      <c r="BK1866" s="234">
        <f>ROUND(I1866*H1866,2)</f>
        <v>0</v>
      </c>
      <c r="BL1866" s="18" t="s">
        <v>389</v>
      </c>
      <c r="BM1866" s="233" t="s">
        <v>1975</v>
      </c>
    </row>
    <row r="1867" s="2" customFormat="1">
      <c r="A1867" s="39"/>
      <c r="B1867" s="40"/>
      <c r="C1867" s="41"/>
      <c r="D1867" s="235" t="s">
        <v>163</v>
      </c>
      <c r="E1867" s="41"/>
      <c r="F1867" s="236" t="s">
        <v>1976</v>
      </c>
      <c r="G1867" s="41"/>
      <c r="H1867" s="41"/>
      <c r="I1867" s="237"/>
      <c r="J1867" s="41"/>
      <c r="K1867" s="41"/>
      <c r="L1867" s="45"/>
      <c r="M1867" s="238"/>
      <c r="N1867" s="239"/>
      <c r="O1867" s="92"/>
      <c r="P1867" s="92"/>
      <c r="Q1867" s="92"/>
      <c r="R1867" s="92"/>
      <c r="S1867" s="92"/>
      <c r="T1867" s="93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T1867" s="18" t="s">
        <v>163</v>
      </c>
      <c r="AU1867" s="18" t="s">
        <v>87</v>
      </c>
    </row>
    <row r="1868" s="2" customFormat="1" ht="21.75" customHeight="1">
      <c r="A1868" s="39"/>
      <c r="B1868" s="40"/>
      <c r="C1868" s="221" t="s">
        <v>1977</v>
      </c>
      <c r="D1868" s="221" t="s">
        <v>157</v>
      </c>
      <c r="E1868" s="222" t="s">
        <v>1978</v>
      </c>
      <c r="F1868" s="223" t="s">
        <v>1979</v>
      </c>
      <c r="G1868" s="224" t="s">
        <v>160</v>
      </c>
      <c r="H1868" s="225">
        <v>5.5</v>
      </c>
      <c r="I1868" s="226"/>
      <c r="J1868" s="227">
        <f>ROUND(I1868*H1868,2)</f>
        <v>0</v>
      </c>
      <c r="K1868" s="228"/>
      <c r="L1868" s="45"/>
      <c r="M1868" s="229" t="s">
        <v>1</v>
      </c>
      <c r="N1868" s="230" t="s">
        <v>43</v>
      </c>
      <c r="O1868" s="92"/>
      <c r="P1868" s="231">
        <f>O1868*H1868</f>
        <v>0</v>
      </c>
      <c r="Q1868" s="231">
        <v>0.00012</v>
      </c>
      <c r="R1868" s="231">
        <f>Q1868*H1868</f>
        <v>0.00066</v>
      </c>
      <c r="S1868" s="231">
        <v>0</v>
      </c>
      <c r="T1868" s="232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33" t="s">
        <v>389</v>
      </c>
      <c r="AT1868" s="233" t="s">
        <v>157</v>
      </c>
      <c r="AU1868" s="233" t="s">
        <v>87</v>
      </c>
      <c r="AY1868" s="18" t="s">
        <v>155</v>
      </c>
      <c r="BE1868" s="234">
        <f>IF(N1868="základní",J1868,0)</f>
        <v>0</v>
      </c>
      <c r="BF1868" s="234">
        <f>IF(N1868="snížená",J1868,0)</f>
        <v>0</v>
      </c>
      <c r="BG1868" s="234">
        <f>IF(N1868="zákl. přenesená",J1868,0)</f>
        <v>0</v>
      </c>
      <c r="BH1868" s="234">
        <f>IF(N1868="sníž. přenesená",J1868,0)</f>
        <v>0</v>
      </c>
      <c r="BI1868" s="234">
        <f>IF(N1868="nulová",J1868,0)</f>
        <v>0</v>
      </c>
      <c r="BJ1868" s="18" t="s">
        <v>85</v>
      </c>
      <c r="BK1868" s="234">
        <f>ROUND(I1868*H1868,2)</f>
        <v>0</v>
      </c>
      <c r="BL1868" s="18" t="s">
        <v>389</v>
      </c>
      <c r="BM1868" s="233" t="s">
        <v>1980</v>
      </c>
    </row>
    <row r="1869" s="2" customFormat="1">
      <c r="A1869" s="39"/>
      <c r="B1869" s="40"/>
      <c r="C1869" s="41"/>
      <c r="D1869" s="235" t="s">
        <v>163</v>
      </c>
      <c r="E1869" s="41"/>
      <c r="F1869" s="236" t="s">
        <v>1981</v>
      </c>
      <c r="G1869" s="41"/>
      <c r="H1869" s="41"/>
      <c r="I1869" s="237"/>
      <c r="J1869" s="41"/>
      <c r="K1869" s="41"/>
      <c r="L1869" s="45"/>
      <c r="M1869" s="295"/>
      <c r="N1869" s="296"/>
      <c r="O1869" s="297"/>
      <c r="P1869" s="297"/>
      <c r="Q1869" s="297"/>
      <c r="R1869" s="297"/>
      <c r="S1869" s="297"/>
      <c r="T1869" s="298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T1869" s="18" t="s">
        <v>163</v>
      </c>
      <c r="AU1869" s="18" t="s">
        <v>87</v>
      </c>
    </row>
    <row r="1870" s="2" customFormat="1" ht="6.96" customHeight="1">
      <c r="A1870" s="39"/>
      <c r="B1870" s="67"/>
      <c r="C1870" s="68"/>
      <c r="D1870" s="68"/>
      <c r="E1870" s="68"/>
      <c r="F1870" s="68"/>
      <c r="G1870" s="68"/>
      <c r="H1870" s="68"/>
      <c r="I1870" s="68"/>
      <c r="J1870" s="68"/>
      <c r="K1870" s="68"/>
      <c r="L1870" s="45"/>
      <c r="M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</row>
  </sheetData>
  <sheetProtection sheet="1" autoFilter="0" formatColumns="0" formatRows="0" objects="1" scenarios="1" spinCount="100000" saltValue="q8sKVrEKBPTFMhsjsjtYPoraR1QKeZ/FfpS/R0F2hNJqg0TTE3oLdt6u7nD0Gsy9Vc63o74yR+4Zu376rVWHqg==" hashValue="iC9SqLCXUGYm4gXukX6eJ7Zu2OgGM02RlgFFx+WItJ+EOOuU8ljvZ10mEXpr/4bmbdy3RKkeqoLM5QfGdHXSXA==" algorithmName="SHA-512" password="EBEA"/>
  <autoFilter ref="C136:K1869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100</v>
      </c>
      <c r="BA2" s="137" t="s">
        <v>101</v>
      </c>
      <c r="BB2" s="137" t="s">
        <v>1</v>
      </c>
      <c r="BC2" s="137" t="s">
        <v>1982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103</v>
      </c>
      <c r="BA3" s="137" t="s">
        <v>104</v>
      </c>
      <c r="BB3" s="137" t="s">
        <v>1</v>
      </c>
      <c r="BC3" s="137" t="s">
        <v>1983</v>
      </c>
      <c r="BD3" s="137" t="s">
        <v>87</v>
      </c>
    </row>
    <row r="4" s="1" customFormat="1" ht="24.96" customHeight="1">
      <c r="B4" s="21"/>
      <c r="D4" s="140" t="s">
        <v>99</v>
      </c>
      <c r="L4" s="21"/>
      <c r="M4" s="141" t="s">
        <v>10</v>
      </c>
      <c r="AT4" s="18" t="s">
        <v>4</v>
      </c>
      <c r="AZ4" s="137" t="s">
        <v>1984</v>
      </c>
      <c r="BA4" s="137" t="s">
        <v>107</v>
      </c>
      <c r="BB4" s="137" t="s">
        <v>1</v>
      </c>
      <c r="BC4" s="137" t="s">
        <v>1985</v>
      </c>
      <c r="BD4" s="137" t="s">
        <v>87</v>
      </c>
    </row>
    <row r="5" s="1" customFormat="1" ht="6.96" customHeight="1">
      <c r="B5" s="21"/>
      <c r="L5" s="21"/>
      <c r="AZ5" s="137" t="s">
        <v>109</v>
      </c>
      <c r="BA5" s="137" t="s">
        <v>110</v>
      </c>
      <c r="BB5" s="137" t="s">
        <v>1</v>
      </c>
      <c r="BC5" s="137" t="s">
        <v>1982</v>
      </c>
      <c r="BD5" s="137" t="s">
        <v>87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1986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22. 3. 2021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ROUND((SUM(BE128:BE661)),  2)</f>
        <v>0</v>
      </c>
      <c r="G33" s="39"/>
      <c r="H33" s="39"/>
      <c r="I33" s="157">
        <v>0.20999999999999999</v>
      </c>
      <c r="J33" s="156">
        <f>ROUND(((SUM(BE128:BE661))*I33),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ROUND((SUM(BF128:BF661)),  2)</f>
        <v>0</v>
      </c>
      <c r="G34" s="39"/>
      <c r="H34" s="39"/>
      <c r="I34" s="157">
        <v>0.14999999999999999</v>
      </c>
      <c r="J34" s="156">
        <f>ROUND(((SUM(BF128:BF661))*I34),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ROUND((SUM(BG128:BG661)),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ROUND((SUM(BH128:BH661)),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ROUND((SUM(BI128:BI661)),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SO02PrelozkySiti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22. 3. 2021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115</v>
      </c>
      <c r="D94" s="178"/>
      <c r="E94" s="178"/>
      <c r="F94" s="178"/>
      <c r="G94" s="178"/>
      <c r="H94" s="178"/>
      <c r="I94" s="178"/>
      <c r="J94" s="179" t="s">
        <v>116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117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1"/>
      <c r="C97" s="182"/>
      <c r="D97" s="183" t="s">
        <v>119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120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J330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122</v>
      </c>
      <c r="E100" s="190"/>
      <c r="F100" s="190"/>
      <c r="G100" s="190"/>
      <c r="H100" s="190"/>
      <c r="I100" s="190"/>
      <c r="J100" s="191">
        <f>J334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123</v>
      </c>
      <c r="E101" s="190"/>
      <c r="F101" s="190"/>
      <c r="G101" s="190"/>
      <c r="H101" s="190"/>
      <c r="I101" s="190"/>
      <c r="J101" s="191">
        <f>J344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124</v>
      </c>
      <c r="E102" s="190"/>
      <c r="F102" s="190"/>
      <c r="G102" s="190"/>
      <c r="H102" s="190"/>
      <c r="I102" s="190"/>
      <c r="J102" s="191">
        <f>J364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125</v>
      </c>
      <c r="E103" s="190"/>
      <c r="F103" s="190"/>
      <c r="G103" s="190"/>
      <c r="H103" s="190"/>
      <c r="I103" s="190"/>
      <c r="J103" s="191">
        <f>J421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126</v>
      </c>
      <c r="E104" s="190"/>
      <c r="F104" s="190"/>
      <c r="G104" s="190"/>
      <c r="H104" s="190"/>
      <c r="I104" s="190"/>
      <c r="J104" s="191">
        <f>J604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7"/>
      <c r="C105" s="188"/>
      <c r="D105" s="189" t="s">
        <v>127</v>
      </c>
      <c r="E105" s="190"/>
      <c r="F105" s="190"/>
      <c r="G105" s="190"/>
      <c r="H105" s="190"/>
      <c r="I105" s="190"/>
      <c r="J105" s="191">
        <f>J618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128</v>
      </c>
      <c r="E106" s="190"/>
      <c r="F106" s="190"/>
      <c r="G106" s="190"/>
      <c r="H106" s="190"/>
      <c r="I106" s="190"/>
      <c r="J106" s="191">
        <f>J621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129</v>
      </c>
      <c r="E107" s="184"/>
      <c r="F107" s="184"/>
      <c r="G107" s="184"/>
      <c r="H107" s="184"/>
      <c r="I107" s="184"/>
      <c r="J107" s="185">
        <f>J638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135</v>
      </c>
      <c r="E108" s="190"/>
      <c r="F108" s="190"/>
      <c r="G108" s="190"/>
      <c r="H108" s="190"/>
      <c r="I108" s="190"/>
      <c r="J108" s="191">
        <f>J639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6" t="str">
        <f>E7</f>
        <v>Medlešice - splašková kanalizace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SO02PrelozkySiti - Medlešice - splašková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21</v>
      </c>
      <c r="D122" s="41"/>
      <c r="E122" s="41"/>
      <c r="F122" s="28" t="str">
        <f>F12</f>
        <v>Medlešice</v>
      </c>
      <c r="G122" s="41"/>
      <c r="H122" s="41"/>
      <c r="I122" s="33" t="s">
        <v>23</v>
      </c>
      <c r="J122" s="80" t="str">
        <f>IF(J12="","",J12)</f>
        <v>22. 3. 2021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25</v>
      </c>
      <c r="D124" s="41"/>
      <c r="E124" s="41"/>
      <c r="F124" s="28" t="str">
        <f>E15</f>
        <v>Město Chrudim</v>
      </c>
      <c r="G124" s="41"/>
      <c r="H124" s="41"/>
      <c r="I124" s="33" t="s">
        <v>31</v>
      </c>
      <c r="J124" s="37" t="str">
        <f>E21</f>
        <v>Vodárenská společnost Chrudim, a.s.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29</v>
      </c>
      <c r="D125" s="41"/>
      <c r="E125" s="41"/>
      <c r="F125" s="28" t="str">
        <f>IF(E18="","",E18)</f>
        <v>Vyplň údaj</v>
      </c>
      <c r="G125" s="41"/>
      <c r="H125" s="41"/>
      <c r="I125" s="33" t="s">
        <v>34</v>
      </c>
      <c r="J125" s="37" t="str">
        <f>E24</f>
        <v>Roman Pešek, DiS.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141</v>
      </c>
      <c r="D127" s="196" t="s">
        <v>63</v>
      </c>
      <c r="E127" s="196" t="s">
        <v>59</v>
      </c>
      <c r="F127" s="196" t="s">
        <v>60</v>
      </c>
      <c r="G127" s="196" t="s">
        <v>142</v>
      </c>
      <c r="H127" s="196" t="s">
        <v>143</v>
      </c>
      <c r="I127" s="196" t="s">
        <v>144</v>
      </c>
      <c r="J127" s="197" t="s">
        <v>116</v>
      </c>
      <c r="K127" s="198" t="s">
        <v>145</v>
      </c>
      <c r="L127" s="199"/>
      <c r="M127" s="101" t="s">
        <v>1</v>
      </c>
      <c r="N127" s="102" t="s">
        <v>42</v>
      </c>
      <c r="O127" s="102" t="s">
        <v>146</v>
      </c>
      <c r="P127" s="102" t="s">
        <v>147</v>
      </c>
      <c r="Q127" s="102" t="s">
        <v>148</v>
      </c>
      <c r="R127" s="102" t="s">
        <v>149</v>
      </c>
      <c r="S127" s="102" t="s">
        <v>150</v>
      </c>
      <c r="T127" s="103" t="s">
        <v>151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152</v>
      </c>
      <c r="D128" s="41"/>
      <c r="E128" s="41"/>
      <c r="F128" s="41"/>
      <c r="G128" s="41"/>
      <c r="H128" s="41"/>
      <c r="I128" s="41"/>
      <c r="J128" s="200">
        <f>BK128</f>
        <v>0</v>
      </c>
      <c r="K128" s="41"/>
      <c r="L128" s="45"/>
      <c r="M128" s="104"/>
      <c r="N128" s="201"/>
      <c r="O128" s="105"/>
      <c r="P128" s="202">
        <f>P129+P638</f>
        <v>0</v>
      </c>
      <c r="Q128" s="105"/>
      <c r="R128" s="202">
        <f>R129+R638</f>
        <v>749.61565072000008</v>
      </c>
      <c r="S128" s="105"/>
      <c r="T128" s="203">
        <f>T129+T638</f>
        <v>223.21700999999999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77</v>
      </c>
      <c r="AU128" s="18" t="s">
        <v>118</v>
      </c>
      <c r="BK128" s="204">
        <f>BK129+BK638</f>
        <v>0</v>
      </c>
    </row>
    <row r="129" s="12" customFormat="1" ht="25.92" customHeight="1">
      <c r="A129" s="12"/>
      <c r="B129" s="205"/>
      <c r="C129" s="206"/>
      <c r="D129" s="207" t="s">
        <v>77</v>
      </c>
      <c r="E129" s="208" t="s">
        <v>153</v>
      </c>
      <c r="F129" s="208" t="s">
        <v>154</v>
      </c>
      <c r="G129" s="206"/>
      <c r="H129" s="206"/>
      <c r="I129" s="209"/>
      <c r="J129" s="210">
        <f>BK129</f>
        <v>0</v>
      </c>
      <c r="K129" s="206"/>
      <c r="L129" s="211"/>
      <c r="M129" s="212"/>
      <c r="N129" s="213"/>
      <c r="O129" s="213"/>
      <c r="P129" s="214">
        <f>P130+P330+P334+P344+P364+P421+P604+P621</f>
        <v>0</v>
      </c>
      <c r="Q129" s="213"/>
      <c r="R129" s="214">
        <f>R130+R330+R334+R344+R364+R421+R604+R621</f>
        <v>749.56199272000003</v>
      </c>
      <c r="S129" s="213"/>
      <c r="T129" s="215">
        <f>T130+T330+T334+T344+T364+T421+T604+T621</f>
        <v>223.21700999999999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77</v>
      </c>
      <c r="AU129" s="217" t="s">
        <v>78</v>
      </c>
      <c r="AY129" s="216" t="s">
        <v>155</v>
      </c>
      <c r="BK129" s="218">
        <f>BK130+BK330+BK334+BK344+BK364+BK421+BK604+BK621</f>
        <v>0</v>
      </c>
    </row>
    <row r="130" s="12" customFormat="1" ht="22.8" customHeight="1">
      <c r="A130" s="12"/>
      <c r="B130" s="205"/>
      <c r="C130" s="206"/>
      <c r="D130" s="207" t="s">
        <v>77</v>
      </c>
      <c r="E130" s="219" t="s">
        <v>85</v>
      </c>
      <c r="F130" s="219" t="s">
        <v>156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SUM(P131:P329)</f>
        <v>0</v>
      </c>
      <c r="Q130" s="213"/>
      <c r="R130" s="214">
        <f>SUM(R131:R329)</f>
        <v>698.55865272000005</v>
      </c>
      <c r="S130" s="213"/>
      <c r="T130" s="215">
        <f>SUM(T131:T329)</f>
        <v>184.54820999999998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85</v>
      </c>
      <c r="AT130" s="217" t="s">
        <v>77</v>
      </c>
      <c r="AU130" s="217" t="s">
        <v>85</v>
      </c>
      <c r="AY130" s="216" t="s">
        <v>155</v>
      </c>
      <c r="BK130" s="218">
        <f>SUM(BK131:BK329)</f>
        <v>0</v>
      </c>
    </row>
    <row r="131" s="2" customFormat="1" ht="21.75" customHeight="1">
      <c r="A131" s="39"/>
      <c r="B131" s="40"/>
      <c r="C131" s="221" t="s">
        <v>85</v>
      </c>
      <c r="D131" s="221" t="s">
        <v>157</v>
      </c>
      <c r="E131" s="222" t="s">
        <v>291</v>
      </c>
      <c r="F131" s="223" t="s">
        <v>292</v>
      </c>
      <c r="G131" s="224" t="s">
        <v>160</v>
      </c>
      <c r="H131" s="225">
        <v>272.19499999999999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43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0.57999999999999996</v>
      </c>
      <c r="T131" s="232">
        <f>S131*H131</f>
        <v>157.87309999999999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161</v>
      </c>
      <c r="AT131" s="233" t="s">
        <v>157</v>
      </c>
      <c r="AU131" s="233" t="s">
        <v>87</v>
      </c>
      <c r="AY131" s="18" t="s">
        <v>155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161</v>
      </c>
      <c r="BM131" s="233" t="s">
        <v>1987</v>
      </c>
    </row>
    <row r="132" s="2" customFormat="1">
      <c r="A132" s="39"/>
      <c r="B132" s="40"/>
      <c r="C132" s="41"/>
      <c r="D132" s="235" t="s">
        <v>163</v>
      </c>
      <c r="E132" s="41"/>
      <c r="F132" s="236" t="s">
        <v>294</v>
      </c>
      <c r="G132" s="41"/>
      <c r="H132" s="41"/>
      <c r="I132" s="237"/>
      <c r="J132" s="41"/>
      <c r="K132" s="41"/>
      <c r="L132" s="45"/>
      <c r="M132" s="238"/>
      <c r="N132" s="23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163</v>
      </c>
      <c r="AU132" s="18" t="s">
        <v>87</v>
      </c>
    </row>
    <row r="133" s="13" customFormat="1">
      <c r="A133" s="13"/>
      <c r="B133" s="240"/>
      <c r="C133" s="241"/>
      <c r="D133" s="235" t="s">
        <v>165</v>
      </c>
      <c r="E133" s="242" t="s">
        <v>1</v>
      </c>
      <c r="F133" s="243" t="s">
        <v>578</v>
      </c>
      <c r="G133" s="241"/>
      <c r="H133" s="242" t="s">
        <v>1</v>
      </c>
      <c r="I133" s="244"/>
      <c r="J133" s="241"/>
      <c r="K133" s="241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165</v>
      </c>
      <c r="AU133" s="249" t="s">
        <v>87</v>
      </c>
      <c r="AV133" s="13" t="s">
        <v>85</v>
      </c>
      <c r="AW133" s="13" t="s">
        <v>33</v>
      </c>
      <c r="AX133" s="13" t="s">
        <v>78</v>
      </c>
      <c r="AY133" s="249" t="s">
        <v>155</v>
      </c>
    </row>
    <row r="134" s="13" customFormat="1">
      <c r="A134" s="13"/>
      <c r="B134" s="240"/>
      <c r="C134" s="241"/>
      <c r="D134" s="235" t="s">
        <v>165</v>
      </c>
      <c r="E134" s="242" t="s">
        <v>1</v>
      </c>
      <c r="F134" s="243" t="s">
        <v>579</v>
      </c>
      <c r="G134" s="241"/>
      <c r="H134" s="242" t="s">
        <v>1</v>
      </c>
      <c r="I134" s="244"/>
      <c r="J134" s="241"/>
      <c r="K134" s="241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165</v>
      </c>
      <c r="AU134" s="249" t="s">
        <v>87</v>
      </c>
      <c r="AV134" s="13" t="s">
        <v>85</v>
      </c>
      <c r="AW134" s="13" t="s">
        <v>33</v>
      </c>
      <c r="AX134" s="13" t="s">
        <v>78</v>
      </c>
      <c r="AY134" s="249" t="s">
        <v>155</v>
      </c>
    </row>
    <row r="135" s="13" customFormat="1">
      <c r="A135" s="13"/>
      <c r="B135" s="240"/>
      <c r="C135" s="241"/>
      <c r="D135" s="235" t="s">
        <v>165</v>
      </c>
      <c r="E135" s="242" t="s">
        <v>1</v>
      </c>
      <c r="F135" s="243" t="s">
        <v>558</v>
      </c>
      <c r="G135" s="241"/>
      <c r="H135" s="242" t="s">
        <v>1</v>
      </c>
      <c r="I135" s="244"/>
      <c r="J135" s="241"/>
      <c r="K135" s="241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165</v>
      </c>
      <c r="AU135" s="249" t="s">
        <v>87</v>
      </c>
      <c r="AV135" s="13" t="s">
        <v>85</v>
      </c>
      <c r="AW135" s="13" t="s">
        <v>33</v>
      </c>
      <c r="AX135" s="13" t="s">
        <v>78</v>
      </c>
      <c r="AY135" s="249" t="s">
        <v>155</v>
      </c>
    </row>
    <row r="136" s="14" customFormat="1">
      <c r="A136" s="14"/>
      <c r="B136" s="250"/>
      <c r="C136" s="251"/>
      <c r="D136" s="235" t="s">
        <v>165</v>
      </c>
      <c r="E136" s="252" t="s">
        <v>1</v>
      </c>
      <c r="F136" s="253" t="s">
        <v>1988</v>
      </c>
      <c r="G136" s="251"/>
      <c r="H136" s="254">
        <v>41.990000000000002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165</v>
      </c>
      <c r="AU136" s="260" t="s">
        <v>87</v>
      </c>
      <c r="AV136" s="14" t="s">
        <v>87</v>
      </c>
      <c r="AW136" s="14" t="s">
        <v>33</v>
      </c>
      <c r="AX136" s="14" t="s">
        <v>78</v>
      </c>
      <c r="AY136" s="260" t="s">
        <v>155</v>
      </c>
    </row>
    <row r="137" s="13" customFormat="1">
      <c r="A137" s="13"/>
      <c r="B137" s="240"/>
      <c r="C137" s="241"/>
      <c r="D137" s="235" t="s">
        <v>165</v>
      </c>
      <c r="E137" s="242" t="s">
        <v>1</v>
      </c>
      <c r="F137" s="243" t="s">
        <v>607</v>
      </c>
      <c r="G137" s="241"/>
      <c r="H137" s="242" t="s">
        <v>1</v>
      </c>
      <c r="I137" s="244"/>
      <c r="J137" s="241"/>
      <c r="K137" s="241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165</v>
      </c>
      <c r="AU137" s="249" t="s">
        <v>87</v>
      </c>
      <c r="AV137" s="13" t="s">
        <v>85</v>
      </c>
      <c r="AW137" s="13" t="s">
        <v>33</v>
      </c>
      <c r="AX137" s="13" t="s">
        <v>78</v>
      </c>
      <c r="AY137" s="249" t="s">
        <v>155</v>
      </c>
    </row>
    <row r="138" s="13" customFormat="1">
      <c r="A138" s="13"/>
      <c r="B138" s="240"/>
      <c r="C138" s="241"/>
      <c r="D138" s="235" t="s">
        <v>165</v>
      </c>
      <c r="E138" s="242" t="s">
        <v>1</v>
      </c>
      <c r="F138" s="243" t="s">
        <v>297</v>
      </c>
      <c r="G138" s="241"/>
      <c r="H138" s="242" t="s">
        <v>1</v>
      </c>
      <c r="I138" s="244"/>
      <c r="J138" s="241"/>
      <c r="K138" s="241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165</v>
      </c>
      <c r="AU138" s="249" t="s">
        <v>87</v>
      </c>
      <c r="AV138" s="13" t="s">
        <v>85</v>
      </c>
      <c r="AW138" s="13" t="s">
        <v>33</v>
      </c>
      <c r="AX138" s="13" t="s">
        <v>78</v>
      </c>
      <c r="AY138" s="249" t="s">
        <v>155</v>
      </c>
    </row>
    <row r="139" s="13" customFormat="1">
      <c r="A139" s="13"/>
      <c r="B139" s="240"/>
      <c r="C139" s="241"/>
      <c r="D139" s="235" t="s">
        <v>165</v>
      </c>
      <c r="E139" s="242" t="s">
        <v>1</v>
      </c>
      <c r="F139" s="243" t="s">
        <v>608</v>
      </c>
      <c r="G139" s="241"/>
      <c r="H139" s="242" t="s">
        <v>1</v>
      </c>
      <c r="I139" s="244"/>
      <c r="J139" s="241"/>
      <c r="K139" s="241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165</v>
      </c>
      <c r="AU139" s="249" t="s">
        <v>87</v>
      </c>
      <c r="AV139" s="13" t="s">
        <v>85</v>
      </c>
      <c r="AW139" s="13" t="s">
        <v>33</v>
      </c>
      <c r="AX139" s="13" t="s">
        <v>78</v>
      </c>
      <c r="AY139" s="249" t="s">
        <v>155</v>
      </c>
    </row>
    <row r="140" s="14" customFormat="1">
      <c r="A140" s="14"/>
      <c r="B140" s="250"/>
      <c r="C140" s="251"/>
      <c r="D140" s="235" t="s">
        <v>165</v>
      </c>
      <c r="E140" s="252" t="s">
        <v>1</v>
      </c>
      <c r="F140" s="253" t="s">
        <v>1989</v>
      </c>
      <c r="G140" s="251"/>
      <c r="H140" s="254">
        <v>86.599999999999994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165</v>
      </c>
      <c r="AU140" s="260" t="s">
        <v>87</v>
      </c>
      <c r="AV140" s="14" t="s">
        <v>87</v>
      </c>
      <c r="AW140" s="14" t="s">
        <v>33</v>
      </c>
      <c r="AX140" s="14" t="s">
        <v>78</v>
      </c>
      <c r="AY140" s="260" t="s">
        <v>155</v>
      </c>
    </row>
    <row r="141" s="14" customFormat="1">
      <c r="A141" s="14"/>
      <c r="B141" s="250"/>
      <c r="C141" s="251"/>
      <c r="D141" s="235" t="s">
        <v>165</v>
      </c>
      <c r="E141" s="252" t="s">
        <v>1</v>
      </c>
      <c r="F141" s="253" t="s">
        <v>1990</v>
      </c>
      <c r="G141" s="251"/>
      <c r="H141" s="254">
        <v>4.3200000000000003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165</v>
      </c>
      <c r="AU141" s="260" t="s">
        <v>87</v>
      </c>
      <c r="AV141" s="14" t="s">
        <v>87</v>
      </c>
      <c r="AW141" s="14" t="s">
        <v>33</v>
      </c>
      <c r="AX141" s="14" t="s">
        <v>78</v>
      </c>
      <c r="AY141" s="260" t="s">
        <v>155</v>
      </c>
    </row>
    <row r="142" s="13" customFormat="1">
      <c r="A142" s="13"/>
      <c r="B142" s="240"/>
      <c r="C142" s="241"/>
      <c r="D142" s="235" t="s">
        <v>165</v>
      </c>
      <c r="E142" s="242" t="s">
        <v>1</v>
      </c>
      <c r="F142" s="243" t="s">
        <v>740</v>
      </c>
      <c r="G142" s="241"/>
      <c r="H142" s="242" t="s">
        <v>1</v>
      </c>
      <c r="I142" s="244"/>
      <c r="J142" s="241"/>
      <c r="K142" s="241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165</v>
      </c>
      <c r="AU142" s="249" t="s">
        <v>87</v>
      </c>
      <c r="AV142" s="13" t="s">
        <v>85</v>
      </c>
      <c r="AW142" s="13" t="s">
        <v>33</v>
      </c>
      <c r="AX142" s="13" t="s">
        <v>78</v>
      </c>
      <c r="AY142" s="249" t="s">
        <v>155</v>
      </c>
    </row>
    <row r="143" s="14" customFormat="1">
      <c r="A143" s="14"/>
      <c r="B143" s="250"/>
      <c r="C143" s="251"/>
      <c r="D143" s="235" t="s">
        <v>165</v>
      </c>
      <c r="E143" s="252" t="s">
        <v>1</v>
      </c>
      <c r="F143" s="253" t="s">
        <v>1991</v>
      </c>
      <c r="G143" s="251"/>
      <c r="H143" s="254">
        <v>63.75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165</v>
      </c>
      <c r="AU143" s="260" t="s">
        <v>87</v>
      </c>
      <c r="AV143" s="14" t="s">
        <v>87</v>
      </c>
      <c r="AW143" s="14" t="s">
        <v>33</v>
      </c>
      <c r="AX143" s="14" t="s">
        <v>78</v>
      </c>
      <c r="AY143" s="260" t="s">
        <v>155</v>
      </c>
    </row>
    <row r="144" s="14" customFormat="1">
      <c r="A144" s="14"/>
      <c r="B144" s="250"/>
      <c r="C144" s="251"/>
      <c r="D144" s="235" t="s">
        <v>165</v>
      </c>
      <c r="E144" s="252" t="s">
        <v>1</v>
      </c>
      <c r="F144" s="253" t="s">
        <v>1992</v>
      </c>
      <c r="G144" s="251"/>
      <c r="H144" s="254">
        <v>60.975000000000001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165</v>
      </c>
      <c r="AU144" s="260" t="s">
        <v>87</v>
      </c>
      <c r="AV144" s="14" t="s">
        <v>87</v>
      </c>
      <c r="AW144" s="14" t="s">
        <v>33</v>
      </c>
      <c r="AX144" s="14" t="s">
        <v>78</v>
      </c>
      <c r="AY144" s="260" t="s">
        <v>155</v>
      </c>
    </row>
    <row r="145" s="13" customFormat="1">
      <c r="A145" s="13"/>
      <c r="B145" s="240"/>
      <c r="C145" s="241"/>
      <c r="D145" s="235" t="s">
        <v>165</v>
      </c>
      <c r="E145" s="242" t="s">
        <v>1</v>
      </c>
      <c r="F145" s="243" t="s">
        <v>626</v>
      </c>
      <c r="G145" s="241"/>
      <c r="H145" s="242" t="s">
        <v>1</v>
      </c>
      <c r="I145" s="244"/>
      <c r="J145" s="241"/>
      <c r="K145" s="241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165</v>
      </c>
      <c r="AU145" s="249" t="s">
        <v>87</v>
      </c>
      <c r="AV145" s="13" t="s">
        <v>85</v>
      </c>
      <c r="AW145" s="13" t="s">
        <v>33</v>
      </c>
      <c r="AX145" s="13" t="s">
        <v>78</v>
      </c>
      <c r="AY145" s="249" t="s">
        <v>155</v>
      </c>
    </row>
    <row r="146" s="13" customFormat="1">
      <c r="A146" s="13"/>
      <c r="B146" s="240"/>
      <c r="C146" s="241"/>
      <c r="D146" s="235" t="s">
        <v>165</v>
      </c>
      <c r="E146" s="242" t="s">
        <v>1</v>
      </c>
      <c r="F146" s="243" t="s">
        <v>297</v>
      </c>
      <c r="G146" s="241"/>
      <c r="H146" s="242" t="s">
        <v>1</v>
      </c>
      <c r="I146" s="244"/>
      <c r="J146" s="241"/>
      <c r="K146" s="241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165</v>
      </c>
      <c r="AU146" s="249" t="s">
        <v>87</v>
      </c>
      <c r="AV146" s="13" t="s">
        <v>85</v>
      </c>
      <c r="AW146" s="13" t="s">
        <v>33</v>
      </c>
      <c r="AX146" s="13" t="s">
        <v>78</v>
      </c>
      <c r="AY146" s="249" t="s">
        <v>155</v>
      </c>
    </row>
    <row r="147" s="13" customFormat="1">
      <c r="A147" s="13"/>
      <c r="B147" s="240"/>
      <c r="C147" s="241"/>
      <c r="D147" s="235" t="s">
        <v>165</v>
      </c>
      <c r="E147" s="242" t="s">
        <v>1</v>
      </c>
      <c r="F147" s="243" t="s">
        <v>630</v>
      </c>
      <c r="G147" s="241"/>
      <c r="H147" s="242" t="s">
        <v>1</v>
      </c>
      <c r="I147" s="244"/>
      <c r="J147" s="241"/>
      <c r="K147" s="241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165</v>
      </c>
      <c r="AU147" s="249" t="s">
        <v>87</v>
      </c>
      <c r="AV147" s="13" t="s">
        <v>85</v>
      </c>
      <c r="AW147" s="13" t="s">
        <v>33</v>
      </c>
      <c r="AX147" s="13" t="s">
        <v>78</v>
      </c>
      <c r="AY147" s="249" t="s">
        <v>155</v>
      </c>
    </row>
    <row r="148" s="14" customFormat="1">
      <c r="A148" s="14"/>
      <c r="B148" s="250"/>
      <c r="C148" s="251"/>
      <c r="D148" s="235" t="s">
        <v>165</v>
      </c>
      <c r="E148" s="252" t="s">
        <v>1</v>
      </c>
      <c r="F148" s="253" t="s">
        <v>1993</v>
      </c>
      <c r="G148" s="251"/>
      <c r="H148" s="254">
        <v>14.560000000000001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165</v>
      </c>
      <c r="AU148" s="260" t="s">
        <v>87</v>
      </c>
      <c r="AV148" s="14" t="s">
        <v>87</v>
      </c>
      <c r="AW148" s="14" t="s">
        <v>33</v>
      </c>
      <c r="AX148" s="14" t="s">
        <v>78</v>
      </c>
      <c r="AY148" s="260" t="s">
        <v>155</v>
      </c>
    </row>
    <row r="149" s="15" customFormat="1">
      <c r="A149" s="15"/>
      <c r="B149" s="261"/>
      <c r="C149" s="262"/>
      <c r="D149" s="235" t="s">
        <v>165</v>
      </c>
      <c r="E149" s="263" t="s">
        <v>1</v>
      </c>
      <c r="F149" s="264" t="s">
        <v>168</v>
      </c>
      <c r="G149" s="262"/>
      <c r="H149" s="265">
        <v>272.19499999999999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165</v>
      </c>
      <c r="AU149" s="271" t="s">
        <v>87</v>
      </c>
      <c r="AV149" s="15" t="s">
        <v>161</v>
      </c>
      <c r="AW149" s="15" t="s">
        <v>33</v>
      </c>
      <c r="AX149" s="15" t="s">
        <v>85</v>
      </c>
      <c r="AY149" s="271" t="s">
        <v>155</v>
      </c>
    </row>
    <row r="150" s="2" customFormat="1" ht="21.75" customHeight="1">
      <c r="A150" s="39"/>
      <c r="B150" s="40"/>
      <c r="C150" s="221" t="s">
        <v>87</v>
      </c>
      <c r="D150" s="221" t="s">
        <v>157</v>
      </c>
      <c r="E150" s="222" t="s">
        <v>169</v>
      </c>
      <c r="F150" s="223" t="s">
        <v>170</v>
      </c>
      <c r="G150" s="224" t="s">
        <v>160</v>
      </c>
      <c r="H150" s="225">
        <v>272.19499999999999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43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0.098000000000000004</v>
      </c>
      <c r="T150" s="232">
        <f>S150*H150</f>
        <v>26.67511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161</v>
      </c>
      <c r="AT150" s="233" t="s">
        <v>157</v>
      </c>
      <c r="AU150" s="233" t="s">
        <v>87</v>
      </c>
      <c r="AY150" s="18" t="s">
        <v>155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161</v>
      </c>
      <c r="BM150" s="233" t="s">
        <v>1994</v>
      </c>
    </row>
    <row r="151" s="2" customFormat="1">
      <c r="A151" s="39"/>
      <c r="B151" s="40"/>
      <c r="C151" s="41"/>
      <c r="D151" s="235" t="s">
        <v>163</v>
      </c>
      <c r="E151" s="41"/>
      <c r="F151" s="236" t="s">
        <v>172</v>
      </c>
      <c r="G151" s="41"/>
      <c r="H151" s="41"/>
      <c r="I151" s="237"/>
      <c r="J151" s="41"/>
      <c r="K151" s="41"/>
      <c r="L151" s="45"/>
      <c r="M151" s="238"/>
      <c r="N151" s="23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163</v>
      </c>
      <c r="AU151" s="18" t="s">
        <v>87</v>
      </c>
    </row>
    <row r="152" s="13" customFormat="1">
      <c r="A152" s="13"/>
      <c r="B152" s="240"/>
      <c r="C152" s="241"/>
      <c r="D152" s="235" t="s">
        <v>165</v>
      </c>
      <c r="E152" s="242" t="s">
        <v>1</v>
      </c>
      <c r="F152" s="243" t="s">
        <v>578</v>
      </c>
      <c r="G152" s="241"/>
      <c r="H152" s="242" t="s">
        <v>1</v>
      </c>
      <c r="I152" s="244"/>
      <c r="J152" s="241"/>
      <c r="K152" s="241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165</v>
      </c>
      <c r="AU152" s="249" t="s">
        <v>87</v>
      </c>
      <c r="AV152" s="13" t="s">
        <v>85</v>
      </c>
      <c r="AW152" s="13" t="s">
        <v>33</v>
      </c>
      <c r="AX152" s="13" t="s">
        <v>78</v>
      </c>
      <c r="AY152" s="249" t="s">
        <v>155</v>
      </c>
    </row>
    <row r="153" s="13" customFormat="1">
      <c r="A153" s="13"/>
      <c r="B153" s="240"/>
      <c r="C153" s="241"/>
      <c r="D153" s="235" t="s">
        <v>165</v>
      </c>
      <c r="E153" s="242" t="s">
        <v>1</v>
      </c>
      <c r="F153" s="243" t="s">
        <v>579</v>
      </c>
      <c r="G153" s="241"/>
      <c r="H153" s="242" t="s">
        <v>1</v>
      </c>
      <c r="I153" s="244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165</v>
      </c>
      <c r="AU153" s="249" t="s">
        <v>87</v>
      </c>
      <c r="AV153" s="13" t="s">
        <v>85</v>
      </c>
      <c r="AW153" s="13" t="s">
        <v>33</v>
      </c>
      <c r="AX153" s="13" t="s">
        <v>78</v>
      </c>
      <c r="AY153" s="249" t="s">
        <v>155</v>
      </c>
    </row>
    <row r="154" s="13" customFormat="1">
      <c r="A154" s="13"/>
      <c r="B154" s="240"/>
      <c r="C154" s="241"/>
      <c r="D154" s="235" t="s">
        <v>165</v>
      </c>
      <c r="E154" s="242" t="s">
        <v>1</v>
      </c>
      <c r="F154" s="243" t="s">
        <v>558</v>
      </c>
      <c r="G154" s="241"/>
      <c r="H154" s="242" t="s">
        <v>1</v>
      </c>
      <c r="I154" s="244"/>
      <c r="J154" s="241"/>
      <c r="K154" s="241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165</v>
      </c>
      <c r="AU154" s="249" t="s">
        <v>87</v>
      </c>
      <c r="AV154" s="13" t="s">
        <v>85</v>
      </c>
      <c r="AW154" s="13" t="s">
        <v>33</v>
      </c>
      <c r="AX154" s="13" t="s">
        <v>78</v>
      </c>
      <c r="AY154" s="249" t="s">
        <v>155</v>
      </c>
    </row>
    <row r="155" s="14" customFormat="1">
      <c r="A155" s="14"/>
      <c r="B155" s="250"/>
      <c r="C155" s="251"/>
      <c r="D155" s="235" t="s">
        <v>165</v>
      </c>
      <c r="E155" s="252" t="s">
        <v>1</v>
      </c>
      <c r="F155" s="253" t="s">
        <v>1988</v>
      </c>
      <c r="G155" s="251"/>
      <c r="H155" s="254">
        <v>41.990000000000002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165</v>
      </c>
      <c r="AU155" s="260" t="s">
        <v>87</v>
      </c>
      <c r="AV155" s="14" t="s">
        <v>87</v>
      </c>
      <c r="AW155" s="14" t="s">
        <v>33</v>
      </c>
      <c r="AX155" s="14" t="s">
        <v>78</v>
      </c>
      <c r="AY155" s="260" t="s">
        <v>155</v>
      </c>
    </row>
    <row r="156" s="13" customFormat="1">
      <c r="A156" s="13"/>
      <c r="B156" s="240"/>
      <c r="C156" s="241"/>
      <c r="D156" s="235" t="s">
        <v>165</v>
      </c>
      <c r="E156" s="242" t="s">
        <v>1</v>
      </c>
      <c r="F156" s="243" t="s">
        <v>607</v>
      </c>
      <c r="G156" s="241"/>
      <c r="H156" s="242" t="s">
        <v>1</v>
      </c>
      <c r="I156" s="244"/>
      <c r="J156" s="241"/>
      <c r="K156" s="241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165</v>
      </c>
      <c r="AU156" s="249" t="s">
        <v>87</v>
      </c>
      <c r="AV156" s="13" t="s">
        <v>85</v>
      </c>
      <c r="AW156" s="13" t="s">
        <v>33</v>
      </c>
      <c r="AX156" s="13" t="s">
        <v>78</v>
      </c>
      <c r="AY156" s="249" t="s">
        <v>155</v>
      </c>
    </row>
    <row r="157" s="13" customFormat="1">
      <c r="A157" s="13"/>
      <c r="B157" s="240"/>
      <c r="C157" s="241"/>
      <c r="D157" s="235" t="s">
        <v>165</v>
      </c>
      <c r="E157" s="242" t="s">
        <v>1</v>
      </c>
      <c r="F157" s="243" t="s">
        <v>297</v>
      </c>
      <c r="G157" s="241"/>
      <c r="H157" s="242" t="s">
        <v>1</v>
      </c>
      <c r="I157" s="244"/>
      <c r="J157" s="241"/>
      <c r="K157" s="241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165</v>
      </c>
      <c r="AU157" s="249" t="s">
        <v>87</v>
      </c>
      <c r="AV157" s="13" t="s">
        <v>85</v>
      </c>
      <c r="AW157" s="13" t="s">
        <v>33</v>
      </c>
      <c r="AX157" s="13" t="s">
        <v>78</v>
      </c>
      <c r="AY157" s="249" t="s">
        <v>155</v>
      </c>
    </row>
    <row r="158" s="13" customFormat="1">
      <c r="A158" s="13"/>
      <c r="B158" s="240"/>
      <c r="C158" s="241"/>
      <c r="D158" s="235" t="s">
        <v>165</v>
      </c>
      <c r="E158" s="242" t="s">
        <v>1</v>
      </c>
      <c r="F158" s="243" t="s">
        <v>608</v>
      </c>
      <c r="G158" s="241"/>
      <c r="H158" s="242" t="s">
        <v>1</v>
      </c>
      <c r="I158" s="244"/>
      <c r="J158" s="241"/>
      <c r="K158" s="241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165</v>
      </c>
      <c r="AU158" s="249" t="s">
        <v>87</v>
      </c>
      <c r="AV158" s="13" t="s">
        <v>85</v>
      </c>
      <c r="AW158" s="13" t="s">
        <v>33</v>
      </c>
      <c r="AX158" s="13" t="s">
        <v>78</v>
      </c>
      <c r="AY158" s="249" t="s">
        <v>155</v>
      </c>
    </row>
    <row r="159" s="14" customFormat="1">
      <c r="A159" s="14"/>
      <c r="B159" s="250"/>
      <c r="C159" s="251"/>
      <c r="D159" s="235" t="s">
        <v>165</v>
      </c>
      <c r="E159" s="252" t="s">
        <v>1</v>
      </c>
      <c r="F159" s="253" t="s">
        <v>1989</v>
      </c>
      <c r="G159" s="251"/>
      <c r="H159" s="254">
        <v>86.599999999999994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165</v>
      </c>
      <c r="AU159" s="260" t="s">
        <v>87</v>
      </c>
      <c r="AV159" s="14" t="s">
        <v>87</v>
      </c>
      <c r="AW159" s="14" t="s">
        <v>33</v>
      </c>
      <c r="AX159" s="14" t="s">
        <v>78</v>
      </c>
      <c r="AY159" s="260" t="s">
        <v>155</v>
      </c>
    </row>
    <row r="160" s="14" customFormat="1">
      <c r="A160" s="14"/>
      <c r="B160" s="250"/>
      <c r="C160" s="251"/>
      <c r="D160" s="235" t="s">
        <v>165</v>
      </c>
      <c r="E160" s="252" t="s">
        <v>1</v>
      </c>
      <c r="F160" s="253" t="s">
        <v>1990</v>
      </c>
      <c r="G160" s="251"/>
      <c r="H160" s="254">
        <v>4.3200000000000003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165</v>
      </c>
      <c r="AU160" s="260" t="s">
        <v>87</v>
      </c>
      <c r="AV160" s="14" t="s">
        <v>87</v>
      </c>
      <c r="AW160" s="14" t="s">
        <v>33</v>
      </c>
      <c r="AX160" s="14" t="s">
        <v>78</v>
      </c>
      <c r="AY160" s="260" t="s">
        <v>155</v>
      </c>
    </row>
    <row r="161" s="13" customFormat="1">
      <c r="A161" s="13"/>
      <c r="B161" s="240"/>
      <c r="C161" s="241"/>
      <c r="D161" s="235" t="s">
        <v>165</v>
      </c>
      <c r="E161" s="242" t="s">
        <v>1</v>
      </c>
      <c r="F161" s="243" t="s">
        <v>740</v>
      </c>
      <c r="G161" s="241"/>
      <c r="H161" s="242" t="s">
        <v>1</v>
      </c>
      <c r="I161" s="244"/>
      <c r="J161" s="241"/>
      <c r="K161" s="241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165</v>
      </c>
      <c r="AU161" s="249" t="s">
        <v>87</v>
      </c>
      <c r="AV161" s="13" t="s">
        <v>85</v>
      </c>
      <c r="AW161" s="13" t="s">
        <v>33</v>
      </c>
      <c r="AX161" s="13" t="s">
        <v>78</v>
      </c>
      <c r="AY161" s="249" t="s">
        <v>155</v>
      </c>
    </row>
    <row r="162" s="14" customFormat="1">
      <c r="A162" s="14"/>
      <c r="B162" s="250"/>
      <c r="C162" s="251"/>
      <c r="D162" s="235" t="s">
        <v>165</v>
      </c>
      <c r="E162" s="252" t="s">
        <v>1</v>
      </c>
      <c r="F162" s="253" t="s">
        <v>1991</v>
      </c>
      <c r="G162" s="251"/>
      <c r="H162" s="254">
        <v>63.75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165</v>
      </c>
      <c r="AU162" s="260" t="s">
        <v>87</v>
      </c>
      <c r="AV162" s="14" t="s">
        <v>87</v>
      </c>
      <c r="AW162" s="14" t="s">
        <v>33</v>
      </c>
      <c r="AX162" s="14" t="s">
        <v>78</v>
      </c>
      <c r="AY162" s="260" t="s">
        <v>155</v>
      </c>
    </row>
    <row r="163" s="14" customFormat="1">
      <c r="A163" s="14"/>
      <c r="B163" s="250"/>
      <c r="C163" s="251"/>
      <c r="D163" s="235" t="s">
        <v>165</v>
      </c>
      <c r="E163" s="252" t="s">
        <v>1</v>
      </c>
      <c r="F163" s="253" t="s">
        <v>1992</v>
      </c>
      <c r="G163" s="251"/>
      <c r="H163" s="254">
        <v>60.975000000000001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165</v>
      </c>
      <c r="AU163" s="260" t="s">
        <v>87</v>
      </c>
      <c r="AV163" s="14" t="s">
        <v>87</v>
      </c>
      <c r="AW163" s="14" t="s">
        <v>33</v>
      </c>
      <c r="AX163" s="14" t="s">
        <v>78</v>
      </c>
      <c r="AY163" s="260" t="s">
        <v>155</v>
      </c>
    </row>
    <row r="164" s="13" customFormat="1">
      <c r="A164" s="13"/>
      <c r="B164" s="240"/>
      <c r="C164" s="241"/>
      <c r="D164" s="235" t="s">
        <v>165</v>
      </c>
      <c r="E164" s="242" t="s">
        <v>1</v>
      </c>
      <c r="F164" s="243" t="s">
        <v>626</v>
      </c>
      <c r="G164" s="241"/>
      <c r="H164" s="242" t="s">
        <v>1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165</v>
      </c>
      <c r="AU164" s="249" t="s">
        <v>87</v>
      </c>
      <c r="AV164" s="13" t="s">
        <v>85</v>
      </c>
      <c r="AW164" s="13" t="s">
        <v>33</v>
      </c>
      <c r="AX164" s="13" t="s">
        <v>78</v>
      </c>
      <c r="AY164" s="249" t="s">
        <v>155</v>
      </c>
    </row>
    <row r="165" s="13" customFormat="1">
      <c r="A165" s="13"/>
      <c r="B165" s="240"/>
      <c r="C165" s="241"/>
      <c r="D165" s="235" t="s">
        <v>165</v>
      </c>
      <c r="E165" s="242" t="s">
        <v>1</v>
      </c>
      <c r="F165" s="243" t="s">
        <v>297</v>
      </c>
      <c r="G165" s="241"/>
      <c r="H165" s="242" t="s">
        <v>1</v>
      </c>
      <c r="I165" s="244"/>
      <c r="J165" s="241"/>
      <c r="K165" s="241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165</v>
      </c>
      <c r="AU165" s="249" t="s">
        <v>87</v>
      </c>
      <c r="AV165" s="13" t="s">
        <v>85</v>
      </c>
      <c r="AW165" s="13" t="s">
        <v>33</v>
      </c>
      <c r="AX165" s="13" t="s">
        <v>78</v>
      </c>
      <c r="AY165" s="249" t="s">
        <v>155</v>
      </c>
    </row>
    <row r="166" s="13" customFormat="1">
      <c r="A166" s="13"/>
      <c r="B166" s="240"/>
      <c r="C166" s="241"/>
      <c r="D166" s="235" t="s">
        <v>165</v>
      </c>
      <c r="E166" s="242" t="s">
        <v>1</v>
      </c>
      <c r="F166" s="243" t="s">
        <v>630</v>
      </c>
      <c r="G166" s="241"/>
      <c r="H166" s="242" t="s">
        <v>1</v>
      </c>
      <c r="I166" s="244"/>
      <c r="J166" s="241"/>
      <c r="K166" s="241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165</v>
      </c>
      <c r="AU166" s="249" t="s">
        <v>87</v>
      </c>
      <c r="AV166" s="13" t="s">
        <v>85</v>
      </c>
      <c r="AW166" s="13" t="s">
        <v>33</v>
      </c>
      <c r="AX166" s="13" t="s">
        <v>78</v>
      </c>
      <c r="AY166" s="249" t="s">
        <v>155</v>
      </c>
    </row>
    <row r="167" s="14" customFormat="1">
      <c r="A167" s="14"/>
      <c r="B167" s="250"/>
      <c r="C167" s="251"/>
      <c r="D167" s="235" t="s">
        <v>165</v>
      </c>
      <c r="E167" s="252" t="s">
        <v>1</v>
      </c>
      <c r="F167" s="253" t="s">
        <v>1993</v>
      </c>
      <c r="G167" s="251"/>
      <c r="H167" s="254">
        <v>14.560000000000001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165</v>
      </c>
      <c r="AU167" s="260" t="s">
        <v>87</v>
      </c>
      <c r="AV167" s="14" t="s">
        <v>87</v>
      </c>
      <c r="AW167" s="14" t="s">
        <v>33</v>
      </c>
      <c r="AX167" s="14" t="s">
        <v>78</v>
      </c>
      <c r="AY167" s="260" t="s">
        <v>155</v>
      </c>
    </row>
    <row r="168" s="15" customFormat="1">
      <c r="A168" s="15"/>
      <c r="B168" s="261"/>
      <c r="C168" s="262"/>
      <c r="D168" s="235" t="s">
        <v>165</v>
      </c>
      <c r="E168" s="263" t="s">
        <v>1</v>
      </c>
      <c r="F168" s="264" t="s">
        <v>168</v>
      </c>
      <c r="G168" s="262"/>
      <c r="H168" s="265">
        <v>272.19499999999999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1" t="s">
        <v>165</v>
      </c>
      <c r="AU168" s="271" t="s">
        <v>87</v>
      </c>
      <c r="AV168" s="15" t="s">
        <v>161</v>
      </c>
      <c r="AW168" s="15" t="s">
        <v>33</v>
      </c>
      <c r="AX168" s="15" t="s">
        <v>85</v>
      </c>
      <c r="AY168" s="271" t="s">
        <v>155</v>
      </c>
    </row>
    <row r="169" s="2" customFormat="1" ht="21.75" customHeight="1">
      <c r="A169" s="39"/>
      <c r="B169" s="40"/>
      <c r="C169" s="221" t="s">
        <v>226</v>
      </c>
      <c r="D169" s="221" t="s">
        <v>157</v>
      </c>
      <c r="E169" s="222" t="s">
        <v>373</v>
      </c>
      <c r="F169" s="223" t="s">
        <v>374</v>
      </c>
      <c r="G169" s="224" t="s">
        <v>375</v>
      </c>
      <c r="H169" s="225">
        <v>168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43</v>
      </c>
      <c r="O169" s="92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161</v>
      </c>
      <c r="AT169" s="233" t="s">
        <v>157</v>
      </c>
      <c r="AU169" s="233" t="s">
        <v>87</v>
      </c>
      <c r="AY169" s="18" t="s">
        <v>155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161</v>
      </c>
      <c r="BM169" s="233" t="s">
        <v>1995</v>
      </c>
    </row>
    <row r="170" s="2" customFormat="1">
      <c r="A170" s="39"/>
      <c r="B170" s="40"/>
      <c r="C170" s="41"/>
      <c r="D170" s="235" t="s">
        <v>163</v>
      </c>
      <c r="E170" s="41"/>
      <c r="F170" s="236" t="s">
        <v>374</v>
      </c>
      <c r="G170" s="41"/>
      <c r="H170" s="41"/>
      <c r="I170" s="237"/>
      <c r="J170" s="41"/>
      <c r="K170" s="41"/>
      <c r="L170" s="45"/>
      <c r="M170" s="238"/>
      <c r="N170" s="239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163</v>
      </c>
      <c r="AU170" s="18" t="s">
        <v>87</v>
      </c>
    </row>
    <row r="171" s="14" customFormat="1">
      <c r="A171" s="14"/>
      <c r="B171" s="250"/>
      <c r="C171" s="251"/>
      <c r="D171" s="235" t="s">
        <v>165</v>
      </c>
      <c r="E171" s="252" t="s">
        <v>1</v>
      </c>
      <c r="F171" s="253" t="s">
        <v>1996</v>
      </c>
      <c r="G171" s="251"/>
      <c r="H171" s="254">
        <v>168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165</v>
      </c>
      <c r="AU171" s="260" t="s">
        <v>87</v>
      </c>
      <c r="AV171" s="14" t="s">
        <v>87</v>
      </c>
      <c r="AW171" s="14" t="s">
        <v>33</v>
      </c>
      <c r="AX171" s="14" t="s">
        <v>85</v>
      </c>
      <c r="AY171" s="260" t="s">
        <v>155</v>
      </c>
    </row>
    <row r="172" s="2" customFormat="1" ht="16.5" customHeight="1">
      <c r="A172" s="39"/>
      <c r="B172" s="40"/>
      <c r="C172" s="221" t="s">
        <v>161</v>
      </c>
      <c r="D172" s="221" t="s">
        <v>157</v>
      </c>
      <c r="E172" s="222" t="s">
        <v>379</v>
      </c>
      <c r="F172" s="223" t="s">
        <v>380</v>
      </c>
      <c r="G172" s="224" t="s">
        <v>375</v>
      </c>
      <c r="H172" s="225">
        <v>720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43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161</v>
      </c>
      <c r="AT172" s="233" t="s">
        <v>157</v>
      </c>
      <c r="AU172" s="233" t="s">
        <v>87</v>
      </c>
      <c r="AY172" s="18" t="s">
        <v>155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161</v>
      </c>
      <c r="BM172" s="233" t="s">
        <v>1997</v>
      </c>
    </row>
    <row r="173" s="2" customFormat="1">
      <c r="A173" s="39"/>
      <c r="B173" s="40"/>
      <c r="C173" s="41"/>
      <c r="D173" s="235" t="s">
        <v>163</v>
      </c>
      <c r="E173" s="41"/>
      <c r="F173" s="236" t="s">
        <v>382</v>
      </c>
      <c r="G173" s="41"/>
      <c r="H173" s="41"/>
      <c r="I173" s="237"/>
      <c r="J173" s="41"/>
      <c r="K173" s="41"/>
      <c r="L173" s="45"/>
      <c r="M173" s="238"/>
      <c r="N173" s="239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163</v>
      </c>
      <c r="AU173" s="18" t="s">
        <v>87</v>
      </c>
    </row>
    <row r="174" s="14" customFormat="1">
      <c r="A174" s="14"/>
      <c r="B174" s="250"/>
      <c r="C174" s="251"/>
      <c r="D174" s="235" t="s">
        <v>165</v>
      </c>
      <c r="E174" s="252" t="s">
        <v>1</v>
      </c>
      <c r="F174" s="253" t="s">
        <v>1998</v>
      </c>
      <c r="G174" s="251"/>
      <c r="H174" s="254">
        <v>720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165</v>
      </c>
      <c r="AU174" s="260" t="s">
        <v>87</v>
      </c>
      <c r="AV174" s="14" t="s">
        <v>87</v>
      </c>
      <c r="AW174" s="14" t="s">
        <v>33</v>
      </c>
      <c r="AX174" s="14" t="s">
        <v>85</v>
      </c>
      <c r="AY174" s="260" t="s">
        <v>155</v>
      </c>
    </row>
    <row r="175" s="2" customFormat="1" ht="21.75" customHeight="1">
      <c r="A175" s="39"/>
      <c r="B175" s="40"/>
      <c r="C175" s="221" t="s">
        <v>268</v>
      </c>
      <c r="D175" s="221" t="s">
        <v>157</v>
      </c>
      <c r="E175" s="222" t="s">
        <v>384</v>
      </c>
      <c r="F175" s="223" t="s">
        <v>385</v>
      </c>
      <c r="G175" s="224" t="s">
        <v>386</v>
      </c>
      <c r="H175" s="225">
        <v>14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43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161</v>
      </c>
      <c r="AT175" s="233" t="s">
        <v>157</v>
      </c>
      <c r="AU175" s="233" t="s">
        <v>87</v>
      </c>
      <c r="AY175" s="18" t="s">
        <v>155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161</v>
      </c>
      <c r="BM175" s="233" t="s">
        <v>1999</v>
      </c>
    </row>
    <row r="176" s="2" customFormat="1">
      <c r="A176" s="39"/>
      <c r="B176" s="40"/>
      <c r="C176" s="41"/>
      <c r="D176" s="235" t="s">
        <v>163</v>
      </c>
      <c r="E176" s="41"/>
      <c r="F176" s="236" t="s">
        <v>385</v>
      </c>
      <c r="G176" s="41"/>
      <c r="H176" s="41"/>
      <c r="I176" s="237"/>
      <c r="J176" s="41"/>
      <c r="K176" s="41"/>
      <c r="L176" s="45"/>
      <c r="M176" s="238"/>
      <c r="N176" s="239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163</v>
      </c>
      <c r="AU176" s="18" t="s">
        <v>87</v>
      </c>
    </row>
    <row r="177" s="14" customFormat="1">
      <c r="A177" s="14"/>
      <c r="B177" s="250"/>
      <c r="C177" s="251"/>
      <c r="D177" s="235" t="s">
        <v>165</v>
      </c>
      <c r="E177" s="252" t="s">
        <v>1</v>
      </c>
      <c r="F177" s="253" t="s">
        <v>378</v>
      </c>
      <c r="G177" s="251"/>
      <c r="H177" s="254">
        <v>14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165</v>
      </c>
      <c r="AU177" s="260" t="s">
        <v>87</v>
      </c>
      <c r="AV177" s="14" t="s">
        <v>87</v>
      </c>
      <c r="AW177" s="14" t="s">
        <v>33</v>
      </c>
      <c r="AX177" s="14" t="s">
        <v>85</v>
      </c>
      <c r="AY177" s="260" t="s">
        <v>155</v>
      </c>
    </row>
    <row r="178" s="2" customFormat="1" ht="16.5" customHeight="1">
      <c r="A178" s="39"/>
      <c r="B178" s="40"/>
      <c r="C178" s="221" t="s">
        <v>290</v>
      </c>
      <c r="D178" s="221" t="s">
        <v>157</v>
      </c>
      <c r="E178" s="222" t="s">
        <v>390</v>
      </c>
      <c r="F178" s="223" t="s">
        <v>391</v>
      </c>
      <c r="G178" s="224" t="s">
        <v>363</v>
      </c>
      <c r="H178" s="225">
        <v>15.550000000000001</v>
      </c>
      <c r="I178" s="226"/>
      <c r="J178" s="227">
        <f>ROUND(I178*H178,2)</f>
        <v>0</v>
      </c>
      <c r="K178" s="228"/>
      <c r="L178" s="45"/>
      <c r="M178" s="229" t="s">
        <v>1</v>
      </c>
      <c r="N178" s="230" t="s">
        <v>43</v>
      </c>
      <c r="O178" s="92"/>
      <c r="P178" s="231">
        <f>O178*H178</f>
        <v>0</v>
      </c>
      <c r="Q178" s="231">
        <v>0.036900000000000002</v>
      </c>
      <c r="R178" s="231">
        <f>Q178*H178</f>
        <v>0.57379500000000006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161</v>
      </c>
      <c r="AT178" s="233" t="s">
        <v>157</v>
      </c>
      <c r="AU178" s="233" t="s">
        <v>87</v>
      </c>
      <c r="AY178" s="18" t="s">
        <v>155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161</v>
      </c>
      <c r="BM178" s="233" t="s">
        <v>2000</v>
      </c>
    </row>
    <row r="179" s="2" customFormat="1">
      <c r="A179" s="39"/>
      <c r="B179" s="40"/>
      <c r="C179" s="41"/>
      <c r="D179" s="235" t="s">
        <v>163</v>
      </c>
      <c r="E179" s="41"/>
      <c r="F179" s="236" t="s">
        <v>393</v>
      </c>
      <c r="G179" s="41"/>
      <c r="H179" s="41"/>
      <c r="I179" s="237"/>
      <c r="J179" s="41"/>
      <c r="K179" s="41"/>
      <c r="L179" s="45"/>
      <c r="M179" s="238"/>
      <c r="N179" s="239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163</v>
      </c>
      <c r="AU179" s="18" t="s">
        <v>87</v>
      </c>
    </row>
    <row r="180" s="13" customFormat="1">
      <c r="A180" s="13"/>
      <c r="B180" s="240"/>
      <c r="C180" s="241"/>
      <c r="D180" s="235" t="s">
        <v>165</v>
      </c>
      <c r="E180" s="242" t="s">
        <v>1</v>
      </c>
      <c r="F180" s="243" t="s">
        <v>401</v>
      </c>
      <c r="G180" s="241"/>
      <c r="H180" s="242" t="s">
        <v>1</v>
      </c>
      <c r="I180" s="244"/>
      <c r="J180" s="241"/>
      <c r="K180" s="241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165</v>
      </c>
      <c r="AU180" s="249" t="s">
        <v>87</v>
      </c>
      <c r="AV180" s="13" t="s">
        <v>85</v>
      </c>
      <c r="AW180" s="13" t="s">
        <v>33</v>
      </c>
      <c r="AX180" s="13" t="s">
        <v>78</v>
      </c>
      <c r="AY180" s="249" t="s">
        <v>155</v>
      </c>
    </row>
    <row r="181" s="14" customFormat="1">
      <c r="A181" s="14"/>
      <c r="B181" s="250"/>
      <c r="C181" s="251"/>
      <c r="D181" s="235" t="s">
        <v>165</v>
      </c>
      <c r="E181" s="252" t="s">
        <v>1</v>
      </c>
      <c r="F181" s="253" t="s">
        <v>402</v>
      </c>
      <c r="G181" s="251"/>
      <c r="H181" s="254">
        <v>2.8500000000000001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165</v>
      </c>
      <c r="AU181" s="260" t="s">
        <v>87</v>
      </c>
      <c r="AV181" s="14" t="s">
        <v>87</v>
      </c>
      <c r="AW181" s="14" t="s">
        <v>33</v>
      </c>
      <c r="AX181" s="14" t="s">
        <v>78</v>
      </c>
      <c r="AY181" s="260" t="s">
        <v>155</v>
      </c>
    </row>
    <row r="182" s="13" customFormat="1">
      <c r="A182" s="13"/>
      <c r="B182" s="240"/>
      <c r="C182" s="241"/>
      <c r="D182" s="235" t="s">
        <v>165</v>
      </c>
      <c r="E182" s="242" t="s">
        <v>1</v>
      </c>
      <c r="F182" s="243" t="s">
        <v>407</v>
      </c>
      <c r="G182" s="241"/>
      <c r="H182" s="242" t="s">
        <v>1</v>
      </c>
      <c r="I182" s="244"/>
      <c r="J182" s="241"/>
      <c r="K182" s="241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165</v>
      </c>
      <c r="AU182" s="249" t="s">
        <v>87</v>
      </c>
      <c r="AV182" s="13" t="s">
        <v>85</v>
      </c>
      <c r="AW182" s="13" t="s">
        <v>33</v>
      </c>
      <c r="AX182" s="13" t="s">
        <v>78</v>
      </c>
      <c r="AY182" s="249" t="s">
        <v>155</v>
      </c>
    </row>
    <row r="183" s="14" customFormat="1">
      <c r="A183" s="14"/>
      <c r="B183" s="250"/>
      <c r="C183" s="251"/>
      <c r="D183" s="235" t="s">
        <v>165</v>
      </c>
      <c r="E183" s="252" t="s">
        <v>1</v>
      </c>
      <c r="F183" s="253" t="s">
        <v>2001</v>
      </c>
      <c r="G183" s="251"/>
      <c r="H183" s="254">
        <v>0.69999999999999996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165</v>
      </c>
      <c r="AU183" s="260" t="s">
        <v>87</v>
      </c>
      <c r="AV183" s="14" t="s">
        <v>87</v>
      </c>
      <c r="AW183" s="14" t="s">
        <v>33</v>
      </c>
      <c r="AX183" s="14" t="s">
        <v>78</v>
      </c>
      <c r="AY183" s="260" t="s">
        <v>155</v>
      </c>
    </row>
    <row r="184" s="13" customFormat="1">
      <c r="A184" s="13"/>
      <c r="B184" s="240"/>
      <c r="C184" s="241"/>
      <c r="D184" s="235" t="s">
        <v>165</v>
      </c>
      <c r="E184" s="242" t="s">
        <v>1</v>
      </c>
      <c r="F184" s="243" t="s">
        <v>2002</v>
      </c>
      <c r="G184" s="241"/>
      <c r="H184" s="242" t="s">
        <v>1</v>
      </c>
      <c r="I184" s="244"/>
      <c r="J184" s="241"/>
      <c r="K184" s="241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165</v>
      </c>
      <c r="AU184" s="249" t="s">
        <v>87</v>
      </c>
      <c r="AV184" s="13" t="s">
        <v>85</v>
      </c>
      <c r="AW184" s="13" t="s">
        <v>33</v>
      </c>
      <c r="AX184" s="13" t="s">
        <v>78</v>
      </c>
      <c r="AY184" s="249" t="s">
        <v>155</v>
      </c>
    </row>
    <row r="185" s="14" customFormat="1">
      <c r="A185" s="14"/>
      <c r="B185" s="250"/>
      <c r="C185" s="251"/>
      <c r="D185" s="235" t="s">
        <v>165</v>
      </c>
      <c r="E185" s="252" t="s">
        <v>1</v>
      </c>
      <c r="F185" s="253" t="s">
        <v>2003</v>
      </c>
      <c r="G185" s="251"/>
      <c r="H185" s="254">
        <v>12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165</v>
      </c>
      <c r="AU185" s="260" t="s">
        <v>87</v>
      </c>
      <c r="AV185" s="14" t="s">
        <v>87</v>
      </c>
      <c r="AW185" s="14" t="s">
        <v>33</v>
      </c>
      <c r="AX185" s="14" t="s">
        <v>78</v>
      </c>
      <c r="AY185" s="260" t="s">
        <v>155</v>
      </c>
    </row>
    <row r="186" s="15" customFormat="1">
      <c r="A186" s="15"/>
      <c r="B186" s="261"/>
      <c r="C186" s="262"/>
      <c r="D186" s="235" t="s">
        <v>165</v>
      </c>
      <c r="E186" s="263" t="s">
        <v>1</v>
      </c>
      <c r="F186" s="264" t="s">
        <v>168</v>
      </c>
      <c r="G186" s="262"/>
      <c r="H186" s="265">
        <v>15.550000000000001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1" t="s">
        <v>165</v>
      </c>
      <c r="AU186" s="271" t="s">
        <v>87</v>
      </c>
      <c r="AV186" s="15" t="s">
        <v>161</v>
      </c>
      <c r="AW186" s="15" t="s">
        <v>33</v>
      </c>
      <c r="AX186" s="15" t="s">
        <v>85</v>
      </c>
      <c r="AY186" s="271" t="s">
        <v>155</v>
      </c>
    </row>
    <row r="187" s="2" customFormat="1" ht="21.75" customHeight="1">
      <c r="A187" s="39"/>
      <c r="B187" s="40"/>
      <c r="C187" s="221" t="s">
        <v>298</v>
      </c>
      <c r="D187" s="221" t="s">
        <v>157</v>
      </c>
      <c r="E187" s="222" t="s">
        <v>430</v>
      </c>
      <c r="F187" s="223" t="s">
        <v>431</v>
      </c>
      <c r="G187" s="224" t="s">
        <v>363</v>
      </c>
      <c r="H187" s="225">
        <v>12.25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43</v>
      </c>
      <c r="O187" s="92"/>
      <c r="P187" s="231">
        <f>O187*H187</f>
        <v>0</v>
      </c>
      <c r="Q187" s="231">
        <v>0.01068</v>
      </c>
      <c r="R187" s="231">
        <f>Q187*H187</f>
        <v>0.13083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161</v>
      </c>
      <c r="AT187" s="233" t="s">
        <v>157</v>
      </c>
      <c r="AU187" s="233" t="s">
        <v>87</v>
      </c>
      <c r="AY187" s="18" t="s">
        <v>155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85</v>
      </c>
      <c r="BK187" s="234">
        <f>ROUND(I187*H187,2)</f>
        <v>0</v>
      </c>
      <c r="BL187" s="18" t="s">
        <v>161</v>
      </c>
      <c r="BM187" s="233" t="s">
        <v>2004</v>
      </c>
    </row>
    <row r="188" s="2" customFormat="1">
      <c r="A188" s="39"/>
      <c r="B188" s="40"/>
      <c r="C188" s="41"/>
      <c r="D188" s="235" t="s">
        <v>163</v>
      </c>
      <c r="E188" s="41"/>
      <c r="F188" s="236" t="s">
        <v>433</v>
      </c>
      <c r="G188" s="41"/>
      <c r="H188" s="41"/>
      <c r="I188" s="237"/>
      <c r="J188" s="41"/>
      <c r="K188" s="41"/>
      <c r="L188" s="45"/>
      <c r="M188" s="238"/>
      <c r="N188" s="23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163</v>
      </c>
      <c r="AU188" s="18" t="s">
        <v>87</v>
      </c>
    </row>
    <row r="189" s="13" customFormat="1">
      <c r="A189" s="13"/>
      <c r="B189" s="240"/>
      <c r="C189" s="241"/>
      <c r="D189" s="235" t="s">
        <v>165</v>
      </c>
      <c r="E189" s="242" t="s">
        <v>1</v>
      </c>
      <c r="F189" s="243" t="s">
        <v>401</v>
      </c>
      <c r="G189" s="241"/>
      <c r="H189" s="242" t="s">
        <v>1</v>
      </c>
      <c r="I189" s="244"/>
      <c r="J189" s="241"/>
      <c r="K189" s="241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165</v>
      </c>
      <c r="AU189" s="249" t="s">
        <v>87</v>
      </c>
      <c r="AV189" s="13" t="s">
        <v>85</v>
      </c>
      <c r="AW189" s="13" t="s">
        <v>33</v>
      </c>
      <c r="AX189" s="13" t="s">
        <v>78</v>
      </c>
      <c r="AY189" s="249" t="s">
        <v>155</v>
      </c>
    </row>
    <row r="190" s="14" customFormat="1">
      <c r="A190" s="14"/>
      <c r="B190" s="250"/>
      <c r="C190" s="251"/>
      <c r="D190" s="235" t="s">
        <v>165</v>
      </c>
      <c r="E190" s="252" t="s">
        <v>1</v>
      </c>
      <c r="F190" s="253" t="s">
        <v>435</v>
      </c>
      <c r="G190" s="251"/>
      <c r="H190" s="254">
        <v>4.75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165</v>
      </c>
      <c r="AU190" s="260" t="s">
        <v>87</v>
      </c>
      <c r="AV190" s="14" t="s">
        <v>87</v>
      </c>
      <c r="AW190" s="14" t="s">
        <v>33</v>
      </c>
      <c r="AX190" s="14" t="s">
        <v>78</v>
      </c>
      <c r="AY190" s="260" t="s">
        <v>155</v>
      </c>
    </row>
    <row r="191" s="13" customFormat="1">
      <c r="A191" s="13"/>
      <c r="B191" s="240"/>
      <c r="C191" s="241"/>
      <c r="D191" s="235" t="s">
        <v>165</v>
      </c>
      <c r="E191" s="242" t="s">
        <v>1</v>
      </c>
      <c r="F191" s="243" t="s">
        <v>2002</v>
      </c>
      <c r="G191" s="241"/>
      <c r="H191" s="242" t="s">
        <v>1</v>
      </c>
      <c r="I191" s="244"/>
      <c r="J191" s="241"/>
      <c r="K191" s="241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165</v>
      </c>
      <c r="AU191" s="249" t="s">
        <v>87</v>
      </c>
      <c r="AV191" s="13" t="s">
        <v>85</v>
      </c>
      <c r="AW191" s="13" t="s">
        <v>33</v>
      </c>
      <c r="AX191" s="13" t="s">
        <v>78</v>
      </c>
      <c r="AY191" s="249" t="s">
        <v>155</v>
      </c>
    </row>
    <row r="192" s="14" customFormat="1">
      <c r="A192" s="14"/>
      <c r="B192" s="250"/>
      <c r="C192" s="251"/>
      <c r="D192" s="235" t="s">
        <v>165</v>
      </c>
      <c r="E192" s="252" t="s">
        <v>1</v>
      </c>
      <c r="F192" s="253" t="s">
        <v>2005</v>
      </c>
      <c r="G192" s="251"/>
      <c r="H192" s="254">
        <v>7.5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165</v>
      </c>
      <c r="AU192" s="260" t="s">
        <v>87</v>
      </c>
      <c r="AV192" s="14" t="s">
        <v>87</v>
      </c>
      <c r="AW192" s="14" t="s">
        <v>33</v>
      </c>
      <c r="AX192" s="14" t="s">
        <v>78</v>
      </c>
      <c r="AY192" s="260" t="s">
        <v>155</v>
      </c>
    </row>
    <row r="193" s="15" customFormat="1">
      <c r="A193" s="15"/>
      <c r="B193" s="261"/>
      <c r="C193" s="262"/>
      <c r="D193" s="235" t="s">
        <v>165</v>
      </c>
      <c r="E193" s="263" t="s">
        <v>1</v>
      </c>
      <c r="F193" s="264" t="s">
        <v>168</v>
      </c>
      <c r="G193" s="262"/>
      <c r="H193" s="265">
        <v>12.25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165</v>
      </c>
      <c r="AU193" s="271" t="s">
        <v>87</v>
      </c>
      <c r="AV193" s="15" t="s">
        <v>161</v>
      </c>
      <c r="AW193" s="15" t="s">
        <v>33</v>
      </c>
      <c r="AX193" s="15" t="s">
        <v>85</v>
      </c>
      <c r="AY193" s="271" t="s">
        <v>155</v>
      </c>
    </row>
    <row r="194" s="2" customFormat="1" ht="21.75" customHeight="1">
      <c r="A194" s="39"/>
      <c r="B194" s="40"/>
      <c r="C194" s="221" t="s">
        <v>305</v>
      </c>
      <c r="D194" s="221" t="s">
        <v>157</v>
      </c>
      <c r="E194" s="222" t="s">
        <v>438</v>
      </c>
      <c r="F194" s="223" t="s">
        <v>439</v>
      </c>
      <c r="G194" s="224" t="s">
        <v>363</v>
      </c>
      <c r="H194" s="225">
        <v>0.94999999999999996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43</v>
      </c>
      <c r="O194" s="92"/>
      <c r="P194" s="231">
        <f>O194*H194</f>
        <v>0</v>
      </c>
      <c r="Q194" s="231">
        <v>0.01269</v>
      </c>
      <c r="R194" s="231">
        <f>Q194*H194</f>
        <v>0.012055499999999999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161</v>
      </c>
      <c r="AT194" s="233" t="s">
        <v>157</v>
      </c>
      <c r="AU194" s="233" t="s">
        <v>87</v>
      </c>
      <c r="AY194" s="18" t="s">
        <v>155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161</v>
      </c>
      <c r="BM194" s="233" t="s">
        <v>2006</v>
      </c>
    </row>
    <row r="195" s="2" customFormat="1">
      <c r="A195" s="39"/>
      <c r="B195" s="40"/>
      <c r="C195" s="41"/>
      <c r="D195" s="235" t="s">
        <v>163</v>
      </c>
      <c r="E195" s="41"/>
      <c r="F195" s="236" t="s">
        <v>441</v>
      </c>
      <c r="G195" s="41"/>
      <c r="H195" s="41"/>
      <c r="I195" s="237"/>
      <c r="J195" s="41"/>
      <c r="K195" s="41"/>
      <c r="L195" s="45"/>
      <c r="M195" s="238"/>
      <c r="N195" s="239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163</v>
      </c>
      <c r="AU195" s="18" t="s">
        <v>87</v>
      </c>
    </row>
    <row r="196" s="13" customFormat="1">
      <c r="A196" s="13"/>
      <c r="B196" s="240"/>
      <c r="C196" s="241"/>
      <c r="D196" s="235" t="s">
        <v>165</v>
      </c>
      <c r="E196" s="242" t="s">
        <v>1</v>
      </c>
      <c r="F196" s="243" t="s">
        <v>401</v>
      </c>
      <c r="G196" s="241"/>
      <c r="H196" s="242" t="s">
        <v>1</v>
      </c>
      <c r="I196" s="244"/>
      <c r="J196" s="241"/>
      <c r="K196" s="241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165</v>
      </c>
      <c r="AU196" s="249" t="s">
        <v>87</v>
      </c>
      <c r="AV196" s="13" t="s">
        <v>85</v>
      </c>
      <c r="AW196" s="13" t="s">
        <v>33</v>
      </c>
      <c r="AX196" s="13" t="s">
        <v>78</v>
      </c>
      <c r="AY196" s="249" t="s">
        <v>155</v>
      </c>
    </row>
    <row r="197" s="14" customFormat="1">
      <c r="A197" s="14"/>
      <c r="B197" s="250"/>
      <c r="C197" s="251"/>
      <c r="D197" s="235" t="s">
        <v>165</v>
      </c>
      <c r="E197" s="252" t="s">
        <v>1</v>
      </c>
      <c r="F197" s="253" t="s">
        <v>443</v>
      </c>
      <c r="G197" s="251"/>
      <c r="H197" s="254">
        <v>0.94999999999999996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165</v>
      </c>
      <c r="AU197" s="260" t="s">
        <v>87</v>
      </c>
      <c r="AV197" s="14" t="s">
        <v>87</v>
      </c>
      <c r="AW197" s="14" t="s">
        <v>33</v>
      </c>
      <c r="AX197" s="14" t="s">
        <v>78</v>
      </c>
      <c r="AY197" s="260" t="s">
        <v>155</v>
      </c>
    </row>
    <row r="198" s="15" customFormat="1">
      <c r="A198" s="15"/>
      <c r="B198" s="261"/>
      <c r="C198" s="262"/>
      <c r="D198" s="235" t="s">
        <v>165</v>
      </c>
      <c r="E198" s="263" t="s">
        <v>1</v>
      </c>
      <c r="F198" s="264" t="s">
        <v>168</v>
      </c>
      <c r="G198" s="262"/>
      <c r="H198" s="265">
        <v>0.94999999999999996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1" t="s">
        <v>165</v>
      </c>
      <c r="AU198" s="271" t="s">
        <v>87</v>
      </c>
      <c r="AV198" s="15" t="s">
        <v>161</v>
      </c>
      <c r="AW198" s="15" t="s">
        <v>33</v>
      </c>
      <c r="AX198" s="15" t="s">
        <v>85</v>
      </c>
      <c r="AY198" s="271" t="s">
        <v>155</v>
      </c>
    </row>
    <row r="199" s="2" customFormat="1" ht="21.75" customHeight="1">
      <c r="A199" s="39"/>
      <c r="B199" s="40"/>
      <c r="C199" s="221" t="s">
        <v>317</v>
      </c>
      <c r="D199" s="221" t="s">
        <v>157</v>
      </c>
      <c r="E199" s="222" t="s">
        <v>447</v>
      </c>
      <c r="F199" s="223" t="s">
        <v>448</v>
      </c>
      <c r="G199" s="224" t="s">
        <v>363</v>
      </c>
      <c r="H199" s="225">
        <v>13.550000000000001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43</v>
      </c>
      <c r="O199" s="92"/>
      <c r="P199" s="231">
        <f>O199*H199</f>
        <v>0</v>
      </c>
      <c r="Q199" s="231">
        <v>0.036900000000000002</v>
      </c>
      <c r="R199" s="231">
        <f>Q199*H199</f>
        <v>0.49999500000000008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161</v>
      </c>
      <c r="AT199" s="233" t="s">
        <v>157</v>
      </c>
      <c r="AU199" s="233" t="s">
        <v>87</v>
      </c>
      <c r="AY199" s="18" t="s">
        <v>155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161</v>
      </c>
      <c r="BM199" s="233" t="s">
        <v>2007</v>
      </c>
    </row>
    <row r="200" s="2" customFormat="1">
      <c r="A200" s="39"/>
      <c r="B200" s="40"/>
      <c r="C200" s="41"/>
      <c r="D200" s="235" t="s">
        <v>163</v>
      </c>
      <c r="E200" s="41"/>
      <c r="F200" s="236" t="s">
        <v>450</v>
      </c>
      <c r="G200" s="41"/>
      <c r="H200" s="41"/>
      <c r="I200" s="237"/>
      <c r="J200" s="41"/>
      <c r="K200" s="41"/>
      <c r="L200" s="45"/>
      <c r="M200" s="238"/>
      <c r="N200" s="23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163</v>
      </c>
      <c r="AU200" s="18" t="s">
        <v>87</v>
      </c>
    </row>
    <row r="201" s="13" customFormat="1">
      <c r="A201" s="13"/>
      <c r="B201" s="240"/>
      <c r="C201" s="241"/>
      <c r="D201" s="235" t="s">
        <v>165</v>
      </c>
      <c r="E201" s="242" t="s">
        <v>1</v>
      </c>
      <c r="F201" s="243" t="s">
        <v>401</v>
      </c>
      <c r="G201" s="241"/>
      <c r="H201" s="242" t="s">
        <v>1</v>
      </c>
      <c r="I201" s="244"/>
      <c r="J201" s="241"/>
      <c r="K201" s="241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165</v>
      </c>
      <c r="AU201" s="249" t="s">
        <v>87</v>
      </c>
      <c r="AV201" s="13" t="s">
        <v>85</v>
      </c>
      <c r="AW201" s="13" t="s">
        <v>33</v>
      </c>
      <c r="AX201" s="13" t="s">
        <v>78</v>
      </c>
      <c r="AY201" s="249" t="s">
        <v>155</v>
      </c>
    </row>
    <row r="202" s="14" customFormat="1">
      <c r="A202" s="14"/>
      <c r="B202" s="250"/>
      <c r="C202" s="251"/>
      <c r="D202" s="235" t="s">
        <v>165</v>
      </c>
      <c r="E202" s="252" t="s">
        <v>1</v>
      </c>
      <c r="F202" s="253" t="s">
        <v>435</v>
      </c>
      <c r="G202" s="251"/>
      <c r="H202" s="254">
        <v>4.75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165</v>
      </c>
      <c r="AU202" s="260" t="s">
        <v>87</v>
      </c>
      <c r="AV202" s="14" t="s">
        <v>87</v>
      </c>
      <c r="AW202" s="14" t="s">
        <v>33</v>
      </c>
      <c r="AX202" s="14" t="s">
        <v>78</v>
      </c>
      <c r="AY202" s="260" t="s">
        <v>155</v>
      </c>
    </row>
    <row r="203" s="13" customFormat="1">
      <c r="A203" s="13"/>
      <c r="B203" s="240"/>
      <c r="C203" s="241"/>
      <c r="D203" s="235" t="s">
        <v>165</v>
      </c>
      <c r="E203" s="242" t="s">
        <v>1</v>
      </c>
      <c r="F203" s="243" t="s">
        <v>407</v>
      </c>
      <c r="G203" s="241"/>
      <c r="H203" s="242" t="s">
        <v>1</v>
      </c>
      <c r="I203" s="244"/>
      <c r="J203" s="241"/>
      <c r="K203" s="241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165</v>
      </c>
      <c r="AU203" s="249" t="s">
        <v>87</v>
      </c>
      <c r="AV203" s="13" t="s">
        <v>85</v>
      </c>
      <c r="AW203" s="13" t="s">
        <v>33</v>
      </c>
      <c r="AX203" s="13" t="s">
        <v>78</v>
      </c>
      <c r="AY203" s="249" t="s">
        <v>155</v>
      </c>
    </row>
    <row r="204" s="14" customFormat="1">
      <c r="A204" s="14"/>
      <c r="B204" s="250"/>
      <c r="C204" s="251"/>
      <c r="D204" s="235" t="s">
        <v>165</v>
      </c>
      <c r="E204" s="252" t="s">
        <v>1</v>
      </c>
      <c r="F204" s="253" t="s">
        <v>2008</v>
      </c>
      <c r="G204" s="251"/>
      <c r="H204" s="254">
        <v>2.7999999999999998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165</v>
      </c>
      <c r="AU204" s="260" t="s">
        <v>87</v>
      </c>
      <c r="AV204" s="14" t="s">
        <v>87</v>
      </c>
      <c r="AW204" s="14" t="s">
        <v>33</v>
      </c>
      <c r="AX204" s="14" t="s">
        <v>78</v>
      </c>
      <c r="AY204" s="260" t="s">
        <v>155</v>
      </c>
    </row>
    <row r="205" s="13" customFormat="1">
      <c r="A205" s="13"/>
      <c r="B205" s="240"/>
      <c r="C205" s="241"/>
      <c r="D205" s="235" t="s">
        <v>165</v>
      </c>
      <c r="E205" s="242" t="s">
        <v>1</v>
      </c>
      <c r="F205" s="243" t="s">
        <v>2002</v>
      </c>
      <c r="G205" s="241"/>
      <c r="H205" s="242" t="s">
        <v>1</v>
      </c>
      <c r="I205" s="244"/>
      <c r="J205" s="241"/>
      <c r="K205" s="241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165</v>
      </c>
      <c r="AU205" s="249" t="s">
        <v>87</v>
      </c>
      <c r="AV205" s="13" t="s">
        <v>85</v>
      </c>
      <c r="AW205" s="13" t="s">
        <v>33</v>
      </c>
      <c r="AX205" s="13" t="s">
        <v>78</v>
      </c>
      <c r="AY205" s="249" t="s">
        <v>155</v>
      </c>
    </row>
    <row r="206" s="14" customFormat="1">
      <c r="A206" s="14"/>
      <c r="B206" s="250"/>
      <c r="C206" s="251"/>
      <c r="D206" s="235" t="s">
        <v>165</v>
      </c>
      <c r="E206" s="252" t="s">
        <v>1</v>
      </c>
      <c r="F206" s="253" t="s">
        <v>2009</v>
      </c>
      <c r="G206" s="251"/>
      <c r="H206" s="254">
        <v>6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165</v>
      </c>
      <c r="AU206" s="260" t="s">
        <v>87</v>
      </c>
      <c r="AV206" s="14" t="s">
        <v>87</v>
      </c>
      <c r="AW206" s="14" t="s">
        <v>33</v>
      </c>
      <c r="AX206" s="14" t="s">
        <v>78</v>
      </c>
      <c r="AY206" s="260" t="s">
        <v>155</v>
      </c>
    </row>
    <row r="207" s="15" customFormat="1">
      <c r="A207" s="15"/>
      <c r="B207" s="261"/>
      <c r="C207" s="262"/>
      <c r="D207" s="235" t="s">
        <v>165</v>
      </c>
      <c r="E207" s="263" t="s">
        <v>1</v>
      </c>
      <c r="F207" s="264" t="s">
        <v>168</v>
      </c>
      <c r="G207" s="262"/>
      <c r="H207" s="265">
        <v>13.550000000000001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165</v>
      </c>
      <c r="AU207" s="271" t="s">
        <v>87</v>
      </c>
      <c r="AV207" s="15" t="s">
        <v>161</v>
      </c>
      <c r="AW207" s="15" t="s">
        <v>33</v>
      </c>
      <c r="AX207" s="15" t="s">
        <v>85</v>
      </c>
      <c r="AY207" s="271" t="s">
        <v>155</v>
      </c>
    </row>
    <row r="208" s="2" customFormat="1" ht="21.75" customHeight="1">
      <c r="A208" s="39"/>
      <c r="B208" s="40"/>
      <c r="C208" s="221" t="s">
        <v>327</v>
      </c>
      <c r="D208" s="221" t="s">
        <v>157</v>
      </c>
      <c r="E208" s="222" t="s">
        <v>2010</v>
      </c>
      <c r="F208" s="223" t="s">
        <v>459</v>
      </c>
      <c r="G208" s="224" t="s">
        <v>460</v>
      </c>
      <c r="H208" s="225">
        <v>74.438000000000002</v>
      </c>
      <c r="I208" s="226"/>
      <c r="J208" s="227">
        <f>ROUND(I208*H208,2)</f>
        <v>0</v>
      </c>
      <c r="K208" s="228"/>
      <c r="L208" s="45"/>
      <c r="M208" s="229" t="s">
        <v>1</v>
      </c>
      <c r="N208" s="230" t="s">
        <v>43</v>
      </c>
      <c r="O208" s="92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161</v>
      </c>
      <c r="AT208" s="233" t="s">
        <v>157</v>
      </c>
      <c r="AU208" s="233" t="s">
        <v>87</v>
      </c>
      <c r="AY208" s="18" t="s">
        <v>155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161</v>
      </c>
      <c r="BM208" s="233" t="s">
        <v>2011</v>
      </c>
    </row>
    <row r="209" s="2" customFormat="1">
      <c r="A209" s="39"/>
      <c r="B209" s="40"/>
      <c r="C209" s="41"/>
      <c r="D209" s="235" t="s">
        <v>163</v>
      </c>
      <c r="E209" s="41"/>
      <c r="F209" s="236" t="s">
        <v>459</v>
      </c>
      <c r="G209" s="41"/>
      <c r="H209" s="41"/>
      <c r="I209" s="237"/>
      <c r="J209" s="41"/>
      <c r="K209" s="41"/>
      <c r="L209" s="45"/>
      <c r="M209" s="238"/>
      <c r="N209" s="239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163</v>
      </c>
      <c r="AU209" s="18" t="s">
        <v>87</v>
      </c>
    </row>
    <row r="210" s="13" customFormat="1">
      <c r="A210" s="13"/>
      <c r="B210" s="240"/>
      <c r="C210" s="241"/>
      <c r="D210" s="235" t="s">
        <v>165</v>
      </c>
      <c r="E210" s="242" t="s">
        <v>1</v>
      </c>
      <c r="F210" s="243" t="s">
        <v>463</v>
      </c>
      <c r="G210" s="241"/>
      <c r="H210" s="242" t="s">
        <v>1</v>
      </c>
      <c r="I210" s="244"/>
      <c r="J210" s="241"/>
      <c r="K210" s="241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165</v>
      </c>
      <c r="AU210" s="249" t="s">
        <v>87</v>
      </c>
      <c r="AV210" s="13" t="s">
        <v>85</v>
      </c>
      <c r="AW210" s="13" t="s">
        <v>33</v>
      </c>
      <c r="AX210" s="13" t="s">
        <v>78</v>
      </c>
      <c r="AY210" s="249" t="s">
        <v>155</v>
      </c>
    </row>
    <row r="211" s="14" customFormat="1">
      <c r="A211" s="14"/>
      <c r="B211" s="250"/>
      <c r="C211" s="251"/>
      <c r="D211" s="235" t="s">
        <v>165</v>
      </c>
      <c r="E211" s="252" t="s">
        <v>1</v>
      </c>
      <c r="F211" s="253" t="s">
        <v>2012</v>
      </c>
      <c r="G211" s="251"/>
      <c r="H211" s="254">
        <v>4.883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165</v>
      </c>
      <c r="AU211" s="260" t="s">
        <v>87</v>
      </c>
      <c r="AV211" s="14" t="s">
        <v>87</v>
      </c>
      <c r="AW211" s="14" t="s">
        <v>33</v>
      </c>
      <c r="AX211" s="14" t="s">
        <v>78</v>
      </c>
      <c r="AY211" s="260" t="s">
        <v>155</v>
      </c>
    </row>
    <row r="212" s="14" customFormat="1">
      <c r="A212" s="14"/>
      <c r="B212" s="250"/>
      <c r="C212" s="251"/>
      <c r="D212" s="235" t="s">
        <v>165</v>
      </c>
      <c r="E212" s="252" t="s">
        <v>1</v>
      </c>
      <c r="F212" s="253" t="s">
        <v>467</v>
      </c>
      <c r="G212" s="251"/>
      <c r="H212" s="254">
        <v>7.7309999999999999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165</v>
      </c>
      <c r="AU212" s="260" t="s">
        <v>87</v>
      </c>
      <c r="AV212" s="14" t="s">
        <v>87</v>
      </c>
      <c r="AW212" s="14" t="s">
        <v>33</v>
      </c>
      <c r="AX212" s="14" t="s">
        <v>78</v>
      </c>
      <c r="AY212" s="260" t="s">
        <v>155</v>
      </c>
    </row>
    <row r="213" s="14" customFormat="1">
      <c r="A213" s="14"/>
      <c r="B213" s="250"/>
      <c r="C213" s="251"/>
      <c r="D213" s="235" t="s">
        <v>165</v>
      </c>
      <c r="E213" s="252" t="s">
        <v>1</v>
      </c>
      <c r="F213" s="253" t="s">
        <v>2013</v>
      </c>
      <c r="G213" s="251"/>
      <c r="H213" s="254">
        <v>9.7650000000000006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165</v>
      </c>
      <c r="AU213" s="260" t="s">
        <v>87</v>
      </c>
      <c r="AV213" s="14" t="s">
        <v>87</v>
      </c>
      <c r="AW213" s="14" t="s">
        <v>33</v>
      </c>
      <c r="AX213" s="14" t="s">
        <v>78</v>
      </c>
      <c r="AY213" s="260" t="s">
        <v>155</v>
      </c>
    </row>
    <row r="214" s="13" customFormat="1">
      <c r="A214" s="13"/>
      <c r="B214" s="240"/>
      <c r="C214" s="241"/>
      <c r="D214" s="235" t="s">
        <v>165</v>
      </c>
      <c r="E214" s="242" t="s">
        <v>1</v>
      </c>
      <c r="F214" s="243" t="s">
        <v>2014</v>
      </c>
      <c r="G214" s="241"/>
      <c r="H214" s="242" t="s">
        <v>1</v>
      </c>
      <c r="I214" s="244"/>
      <c r="J214" s="241"/>
      <c r="K214" s="241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165</v>
      </c>
      <c r="AU214" s="249" t="s">
        <v>87</v>
      </c>
      <c r="AV214" s="13" t="s">
        <v>85</v>
      </c>
      <c r="AW214" s="13" t="s">
        <v>33</v>
      </c>
      <c r="AX214" s="13" t="s">
        <v>78</v>
      </c>
      <c r="AY214" s="249" t="s">
        <v>155</v>
      </c>
    </row>
    <row r="215" s="14" customFormat="1">
      <c r="A215" s="14"/>
      <c r="B215" s="250"/>
      <c r="C215" s="251"/>
      <c r="D215" s="235" t="s">
        <v>165</v>
      </c>
      <c r="E215" s="252" t="s">
        <v>1</v>
      </c>
      <c r="F215" s="253" t="s">
        <v>2015</v>
      </c>
      <c r="G215" s="251"/>
      <c r="H215" s="254">
        <v>4.5060000000000002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165</v>
      </c>
      <c r="AU215" s="260" t="s">
        <v>87</v>
      </c>
      <c r="AV215" s="14" t="s">
        <v>87</v>
      </c>
      <c r="AW215" s="14" t="s">
        <v>33</v>
      </c>
      <c r="AX215" s="14" t="s">
        <v>78</v>
      </c>
      <c r="AY215" s="260" t="s">
        <v>155</v>
      </c>
    </row>
    <row r="216" s="14" customFormat="1">
      <c r="A216" s="14"/>
      <c r="B216" s="250"/>
      <c r="C216" s="251"/>
      <c r="D216" s="235" t="s">
        <v>165</v>
      </c>
      <c r="E216" s="252" t="s">
        <v>1</v>
      </c>
      <c r="F216" s="253" t="s">
        <v>2016</v>
      </c>
      <c r="G216" s="251"/>
      <c r="H216" s="254">
        <v>1.107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165</v>
      </c>
      <c r="AU216" s="260" t="s">
        <v>87</v>
      </c>
      <c r="AV216" s="14" t="s">
        <v>87</v>
      </c>
      <c r="AW216" s="14" t="s">
        <v>33</v>
      </c>
      <c r="AX216" s="14" t="s">
        <v>78</v>
      </c>
      <c r="AY216" s="260" t="s">
        <v>155</v>
      </c>
    </row>
    <row r="217" s="14" customFormat="1">
      <c r="A217" s="14"/>
      <c r="B217" s="250"/>
      <c r="C217" s="251"/>
      <c r="D217" s="235" t="s">
        <v>165</v>
      </c>
      <c r="E217" s="252" t="s">
        <v>1</v>
      </c>
      <c r="F217" s="253" t="s">
        <v>2017</v>
      </c>
      <c r="G217" s="251"/>
      <c r="H217" s="254">
        <v>18.972000000000001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165</v>
      </c>
      <c r="AU217" s="260" t="s">
        <v>87</v>
      </c>
      <c r="AV217" s="14" t="s">
        <v>87</v>
      </c>
      <c r="AW217" s="14" t="s">
        <v>33</v>
      </c>
      <c r="AX217" s="14" t="s">
        <v>78</v>
      </c>
      <c r="AY217" s="260" t="s">
        <v>155</v>
      </c>
    </row>
    <row r="218" s="13" customFormat="1">
      <c r="A218" s="13"/>
      <c r="B218" s="240"/>
      <c r="C218" s="241"/>
      <c r="D218" s="235" t="s">
        <v>165</v>
      </c>
      <c r="E218" s="242" t="s">
        <v>1</v>
      </c>
      <c r="F218" s="243" t="s">
        <v>485</v>
      </c>
      <c r="G218" s="241"/>
      <c r="H218" s="242" t="s">
        <v>1</v>
      </c>
      <c r="I218" s="244"/>
      <c r="J218" s="241"/>
      <c r="K218" s="241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165</v>
      </c>
      <c r="AU218" s="249" t="s">
        <v>87</v>
      </c>
      <c r="AV218" s="13" t="s">
        <v>85</v>
      </c>
      <c r="AW218" s="13" t="s">
        <v>33</v>
      </c>
      <c r="AX218" s="13" t="s">
        <v>78</v>
      </c>
      <c r="AY218" s="249" t="s">
        <v>155</v>
      </c>
    </row>
    <row r="219" s="14" customFormat="1">
      <c r="A219" s="14"/>
      <c r="B219" s="250"/>
      <c r="C219" s="251"/>
      <c r="D219" s="235" t="s">
        <v>165</v>
      </c>
      <c r="E219" s="252" t="s">
        <v>1</v>
      </c>
      <c r="F219" s="253" t="s">
        <v>2018</v>
      </c>
      <c r="G219" s="251"/>
      <c r="H219" s="254">
        <v>1.3300000000000001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165</v>
      </c>
      <c r="AU219" s="260" t="s">
        <v>87</v>
      </c>
      <c r="AV219" s="14" t="s">
        <v>87</v>
      </c>
      <c r="AW219" s="14" t="s">
        <v>33</v>
      </c>
      <c r="AX219" s="14" t="s">
        <v>78</v>
      </c>
      <c r="AY219" s="260" t="s">
        <v>155</v>
      </c>
    </row>
    <row r="220" s="14" customFormat="1">
      <c r="A220" s="14"/>
      <c r="B220" s="250"/>
      <c r="C220" s="251"/>
      <c r="D220" s="235" t="s">
        <v>165</v>
      </c>
      <c r="E220" s="252" t="s">
        <v>1</v>
      </c>
      <c r="F220" s="253" t="s">
        <v>488</v>
      </c>
      <c r="G220" s="251"/>
      <c r="H220" s="254">
        <v>2.2229999999999999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165</v>
      </c>
      <c r="AU220" s="260" t="s">
        <v>87</v>
      </c>
      <c r="AV220" s="14" t="s">
        <v>87</v>
      </c>
      <c r="AW220" s="14" t="s">
        <v>33</v>
      </c>
      <c r="AX220" s="14" t="s">
        <v>78</v>
      </c>
      <c r="AY220" s="260" t="s">
        <v>155</v>
      </c>
    </row>
    <row r="221" s="14" customFormat="1">
      <c r="A221" s="14"/>
      <c r="B221" s="250"/>
      <c r="C221" s="251"/>
      <c r="D221" s="235" t="s">
        <v>165</v>
      </c>
      <c r="E221" s="252" t="s">
        <v>1</v>
      </c>
      <c r="F221" s="253" t="s">
        <v>491</v>
      </c>
      <c r="G221" s="251"/>
      <c r="H221" s="254">
        <v>9.6899999999999995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165</v>
      </c>
      <c r="AU221" s="260" t="s">
        <v>87</v>
      </c>
      <c r="AV221" s="14" t="s">
        <v>87</v>
      </c>
      <c r="AW221" s="14" t="s">
        <v>33</v>
      </c>
      <c r="AX221" s="14" t="s">
        <v>78</v>
      </c>
      <c r="AY221" s="260" t="s">
        <v>155</v>
      </c>
    </row>
    <row r="222" s="14" customFormat="1">
      <c r="A222" s="14"/>
      <c r="B222" s="250"/>
      <c r="C222" s="251"/>
      <c r="D222" s="235" t="s">
        <v>165</v>
      </c>
      <c r="E222" s="252" t="s">
        <v>1</v>
      </c>
      <c r="F222" s="253" t="s">
        <v>2019</v>
      </c>
      <c r="G222" s="251"/>
      <c r="H222" s="254">
        <v>14.231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165</v>
      </c>
      <c r="AU222" s="260" t="s">
        <v>87</v>
      </c>
      <c r="AV222" s="14" t="s">
        <v>87</v>
      </c>
      <c r="AW222" s="14" t="s">
        <v>33</v>
      </c>
      <c r="AX222" s="14" t="s">
        <v>78</v>
      </c>
      <c r="AY222" s="260" t="s">
        <v>155</v>
      </c>
    </row>
    <row r="223" s="15" customFormat="1">
      <c r="A223" s="15"/>
      <c r="B223" s="261"/>
      <c r="C223" s="262"/>
      <c r="D223" s="235" t="s">
        <v>165</v>
      </c>
      <c r="E223" s="263" t="s">
        <v>1</v>
      </c>
      <c r="F223" s="264" t="s">
        <v>168</v>
      </c>
      <c r="G223" s="262"/>
      <c r="H223" s="265">
        <v>74.438000000000002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1" t="s">
        <v>165</v>
      </c>
      <c r="AU223" s="271" t="s">
        <v>87</v>
      </c>
      <c r="AV223" s="15" t="s">
        <v>161</v>
      </c>
      <c r="AW223" s="15" t="s">
        <v>33</v>
      </c>
      <c r="AX223" s="15" t="s">
        <v>85</v>
      </c>
      <c r="AY223" s="271" t="s">
        <v>155</v>
      </c>
    </row>
    <row r="224" s="2" customFormat="1" ht="33" customHeight="1">
      <c r="A224" s="39"/>
      <c r="B224" s="40"/>
      <c r="C224" s="221" t="s">
        <v>334</v>
      </c>
      <c r="D224" s="221" t="s">
        <v>157</v>
      </c>
      <c r="E224" s="222" t="s">
        <v>2020</v>
      </c>
      <c r="F224" s="223" t="s">
        <v>2021</v>
      </c>
      <c r="G224" s="224" t="s">
        <v>460</v>
      </c>
      <c r="H224" s="225">
        <v>187.81800000000001</v>
      </c>
      <c r="I224" s="226"/>
      <c r="J224" s="227">
        <f>ROUND(I224*H224,2)</f>
        <v>0</v>
      </c>
      <c r="K224" s="228"/>
      <c r="L224" s="45"/>
      <c r="M224" s="229" t="s">
        <v>1</v>
      </c>
      <c r="N224" s="230" t="s">
        <v>43</v>
      </c>
      <c r="O224" s="92"/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3" t="s">
        <v>161</v>
      </c>
      <c r="AT224" s="233" t="s">
        <v>157</v>
      </c>
      <c r="AU224" s="233" t="s">
        <v>87</v>
      </c>
      <c r="AY224" s="18" t="s">
        <v>155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85</v>
      </c>
      <c r="BK224" s="234">
        <f>ROUND(I224*H224,2)</f>
        <v>0</v>
      </c>
      <c r="BL224" s="18" t="s">
        <v>161</v>
      </c>
      <c r="BM224" s="233" t="s">
        <v>2022</v>
      </c>
    </row>
    <row r="225" s="2" customFormat="1">
      <c r="A225" s="39"/>
      <c r="B225" s="40"/>
      <c r="C225" s="41"/>
      <c r="D225" s="235" t="s">
        <v>163</v>
      </c>
      <c r="E225" s="41"/>
      <c r="F225" s="236" t="s">
        <v>2023</v>
      </c>
      <c r="G225" s="41"/>
      <c r="H225" s="41"/>
      <c r="I225" s="237"/>
      <c r="J225" s="41"/>
      <c r="K225" s="41"/>
      <c r="L225" s="45"/>
      <c r="M225" s="238"/>
      <c r="N225" s="239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163</v>
      </c>
      <c r="AU225" s="18" t="s">
        <v>87</v>
      </c>
    </row>
    <row r="226" s="13" customFormat="1">
      <c r="A226" s="13"/>
      <c r="B226" s="240"/>
      <c r="C226" s="241"/>
      <c r="D226" s="235" t="s">
        <v>165</v>
      </c>
      <c r="E226" s="242" t="s">
        <v>1</v>
      </c>
      <c r="F226" s="243" t="s">
        <v>578</v>
      </c>
      <c r="G226" s="241"/>
      <c r="H226" s="242" t="s">
        <v>1</v>
      </c>
      <c r="I226" s="244"/>
      <c r="J226" s="241"/>
      <c r="K226" s="241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165</v>
      </c>
      <c r="AU226" s="249" t="s">
        <v>87</v>
      </c>
      <c r="AV226" s="13" t="s">
        <v>85</v>
      </c>
      <c r="AW226" s="13" t="s">
        <v>33</v>
      </c>
      <c r="AX226" s="13" t="s">
        <v>78</v>
      </c>
      <c r="AY226" s="249" t="s">
        <v>155</v>
      </c>
    </row>
    <row r="227" s="13" customFormat="1">
      <c r="A227" s="13"/>
      <c r="B227" s="240"/>
      <c r="C227" s="241"/>
      <c r="D227" s="235" t="s">
        <v>165</v>
      </c>
      <c r="E227" s="242" t="s">
        <v>1</v>
      </c>
      <c r="F227" s="243" t="s">
        <v>579</v>
      </c>
      <c r="G227" s="241"/>
      <c r="H227" s="242" t="s">
        <v>1</v>
      </c>
      <c r="I227" s="244"/>
      <c r="J227" s="241"/>
      <c r="K227" s="241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165</v>
      </c>
      <c r="AU227" s="249" t="s">
        <v>87</v>
      </c>
      <c r="AV227" s="13" t="s">
        <v>85</v>
      </c>
      <c r="AW227" s="13" t="s">
        <v>33</v>
      </c>
      <c r="AX227" s="13" t="s">
        <v>78</v>
      </c>
      <c r="AY227" s="249" t="s">
        <v>155</v>
      </c>
    </row>
    <row r="228" s="13" customFormat="1">
      <c r="A228" s="13"/>
      <c r="B228" s="240"/>
      <c r="C228" s="241"/>
      <c r="D228" s="235" t="s">
        <v>165</v>
      </c>
      <c r="E228" s="242" t="s">
        <v>1</v>
      </c>
      <c r="F228" s="243" t="s">
        <v>558</v>
      </c>
      <c r="G228" s="241"/>
      <c r="H228" s="242" t="s">
        <v>1</v>
      </c>
      <c r="I228" s="244"/>
      <c r="J228" s="241"/>
      <c r="K228" s="241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165</v>
      </c>
      <c r="AU228" s="249" t="s">
        <v>87</v>
      </c>
      <c r="AV228" s="13" t="s">
        <v>85</v>
      </c>
      <c r="AW228" s="13" t="s">
        <v>33</v>
      </c>
      <c r="AX228" s="13" t="s">
        <v>78</v>
      </c>
      <c r="AY228" s="249" t="s">
        <v>155</v>
      </c>
    </row>
    <row r="229" s="14" customFormat="1">
      <c r="A229" s="14"/>
      <c r="B229" s="250"/>
      <c r="C229" s="251"/>
      <c r="D229" s="235" t="s">
        <v>165</v>
      </c>
      <c r="E229" s="252" t="s">
        <v>1</v>
      </c>
      <c r="F229" s="253" t="s">
        <v>2024</v>
      </c>
      <c r="G229" s="251"/>
      <c r="H229" s="254">
        <v>30.652999999999999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165</v>
      </c>
      <c r="AU229" s="260" t="s">
        <v>87</v>
      </c>
      <c r="AV229" s="14" t="s">
        <v>87</v>
      </c>
      <c r="AW229" s="14" t="s">
        <v>33</v>
      </c>
      <c r="AX229" s="14" t="s">
        <v>78</v>
      </c>
      <c r="AY229" s="260" t="s">
        <v>155</v>
      </c>
    </row>
    <row r="230" s="13" customFormat="1">
      <c r="A230" s="13"/>
      <c r="B230" s="240"/>
      <c r="C230" s="241"/>
      <c r="D230" s="235" t="s">
        <v>165</v>
      </c>
      <c r="E230" s="242" t="s">
        <v>1</v>
      </c>
      <c r="F230" s="243" t="s">
        <v>607</v>
      </c>
      <c r="G230" s="241"/>
      <c r="H230" s="242" t="s">
        <v>1</v>
      </c>
      <c r="I230" s="244"/>
      <c r="J230" s="241"/>
      <c r="K230" s="241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165</v>
      </c>
      <c r="AU230" s="249" t="s">
        <v>87</v>
      </c>
      <c r="AV230" s="13" t="s">
        <v>85</v>
      </c>
      <c r="AW230" s="13" t="s">
        <v>33</v>
      </c>
      <c r="AX230" s="13" t="s">
        <v>78</v>
      </c>
      <c r="AY230" s="249" t="s">
        <v>155</v>
      </c>
    </row>
    <row r="231" s="13" customFormat="1">
      <c r="A231" s="13"/>
      <c r="B231" s="240"/>
      <c r="C231" s="241"/>
      <c r="D231" s="235" t="s">
        <v>165</v>
      </c>
      <c r="E231" s="242" t="s">
        <v>1</v>
      </c>
      <c r="F231" s="243" t="s">
        <v>297</v>
      </c>
      <c r="G231" s="241"/>
      <c r="H231" s="242" t="s">
        <v>1</v>
      </c>
      <c r="I231" s="244"/>
      <c r="J231" s="241"/>
      <c r="K231" s="241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165</v>
      </c>
      <c r="AU231" s="249" t="s">
        <v>87</v>
      </c>
      <c r="AV231" s="13" t="s">
        <v>85</v>
      </c>
      <c r="AW231" s="13" t="s">
        <v>33</v>
      </c>
      <c r="AX231" s="13" t="s">
        <v>78</v>
      </c>
      <c r="AY231" s="249" t="s">
        <v>155</v>
      </c>
    </row>
    <row r="232" s="13" customFormat="1">
      <c r="A232" s="13"/>
      <c r="B232" s="240"/>
      <c r="C232" s="241"/>
      <c r="D232" s="235" t="s">
        <v>165</v>
      </c>
      <c r="E232" s="242" t="s">
        <v>1</v>
      </c>
      <c r="F232" s="243" t="s">
        <v>608</v>
      </c>
      <c r="G232" s="241"/>
      <c r="H232" s="242" t="s">
        <v>1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165</v>
      </c>
      <c r="AU232" s="249" t="s">
        <v>87</v>
      </c>
      <c r="AV232" s="13" t="s">
        <v>85</v>
      </c>
      <c r="AW232" s="13" t="s">
        <v>33</v>
      </c>
      <c r="AX232" s="13" t="s">
        <v>78</v>
      </c>
      <c r="AY232" s="249" t="s">
        <v>155</v>
      </c>
    </row>
    <row r="233" s="14" customFormat="1">
      <c r="A233" s="14"/>
      <c r="B233" s="250"/>
      <c r="C233" s="251"/>
      <c r="D233" s="235" t="s">
        <v>165</v>
      </c>
      <c r="E233" s="252" t="s">
        <v>1</v>
      </c>
      <c r="F233" s="253" t="s">
        <v>2025</v>
      </c>
      <c r="G233" s="251"/>
      <c r="H233" s="254">
        <v>193.98400000000001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165</v>
      </c>
      <c r="AU233" s="260" t="s">
        <v>87</v>
      </c>
      <c r="AV233" s="14" t="s">
        <v>87</v>
      </c>
      <c r="AW233" s="14" t="s">
        <v>33</v>
      </c>
      <c r="AX233" s="14" t="s">
        <v>78</v>
      </c>
      <c r="AY233" s="260" t="s">
        <v>155</v>
      </c>
    </row>
    <row r="234" s="14" customFormat="1">
      <c r="A234" s="14"/>
      <c r="B234" s="250"/>
      <c r="C234" s="251"/>
      <c r="D234" s="235" t="s">
        <v>165</v>
      </c>
      <c r="E234" s="252" t="s">
        <v>1</v>
      </c>
      <c r="F234" s="253" t="s">
        <v>2026</v>
      </c>
      <c r="G234" s="251"/>
      <c r="H234" s="254">
        <v>6.3070000000000004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165</v>
      </c>
      <c r="AU234" s="260" t="s">
        <v>87</v>
      </c>
      <c r="AV234" s="14" t="s">
        <v>87</v>
      </c>
      <c r="AW234" s="14" t="s">
        <v>33</v>
      </c>
      <c r="AX234" s="14" t="s">
        <v>78</v>
      </c>
      <c r="AY234" s="260" t="s">
        <v>155</v>
      </c>
    </row>
    <row r="235" s="13" customFormat="1">
      <c r="A235" s="13"/>
      <c r="B235" s="240"/>
      <c r="C235" s="241"/>
      <c r="D235" s="235" t="s">
        <v>165</v>
      </c>
      <c r="E235" s="242" t="s">
        <v>1</v>
      </c>
      <c r="F235" s="243" t="s">
        <v>740</v>
      </c>
      <c r="G235" s="241"/>
      <c r="H235" s="242" t="s">
        <v>1</v>
      </c>
      <c r="I235" s="244"/>
      <c r="J235" s="241"/>
      <c r="K235" s="241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165</v>
      </c>
      <c r="AU235" s="249" t="s">
        <v>87</v>
      </c>
      <c r="AV235" s="13" t="s">
        <v>85</v>
      </c>
      <c r="AW235" s="13" t="s">
        <v>33</v>
      </c>
      <c r="AX235" s="13" t="s">
        <v>78</v>
      </c>
      <c r="AY235" s="249" t="s">
        <v>155</v>
      </c>
    </row>
    <row r="236" s="14" customFormat="1">
      <c r="A236" s="14"/>
      <c r="B236" s="250"/>
      <c r="C236" s="251"/>
      <c r="D236" s="235" t="s">
        <v>165</v>
      </c>
      <c r="E236" s="252" t="s">
        <v>1</v>
      </c>
      <c r="F236" s="253" t="s">
        <v>2027</v>
      </c>
      <c r="G236" s="251"/>
      <c r="H236" s="254">
        <v>51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165</v>
      </c>
      <c r="AU236" s="260" t="s">
        <v>87</v>
      </c>
      <c r="AV236" s="14" t="s">
        <v>87</v>
      </c>
      <c r="AW236" s="14" t="s">
        <v>33</v>
      </c>
      <c r="AX236" s="14" t="s">
        <v>78</v>
      </c>
      <c r="AY236" s="260" t="s">
        <v>155</v>
      </c>
    </row>
    <row r="237" s="14" customFormat="1">
      <c r="A237" s="14"/>
      <c r="B237" s="250"/>
      <c r="C237" s="251"/>
      <c r="D237" s="235" t="s">
        <v>165</v>
      </c>
      <c r="E237" s="252" t="s">
        <v>1</v>
      </c>
      <c r="F237" s="253" t="s">
        <v>2028</v>
      </c>
      <c r="G237" s="251"/>
      <c r="H237" s="254">
        <v>76.218999999999994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165</v>
      </c>
      <c r="AU237" s="260" t="s">
        <v>87</v>
      </c>
      <c r="AV237" s="14" t="s">
        <v>87</v>
      </c>
      <c r="AW237" s="14" t="s">
        <v>33</v>
      </c>
      <c r="AX237" s="14" t="s">
        <v>78</v>
      </c>
      <c r="AY237" s="260" t="s">
        <v>155</v>
      </c>
    </row>
    <row r="238" s="13" customFormat="1">
      <c r="A238" s="13"/>
      <c r="B238" s="240"/>
      <c r="C238" s="241"/>
      <c r="D238" s="235" t="s">
        <v>165</v>
      </c>
      <c r="E238" s="242" t="s">
        <v>1</v>
      </c>
      <c r="F238" s="243" t="s">
        <v>626</v>
      </c>
      <c r="G238" s="241"/>
      <c r="H238" s="242" t="s">
        <v>1</v>
      </c>
      <c r="I238" s="244"/>
      <c r="J238" s="241"/>
      <c r="K238" s="241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165</v>
      </c>
      <c r="AU238" s="249" t="s">
        <v>87</v>
      </c>
      <c r="AV238" s="13" t="s">
        <v>85</v>
      </c>
      <c r="AW238" s="13" t="s">
        <v>33</v>
      </c>
      <c r="AX238" s="13" t="s">
        <v>78</v>
      </c>
      <c r="AY238" s="249" t="s">
        <v>155</v>
      </c>
    </row>
    <row r="239" s="13" customFormat="1">
      <c r="A239" s="13"/>
      <c r="B239" s="240"/>
      <c r="C239" s="241"/>
      <c r="D239" s="235" t="s">
        <v>165</v>
      </c>
      <c r="E239" s="242" t="s">
        <v>1</v>
      </c>
      <c r="F239" s="243" t="s">
        <v>297</v>
      </c>
      <c r="G239" s="241"/>
      <c r="H239" s="242" t="s">
        <v>1</v>
      </c>
      <c r="I239" s="244"/>
      <c r="J239" s="241"/>
      <c r="K239" s="241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165</v>
      </c>
      <c r="AU239" s="249" t="s">
        <v>87</v>
      </c>
      <c r="AV239" s="13" t="s">
        <v>85</v>
      </c>
      <c r="AW239" s="13" t="s">
        <v>33</v>
      </c>
      <c r="AX239" s="13" t="s">
        <v>78</v>
      </c>
      <c r="AY239" s="249" t="s">
        <v>155</v>
      </c>
    </row>
    <row r="240" s="13" customFormat="1">
      <c r="A240" s="13"/>
      <c r="B240" s="240"/>
      <c r="C240" s="241"/>
      <c r="D240" s="235" t="s">
        <v>165</v>
      </c>
      <c r="E240" s="242" t="s">
        <v>1</v>
      </c>
      <c r="F240" s="243" t="s">
        <v>630</v>
      </c>
      <c r="G240" s="241"/>
      <c r="H240" s="242" t="s">
        <v>1</v>
      </c>
      <c r="I240" s="244"/>
      <c r="J240" s="241"/>
      <c r="K240" s="241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165</v>
      </c>
      <c r="AU240" s="249" t="s">
        <v>87</v>
      </c>
      <c r="AV240" s="13" t="s">
        <v>85</v>
      </c>
      <c r="AW240" s="13" t="s">
        <v>33</v>
      </c>
      <c r="AX240" s="13" t="s">
        <v>78</v>
      </c>
      <c r="AY240" s="249" t="s">
        <v>155</v>
      </c>
    </row>
    <row r="241" s="14" customFormat="1">
      <c r="A241" s="14"/>
      <c r="B241" s="250"/>
      <c r="C241" s="251"/>
      <c r="D241" s="235" t="s">
        <v>165</v>
      </c>
      <c r="E241" s="252" t="s">
        <v>1</v>
      </c>
      <c r="F241" s="253" t="s">
        <v>2029</v>
      </c>
      <c r="G241" s="251"/>
      <c r="H241" s="254">
        <v>17.472000000000001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165</v>
      </c>
      <c r="AU241" s="260" t="s">
        <v>87</v>
      </c>
      <c r="AV241" s="14" t="s">
        <v>87</v>
      </c>
      <c r="AW241" s="14" t="s">
        <v>33</v>
      </c>
      <c r="AX241" s="14" t="s">
        <v>78</v>
      </c>
      <c r="AY241" s="260" t="s">
        <v>155</v>
      </c>
    </row>
    <row r="242" s="15" customFormat="1">
      <c r="A242" s="15"/>
      <c r="B242" s="261"/>
      <c r="C242" s="262"/>
      <c r="D242" s="235" t="s">
        <v>165</v>
      </c>
      <c r="E242" s="263" t="s">
        <v>100</v>
      </c>
      <c r="F242" s="264" t="s">
        <v>168</v>
      </c>
      <c r="G242" s="262"/>
      <c r="H242" s="265">
        <v>375.63499999999999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1" t="s">
        <v>165</v>
      </c>
      <c r="AU242" s="271" t="s">
        <v>87</v>
      </c>
      <c r="AV242" s="15" t="s">
        <v>161</v>
      </c>
      <c r="AW242" s="15" t="s">
        <v>33</v>
      </c>
      <c r="AX242" s="15" t="s">
        <v>78</v>
      </c>
      <c r="AY242" s="271" t="s">
        <v>155</v>
      </c>
    </row>
    <row r="243" s="14" customFormat="1">
      <c r="A243" s="14"/>
      <c r="B243" s="250"/>
      <c r="C243" s="251"/>
      <c r="D243" s="235" t="s">
        <v>165</v>
      </c>
      <c r="E243" s="252" t="s">
        <v>1</v>
      </c>
      <c r="F243" s="253" t="s">
        <v>676</v>
      </c>
      <c r="G243" s="251"/>
      <c r="H243" s="254">
        <v>187.81800000000001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165</v>
      </c>
      <c r="AU243" s="260" t="s">
        <v>87</v>
      </c>
      <c r="AV243" s="14" t="s">
        <v>87</v>
      </c>
      <c r="AW243" s="14" t="s">
        <v>33</v>
      </c>
      <c r="AX243" s="14" t="s">
        <v>85</v>
      </c>
      <c r="AY243" s="260" t="s">
        <v>155</v>
      </c>
    </row>
    <row r="244" s="2" customFormat="1" ht="33" customHeight="1">
      <c r="A244" s="39"/>
      <c r="B244" s="40"/>
      <c r="C244" s="221" t="s">
        <v>360</v>
      </c>
      <c r="D244" s="221" t="s">
        <v>157</v>
      </c>
      <c r="E244" s="222" t="s">
        <v>2030</v>
      </c>
      <c r="F244" s="223" t="s">
        <v>2031</v>
      </c>
      <c r="G244" s="224" t="s">
        <v>460</v>
      </c>
      <c r="H244" s="225">
        <v>112.691</v>
      </c>
      <c r="I244" s="226"/>
      <c r="J244" s="227">
        <f>ROUND(I244*H244,2)</f>
        <v>0</v>
      </c>
      <c r="K244" s="228"/>
      <c r="L244" s="45"/>
      <c r="M244" s="229" t="s">
        <v>1</v>
      </c>
      <c r="N244" s="230" t="s">
        <v>43</v>
      </c>
      <c r="O244" s="92"/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3" t="s">
        <v>161</v>
      </c>
      <c r="AT244" s="233" t="s">
        <v>157</v>
      </c>
      <c r="AU244" s="233" t="s">
        <v>87</v>
      </c>
      <c r="AY244" s="18" t="s">
        <v>155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85</v>
      </c>
      <c r="BK244" s="234">
        <f>ROUND(I244*H244,2)</f>
        <v>0</v>
      </c>
      <c r="BL244" s="18" t="s">
        <v>161</v>
      </c>
      <c r="BM244" s="233" t="s">
        <v>2032</v>
      </c>
    </row>
    <row r="245" s="2" customFormat="1">
      <c r="A245" s="39"/>
      <c r="B245" s="40"/>
      <c r="C245" s="41"/>
      <c r="D245" s="235" t="s">
        <v>163</v>
      </c>
      <c r="E245" s="41"/>
      <c r="F245" s="236" t="s">
        <v>2033</v>
      </c>
      <c r="G245" s="41"/>
      <c r="H245" s="41"/>
      <c r="I245" s="237"/>
      <c r="J245" s="41"/>
      <c r="K245" s="41"/>
      <c r="L245" s="45"/>
      <c r="M245" s="238"/>
      <c r="N245" s="239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163</v>
      </c>
      <c r="AU245" s="18" t="s">
        <v>87</v>
      </c>
    </row>
    <row r="246" s="14" customFormat="1">
      <c r="A246" s="14"/>
      <c r="B246" s="250"/>
      <c r="C246" s="251"/>
      <c r="D246" s="235" t="s">
        <v>165</v>
      </c>
      <c r="E246" s="252" t="s">
        <v>1</v>
      </c>
      <c r="F246" s="253" t="s">
        <v>682</v>
      </c>
      <c r="G246" s="251"/>
      <c r="H246" s="254">
        <v>112.691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165</v>
      </c>
      <c r="AU246" s="260" t="s">
        <v>87</v>
      </c>
      <c r="AV246" s="14" t="s">
        <v>87</v>
      </c>
      <c r="AW246" s="14" t="s">
        <v>33</v>
      </c>
      <c r="AX246" s="14" t="s">
        <v>85</v>
      </c>
      <c r="AY246" s="260" t="s">
        <v>155</v>
      </c>
    </row>
    <row r="247" s="2" customFormat="1" ht="33" customHeight="1">
      <c r="A247" s="39"/>
      <c r="B247" s="40"/>
      <c r="C247" s="221" t="s">
        <v>372</v>
      </c>
      <c r="D247" s="221" t="s">
        <v>157</v>
      </c>
      <c r="E247" s="222" t="s">
        <v>2034</v>
      </c>
      <c r="F247" s="223" t="s">
        <v>2035</v>
      </c>
      <c r="G247" s="224" t="s">
        <v>460</v>
      </c>
      <c r="H247" s="225">
        <v>75.126999999999995</v>
      </c>
      <c r="I247" s="226"/>
      <c r="J247" s="227">
        <f>ROUND(I247*H247,2)</f>
        <v>0</v>
      </c>
      <c r="K247" s="228"/>
      <c r="L247" s="45"/>
      <c r="M247" s="229" t="s">
        <v>1</v>
      </c>
      <c r="N247" s="230" t="s">
        <v>43</v>
      </c>
      <c r="O247" s="92"/>
      <c r="P247" s="231">
        <f>O247*H247</f>
        <v>0</v>
      </c>
      <c r="Q247" s="231">
        <v>0</v>
      </c>
      <c r="R247" s="231">
        <f>Q247*H247</f>
        <v>0</v>
      </c>
      <c r="S247" s="231">
        <v>0</v>
      </c>
      <c r="T247" s="23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3" t="s">
        <v>161</v>
      </c>
      <c r="AT247" s="233" t="s">
        <v>157</v>
      </c>
      <c r="AU247" s="233" t="s">
        <v>87</v>
      </c>
      <c r="AY247" s="18" t="s">
        <v>155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85</v>
      </c>
      <c r="BK247" s="234">
        <f>ROUND(I247*H247,2)</f>
        <v>0</v>
      </c>
      <c r="BL247" s="18" t="s">
        <v>161</v>
      </c>
      <c r="BM247" s="233" t="s">
        <v>2036</v>
      </c>
    </row>
    <row r="248" s="2" customFormat="1">
      <c r="A248" s="39"/>
      <c r="B248" s="40"/>
      <c r="C248" s="41"/>
      <c r="D248" s="235" t="s">
        <v>163</v>
      </c>
      <c r="E248" s="41"/>
      <c r="F248" s="236" t="s">
        <v>2037</v>
      </c>
      <c r="G248" s="41"/>
      <c r="H248" s="41"/>
      <c r="I248" s="237"/>
      <c r="J248" s="41"/>
      <c r="K248" s="41"/>
      <c r="L248" s="45"/>
      <c r="M248" s="238"/>
      <c r="N248" s="239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163</v>
      </c>
      <c r="AU248" s="18" t="s">
        <v>87</v>
      </c>
    </row>
    <row r="249" s="14" customFormat="1">
      <c r="A249" s="14"/>
      <c r="B249" s="250"/>
      <c r="C249" s="251"/>
      <c r="D249" s="235" t="s">
        <v>165</v>
      </c>
      <c r="E249" s="252" t="s">
        <v>1</v>
      </c>
      <c r="F249" s="253" t="s">
        <v>688</v>
      </c>
      <c r="G249" s="251"/>
      <c r="H249" s="254">
        <v>75.126999999999995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165</v>
      </c>
      <c r="AU249" s="260" t="s">
        <v>87</v>
      </c>
      <c r="AV249" s="14" t="s">
        <v>87</v>
      </c>
      <c r="AW249" s="14" t="s">
        <v>33</v>
      </c>
      <c r="AX249" s="14" t="s">
        <v>85</v>
      </c>
      <c r="AY249" s="260" t="s">
        <v>155</v>
      </c>
    </row>
    <row r="250" s="2" customFormat="1" ht="21.75" customHeight="1">
      <c r="A250" s="39"/>
      <c r="B250" s="40"/>
      <c r="C250" s="221" t="s">
        <v>378</v>
      </c>
      <c r="D250" s="221" t="s">
        <v>157</v>
      </c>
      <c r="E250" s="222" t="s">
        <v>708</v>
      </c>
      <c r="F250" s="223" t="s">
        <v>709</v>
      </c>
      <c r="G250" s="224" t="s">
        <v>160</v>
      </c>
      <c r="H250" s="225">
        <v>867.75800000000004</v>
      </c>
      <c r="I250" s="226"/>
      <c r="J250" s="227">
        <f>ROUND(I250*H250,2)</f>
        <v>0</v>
      </c>
      <c r="K250" s="228"/>
      <c r="L250" s="45"/>
      <c r="M250" s="229" t="s">
        <v>1</v>
      </c>
      <c r="N250" s="230" t="s">
        <v>43</v>
      </c>
      <c r="O250" s="92"/>
      <c r="P250" s="231">
        <f>O250*H250</f>
        <v>0</v>
      </c>
      <c r="Q250" s="231">
        <v>0.00059000000000000003</v>
      </c>
      <c r="R250" s="231">
        <f>Q250*H250</f>
        <v>0.51197722000000001</v>
      </c>
      <c r="S250" s="231">
        <v>0</v>
      </c>
      <c r="T250" s="23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3" t="s">
        <v>161</v>
      </c>
      <c r="AT250" s="233" t="s">
        <v>157</v>
      </c>
      <c r="AU250" s="233" t="s">
        <v>87</v>
      </c>
      <c r="AY250" s="18" t="s">
        <v>155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85</v>
      </c>
      <c r="BK250" s="234">
        <f>ROUND(I250*H250,2)</f>
        <v>0</v>
      </c>
      <c r="BL250" s="18" t="s">
        <v>161</v>
      </c>
      <c r="BM250" s="233" t="s">
        <v>2038</v>
      </c>
    </row>
    <row r="251" s="2" customFormat="1">
      <c r="A251" s="39"/>
      <c r="B251" s="40"/>
      <c r="C251" s="41"/>
      <c r="D251" s="235" t="s">
        <v>163</v>
      </c>
      <c r="E251" s="41"/>
      <c r="F251" s="236" t="s">
        <v>711</v>
      </c>
      <c r="G251" s="41"/>
      <c r="H251" s="41"/>
      <c r="I251" s="237"/>
      <c r="J251" s="41"/>
      <c r="K251" s="41"/>
      <c r="L251" s="45"/>
      <c r="M251" s="238"/>
      <c r="N251" s="239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163</v>
      </c>
      <c r="AU251" s="18" t="s">
        <v>87</v>
      </c>
    </row>
    <row r="252" s="13" customFormat="1">
      <c r="A252" s="13"/>
      <c r="B252" s="240"/>
      <c r="C252" s="241"/>
      <c r="D252" s="235" t="s">
        <v>165</v>
      </c>
      <c r="E252" s="242" t="s">
        <v>1</v>
      </c>
      <c r="F252" s="243" t="s">
        <v>578</v>
      </c>
      <c r="G252" s="241"/>
      <c r="H252" s="242" t="s">
        <v>1</v>
      </c>
      <c r="I252" s="244"/>
      <c r="J252" s="241"/>
      <c r="K252" s="241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165</v>
      </c>
      <c r="AU252" s="249" t="s">
        <v>87</v>
      </c>
      <c r="AV252" s="13" t="s">
        <v>85</v>
      </c>
      <c r="AW252" s="13" t="s">
        <v>33</v>
      </c>
      <c r="AX252" s="13" t="s">
        <v>78</v>
      </c>
      <c r="AY252" s="249" t="s">
        <v>155</v>
      </c>
    </row>
    <row r="253" s="13" customFormat="1">
      <c r="A253" s="13"/>
      <c r="B253" s="240"/>
      <c r="C253" s="241"/>
      <c r="D253" s="235" t="s">
        <v>165</v>
      </c>
      <c r="E253" s="242" t="s">
        <v>1</v>
      </c>
      <c r="F253" s="243" t="s">
        <v>579</v>
      </c>
      <c r="G253" s="241"/>
      <c r="H253" s="242" t="s">
        <v>1</v>
      </c>
      <c r="I253" s="244"/>
      <c r="J253" s="241"/>
      <c r="K253" s="241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165</v>
      </c>
      <c r="AU253" s="249" t="s">
        <v>87</v>
      </c>
      <c r="AV253" s="13" t="s">
        <v>85</v>
      </c>
      <c r="AW253" s="13" t="s">
        <v>33</v>
      </c>
      <c r="AX253" s="13" t="s">
        <v>78</v>
      </c>
      <c r="AY253" s="249" t="s">
        <v>155</v>
      </c>
    </row>
    <row r="254" s="13" customFormat="1">
      <c r="A254" s="13"/>
      <c r="B254" s="240"/>
      <c r="C254" s="241"/>
      <c r="D254" s="235" t="s">
        <v>165</v>
      </c>
      <c r="E254" s="242" t="s">
        <v>1</v>
      </c>
      <c r="F254" s="243" t="s">
        <v>558</v>
      </c>
      <c r="G254" s="241"/>
      <c r="H254" s="242" t="s">
        <v>1</v>
      </c>
      <c r="I254" s="244"/>
      <c r="J254" s="241"/>
      <c r="K254" s="241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165</v>
      </c>
      <c r="AU254" s="249" t="s">
        <v>87</v>
      </c>
      <c r="AV254" s="13" t="s">
        <v>85</v>
      </c>
      <c r="AW254" s="13" t="s">
        <v>33</v>
      </c>
      <c r="AX254" s="13" t="s">
        <v>78</v>
      </c>
      <c r="AY254" s="249" t="s">
        <v>155</v>
      </c>
    </row>
    <row r="255" s="14" customFormat="1">
      <c r="A255" s="14"/>
      <c r="B255" s="250"/>
      <c r="C255" s="251"/>
      <c r="D255" s="235" t="s">
        <v>165</v>
      </c>
      <c r="E255" s="252" t="s">
        <v>1</v>
      </c>
      <c r="F255" s="253" t="s">
        <v>2039</v>
      </c>
      <c r="G255" s="251"/>
      <c r="H255" s="254">
        <v>83.980000000000004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165</v>
      </c>
      <c r="AU255" s="260" t="s">
        <v>87</v>
      </c>
      <c r="AV255" s="14" t="s">
        <v>87</v>
      </c>
      <c r="AW255" s="14" t="s">
        <v>33</v>
      </c>
      <c r="AX255" s="14" t="s">
        <v>78</v>
      </c>
      <c r="AY255" s="260" t="s">
        <v>155</v>
      </c>
    </row>
    <row r="256" s="13" customFormat="1">
      <c r="A256" s="13"/>
      <c r="B256" s="240"/>
      <c r="C256" s="241"/>
      <c r="D256" s="235" t="s">
        <v>165</v>
      </c>
      <c r="E256" s="242" t="s">
        <v>1</v>
      </c>
      <c r="F256" s="243" t="s">
        <v>607</v>
      </c>
      <c r="G256" s="241"/>
      <c r="H256" s="242" t="s">
        <v>1</v>
      </c>
      <c r="I256" s="244"/>
      <c r="J256" s="241"/>
      <c r="K256" s="241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165</v>
      </c>
      <c r="AU256" s="249" t="s">
        <v>87</v>
      </c>
      <c r="AV256" s="13" t="s">
        <v>85</v>
      </c>
      <c r="AW256" s="13" t="s">
        <v>33</v>
      </c>
      <c r="AX256" s="13" t="s">
        <v>78</v>
      </c>
      <c r="AY256" s="249" t="s">
        <v>155</v>
      </c>
    </row>
    <row r="257" s="13" customFormat="1">
      <c r="A257" s="13"/>
      <c r="B257" s="240"/>
      <c r="C257" s="241"/>
      <c r="D257" s="235" t="s">
        <v>165</v>
      </c>
      <c r="E257" s="242" t="s">
        <v>1</v>
      </c>
      <c r="F257" s="243" t="s">
        <v>297</v>
      </c>
      <c r="G257" s="241"/>
      <c r="H257" s="242" t="s">
        <v>1</v>
      </c>
      <c r="I257" s="244"/>
      <c r="J257" s="241"/>
      <c r="K257" s="241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165</v>
      </c>
      <c r="AU257" s="249" t="s">
        <v>87</v>
      </c>
      <c r="AV257" s="13" t="s">
        <v>85</v>
      </c>
      <c r="AW257" s="13" t="s">
        <v>33</v>
      </c>
      <c r="AX257" s="13" t="s">
        <v>78</v>
      </c>
      <c r="AY257" s="249" t="s">
        <v>155</v>
      </c>
    </row>
    <row r="258" s="13" customFormat="1">
      <c r="A258" s="13"/>
      <c r="B258" s="240"/>
      <c r="C258" s="241"/>
      <c r="D258" s="235" t="s">
        <v>165</v>
      </c>
      <c r="E258" s="242" t="s">
        <v>1</v>
      </c>
      <c r="F258" s="243" t="s">
        <v>608</v>
      </c>
      <c r="G258" s="241"/>
      <c r="H258" s="242" t="s">
        <v>1</v>
      </c>
      <c r="I258" s="244"/>
      <c r="J258" s="241"/>
      <c r="K258" s="241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165</v>
      </c>
      <c r="AU258" s="249" t="s">
        <v>87</v>
      </c>
      <c r="AV258" s="13" t="s">
        <v>85</v>
      </c>
      <c r="AW258" s="13" t="s">
        <v>33</v>
      </c>
      <c r="AX258" s="13" t="s">
        <v>78</v>
      </c>
      <c r="AY258" s="249" t="s">
        <v>155</v>
      </c>
    </row>
    <row r="259" s="14" customFormat="1">
      <c r="A259" s="14"/>
      <c r="B259" s="250"/>
      <c r="C259" s="251"/>
      <c r="D259" s="235" t="s">
        <v>165</v>
      </c>
      <c r="E259" s="252" t="s">
        <v>1</v>
      </c>
      <c r="F259" s="253" t="s">
        <v>2040</v>
      </c>
      <c r="G259" s="251"/>
      <c r="H259" s="254">
        <v>457.24799999999999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165</v>
      </c>
      <c r="AU259" s="260" t="s">
        <v>87</v>
      </c>
      <c r="AV259" s="14" t="s">
        <v>87</v>
      </c>
      <c r="AW259" s="14" t="s">
        <v>33</v>
      </c>
      <c r="AX259" s="14" t="s">
        <v>78</v>
      </c>
      <c r="AY259" s="260" t="s">
        <v>155</v>
      </c>
    </row>
    <row r="260" s="13" customFormat="1">
      <c r="A260" s="13"/>
      <c r="B260" s="240"/>
      <c r="C260" s="241"/>
      <c r="D260" s="235" t="s">
        <v>165</v>
      </c>
      <c r="E260" s="242" t="s">
        <v>1</v>
      </c>
      <c r="F260" s="243" t="s">
        <v>740</v>
      </c>
      <c r="G260" s="241"/>
      <c r="H260" s="242" t="s">
        <v>1</v>
      </c>
      <c r="I260" s="244"/>
      <c r="J260" s="241"/>
      <c r="K260" s="241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165</v>
      </c>
      <c r="AU260" s="249" t="s">
        <v>87</v>
      </c>
      <c r="AV260" s="13" t="s">
        <v>85</v>
      </c>
      <c r="AW260" s="13" t="s">
        <v>33</v>
      </c>
      <c r="AX260" s="13" t="s">
        <v>78</v>
      </c>
      <c r="AY260" s="249" t="s">
        <v>155</v>
      </c>
    </row>
    <row r="261" s="14" customFormat="1">
      <c r="A261" s="14"/>
      <c r="B261" s="250"/>
      <c r="C261" s="251"/>
      <c r="D261" s="235" t="s">
        <v>165</v>
      </c>
      <c r="E261" s="252" t="s">
        <v>1</v>
      </c>
      <c r="F261" s="253" t="s">
        <v>2041</v>
      </c>
      <c r="G261" s="251"/>
      <c r="H261" s="254">
        <v>268.29000000000002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165</v>
      </c>
      <c r="AU261" s="260" t="s">
        <v>87</v>
      </c>
      <c r="AV261" s="14" t="s">
        <v>87</v>
      </c>
      <c r="AW261" s="14" t="s">
        <v>33</v>
      </c>
      <c r="AX261" s="14" t="s">
        <v>78</v>
      </c>
      <c r="AY261" s="260" t="s">
        <v>155</v>
      </c>
    </row>
    <row r="262" s="13" customFormat="1">
      <c r="A262" s="13"/>
      <c r="B262" s="240"/>
      <c r="C262" s="241"/>
      <c r="D262" s="235" t="s">
        <v>165</v>
      </c>
      <c r="E262" s="242" t="s">
        <v>1</v>
      </c>
      <c r="F262" s="243" t="s">
        <v>626</v>
      </c>
      <c r="G262" s="241"/>
      <c r="H262" s="242" t="s">
        <v>1</v>
      </c>
      <c r="I262" s="244"/>
      <c r="J262" s="241"/>
      <c r="K262" s="241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165</v>
      </c>
      <c r="AU262" s="249" t="s">
        <v>87</v>
      </c>
      <c r="AV262" s="13" t="s">
        <v>85</v>
      </c>
      <c r="AW262" s="13" t="s">
        <v>33</v>
      </c>
      <c r="AX262" s="13" t="s">
        <v>78</v>
      </c>
      <c r="AY262" s="249" t="s">
        <v>155</v>
      </c>
    </row>
    <row r="263" s="13" customFormat="1">
      <c r="A263" s="13"/>
      <c r="B263" s="240"/>
      <c r="C263" s="241"/>
      <c r="D263" s="235" t="s">
        <v>165</v>
      </c>
      <c r="E263" s="242" t="s">
        <v>1</v>
      </c>
      <c r="F263" s="243" t="s">
        <v>297</v>
      </c>
      <c r="G263" s="241"/>
      <c r="H263" s="242" t="s">
        <v>1</v>
      </c>
      <c r="I263" s="244"/>
      <c r="J263" s="241"/>
      <c r="K263" s="241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165</v>
      </c>
      <c r="AU263" s="249" t="s">
        <v>87</v>
      </c>
      <c r="AV263" s="13" t="s">
        <v>85</v>
      </c>
      <c r="AW263" s="13" t="s">
        <v>33</v>
      </c>
      <c r="AX263" s="13" t="s">
        <v>78</v>
      </c>
      <c r="AY263" s="249" t="s">
        <v>155</v>
      </c>
    </row>
    <row r="264" s="13" customFormat="1">
      <c r="A264" s="13"/>
      <c r="B264" s="240"/>
      <c r="C264" s="241"/>
      <c r="D264" s="235" t="s">
        <v>165</v>
      </c>
      <c r="E264" s="242" t="s">
        <v>1</v>
      </c>
      <c r="F264" s="243" t="s">
        <v>630</v>
      </c>
      <c r="G264" s="241"/>
      <c r="H264" s="242" t="s">
        <v>1</v>
      </c>
      <c r="I264" s="244"/>
      <c r="J264" s="241"/>
      <c r="K264" s="241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165</v>
      </c>
      <c r="AU264" s="249" t="s">
        <v>87</v>
      </c>
      <c r="AV264" s="13" t="s">
        <v>85</v>
      </c>
      <c r="AW264" s="13" t="s">
        <v>33</v>
      </c>
      <c r="AX264" s="13" t="s">
        <v>78</v>
      </c>
      <c r="AY264" s="249" t="s">
        <v>155</v>
      </c>
    </row>
    <row r="265" s="14" customFormat="1">
      <c r="A265" s="14"/>
      <c r="B265" s="250"/>
      <c r="C265" s="251"/>
      <c r="D265" s="235" t="s">
        <v>165</v>
      </c>
      <c r="E265" s="252" t="s">
        <v>1</v>
      </c>
      <c r="F265" s="253" t="s">
        <v>2042</v>
      </c>
      <c r="G265" s="251"/>
      <c r="H265" s="254">
        <v>58.240000000000002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165</v>
      </c>
      <c r="AU265" s="260" t="s">
        <v>87</v>
      </c>
      <c r="AV265" s="14" t="s">
        <v>87</v>
      </c>
      <c r="AW265" s="14" t="s">
        <v>33</v>
      </c>
      <c r="AX265" s="14" t="s">
        <v>78</v>
      </c>
      <c r="AY265" s="260" t="s">
        <v>155</v>
      </c>
    </row>
    <row r="266" s="15" customFormat="1">
      <c r="A266" s="15"/>
      <c r="B266" s="261"/>
      <c r="C266" s="262"/>
      <c r="D266" s="235" t="s">
        <v>165</v>
      </c>
      <c r="E266" s="263" t="s">
        <v>1</v>
      </c>
      <c r="F266" s="264" t="s">
        <v>168</v>
      </c>
      <c r="G266" s="262"/>
      <c r="H266" s="265">
        <v>867.75800000000004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165</v>
      </c>
      <c r="AU266" s="271" t="s">
        <v>87</v>
      </c>
      <c r="AV266" s="15" t="s">
        <v>161</v>
      </c>
      <c r="AW266" s="15" t="s">
        <v>33</v>
      </c>
      <c r="AX266" s="15" t="s">
        <v>85</v>
      </c>
      <c r="AY266" s="271" t="s">
        <v>155</v>
      </c>
    </row>
    <row r="267" s="2" customFormat="1" ht="21.75" customHeight="1">
      <c r="A267" s="39"/>
      <c r="B267" s="40"/>
      <c r="C267" s="221" t="s">
        <v>8</v>
      </c>
      <c r="D267" s="221" t="s">
        <v>157</v>
      </c>
      <c r="E267" s="222" t="s">
        <v>743</v>
      </c>
      <c r="F267" s="223" t="s">
        <v>744</v>
      </c>
      <c r="G267" s="224" t="s">
        <v>160</v>
      </c>
      <c r="H267" s="225">
        <v>867.75800000000004</v>
      </c>
      <c r="I267" s="226"/>
      <c r="J267" s="227">
        <f>ROUND(I267*H267,2)</f>
        <v>0</v>
      </c>
      <c r="K267" s="228"/>
      <c r="L267" s="45"/>
      <c r="M267" s="229" t="s">
        <v>1</v>
      </c>
      <c r="N267" s="230" t="s">
        <v>43</v>
      </c>
      <c r="O267" s="92"/>
      <c r="P267" s="231">
        <f>O267*H267</f>
        <v>0</v>
      </c>
      <c r="Q267" s="231">
        <v>0</v>
      </c>
      <c r="R267" s="231">
        <f>Q267*H267</f>
        <v>0</v>
      </c>
      <c r="S267" s="231">
        <v>0</v>
      </c>
      <c r="T267" s="232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3" t="s">
        <v>161</v>
      </c>
      <c r="AT267" s="233" t="s">
        <v>157</v>
      </c>
      <c r="AU267" s="233" t="s">
        <v>87</v>
      </c>
      <c r="AY267" s="18" t="s">
        <v>155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8" t="s">
        <v>85</v>
      </c>
      <c r="BK267" s="234">
        <f>ROUND(I267*H267,2)</f>
        <v>0</v>
      </c>
      <c r="BL267" s="18" t="s">
        <v>161</v>
      </c>
      <c r="BM267" s="233" t="s">
        <v>2043</v>
      </c>
    </row>
    <row r="268" s="2" customFormat="1">
      <c r="A268" s="39"/>
      <c r="B268" s="40"/>
      <c r="C268" s="41"/>
      <c r="D268" s="235" t="s">
        <v>163</v>
      </c>
      <c r="E268" s="41"/>
      <c r="F268" s="236" t="s">
        <v>746</v>
      </c>
      <c r="G268" s="41"/>
      <c r="H268" s="41"/>
      <c r="I268" s="237"/>
      <c r="J268" s="41"/>
      <c r="K268" s="41"/>
      <c r="L268" s="45"/>
      <c r="M268" s="238"/>
      <c r="N268" s="23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163</v>
      </c>
      <c r="AU268" s="18" t="s">
        <v>87</v>
      </c>
    </row>
    <row r="269" s="13" customFormat="1">
      <c r="A269" s="13"/>
      <c r="B269" s="240"/>
      <c r="C269" s="241"/>
      <c r="D269" s="235" t="s">
        <v>165</v>
      </c>
      <c r="E269" s="242" t="s">
        <v>1</v>
      </c>
      <c r="F269" s="243" t="s">
        <v>578</v>
      </c>
      <c r="G269" s="241"/>
      <c r="H269" s="242" t="s">
        <v>1</v>
      </c>
      <c r="I269" s="244"/>
      <c r="J269" s="241"/>
      <c r="K269" s="241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165</v>
      </c>
      <c r="AU269" s="249" t="s">
        <v>87</v>
      </c>
      <c r="AV269" s="13" t="s">
        <v>85</v>
      </c>
      <c r="AW269" s="13" t="s">
        <v>33</v>
      </c>
      <c r="AX269" s="13" t="s">
        <v>78</v>
      </c>
      <c r="AY269" s="249" t="s">
        <v>155</v>
      </c>
    </row>
    <row r="270" s="13" customFormat="1">
      <c r="A270" s="13"/>
      <c r="B270" s="240"/>
      <c r="C270" s="241"/>
      <c r="D270" s="235" t="s">
        <v>165</v>
      </c>
      <c r="E270" s="242" t="s">
        <v>1</v>
      </c>
      <c r="F270" s="243" t="s">
        <v>579</v>
      </c>
      <c r="G270" s="241"/>
      <c r="H270" s="242" t="s">
        <v>1</v>
      </c>
      <c r="I270" s="244"/>
      <c r="J270" s="241"/>
      <c r="K270" s="241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165</v>
      </c>
      <c r="AU270" s="249" t="s">
        <v>87</v>
      </c>
      <c r="AV270" s="13" t="s">
        <v>85</v>
      </c>
      <c r="AW270" s="13" t="s">
        <v>33</v>
      </c>
      <c r="AX270" s="13" t="s">
        <v>78</v>
      </c>
      <c r="AY270" s="249" t="s">
        <v>155</v>
      </c>
    </row>
    <row r="271" s="13" customFormat="1">
      <c r="A271" s="13"/>
      <c r="B271" s="240"/>
      <c r="C271" s="241"/>
      <c r="D271" s="235" t="s">
        <v>165</v>
      </c>
      <c r="E271" s="242" t="s">
        <v>1</v>
      </c>
      <c r="F271" s="243" t="s">
        <v>558</v>
      </c>
      <c r="G271" s="241"/>
      <c r="H271" s="242" t="s">
        <v>1</v>
      </c>
      <c r="I271" s="244"/>
      <c r="J271" s="241"/>
      <c r="K271" s="241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165</v>
      </c>
      <c r="AU271" s="249" t="s">
        <v>87</v>
      </c>
      <c r="AV271" s="13" t="s">
        <v>85</v>
      </c>
      <c r="AW271" s="13" t="s">
        <v>33</v>
      </c>
      <c r="AX271" s="13" t="s">
        <v>78</v>
      </c>
      <c r="AY271" s="249" t="s">
        <v>155</v>
      </c>
    </row>
    <row r="272" s="14" customFormat="1">
      <c r="A272" s="14"/>
      <c r="B272" s="250"/>
      <c r="C272" s="251"/>
      <c r="D272" s="235" t="s">
        <v>165</v>
      </c>
      <c r="E272" s="252" t="s">
        <v>1</v>
      </c>
      <c r="F272" s="253" t="s">
        <v>2039</v>
      </c>
      <c r="G272" s="251"/>
      <c r="H272" s="254">
        <v>83.980000000000004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165</v>
      </c>
      <c r="AU272" s="260" t="s">
        <v>87</v>
      </c>
      <c r="AV272" s="14" t="s">
        <v>87</v>
      </c>
      <c r="AW272" s="14" t="s">
        <v>33</v>
      </c>
      <c r="AX272" s="14" t="s">
        <v>78</v>
      </c>
      <c r="AY272" s="260" t="s">
        <v>155</v>
      </c>
    </row>
    <row r="273" s="13" customFormat="1">
      <c r="A273" s="13"/>
      <c r="B273" s="240"/>
      <c r="C273" s="241"/>
      <c r="D273" s="235" t="s">
        <v>165</v>
      </c>
      <c r="E273" s="242" t="s">
        <v>1</v>
      </c>
      <c r="F273" s="243" t="s">
        <v>607</v>
      </c>
      <c r="G273" s="241"/>
      <c r="H273" s="242" t="s">
        <v>1</v>
      </c>
      <c r="I273" s="244"/>
      <c r="J273" s="241"/>
      <c r="K273" s="241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165</v>
      </c>
      <c r="AU273" s="249" t="s">
        <v>87</v>
      </c>
      <c r="AV273" s="13" t="s">
        <v>85</v>
      </c>
      <c r="AW273" s="13" t="s">
        <v>33</v>
      </c>
      <c r="AX273" s="13" t="s">
        <v>78</v>
      </c>
      <c r="AY273" s="249" t="s">
        <v>155</v>
      </c>
    </row>
    <row r="274" s="13" customFormat="1">
      <c r="A274" s="13"/>
      <c r="B274" s="240"/>
      <c r="C274" s="241"/>
      <c r="D274" s="235" t="s">
        <v>165</v>
      </c>
      <c r="E274" s="242" t="s">
        <v>1</v>
      </c>
      <c r="F274" s="243" t="s">
        <v>297</v>
      </c>
      <c r="G274" s="241"/>
      <c r="H274" s="242" t="s">
        <v>1</v>
      </c>
      <c r="I274" s="244"/>
      <c r="J274" s="241"/>
      <c r="K274" s="241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165</v>
      </c>
      <c r="AU274" s="249" t="s">
        <v>87</v>
      </c>
      <c r="AV274" s="13" t="s">
        <v>85</v>
      </c>
      <c r="AW274" s="13" t="s">
        <v>33</v>
      </c>
      <c r="AX274" s="13" t="s">
        <v>78</v>
      </c>
      <c r="AY274" s="249" t="s">
        <v>155</v>
      </c>
    </row>
    <row r="275" s="13" customFormat="1">
      <c r="A275" s="13"/>
      <c r="B275" s="240"/>
      <c r="C275" s="241"/>
      <c r="D275" s="235" t="s">
        <v>165</v>
      </c>
      <c r="E275" s="242" t="s">
        <v>1</v>
      </c>
      <c r="F275" s="243" t="s">
        <v>608</v>
      </c>
      <c r="G275" s="241"/>
      <c r="H275" s="242" t="s">
        <v>1</v>
      </c>
      <c r="I275" s="244"/>
      <c r="J275" s="241"/>
      <c r="K275" s="241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165</v>
      </c>
      <c r="AU275" s="249" t="s">
        <v>87</v>
      </c>
      <c r="AV275" s="13" t="s">
        <v>85</v>
      </c>
      <c r="AW275" s="13" t="s">
        <v>33</v>
      </c>
      <c r="AX275" s="13" t="s">
        <v>78</v>
      </c>
      <c r="AY275" s="249" t="s">
        <v>155</v>
      </c>
    </row>
    <row r="276" s="14" customFormat="1">
      <c r="A276" s="14"/>
      <c r="B276" s="250"/>
      <c r="C276" s="251"/>
      <c r="D276" s="235" t="s">
        <v>165</v>
      </c>
      <c r="E276" s="252" t="s">
        <v>1</v>
      </c>
      <c r="F276" s="253" t="s">
        <v>2040</v>
      </c>
      <c r="G276" s="251"/>
      <c r="H276" s="254">
        <v>457.24799999999999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165</v>
      </c>
      <c r="AU276" s="260" t="s">
        <v>87</v>
      </c>
      <c r="AV276" s="14" t="s">
        <v>87</v>
      </c>
      <c r="AW276" s="14" t="s">
        <v>33</v>
      </c>
      <c r="AX276" s="14" t="s">
        <v>78</v>
      </c>
      <c r="AY276" s="260" t="s">
        <v>155</v>
      </c>
    </row>
    <row r="277" s="13" customFormat="1">
      <c r="A277" s="13"/>
      <c r="B277" s="240"/>
      <c r="C277" s="241"/>
      <c r="D277" s="235" t="s">
        <v>165</v>
      </c>
      <c r="E277" s="242" t="s">
        <v>1</v>
      </c>
      <c r="F277" s="243" t="s">
        <v>740</v>
      </c>
      <c r="G277" s="241"/>
      <c r="H277" s="242" t="s">
        <v>1</v>
      </c>
      <c r="I277" s="244"/>
      <c r="J277" s="241"/>
      <c r="K277" s="241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165</v>
      </c>
      <c r="AU277" s="249" t="s">
        <v>87</v>
      </c>
      <c r="AV277" s="13" t="s">
        <v>85</v>
      </c>
      <c r="AW277" s="13" t="s">
        <v>33</v>
      </c>
      <c r="AX277" s="13" t="s">
        <v>78</v>
      </c>
      <c r="AY277" s="249" t="s">
        <v>155</v>
      </c>
    </row>
    <row r="278" s="14" customFormat="1">
      <c r="A278" s="14"/>
      <c r="B278" s="250"/>
      <c r="C278" s="251"/>
      <c r="D278" s="235" t="s">
        <v>165</v>
      </c>
      <c r="E278" s="252" t="s">
        <v>1</v>
      </c>
      <c r="F278" s="253" t="s">
        <v>2041</v>
      </c>
      <c r="G278" s="251"/>
      <c r="H278" s="254">
        <v>268.29000000000002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165</v>
      </c>
      <c r="AU278" s="260" t="s">
        <v>87</v>
      </c>
      <c r="AV278" s="14" t="s">
        <v>87</v>
      </c>
      <c r="AW278" s="14" t="s">
        <v>33</v>
      </c>
      <c r="AX278" s="14" t="s">
        <v>78</v>
      </c>
      <c r="AY278" s="260" t="s">
        <v>155</v>
      </c>
    </row>
    <row r="279" s="13" customFormat="1">
      <c r="A279" s="13"/>
      <c r="B279" s="240"/>
      <c r="C279" s="241"/>
      <c r="D279" s="235" t="s">
        <v>165</v>
      </c>
      <c r="E279" s="242" t="s">
        <v>1</v>
      </c>
      <c r="F279" s="243" t="s">
        <v>626</v>
      </c>
      <c r="G279" s="241"/>
      <c r="H279" s="242" t="s">
        <v>1</v>
      </c>
      <c r="I279" s="244"/>
      <c r="J279" s="241"/>
      <c r="K279" s="241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165</v>
      </c>
      <c r="AU279" s="249" t="s">
        <v>87</v>
      </c>
      <c r="AV279" s="13" t="s">
        <v>85</v>
      </c>
      <c r="AW279" s="13" t="s">
        <v>33</v>
      </c>
      <c r="AX279" s="13" t="s">
        <v>78</v>
      </c>
      <c r="AY279" s="249" t="s">
        <v>155</v>
      </c>
    </row>
    <row r="280" s="13" customFormat="1">
      <c r="A280" s="13"/>
      <c r="B280" s="240"/>
      <c r="C280" s="241"/>
      <c r="D280" s="235" t="s">
        <v>165</v>
      </c>
      <c r="E280" s="242" t="s">
        <v>1</v>
      </c>
      <c r="F280" s="243" t="s">
        <v>297</v>
      </c>
      <c r="G280" s="241"/>
      <c r="H280" s="242" t="s">
        <v>1</v>
      </c>
      <c r="I280" s="244"/>
      <c r="J280" s="241"/>
      <c r="K280" s="241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165</v>
      </c>
      <c r="AU280" s="249" t="s">
        <v>87</v>
      </c>
      <c r="AV280" s="13" t="s">
        <v>85</v>
      </c>
      <c r="AW280" s="13" t="s">
        <v>33</v>
      </c>
      <c r="AX280" s="13" t="s">
        <v>78</v>
      </c>
      <c r="AY280" s="249" t="s">
        <v>155</v>
      </c>
    </row>
    <row r="281" s="13" customFormat="1">
      <c r="A281" s="13"/>
      <c r="B281" s="240"/>
      <c r="C281" s="241"/>
      <c r="D281" s="235" t="s">
        <v>165</v>
      </c>
      <c r="E281" s="242" t="s">
        <v>1</v>
      </c>
      <c r="F281" s="243" t="s">
        <v>630</v>
      </c>
      <c r="G281" s="241"/>
      <c r="H281" s="242" t="s">
        <v>1</v>
      </c>
      <c r="I281" s="244"/>
      <c r="J281" s="241"/>
      <c r="K281" s="241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165</v>
      </c>
      <c r="AU281" s="249" t="s">
        <v>87</v>
      </c>
      <c r="AV281" s="13" t="s">
        <v>85</v>
      </c>
      <c r="AW281" s="13" t="s">
        <v>33</v>
      </c>
      <c r="AX281" s="13" t="s">
        <v>78</v>
      </c>
      <c r="AY281" s="249" t="s">
        <v>155</v>
      </c>
    </row>
    <row r="282" s="14" customFormat="1">
      <c r="A282" s="14"/>
      <c r="B282" s="250"/>
      <c r="C282" s="251"/>
      <c r="D282" s="235" t="s">
        <v>165</v>
      </c>
      <c r="E282" s="252" t="s">
        <v>1</v>
      </c>
      <c r="F282" s="253" t="s">
        <v>2042</v>
      </c>
      <c r="G282" s="251"/>
      <c r="H282" s="254">
        <v>58.240000000000002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165</v>
      </c>
      <c r="AU282" s="260" t="s">
        <v>87</v>
      </c>
      <c r="AV282" s="14" t="s">
        <v>87</v>
      </c>
      <c r="AW282" s="14" t="s">
        <v>33</v>
      </c>
      <c r="AX282" s="14" t="s">
        <v>78</v>
      </c>
      <c r="AY282" s="260" t="s">
        <v>155</v>
      </c>
    </row>
    <row r="283" s="15" customFormat="1">
      <c r="A283" s="15"/>
      <c r="B283" s="261"/>
      <c r="C283" s="262"/>
      <c r="D283" s="235" t="s">
        <v>165</v>
      </c>
      <c r="E283" s="263" t="s">
        <v>1</v>
      </c>
      <c r="F283" s="264" t="s">
        <v>168</v>
      </c>
      <c r="G283" s="262"/>
      <c r="H283" s="265">
        <v>867.75800000000004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1" t="s">
        <v>165</v>
      </c>
      <c r="AU283" s="271" t="s">
        <v>87</v>
      </c>
      <c r="AV283" s="15" t="s">
        <v>161</v>
      </c>
      <c r="AW283" s="15" t="s">
        <v>33</v>
      </c>
      <c r="AX283" s="15" t="s">
        <v>85</v>
      </c>
      <c r="AY283" s="271" t="s">
        <v>155</v>
      </c>
    </row>
    <row r="284" s="2" customFormat="1" ht="33" customHeight="1">
      <c r="A284" s="39"/>
      <c r="B284" s="40"/>
      <c r="C284" s="221" t="s">
        <v>389</v>
      </c>
      <c r="D284" s="221" t="s">
        <v>157</v>
      </c>
      <c r="E284" s="222" t="s">
        <v>778</v>
      </c>
      <c r="F284" s="223" t="s">
        <v>779</v>
      </c>
      <c r="G284" s="224" t="s">
        <v>460</v>
      </c>
      <c r="H284" s="225">
        <v>300.50799999999998</v>
      </c>
      <c r="I284" s="226"/>
      <c r="J284" s="227">
        <f>ROUND(I284*H284,2)</f>
        <v>0</v>
      </c>
      <c r="K284" s="228"/>
      <c r="L284" s="45"/>
      <c r="M284" s="229" t="s">
        <v>1</v>
      </c>
      <c r="N284" s="230" t="s">
        <v>43</v>
      </c>
      <c r="O284" s="92"/>
      <c r="P284" s="231">
        <f>O284*H284</f>
        <v>0</v>
      </c>
      <c r="Q284" s="231">
        <v>0</v>
      </c>
      <c r="R284" s="231">
        <f>Q284*H284</f>
        <v>0</v>
      </c>
      <c r="S284" s="231">
        <v>0</v>
      </c>
      <c r="T284" s="23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3" t="s">
        <v>161</v>
      </c>
      <c r="AT284" s="233" t="s">
        <v>157</v>
      </c>
      <c r="AU284" s="233" t="s">
        <v>87</v>
      </c>
      <c r="AY284" s="18" t="s">
        <v>155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85</v>
      </c>
      <c r="BK284" s="234">
        <f>ROUND(I284*H284,2)</f>
        <v>0</v>
      </c>
      <c r="BL284" s="18" t="s">
        <v>161</v>
      </c>
      <c r="BM284" s="233" t="s">
        <v>2044</v>
      </c>
    </row>
    <row r="285" s="2" customFormat="1">
      <c r="A285" s="39"/>
      <c r="B285" s="40"/>
      <c r="C285" s="41"/>
      <c r="D285" s="235" t="s">
        <v>163</v>
      </c>
      <c r="E285" s="41"/>
      <c r="F285" s="236" t="s">
        <v>781</v>
      </c>
      <c r="G285" s="41"/>
      <c r="H285" s="41"/>
      <c r="I285" s="237"/>
      <c r="J285" s="41"/>
      <c r="K285" s="41"/>
      <c r="L285" s="45"/>
      <c r="M285" s="238"/>
      <c r="N285" s="239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163</v>
      </c>
      <c r="AU285" s="18" t="s">
        <v>87</v>
      </c>
    </row>
    <row r="286" s="14" customFormat="1">
      <c r="A286" s="14"/>
      <c r="B286" s="250"/>
      <c r="C286" s="251"/>
      <c r="D286" s="235" t="s">
        <v>165</v>
      </c>
      <c r="E286" s="252" t="s">
        <v>109</v>
      </c>
      <c r="F286" s="253" t="s">
        <v>100</v>
      </c>
      <c r="G286" s="251"/>
      <c r="H286" s="254">
        <v>375.63499999999999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165</v>
      </c>
      <c r="AU286" s="260" t="s">
        <v>87</v>
      </c>
      <c r="AV286" s="14" t="s">
        <v>87</v>
      </c>
      <c r="AW286" s="14" t="s">
        <v>33</v>
      </c>
      <c r="AX286" s="14" t="s">
        <v>78</v>
      </c>
      <c r="AY286" s="260" t="s">
        <v>155</v>
      </c>
    </row>
    <row r="287" s="14" customFormat="1">
      <c r="A287" s="14"/>
      <c r="B287" s="250"/>
      <c r="C287" s="251"/>
      <c r="D287" s="235" t="s">
        <v>165</v>
      </c>
      <c r="E287" s="252" t="s">
        <v>1</v>
      </c>
      <c r="F287" s="253" t="s">
        <v>783</v>
      </c>
      <c r="G287" s="251"/>
      <c r="H287" s="254">
        <v>300.50799999999998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165</v>
      </c>
      <c r="AU287" s="260" t="s">
        <v>87</v>
      </c>
      <c r="AV287" s="14" t="s">
        <v>87</v>
      </c>
      <c r="AW287" s="14" t="s">
        <v>33</v>
      </c>
      <c r="AX287" s="14" t="s">
        <v>85</v>
      </c>
      <c r="AY287" s="260" t="s">
        <v>155</v>
      </c>
    </row>
    <row r="288" s="2" customFormat="1" ht="33" customHeight="1">
      <c r="A288" s="39"/>
      <c r="B288" s="40"/>
      <c r="C288" s="221" t="s">
        <v>424</v>
      </c>
      <c r="D288" s="221" t="s">
        <v>157</v>
      </c>
      <c r="E288" s="222" t="s">
        <v>785</v>
      </c>
      <c r="F288" s="223" t="s">
        <v>786</v>
      </c>
      <c r="G288" s="224" t="s">
        <v>460</v>
      </c>
      <c r="H288" s="225">
        <v>1502.54</v>
      </c>
      <c r="I288" s="226"/>
      <c r="J288" s="227">
        <f>ROUND(I288*H288,2)</f>
        <v>0</v>
      </c>
      <c r="K288" s="228"/>
      <c r="L288" s="45"/>
      <c r="M288" s="229" t="s">
        <v>1</v>
      </c>
      <c r="N288" s="230" t="s">
        <v>43</v>
      </c>
      <c r="O288" s="92"/>
      <c r="P288" s="231">
        <f>O288*H288</f>
        <v>0</v>
      </c>
      <c r="Q288" s="231">
        <v>0</v>
      </c>
      <c r="R288" s="231">
        <f>Q288*H288</f>
        <v>0</v>
      </c>
      <c r="S288" s="231">
        <v>0</v>
      </c>
      <c r="T288" s="232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3" t="s">
        <v>161</v>
      </c>
      <c r="AT288" s="233" t="s">
        <v>157</v>
      </c>
      <c r="AU288" s="233" t="s">
        <v>87</v>
      </c>
      <c r="AY288" s="18" t="s">
        <v>155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8" t="s">
        <v>85</v>
      </c>
      <c r="BK288" s="234">
        <f>ROUND(I288*H288,2)</f>
        <v>0</v>
      </c>
      <c r="BL288" s="18" t="s">
        <v>161</v>
      </c>
      <c r="BM288" s="233" t="s">
        <v>2045</v>
      </c>
    </row>
    <row r="289" s="2" customFormat="1">
      <c r="A289" s="39"/>
      <c r="B289" s="40"/>
      <c r="C289" s="41"/>
      <c r="D289" s="235" t="s">
        <v>163</v>
      </c>
      <c r="E289" s="41"/>
      <c r="F289" s="236" t="s">
        <v>788</v>
      </c>
      <c r="G289" s="41"/>
      <c r="H289" s="41"/>
      <c r="I289" s="237"/>
      <c r="J289" s="41"/>
      <c r="K289" s="41"/>
      <c r="L289" s="45"/>
      <c r="M289" s="238"/>
      <c r="N289" s="239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163</v>
      </c>
      <c r="AU289" s="18" t="s">
        <v>87</v>
      </c>
    </row>
    <row r="290" s="2" customFormat="1">
      <c r="A290" s="39"/>
      <c r="B290" s="40"/>
      <c r="C290" s="41"/>
      <c r="D290" s="235" t="s">
        <v>766</v>
      </c>
      <c r="E290" s="41"/>
      <c r="F290" s="294" t="s">
        <v>789</v>
      </c>
      <c r="G290" s="41"/>
      <c r="H290" s="41"/>
      <c r="I290" s="237"/>
      <c r="J290" s="41"/>
      <c r="K290" s="41"/>
      <c r="L290" s="45"/>
      <c r="M290" s="238"/>
      <c r="N290" s="239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766</v>
      </c>
      <c r="AU290" s="18" t="s">
        <v>87</v>
      </c>
    </row>
    <row r="291" s="14" customFormat="1">
      <c r="A291" s="14"/>
      <c r="B291" s="250"/>
      <c r="C291" s="251"/>
      <c r="D291" s="235" t="s">
        <v>165</v>
      </c>
      <c r="E291" s="252" t="s">
        <v>1</v>
      </c>
      <c r="F291" s="253" t="s">
        <v>790</v>
      </c>
      <c r="G291" s="251"/>
      <c r="H291" s="254">
        <v>1502.54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165</v>
      </c>
      <c r="AU291" s="260" t="s">
        <v>87</v>
      </c>
      <c r="AV291" s="14" t="s">
        <v>87</v>
      </c>
      <c r="AW291" s="14" t="s">
        <v>33</v>
      </c>
      <c r="AX291" s="14" t="s">
        <v>85</v>
      </c>
      <c r="AY291" s="260" t="s">
        <v>155</v>
      </c>
    </row>
    <row r="292" s="2" customFormat="1" ht="33" customHeight="1">
      <c r="A292" s="39"/>
      <c r="B292" s="40"/>
      <c r="C292" s="221" t="s">
        <v>429</v>
      </c>
      <c r="D292" s="221" t="s">
        <v>157</v>
      </c>
      <c r="E292" s="222" t="s">
        <v>792</v>
      </c>
      <c r="F292" s="223" t="s">
        <v>793</v>
      </c>
      <c r="G292" s="224" t="s">
        <v>460</v>
      </c>
      <c r="H292" s="225">
        <v>75.126999999999995</v>
      </c>
      <c r="I292" s="226"/>
      <c r="J292" s="227">
        <f>ROUND(I292*H292,2)</f>
        <v>0</v>
      </c>
      <c r="K292" s="228"/>
      <c r="L292" s="45"/>
      <c r="M292" s="229" t="s">
        <v>1</v>
      </c>
      <c r="N292" s="230" t="s">
        <v>43</v>
      </c>
      <c r="O292" s="92"/>
      <c r="P292" s="231">
        <f>O292*H292</f>
        <v>0</v>
      </c>
      <c r="Q292" s="231">
        <v>0</v>
      </c>
      <c r="R292" s="231">
        <f>Q292*H292</f>
        <v>0</v>
      </c>
      <c r="S292" s="231">
        <v>0</v>
      </c>
      <c r="T292" s="23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3" t="s">
        <v>161</v>
      </c>
      <c r="AT292" s="233" t="s">
        <v>157</v>
      </c>
      <c r="AU292" s="233" t="s">
        <v>87</v>
      </c>
      <c r="AY292" s="18" t="s">
        <v>155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8" t="s">
        <v>85</v>
      </c>
      <c r="BK292" s="234">
        <f>ROUND(I292*H292,2)</f>
        <v>0</v>
      </c>
      <c r="BL292" s="18" t="s">
        <v>161</v>
      </c>
      <c r="BM292" s="233" t="s">
        <v>2046</v>
      </c>
    </row>
    <row r="293" s="2" customFormat="1">
      <c r="A293" s="39"/>
      <c r="B293" s="40"/>
      <c r="C293" s="41"/>
      <c r="D293" s="235" t="s">
        <v>163</v>
      </c>
      <c r="E293" s="41"/>
      <c r="F293" s="236" t="s">
        <v>795</v>
      </c>
      <c r="G293" s="41"/>
      <c r="H293" s="41"/>
      <c r="I293" s="237"/>
      <c r="J293" s="41"/>
      <c r="K293" s="41"/>
      <c r="L293" s="45"/>
      <c r="M293" s="238"/>
      <c r="N293" s="239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163</v>
      </c>
      <c r="AU293" s="18" t="s">
        <v>87</v>
      </c>
    </row>
    <row r="294" s="14" customFormat="1">
      <c r="A294" s="14"/>
      <c r="B294" s="250"/>
      <c r="C294" s="251"/>
      <c r="D294" s="235" t="s">
        <v>165</v>
      </c>
      <c r="E294" s="252" t="s">
        <v>1</v>
      </c>
      <c r="F294" s="253" t="s">
        <v>796</v>
      </c>
      <c r="G294" s="251"/>
      <c r="H294" s="254">
        <v>75.126999999999995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165</v>
      </c>
      <c r="AU294" s="260" t="s">
        <v>87</v>
      </c>
      <c r="AV294" s="14" t="s">
        <v>87</v>
      </c>
      <c r="AW294" s="14" t="s">
        <v>33</v>
      </c>
      <c r="AX294" s="14" t="s">
        <v>85</v>
      </c>
      <c r="AY294" s="260" t="s">
        <v>155</v>
      </c>
    </row>
    <row r="295" s="2" customFormat="1" ht="33" customHeight="1">
      <c r="A295" s="39"/>
      <c r="B295" s="40"/>
      <c r="C295" s="221" t="s">
        <v>437</v>
      </c>
      <c r="D295" s="221" t="s">
        <v>157</v>
      </c>
      <c r="E295" s="222" t="s">
        <v>798</v>
      </c>
      <c r="F295" s="223" t="s">
        <v>799</v>
      </c>
      <c r="G295" s="224" t="s">
        <v>460</v>
      </c>
      <c r="H295" s="225">
        <v>375.63499999999999</v>
      </c>
      <c r="I295" s="226"/>
      <c r="J295" s="227">
        <f>ROUND(I295*H295,2)</f>
        <v>0</v>
      </c>
      <c r="K295" s="228"/>
      <c r="L295" s="45"/>
      <c r="M295" s="229" t="s">
        <v>1</v>
      </c>
      <c r="N295" s="230" t="s">
        <v>43</v>
      </c>
      <c r="O295" s="92"/>
      <c r="P295" s="231">
        <f>O295*H295</f>
        <v>0</v>
      </c>
      <c r="Q295" s="231">
        <v>0</v>
      </c>
      <c r="R295" s="231">
        <f>Q295*H295</f>
        <v>0</v>
      </c>
      <c r="S295" s="231">
        <v>0</v>
      </c>
      <c r="T295" s="23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3" t="s">
        <v>161</v>
      </c>
      <c r="AT295" s="233" t="s">
        <v>157</v>
      </c>
      <c r="AU295" s="233" t="s">
        <v>87</v>
      </c>
      <c r="AY295" s="18" t="s">
        <v>155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8" t="s">
        <v>85</v>
      </c>
      <c r="BK295" s="234">
        <f>ROUND(I295*H295,2)</f>
        <v>0</v>
      </c>
      <c r="BL295" s="18" t="s">
        <v>161</v>
      </c>
      <c r="BM295" s="233" t="s">
        <v>2047</v>
      </c>
    </row>
    <row r="296" s="2" customFormat="1">
      <c r="A296" s="39"/>
      <c r="B296" s="40"/>
      <c r="C296" s="41"/>
      <c r="D296" s="235" t="s">
        <v>163</v>
      </c>
      <c r="E296" s="41"/>
      <c r="F296" s="236" t="s">
        <v>801</v>
      </c>
      <c r="G296" s="41"/>
      <c r="H296" s="41"/>
      <c r="I296" s="237"/>
      <c r="J296" s="41"/>
      <c r="K296" s="41"/>
      <c r="L296" s="45"/>
      <c r="M296" s="238"/>
      <c r="N296" s="239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163</v>
      </c>
      <c r="AU296" s="18" t="s">
        <v>87</v>
      </c>
    </row>
    <row r="297" s="14" customFormat="1">
      <c r="A297" s="14"/>
      <c r="B297" s="250"/>
      <c r="C297" s="251"/>
      <c r="D297" s="235" t="s">
        <v>165</v>
      </c>
      <c r="E297" s="252" t="s">
        <v>1</v>
      </c>
      <c r="F297" s="253" t="s">
        <v>802</v>
      </c>
      <c r="G297" s="251"/>
      <c r="H297" s="254">
        <v>375.63499999999999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165</v>
      </c>
      <c r="AU297" s="260" t="s">
        <v>87</v>
      </c>
      <c r="AV297" s="14" t="s">
        <v>87</v>
      </c>
      <c r="AW297" s="14" t="s">
        <v>33</v>
      </c>
      <c r="AX297" s="14" t="s">
        <v>85</v>
      </c>
      <c r="AY297" s="260" t="s">
        <v>155</v>
      </c>
    </row>
    <row r="298" s="2" customFormat="1" ht="16.5" customHeight="1">
      <c r="A298" s="39"/>
      <c r="B298" s="40"/>
      <c r="C298" s="221" t="s">
        <v>446</v>
      </c>
      <c r="D298" s="221" t="s">
        <v>157</v>
      </c>
      <c r="E298" s="222" t="s">
        <v>804</v>
      </c>
      <c r="F298" s="223" t="s">
        <v>2048</v>
      </c>
      <c r="G298" s="224" t="s">
        <v>460</v>
      </c>
      <c r="H298" s="225">
        <v>375.63499999999999</v>
      </c>
      <c r="I298" s="226"/>
      <c r="J298" s="227">
        <f>ROUND(I298*H298,2)</f>
        <v>0</v>
      </c>
      <c r="K298" s="228"/>
      <c r="L298" s="45"/>
      <c r="M298" s="229" t="s">
        <v>1</v>
      </c>
      <c r="N298" s="230" t="s">
        <v>43</v>
      </c>
      <c r="O298" s="92"/>
      <c r="P298" s="231">
        <f>O298*H298</f>
        <v>0</v>
      </c>
      <c r="Q298" s="231">
        <v>0</v>
      </c>
      <c r="R298" s="231">
        <f>Q298*H298</f>
        <v>0</v>
      </c>
      <c r="S298" s="231">
        <v>0</v>
      </c>
      <c r="T298" s="23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3" t="s">
        <v>161</v>
      </c>
      <c r="AT298" s="233" t="s">
        <v>157</v>
      </c>
      <c r="AU298" s="233" t="s">
        <v>87</v>
      </c>
      <c r="AY298" s="18" t="s">
        <v>155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8" t="s">
        <v>85</v>
      </c>
      <c r="BK298" s="234">
        <f>ROUND(I298*H298,2)</f>
        <v>0</v>
      </c>
      <c r="BL298" s="18" t="s">
        <v>161</v>
      </c>
      <c r="BM298" s="233" t="s">
        <v>2049</v>
      </c>
    </row>
    <row r="299" s="2" customFormat="1">
      <c r="A299" s="39"/>
      <c r="B299" s="40"/>
      <c r="C299" s="41"/>
      <c r="D299" s="235" t="s">
        <v>163</v>
      </c>
      <c r="E299" s="41"/>
      <c r="F299" s="236" t="s">
        <v>2050</v>
      </c>
      <c r="G299" s="41"/>
      <c r="H299" s="41"/>
      <c r="I299" s="237"/>
      <c r="J299" s="41"/>
      <c r="K299" s="41"/>
      <c r="L299" s="45"/>
      <c r="M299" s="238"/>
      <c r="N299" s="239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163</v>
      </c>
      <c r="AU299" s="18" t="s">
        <v>87</v>
      </c>
    </row>
    <row r="300" s="14" customFormat="1">
      <c r="A300" s="14"/>
      <c r="B300" s="250"/>
      <c r="C300" s="251"/>
      <c r="D300" s="235" t="s">
        <v>165</v>
      </c>
      <c r="E300" s="252" t="s">
        <v>1</v>
      </c>
      <c r="F300" s="253" t="s">
        <v>100</v>
      </c>
      <c r="G300" s="251"/>
      <c r="H300" s="254">
        <v>375.63499999999999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165</v>
      </c>
      <c r="AU300" s="260" t="s">
        <v>87</v>
      </c>
      <c r="AV300" s="14" t="s">
        <v>87</v>
      </c>
      <c r="AW300" s="14" t="s">
        <v>33</v>
      </c>
      <c r="AX300" s="14" t="s">
        <v>85</v>
      </c>
      <c r="AY300" s="260" t="s">
        <v>155</v>
      </c>
    </row>
    <row r="301" s="2" customFormat="1" ht="21.75" customHeight="1">
      <c r="A301" s="39"/>
      <c r="B301" s="40"/>
      <c r="C301" s="221" t="s">
        <v>7</v>
      </c>
      <c r="D301" s="221" t="s">
        <v>157</v>
      </c>
      <c r="E301" s="222" t="s">
        <v>810</v>
      </c>
      <c r="F301" s="223" t="s">
        <v>811</v>
      </c>
      <c r="G301" s="224" t="s">
        <v>460</v>
      </c>
      <c r="H301" s="225">
        <v>215.72300000000001</v>
      </c>
      <c r="I301" s="226"/>
      <c r="J301" s="227">
        <f>ROUND(I301*H301,2)</f>
        <v>0</v>
      </c>
      <c r="K301" s="228"/>
      <c r="L301" s="45"/>
      <c r="M301" s="229" t="s">
        <v>1</v>
      </c>
      <c r="N301" s="230" t="s">
        <v>43</v>
      </c>
      <c r="O301" s="92"/>
      <c r="P301" s="231">
        <f>O301*H301</f>
        <v>0</v>
      </c>
      <c r="Q301" s="231">
        <v>0</v>
      </c>
      <c r="R301" s="231">
        <f>Q301*H301</f>
        <v>0</v>
      </c>
      <c r="S301" s="231">
        <v>0</v>
      </c>
      <c r="T301" s="23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3" t="s">
        <v>161</v>
      </c>
      <c r="AT301" s="233" t="s">
        <v>157</v>
      </c>
      <c r="AU301" s="233" t="s">
        <v>87</v>
      </c>
      <c r="AY301" s="18" t="s">
        <v>155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8" t="s">
        <v>85</v>
      </c>
      <c r="BK301" s="234">
        <f>ROUND(I301*H301,2)</f>
        <v>0</v>
      </c>
      <c r="BL301" s="18" t="s">
        <v>161</v>
      </c>
      <c r="BM301" s="233" t="s">
        <v>2051</v>
      </c>
    </row>
    <row r="302" s="2" customFormat="1">
      <c r="A302" s="39"/>
      <c r="B302" s="40"/>
      <c r="C302" s="41"/>
      <c r="D302" s="235" t="s">
        <v>163</v>
      </c>
      <c r="E302" s="41"/>
      <c r="F302" s="236" t="s">
        <v>811</v>
      </c>
      <c r="G302" s="41"/>
      <c r="H302" s="41"/>
      <c r="I302" s="237"/>
      <c r="J302" s="41"/>
      <c r="K302" s="41"/>
      <c r="L302" s="45"/>
      <c r="M302" s="238"/>
      <c r="N302" s="239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163</v>
      </c>
      <c r="AU302" s="18" t="s">
        <v>87</v>
      </c>
    </row>
    <row r="303" s="2" customFormat="1">
      <c r="A303" s="39"/>
      <c r="B303" s="40"/>
      <c r="C303" s="41"/>
      <c r="D303" s="235" t="s">
        <v>766</v>
      </c>
      <c r="E303" s="41"/>
      <c r="F303" s="294" t="s">
        <v>813</v>
      </c>
      <c r="G303" s="41"/>
      <c r="H303" s="41"/>
      <c r="I303" s="237"/>
      <c r="J303" s="41"/>
      <c r="K303" s="41"/>
      <c r="L303" s="45"/>
      <c r="M303" s="238"/>
      <c r="N303" s="239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766</v>
      </c>
      <c r="AU303" s="18" t="s">
        <v>87</v>
      </c>
    </row>
    <row r="304" s="14" customFormat="1">
      <c r="A304" s="14"/>
      <c r="B304" s="250"/>
      <c r="C304" s="251"/>
      <c r="D304" s="235" t="s">
        <v>165</v>
      </c>
      <c r="E304" s="252" t="s">
        <v>1</v>
      </c>
      <c r="F304" s="253" t="s">
        <v>2052</v>
      </c>
      <c r="G304" s="251"/>
      <c r="H304" s="254">
        <v>215.72300000000001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165</v>
      </c>
      <c r="AU304" s="260" t="s">
        <v>87</v>
      </c>
      <c r="AV304" s="14" t="s">
        <v>87</v>
      </c>
      <c r="AW304" s="14" t="s">
        <v>33</v>
      </c>
      <c r="AX304" s="14" t="s">
        <v>85</v>
      </c>
      <c r="AY304" s="260" t="s">
        <v>155</v>
      </c>
    </row>
    <row r="305" s="2" customFormat="1" ht="16.5" customHeight="1">
      <c r="A305" s="39"/>
      <c r="B305" s="40"/>
      <c r="C305" s="283" t="s">
        <v>496</v>
      </c>
      <c r="D305" s="283" t="s">
        <v>695</v>
      </c>
      <c r="E305" s="284" t="s">
        <v>816</v>
      </c>
      <c r="F305" s="285" t="s">
        <v>817</v>
      </c>
      <c r="G305" s="286" t="s">
        <v>818</v>
      </c>
      <c r="H305" s="287">
        <v>431.44600000000003</v>
      </c>
      <c r="I305" s="288"/>
      <c r="J305" s="289">
        <f>ROUND(I305*H305,2)</f>
        <v>0</v>
      </c>
      <c r="K305" s="290"/>
      <c r="L305" s="291"/>
      <c r="M305" s="292" t="s">
        <v>1</v>
      </c>
      <c r="N305" s="293" t="s">
        <v>43</v>
      </c>
      <c r="O305" s="92"/>
      <c r="P305" s="231">
        <f>O305*H305</f>
        <v>0</v>
      </c>
      <c r="Q305" s="231">
        <v>1</v>
      </c>
      <c r="R305" s="231">
        <f>Q305*H305</f>
        <v>431.44600000000003</v>
      </c>
      <c r="S305" s="231">
        <v>0</v>
      </c>
      <c r="T305" s="23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3" t="s">
        <v>305</v>
      </c>
      <c r="AT305" s="233" t="s">
        <v>695</v>
      </c>
      <c r="AU305" s="233" t="s">
        <v>87</v>
      </c>
      <c r="AY305" s="18" t="s">
        <v>155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85</v>
      </c>
      <c r="BK305" s="234">
        <f>ROUND(I305*H305,2)</f>
        <v>0</v>
      </c>
      <c r="BL305" s="18" t="s">
        <v>161</v>
      </c>
      <c r="BM305" s="233" t="s">
        <v>2053</v>
      </c>
    </row>
    <row r="306" s="2" customFormat="1">
      <c r="A306" s="39"/>
      <c r="B306" s="40"/>
      <c r="C306" s="41"/>
      <c r="D306" s="235" t="s">
        <v>163</v>
      </c>
      <c r="E306" s="41"/>
      <c r="F306" s="236" t="s">
        <v>817</v>
      </c>
      <c r="G306" s="41"/>
      <c r="H306" s="41"/>
      <c r="I306" s="237"/>
      <c r="J306" s="41"/>
      <c r="K306" s="41"/>
      <c r="L306" s="45"/>
      <c r="M306" s="238"/>
      <c r="N306" s="23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163</v>
      </c>
      <c r="AU306" s="18" t="s">
        <v>87</v>
      </c>
    </row>
    <row r="307" s="14" customFormat="1">
      <c r="A307" s="14"/>
      <c r="B307" s="250"/>
      <c r="C307" s="251"/>
      <c r="D307" s="235" t="s">
        <v>165</v>
      </c>
      <c r="E307" s="252" t="s">
        <v>1</v>
      </c>
      <c r="F307" s="253" t="s">
        <v>2054</v>
      </c>
      <c r="G307" s="251"/>
      <c r="H307" s="254">
        <v>431.44600000000003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0" t="s">
        <v>165</v>
      </c>
      <c r="AU307" s="260" t="s">
        <v>87</v>
      </c>
      <c r="AV307" s="14" t="s">
        <v>87</v>
      </c>
      <c r="AW307" s="14" t="s">
        <v>33</v>
      </c>
      <c r="AX307" s="14" t="s">
        <v>85</v>
      </c>
      <c r="AY307" s="260" t="s">
        <v>155</v>
      </c>
    </row>
    <row r="308" s="2" customFormat="1" ht="21.75" customHeight="1">
      <c r="A308" s="39"/>
      <c r="B308" s="40"/>
      <c r="C308" s="221" t="s">
        <v>512</v>
      </c>
      <c r="D308" s="221" t="s">
        <v>157</v>
      </c>
      <c r="E308" s="222" t="s">
        <v>844</v>
      </c>
      <c r="F308" s="223" t="s">
        <v>845</v>
      </c>
      <c r="G308" s="224" t="s">
        <v>460</v>
      </c>
      <c r="H308" s="225">
        <v>132.69200000000001</v>
      </c>
      <c r="I308" s="226"/>
      <c r="J308" s="227">
        <f>ROUND(I308*H308,2)</f>
        <v>0</v>
      </c>
      <c r="K308" s="228"/>
      <c r="L308" s="45"/>
      <c r="M308" s="229" t="s">
        <v>1</v>
      </c>
      <c r="N308" s="230" t="s">
        <v>43</v>
      </c>
      <c r="O308" s="92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3" t="s">
        <v>161</v>
      </c>
      <c r="AT308" s="233" t="s">
        <v>157</v>
      </c>
      <c r="AU308" s="233" t="s">
        <v>87</v>
      </c>
      <c r="AY308" s="18" t="s">
        <v>155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8" t="s">
        <v>85</v>
      </c>
      <c r="BK308" s="234">
        <f>ROUND(I308*H308,2)</f>
        <v>0</v>
      </c>
      <c r="BL308" s="18" t="s">
        <v>161</v>
      </c>
      <c r="BM308" s="233" t="s">
        <v>2055</v>
      </c>
    </row>
    <row r="309" s="2" customFormat="1">
      <c r="A309" s="39"/>
      <c r="B309" s="40"/>
      <c r="C309" s="41"/>
      <c r="D309" s="235" t="s">
        <v>163</v>
      </c>
      <c r="E309" s="41"/>
      <c r="F309" s="236" t="s">
        <v>847</v>
      </c>
      <c r="G309" s="41"/>
      <c r="H309" s="41"/>
      <c r="I309" s="237"/>
      <c r="J309" s="41"/>
      <c r="K309" s="41"/>
      <c r="L309" s="45"/>
      <c r="M309" s="238"/>
      <c r="N309" s="239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163</v>
      </c>
      <c r="AU309" s="18" t="s">
        <v>87</v>
      </c>
    </row>
    <row r="310" s="13" customFormat="1">
      <c r="A310" s="13"/>
      <c r="B310" s="240"/>
      <c r="C310" s="241"/>
      <c r="D310" s="235" t="s">
        <v>165</v>
      </c>
      <c r="E310" s="242" t="s">
        <v>1</v>
      </c>
      <c r="F310" s="243" t="s">
        <v>578</v>
      </c>
      <c r="G310" s="241"/>
      <c r="H310" s="242" t="s">
        <v>1</v>
      </c>
      <c r="I310" s="244"/>
      <c r="J310" s="241"/>
      <c r="K310" s="241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165</v>
      </c>
      <c r="AU310" s="249" t="s">
        <v>87</v>
      </c>
      <c r="AV310" s="13" t="s">
        <v>85</v>
      </c>
      <c r="AW310" s="13" t="s">
        <v>33</v>
      </c>
      <c r="AX310" s="13" t="s">
        <v>78</v>
      </c>
      <c r="AY310" s="249" t="s">
        <v>155</v>
      </c>
    </row>
    <row r="311" s="13" customFormat="1">
      <c r="A311" s="13"/>
      <c r="B311" s="240"/>
      <c r="C311" s="241"/>
      <c r="D311" s="235" t="s">
        <v>165</v>
      </c>
      <c r="E311" s="242" t="s">
        <v>1</v>
      </c>
      <c r="F311" s="243" t="s">
        <v>579</v>
      </c>
      <c r="G311" s="241"/>
      <c r="H311" s="242" t="s">
        <v>1</v>
      </c>
      <c r="I311" s="244"/>
      <c r="J311" s="241"/>
      <c r="K311" s="241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165</v>
      </c>
      <c r="AU311" s="249" t="s">
        <v>87</v>
      </c>
      <c r="AV311" s="13" t="s">
        <v>85</v>
      </c>
      <c r="AW311" s="13" t="s">
        <v>33</v>
      </c>
      <c r="AX311" s="13" t="s">
        <v>78</v>
      </c>
      <c r="AY311" s="249" t="s">
        <v>155</v>
      </c>
    </row>
    <row r="312" s="13" customFormat="1">
      <c r="A312" s="13"/>
      <c r="B312" s="240"/>
      <c r="C312" s="241"/>
      <c r="D312" s="235" t="s">
        <v>165</v>
      </c>
      <c r="E312" s="242" t="s">
        <v>1</v>
      </c>
      <c r="F312" s="243" t="s">
        <v>558</v>
      </c>
      <c r="G312" s="241"/>
      <c r="H312" s="242" t="s">
        <v>1</v>
      </c>
      <c r="I312" s="244"/>
      <c r="J312" s="241"/>
      <c r="K312" s="241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165</v>
      </c>
      <c r="AU312" s="249" t="s">
        <v>87</v>
      </c>
      <c r="AV312" s="13" t="s">
        <v>85</v>
      </c>
      <c r="AW312" s="13" t="s">
        <v>33</v>
      </c>
      <c r="AX312" s="13" t="s">
        <v>78</v>
      </c>
      <c r="AY312" s="249" t="s">
        <v>155</v>
      </c>
    </row>
    <row r="313" s="14" customFormat="1">
      <c r="A313" s="14"/>
      <c r="B313" s="250"/>
      <c r="C313" s="251"/>
      <c r="D313" s="235" t="s">
        <v>165</v>
      </c>
      <c r="E313" s="252" t="s">
        <v>1</v>
      </c>
      <c r="F313" s="253" t="s">
        <v>2056</v>
      </c>
      <c r="G313" s="251"/>
      <c r="H313" s="254">
        <v>25.193999999999999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165</v>
      </c>
      <c r="AU313" s="260" t="s">
        <v>87</v>
      </c>
      <c r="AV313" s="14" t="s">
        <v>87</v>
      </c>
      <c r="AW313" s="14" t="s">
        <v>33</v>
      </c>
      <c r="AX313" s="14" t="s">
        <v>78</v>
      </c>
      <c r="AY313" s="260" t="s">
        <v>155</v>
      </c>
    </row>
    <row r="314" s="13" customFormat="1">
      <c r="A314" s="13"/>
      <c r="B314" s="240"/>
      <c r="C314" s="241"/>
      <c r="D314" s="235" t="s">
        <v>165</v>
      </c>
      <c r="E314" s="242" t="s">
        <v>1</v>
      </c>
      <c r="F314" s="243" t="s">
        <v>607</v>
      </c>
      <c r="G314" s="241"/>
      <c r="H314" s="242" t="s">
        <v>1</v>
      </c>
      <c r="I314" s="244"/>
      <c r="J314" s="241"/>
      <c r="K314" s="241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165</v>
      </c>
      <c r="AU314" s="249" t="s">
        <v>87</v>
      </c>
      <c r="AV314" s="13" t="s">
        <v>85</v>
      </c>
      <c r="AW314" s="13" t="s">
        <v>33</v>
      </c>
      <c r="AX314" s="13" t="s">
        <v>78</v>
      </c>
      <c r="AY314" s="249" t="s">
        <v>155</v>
      </c>
    </row>
    <row r="315" s="13" customFormat="1">
      <c r="A315" s="13"/>
      <c r="B315" s="240"/>
      <c r="C315" s="241"/>
      <c r="D315" s="235" t="s">
        <v>165</v>
      </c>
      <c r="E315" s="242" t="s">
        <v>1</v>
      </c>
      <c r="F315" s="243" t="s">
        <v>297</v>
      </c>
      <c r="G315" s="241"/>
      <c r="H315" s="242" t="s">
        <v>1</v>
      </c>
      <c r="I315" s="244"/>
      <c r="J315" s="241"/>
      <c r="K315" s="241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165</v>
      </c>
      <c r="AU315" s="249" t="s">
        <v>87</v>
      </c>
      <c r="AV315" s="13" t="s">
        <v>85</v>
      </c>
      <c r="AW315" s="13" t="s">
        <v>33</v>
      </c>
      <c r="AX315" s="13" t="s">
        <v>78</v>
      </c>
      <c r="AY315" s="249" t="s">
        <v>155</v>
      </c>
    </row>
    <row r="316" s="13" customFormat="1">
      <c r="A316" s="13"/>
      <c r="B316" s="240"/>
      <c r="C316" s="241"/>
      <c r="D316" s="235" t="s">
        <v>165</v>
      </c>
      <c r="E316" s="242" t="s">
        <v>1</v>
      </c>
      <c r="F316" s="243" t="s">
        <v>608</v>
      </c>
      <c r="G316" s="241"/>
      <c r="H316" s="242" t="s">
        <v>1</v>
      </c>
      <c r="I316" s="244"/>
      <c r="J316" s="241"/>
      <c r="K316" s="241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165</v>
      </c>
      <c r="AU316" s="249" t="s">
        <v>87</v>
      </c>
      <c r="AV316" s="13" t="s">
        <v>85</v>
      </c>
      <c r="AW316" s="13" t="s">
        <v>33</v>
      </c>
      <c r="AX316" s="13" t="s">
        <v>78</v>
      </c>
      <c r="AY316" s="249" t="s">
        <v>155</v>
      </c>
    </row>
    <row r="317" s="14" customFormat="1">
      <c r="A317" s="14"/>
      <c r="B317" s="250"/>
      <c r="C317" s="251"/>
      <c r="D317" s="235" t="s">
        <v>165</v>
      </c>
      <c r="E317" s="252" t="s">
        <v>1</v>
      </c>
      <c r="F317" s="253" t="s">
        <v>2057</v>
      </c>
      <c r="G317" s="251"/>
      <c r="H317" s="254">
        <v>51.960000000000001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165</v>
      </c>
      <c r="AU317" s="260" t="s">
        <v>87</v>
      </c>
      <c r="AV317" s="14" t="s">
        <v>87</v>
      </c>
      <c r="AW317" s="14" t="s">
        <v>33</v>
      </c>
      <c r="AX317" s="14" t="s">
        <v>78</v>
      </c>
      <c r="AY317" s="260" t="s">
        <v>155</v>
      </c>
    </row>
    <row r="318" s="14" customFormat="1">
      <c r="A318" s="14"/>
      <c r="B318" s="250"/>
      <c r="C318" s="251"/>
      <c r="D318" s="235" t="s">
        <v>165</v>
      </c>
      <c r="E318" s="252" t="s">
        <v>1</v>
      </c>
      <c r="F318" s="253" t="s">
        <v>2058</v>
      </c>
      <c r="G318" s="251"/>
      <c r="H318" s="254">
        <v>1.296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165</v>
      </c>
      <c r="AU318" s="260" t="s">
        <v>87</v>
      </c>
      <c r="AV318" s="14" t="s">
        <v>87</v>
      </c>
      <c r="AW318" s="14" t="s">
        <v>33</v>
      </c>
      <c r="AX318" s="14" t="s">
        <v>78</v>
      </c>
      <c r="AY318" s="260" t="s">
        <v>155</v>
      </c>
    </row>
    <row r="319" s="13" customFormat="1">
      <c r="A319" s="13"/>
      <c r="B319" s="240"/>
      <c r="C319" s="241"/>
      <c r="D319" s="235" t="s">
        <v>165</v>
      </c>
      <c r="E319" s="242" t="s">
        <v>1</v>
      </c>
      <c r="F319" s="243" t="s">
        <v>740</v>
      </c>
      <c r="G319" s="241"/>
      <c r="H319" s="242" t="s">
        <v>1</v>
      </c>
      <c r="I319" s="244"/>
      <c r="J319" s="241"/>
      <c r="K319" s="241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165</v>
      </c>
      <c r="AU319" s="249" t="s">
        <v>87</v>
      </c>
      <c r="AV319" s="13" t="s">
        <v>85</v>
      </c>
      <c r="AW319" s="13" t="s">
        <v>33</v>
      </c>
      <c r="AX319" s="13" t="s">
        <v>78</v>
      </c>
      <c r="AY319" s="249" t="s">
        <v>155</v>
      </c>
    </row>
    <row r="320" s="14" customFormat="1">
      <c r="A320" s="14"/>
      <c r="B320" s="250"/>
      <c r="C320" s="251"/>
      <c r="D320" s="235" t="s">
        <v>165</v>
      </c>
      <c r="E320" s="252" t="s">
        <v>1</v>
      </c>
      <c r="F320" s="253" t="s">
        <v>2059</v>
      </c>
      <c r="G320" s="251"/>
      <c r="H320" s="254">
        <v>26.138000000000002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165</v>
      </c>
      <c r="AU320" s="260" t="s">
        <v>87</v>
      </c>
      <c r="AV320" s="14" t="s">
        <v>87</v>
      </c>
      <c r="AW320" s="14" t="s">
        <v>33</v>
      </c>
      <c r="AX320" s="14" t="s">
        <v>78</v>
      </c>
      <c r="AY320" s="260" t="s">
        <v>155</v>
      </c>
    </row>
    <row r="321" s="14" customFormat="1">
      <c r="A321" s="14"/>
      <c r="B321" s="250"/>
      <c r="C321" s="251"/>
      <c r="D321" s="235" t="s">
        <v>165</v>
      </c>
      <c r="E321" s="252" t="s">
        <v>1</v>
      </c>
      <c r="F321" s="253" t="s">
        <v>2060</v>
      </c>
      <c r="G321" s="251"/>
      <c r="H321" s="254">
        <v>22.134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165</v>
      </c>
      <c r="AU321" s="260" t="s">
        <v>87</v>
      </c>
      <c r="AV321" s="14" t="s">
        <v>87</v>
      </c>
      <c r="AW321" s="14" t="s">
        <v>33</v>
      </c>
      <c r="AX321" s="14" t="s">
        <v>78</v>
      </c>
      <c r="AY321" s="260" t="s">
        <v>155</v>
      </c>
    </row>
    <row r="322" s="13" customFormat="1">
      <c r="A322" s="13"/>
      <c r="B322" s="240"/>
      <c r="C322" s="241"/>
      <c r="D322" s="235" t="s">
        <v>165</v>
      </c>
      <c r="E322" s="242" t="s">
        <v>1</v>
      </c>
      <c r="F322" s="243" t="s">
        <v>626</v>
      </c>
      <c r="G322" s="241"/>
      <c r="H322" s="242" t="s">
        <v>1</v>
      </c>
      <c r="I322" s="244"/>
      <c r="J322" s="241"/>
      <c r="K322" s="241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165</v>
      </c>
      <c r="AU322" s="249" t="s">
        <v>87</v>
      </c>
      <c r="AV322" s="13" t="s">
        <v>85</v>
      </c>
      <c r="AW322" s="13" t="s">
        <v>33</v>
      </c>
      <c r="AX322" s="13" t="s">
        <v>78</v>
      </c>
      <c r="AY322" s="249" t="s">
        <v>155</v>
      </c>
    </row>
    <row r="323" s="13" customFormat="1">
      <c r="A323" s="13"/>
      <c r="B323" s="240"/>
      <c r="C323" s="241"/>
      <c r="D323" s="235" t="s">
        <v>165</v>
      </c>
      <c r="E323" s="242" t="s">
        <v>1</v>
      </c>
      <c r="F323" s="243" t="s">
        <v>297</v>
      </c>
      <c r="G323" s="241"/>
      <c r="H323" s="242" t="s">
        <v>1</v>
      </c>
      <c r="I323" s="244"/>
      <c r="J323" s="241"/>
      <c r="K323" s="241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165</v>
      </c>
      <c r="AU323" s="249" t="s">
        <v>87</v>
      </c>
      <c r="AV323" s="13" t="s">
        <v>85</v>
      </c>
      <c r="AW323" s="13" t="s">
        <v>33</v>
      </c>
      <c r="AX323" s="13" t="s">
        <v>78</v>
      </c>
      <c r="AY323" s="249" t="s">
        <v>155</v>
      </c>
    </row>
    <row r="324" s="13" customFormat="1">
      <c r="A324" s="13"/>
      <c r="B324" s="240"/>
      <c r="C324" s="241"/>
      <c r="D324" s="235" t="s">
        <v>165</v>
      </c>
      <c r="E324" s="242" t="s">
        <v>1</v>
      </c>
      <c r="F324" s="243" t="s">
        <v>630</v>
      </c>
      <c r="G324" s="241"/>
      <c r="H324" s="242" t="s">
        <v>1</v>
      </c>
      <c r="I324" s="244"/>
      <c r="J324" s="241"/>
      <c r="K324" s="241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165</v>
      </c>
      <c r="AU324" s="249" t="s">
        <v>87</v>
      </c>
      <c r="AV324" s="13" t="s">
        <v>85</v>
      </c>
      <c r="AW324" s="13" t="s">
        <v>33</v>
      </c>
      <c r="AX324" s="13" t="s">
        <v>78</v>
      </c>
      <c r="AY324" s="249" t="s">
        <v>155</v>
      </c>
    </row>
    <row r="325" s="14" customFormat="1">
      <c r="A325" s="14"/>
      <c r="B325" s="250"/>
      <c r="C325" s="251"/>
      <c r="D325" s="235" t="s">
        <v>165</v>
      </c>
      <c r="E325" s="252" t="s">
        <v>1</v>
      </c>
      <c r="F325" s="253" t="s">
        <v>2061</v>
      </c>
      <c r="G325" s="251"/>
      <c r="H325" s="254">
        <v>5.9699999999999998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165</v>
      </c>
      <c r="AU325" s="260" t="s">
        <v>87</v>
      </c>
      <c r="AV325" s="14" t="s">
        <v>87</v>
      </c>
      <c r="AW325" s="14" t="s">
        <v>33</v>
      </c>
      <c r="AX325" s="14" t="s">
        <v>78</v>
      </c>
      <c r="AY325" s="260" t="s">
        <v>155</v>
      </c>
    </row>
    <row r="326" s="15" customFormat="1">
      <c r="A326" s="15"/>
      <c r="B326" s="261"/>
      <c r="C326" s="262"/>
      <c r="D326" s="235" t="s">
        <v>165</v>
      </c>
      <c r="E326" s="263" t="s">
        <v>1984</v>
      </c>
      <c r="F326" s="264" t="s">
        <v>168</v>
      </c>
      <c r="G326" s="262"/>
      <c r="H326" s="265">
        <v>132.69200000000001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1" t="s">
        <v>165</v>
      </c>
      <c r="AU326" s="271" t="s">
        <v>87</v>
      </c>
      <c r="AV326" s="15" t="s">
        <v>161</v>
      </c>
      <c r="AW326" s="15" t="s">
        <v>33</v>
      </c>
      <c r="AX326" s="15" t="s">
        <v>85</v>
      </c>
      <c r="AY326" s="271" t="s">
        <v>155</v>
      </c>
    </row>
    <row r="327" s="2" customFormat="1" ht="16.5" customHeight="1">
      <c r="A327" s="39"/>
      <c r="B327" s="40"/>
      <c r="C327" s="283" t="s">
        <v>526</v>
      </c>
      <c r="D327" s="283" t="s">
        <v>695</v>
      </c>
      <c r="E327" s="284" t="s">
        <v>855</v>
      </c>
      <c r="F327" s="285" t="s">
        <v>856</v>
      </c>
      <c r="G327" s="286" t="s">
        <v>818</v>
      </c>
      <c r="H327" s="287">
        <v>265.38400000000001</v>
      </c>
      <c r="I327" s="288"/>
      <c r="J327" s="289">
        <f>ROUND(I327*H327,2)</f>
        <v>0</v>
      </c>
      <c r="K327" s="290"/>
      <c r="L327" s="291"/>
      <c r="M327" s="292" t="s">
        <v>1</v>
      </c>
      <c r="N327" s="293" t="s">
        <v>43</v>
      </c>
      <c r="O327" s="92"/>
      <c r="P327" s="231">
        <f>O327*H327</f>
        <v>0</v>
      </c>
      <c r="Q327" s="231">
        <v>1</v>
      </c>
      <c r="R327" s="231">
        <f>Q327*H327</f>
        <v>265.38400000000001</v>
      </c>
      <c r="S327" s="231">
        <v>0</v>
      </c>
      <c r="T327" s="23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3" t="s">
        <v>305</v>
      </c>
      <c r="AT327" s="233" t="s">
        <v>695</v>
      </c>
      <c r="AU327" s="233" t="s">
        <v>87</v>
      </c>
      <c r="AY327" s="18" t="s">
        <v>155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8" t="s">
        <v>85</v>
      </c>
      <c r="BK327" s="234">
        <f>ROUND(I327*H327,2)</f>
        <v>0</v>
      </c>
      <c r="BL327" s="18" t="s">
        <v>161</v>
      </c>
      <c r="BM327" s="233" t="s">
        <v>2062</v>
      </c>
    </row>
    <row r="328" s="2" customFormat="1">
      <c r="A328" s="39"/>
      <c r="B328" s="40"/>
      <c r="C328" s="41"/>
      <c r="D328" s="235" t="s">
        <v>163</v>
      </c>
      <c r="E328" s="41"/>
      <c r="F328" s="236" t="s">
        <v>856</v>
      </c>
      <c r="G328" s="41"/>
      <c r="H328" s="41"/>
      <c r="I328" s="237"/>
      <c r="J328" s="41"/>
      <c r="K328" s="41"/>
      <c r="L328" s="45"/>
      <c r="M328" s="238"/>
      <c r="N328" s="239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163</v>
      </c>
      <c r="AU328" s="18" t="s">
        <v>87</v>
      </c>
    </row>
    <row r="329" s="14" customFormat="1">
      <c r="A329" s="14"/>
      <c r="B329" s="250"/>
      <c r="C329" s="251"/>
      <c r="D329" s="235" t="s">
        <v>165</v>
      </c>
      <c r="E329" s="252" t="s">
        <v>1</v>
      </c>
      <c r="F329" s="253" t="s">
        <v>2063</v>
      </c>
      <c r="G329" s="251"/>
      <c r="H329" s="254">
        <v>265.38400000000001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165</v>
      </c>
      <c r="AU329" s="260" t="s">
        <v>87</v>
      </c>
      <c r="AV329" s="14" t="s">
        <v>87</v>
      </c>
      <c r="AW329" s="14" t="s">
        <v>33</v>
      </c>
      <c r="AX329" s="14" t="s">
        <v>85</v>
      </c>
      <c r="AY329" s="260" t="s">
        <v>155</v>
      </c>
    </row>
    <row r="330" s="12" customFormat="1" ht="22.8" customHeight="1">
      <c r="A330" s="12"/>
      <c r="B330" s="205"/>
      <c r="C330" s="206"/>
      <c r="D330" s="207" t="s">
        <v>77</v>
      </c>
      <c r="E330" s="219" t="s">
        <v>87</v>
      </c>
      <c r="F330" s="219" t="s">
        <v>875</v>
      </c>
      <c r="G330" s="206"/>
      <c r="H330" s="206"/>
      <c r="I330" s="209"/>
      <c r="J330" s="220">
        <f>BK330</f>
        <v>0</v>
      </c>
      <c r="K330" s="206"/>
      <c r="L330" s="211"/>
      <c r="M330" s="212"/>
      <c r="N330" s="213"/>
      <c r="O330" s="213"/>
      <c r="P330" s="214">
        <f>SUM(P331:P333)</f>
        <v>0</v>
      </c>
      <c r="Q330" s="213"/>
      <c r="R330" s="214">
        <f>SUM(R331:R333)</f>
        <v>17.39865</v>
      </c>
      <c r="S330" s="213"/>
      <c r="T330" s="215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6" t="s">
        <v>85</v>
      </c>
      <c r="AT330" s="217" t="s">
        <v>77</v>
      </c>
      <c r="AU330" s="217" t="s">
        <v>85</v>
      </c>
      <c r="AY330" s="216" t="s">
        <v>155</v>
      </c>
      <c r="BK330" s="218">
        <f>SUM(BK331:BK333)</f>
        <v>0</v>
      </c>
    </row>
    <row r="331" s="2" customFormat="1" ht="33" customHeight="1">
      <c r="A331" s="39"/>
      <c r="B331" s="40"/>
      <c r="C331" s="221" t="s">
        <v>532</v>
      </c>
      <c r="D331" s="221" t="s">
        <v>157</v>
      </c>
      <c r="E331" s="222" t="s">
        <v>877</v>
      </c>
      <c r="F331" s="223" t="s">
        <v>878</v>
      </c>
      <c r="G331" s="224" t="s">
        <v>363</v>
      </c>
      <c r="H331" s="225">
        <v>85</v>
      </c>
      <c r="I331" s="226"/>
      <c r="J331" s="227">
        <f>ROUND(I331*H331,2)</f>
        <v>0</v>
      </c>
      <c r="K331" s="228"/>
      <c r="L331" s="45"/>
      <c r="M331" s="229" t="s">
        <v>1</v>
      </c>
      <c r="N331" s="230" t="s">
        <v>43</v>
      </c>
      <c r="O331" s="92"/>
      <c r="P331" s="231">
        <f>O331*H331</f>
        <v>0</v>
      </c>
      <c r="Q331" s="231">
        <v>0.20469000000000001</v>
      </c>
      <c r="R331" s="231">
        <f>Q331*H331</f>
        <v>17.39865</v>
      </c>
      <c r="S331" s="231">
        <v>0</v>
      </c>
      <c r="T331" s="232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3" t="s">
        <v>161</v>
      </c>
      <c r="AT331" s="233" t="s">
        <v>157</v>
      </c>
      <c r="AU331" s="233" t="s">
        <v>87</v>
      </c>
      <c r="AY331" s="18" t="s">
        <v>155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8" t="s">
        <v>85</v>
      </c>
      <c r="BK331" s="234">
        <f>ROUND(I331*H331,2)</f>
        <v>0</v>
      </c>
      <c r="BL331" s="18" t="s">
        <v>161</v>
      </c>
      <c r="BM331" s="233" t="s">
        <v>2064</v>
      </c>
    </row>
    <row r="332" s="2" customFormat="1">
      <c r="A332" s="39"/>
      <c r="B332" s="40"/>
      <c r="C332" s="41"/>
      <c r="D332" s="235" t="s">
        <v>163</v>
      </c>
      <c r="E332" s="41"/>
      <c r="F332" s="236" t="s">
        <v>880</v>
      </c>
      <c r="G332" s="41"/>
      <c r="H332" s="41"/>
      <c r="I332" s="237"/>
      <c r="J332" s="41"/>
      <c r="K332" s="41"/>
      <c r="L332" s="45"/>
      <c r="M332" s="238"/>
      <c r="N332" s="239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163</v>
      </c>
      <c r="AU332" s="18" t="s">
        <v>87</v>
      </c>
    </row>
    <row r="333" s="14" customFormat="1">
      <c r="A333" s="14"/>
      <c r="B333" s="250"/>
      <c r="C333" s="251"/>
      <c r="D333" s="235" t="s">
        <v>165</v>
      </c>
      <c r="E333" s="252" t="s">
        <v>1</v>
      </c>
      <c r="F333" s="253" t="s">
        <v>1103</v>
      </c>
      <c r="G333" s="251"/>
      <c r="H333" s="254">
        <v>85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165</v>
      </c>
      <c r="AU333" s="260" t="s">
        <v>87</v>
      </c>
      <c r="AV333" s="14" t="s">
        <v>87</v>
      </c>
      <c r="AW333" s="14" t="s">
        <v>33</v>
      </c>
      <c r="AX333" s="14" t="s">
        <v>85</v>
      </c>
      <c r="AY333" s="260" t="s">
        <v>155</v>
      </c>
    </row>
    <row r="334" s="12" customFormat="1" ht="22.8" customHeight="1">
      <c r="A334" s="12"/>
      <c r="B334" s="205"/>
      <c r="C334" s="206"/>
      <c r="D334" s="207" t="s">
        <v>77</v>
      </c>
      <c r="E334" s="219" t="s">
        <v>226</v>
      </c>
      <c r="F334" s="219" t="s">
        <v>912</v>
      </c>
      <c r="G334" s="206"/>
      <c r="H334" s="206"/>
      <c r="I334" s="209"/>
      <c r="J334" s="220">
        <f>BK334</f>
        <v>0</v>
      </c>
      <c r="K334" s="206"/>
      <c r="L334" s="211"/>
      <c r="M334" s="212"/>
      <c r="N334" s="213"/>
      <c r="O334" s="213"/>
      <c r="P334" s="214">
        <f>SUM(P335:P343)</f>
        <v>0</v>
      </c>
      <c r="Q334" s="213"/>
      <c r="R334" s="214">
        <f>SUM(R335:R343)</f>
        <v>0</v>
      </c>
      <c r="S334" s="213"/>
      <c r="T334" s="215">
        <f>SUM(T335:T343)</f>
        <v>38.668799999999997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6" t="s">
        <v>85</v>
      </c>
      <c r="AT334" s="217" t="s">
        <v>77</v>
      </c>
      <c r="AU334" s="217" t="s">
        <v>85</v>
      </c>
      <c r="AY334" s="216" t="s">
        <v>155</v>
      </c>
      <c r="BK334" s="218">
        <f>SUM(BK335:BK343)</f>
        <v>0</v>
      </c>
    </row>
    <row r="335" s="2" customFormat="1" ht="21.75" customHeight="1">
      <c r="A335" s="39"/>
      <c r="B335" s="40"/>
      <c r="C335" s="221" t="s">
        <v>538</v>
      </c>
      <c r="D335" s="221" t="s">
        <v>157</v>
      </c>
      <c r="E335" s="222" t="s">
        <v>914</v>
      </c>
      <c r="F335" s="223" t="s">
        <v>915</v>
      </c>
      <c r="G335" s="224" t="s">
        <v>460</v>
      </c>
      <c r="H335" s="225">
        <v>16.111999999999998</v>
      </c>
      <c r="I335" s="226"/>
      <c r="J335" s="227">
        <f>ROUND(I335*H335,2)</f>
        <v>0</v>
      </c>
      <c r="K335" s="228"/>
      <c r="L335" s="45"/>
      <c r="M335" s="229" t="s">
        <v>1</v>
      </c>
      <c r="N335" s="230" t="s">
        <v>43</v>
      </c>
      <c r="O335" s="92"/>
      <c r="P335" s="231">
        <f>O335*H335</f>
        <v>0</v>
      </c>
      <c r="Q335" s="231">
        <v>0</v>
      </c>
      <c r="R335" s="231">
        <f>Q335*H335</f>
        <v>0</v>
      </c>
      <c r="S335" s="231">
        <v>2.3999999999999999</v>
      </c>
      <c r="T335" s="232">
        <f>S335*H335</f>
        <v>38.668799999999997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3" t="s">
        <v>161</v>
      </c>
      <c r="AT335" s="233" t="s">
        <v>157</v>
      </c>
      <c r="AU335" s="233" t="s">
        <v>87</v>
      </c>
      <c r="AY335" s="18" t="s">
        <v>155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8" t="s">
        <v>85</v>
      </c>
      <c r="BK335" s="234">
        <f>ROUND(I335*H335,2)</f>
        <v>0</v>
      </c>
      <c r="BL335" s="18" t="s">
        <v>161</v>
      </c>
      <c r="BM335" s="233" t="s">
        <v>2065</v>
      </c>
    </row>
    <row r="336" s="2" customFormat="1">
      <c r="A336" s="39"/>
      <c r="B336" s="40"/>
      <c r="C336" s="41"/>
      <c r="D336" s="235" t="s">
        <v>163</v>
      </c>
      <c r="E336" s="41"/>
      <c r="F336" s="236" t="s">
        <v>917</v>
      </c>
      <c r="G336" s="41"/>
      <c r="H336" s="41"/>
      <c r="I336" s="237"/>
      <c r="J336" s="41"/>
      <c r="K336" s="41"/>
      <c r="L336" s="45"/>
      <c r="M336" s="238"/>
      <c r="N336" s="239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163</v>
      </c>
      <c r="AU336" s="18" t="s">
        <v>87</v>
      </c>
    </row>
    <row r="337" s="13" customFormat="1">
      <c r="A337" s="13"/>
      <c r="B337" s="240"/>
      <c r="C337" s="241"/>
      <c r="D337" s="235" t="s">
        <v>165</v>
      </c>
      <c r="E337" s="242" t="s">
        <v>1</v>
      </c>
      <c r="F337" s="243" t="s">
        <v>918</v>
      </c>
      <c r="G337" s="241"/>
      <c r="H337" s="242" t="s">
        <v>1</v>
      </c>
      <c r="I337" s="244"/>
      <c r="J337" s="241"/>
      <c r="K337" s="241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165</v>
      </c>
      <c r="AU337" s="249" t="s">
        <v>87</v>
      </c>
      <c r="AV337" s="13" t="s">
        <v>85</v>
      </c>
      <c r="AW337" s="13" t="s">
        <v>33</v>
      </c>
      <c r="AX337" s="13" t="s">
        <v>78</v>
      </c>
      <c r="AY337" s="249" t="s">
        <v>155</v>
      </c>
    </row>
    <row r="338" s="14" customFormat="1">
      <c r="A338" s="14"/>
      <c r="B338" s="250"/>
      <c r="C338" s="251"/>
      <c r="D338" s="235" t="s">
        <v>165</v>
      </c>
      <c r="E338" s="252" t="s">
        <v>1</v>
      </c>
      <c r="F338" s="253" t="s">
        <v>2066</v>
      </c>
      <c r="G338" s="251"/>
      <c r="H338" s="254">
        <v>12.577999999999999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165</v>
      </c>
      <c r="AU338" s="260" t="s">
        <v>87</v>
      </c>
      <c r="AV338" s="14" t="s">
        <v>87</v>
      </c>
      <c r="AW338" s="14" t="s">
        <v>33</v>
      </c>
      <c r="AX338" s="14" t="s">
        <v>78</v>
      </c>
      <c r="AY338" s="260" t="s">
        <v>155</v>
      </c>
    </row>
    <row r="339" s="13" customFormat="1">
      <c r="A339" s="13"/>
      <c r="B339" s="240"/>
      <c r="C339" s="241"/>
      <c r="D339" s="235" t="s">
        <v>165</v>
      </c>
      <c r="E339" s="242" t="s">
        <v>1</v>
      </c>
      <c r="F339" s="243" t="s">
        <v>920</v>
      </c>
      <c r="G339" s="241"/>
      <c r="H339" s="242" t="s">
        <v>1</v>
      </c>
      <c r="I339" s="244"/>
      <c r="J339" s="241"/>
      <c r="K339" s="241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165</v>
      </c>
      <c r="AU339" s="249" t="s">
        <v>87</v>
      </c>
      <c r="AV339" s="13" t="s">
        <v>85</v>
      </c>
      <c r="AW339" s="13" t="s">
        <v>33</v>
      </c>
      <c r="AX339" s="13" t="s">
        <v>78</v>
      </c>
      <c r="AY339" s="249" t="s">
        <v>155</v>
      </c>
    </row>
    <row r="340" s="14" customFormat="1">
      <c r="A340" s="14"/>
      <c r="B340" s="250"/>
      <c r="C340" s="251"/>
      <c r="D340" s="235" t="s">
        <v>165</v>
      </c>
      <c r="E340" s="252" t="s">
        <v>1</v>
      </c>
      <c r="F340" s="253" t="s">
        <v>2067</v>
      </c>
      <c r="G340" s="251"/>
      <c r="H340" s="254">
        <v>3.5339999999999998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165</v>
      </c>
      <c r="AU340" s="260" t="s">
        <v>87</v>
      </c>
      <c r="AV340" s="14" t="s">
        <v>87</v>
      </c>
      <c r="AW340" s="14" t="s">
        <v>33</v>
      </c>
      <c r="AX340" s="14" t="s">
        <v>78</v>
      </c>
      <c r="AY340" s="260" t="s">
        <v>155</v>
      </c>
    </row>
    <row r="341" s="15" customFormat="1">
      <c r="A341" s="15"/>
      <c r="B341" s="261"/>
      <c r="C341" s="262"/>
      <c r="D341" s="235" t="s">
        <v>165</v>
      </c>
      <c r="E341" s="263" t="s">
        <v>1</v>
      </c>
      <c r="F341" s="264" t="s">
        <v>168</v>
      </c>
      <c r="G341" s="262"/>
      <c r="H341" s="265">
        <v>16.111999999999998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1" t="s">
        <v>165</v>
      </c>
      <c r="AU341" s="271" t="s">
        <v>87</v>
      </c>
      <c r="AV341" s="15" t="s">
        <v>161</v>
      </c>
      <c r="AW341" s="15" t="s">
        <v>33</v>
      </c>
      <c r="AX341" s="15" t="s">
        <v>85</v>
      </c>
      <c r="AY341" s="271" t="s">
        <v>155</v>
      </c>
    </row>
    <row r="342" s="2" customFormat="1" ht="21.75" customHeight="1">
      <c r="A342" s="39"/>
      <c r="B342" s="40"/>
      <c r="C342" s="221" t="s">
        <v>544</v>
      </c>
      <c r="D342" s="221" t="s">
        <v>157</v>
      </c>
      <c r="E342" s="222" t="s">
        <v>923</v>
      </c>
      <c r="F342" s="223" t="s">
        <v>924</v>
      </c>
      <c r="G342" s="224" t="s">
        <v>363</v>
      </c>
      <c r="H342" s="225">
        <v>131.69999999999999</v>
      </c>
      <c r="I342" s="226"/>
      <c r="J342" s="227">
        <f>ROUND(I342*H342,2)</f>
        <v>0</v>
      </c>
      <c r="K342" s="228"/>
      <c r="L342" s="45"/>
      <c r="M342" s="229" t="s">
        <v>1</v>
      </c>
      <c r="N342" s="230" t="s">
        <v>43</v>
      </c>
      <c r="O342" s="92"/>
      <c r="P342" s="231">
        <f>O342*H342</f>
        <v>0</v>
      </c>
      <c r="Q342" s="231">
        <v>0</v>
      </c>
      <c r="R342" s="231">
        <f>Q342*H342</f>
        <v>0</v>
      </c>
      <c r="S342" s="231">
        <v>0</v>
      </c>
      <c r="T342" s="232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3" t="s">
        <v>161</v>
      </c>
      <c r="AT342" s="233" t="s">
        <v>157</v>
      </c>
      <c r="AU342" s="233" t="s">
        <v>87</v>
      </c>
      <c r="AY342" s="18" t="s">
        <v>155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8" t="s">
        <v>85</v>
      </c>
      <c r="BK342" s="234">
        <f>ROUND(I342*H342,2)</f>
        <v>0</v>
      </c>
      <c r="BL342" s="18" t="s">
        <v>161</v>
      </c>
      <c r="BM342" s="233" t="s">
        <v>2068</v>
      </c>
    </row>
    <row r="343" s="2" customFormat="1">
      <c r="A343" s="39"/>
      <c r="B343" s="40"/>
      <c r="C343" s="41"/>
      <c r="D343" s="235" t="s">
        <v>163</v>
      </c>
      <c r="E343" s="41"/>
      <c r="F343" s="236" t="s">
        <v>926</v>
      </c>
      <c r="G343" s="41"/>
      <c r="H343" s="41"/>
      <c r="I343" s="237"/>
      <c r="J343" s="41"/>
      <c r="K343" s="41"/>
      <c r="L343" s="45"/>
      <c r="M343" s="238"/>
      <c r="N343" s="23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163</v>
      </c>
      <c r="AU343" s="18" t="s">
        <v>87</v>
      </c>
    </row>
    <row r="344" s="12" customFormat="1" ht="22.8" customHeight="1">
      <c r="A344" s="12"/>
      <c r="B344" s="205"/>
      <c r="C344" s="206"/>
      <c r="D344" s="207" t="s">
        <v>77</v>
      </c>
      <c r="E344" s="219" t="s">
        <v>161</v>
      </c>
      <c r="F344" s="219" t="s">
        <v>933</v>
      </c>
      <c r="G344" s="206"/>
      <c r="H344" s="206"/>
      <c r="I344" s="209"/>
      <c r="J344" s="220">
        <f>BK344</f>
        <v>0</v>
      </c>
      <c r="K344" s="206"/>
      <c r="L344" s="211"/>
      <c r="M344" s="212"/>
      <c r="N344" s="213"/>
      <c r="O344" s="213"/>
      <c r="P344" s="214">
        <f>SUM(P345:P363)</f>
        <v>0</v>
      </c>
      <c r="Q344" s="213"/>
      <c r="R344" s="214">
        <f>SUM(R345:R363)</f>
        <v>0</v>
      </c>
      <c r="S344" s="213"/>
      <c r="T344" s="215">
        <f>SUM(T345:T363)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6" t="s">
        <v>85</v>
      </c>
      <c r="AT344" s="217" t="s">
        <v>77</v>
      </c>
      <c r="AU344" s="217" t="s">
        <v>85</v>
      </c>
      <c r="AY344" s="216" t="s">
        <v>155</v>
      </c>
      <c r="BK344" s="218">
        <f>SUM(BK345:BK363)</f>
        <v>0</v>
      </c>
    </row>
    <row r="345" s="2" customFormat="1" ht="21.75" customHeight="1">
      <c r="A345" s="39"/>
      <c r="B345" s="40"/>
      <c r="C345" s="221" t="s">
        <v>677</v>
      </c>
      <c r="D345" s="221" t="s">
        <v>157</v>
      </c>
      <c r="E345" s="222" t="s">
        <v>935</v>
      </c>
      <c r="F345" s="223" t="s">
        <v>936</v>
      </c>
      <c r="G345" s="224" t="s">
        <v>460</v>
      </c>
      <c r="H345" s="225">
        <v>27.219999999999999</v>
      </c>
      <c r="I345" s="226"/>
      <c r="J345" s="227">
        <f>ROUND(I345*H345,2)</f>
        <v>0</v>
      </c>
      <c r="K345" s="228"/>
      <c r="L345" s="45"/>
      <c r="M345" s="229" t="s">
        <v>1</v>
      </c>
      <c r="N345" s="230" t="s">
        <v>43</v>
      </c>
      <c r="O345" s="92"/>
      <c r="P345" s="231">
        <f>O345*H345</f>
        <v>0</v>
      </c>
      <c r="Q345" s="231">
        <v>0</v>
      </c>
      <c r="R345" s="231">
        <f>Q345*H345</f>
        <v>0</v>
      </c>
      <c r="S345" s="231">
        <v>0</v>
      </c>
      <c r="T345" s="232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3" t="s">
        <v>161</v>
      </c>
      <c r="AT345" s="233" t="s">
        <v>157</v>
      </c>
      <c r="AU345" s="233" t="s">
        <v>87</v>
      </c>
      <c r="AY345" s="18" t="s">
        <v>155</v>
      </c>
      <c r="BE345" s="234">
        <f>IF(N345="základní",J345,0)</f>
        <v>0</v>
      </c>
      <c r="BF345" s="234">
        <f>IF(N345="snížená",J345,0)</f>
        <v>0</v>
      </c>
      <c r="BG345" s="234">
        <f>IF(N345="zákl. přenesená",J345,0)</f>
        <v>0</v>
      </c>
      <c r="BH345" s="234">
        <f>IF(N345="sníž. přenesená",J345,0)</f>
        <v>0</v>
      </c>
      <c r="BI345" s="234">
        <f>IF(N345="nulová",J345,0)</f>
        <v>0</v>
      </c>
      <c r="BJ345" s="18" t="s">
        <v>85</v>
      </c>
      <c r="BK345" s="234">
        <f>ROUND(I345*H345,2)</f>
        <v>0</v>
      </c>
      <c r="BL345" s="18" t="s">
        <v>161</v>
      </c>
      <c r="BM345" s="233" t="s">
        <v>2069</v>
      </c>
    </row>
    <row r="346" s="2" customFormat="1">
      <c r="A346" s="39"/>
      <c r="B346" s="40"/>
      <c r="C346" s="41"/>
      <c r="D346" s="235" t="s">
        <v>163</v>
      </c>
      <c r="E346" s="41"/>
      <c r="F346" s="236" t="s">
        <v>938</v>
      </c>
      <c r="G346" s="41"/>
      <c r="H346" s="41"/>
      <c r="I346" s="237"/>
      <c r="J346" s="41"/>
      <c r="K346" s="41"/>
      <c r="L346" s="45"/>
      <c r="M346" s="238"/>
      <c r="N346" s="239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163</v>
      </c>
      <c r="AU346" s="18" t="s">
        <v>87</v>
      </c>
    </row>
    <row r="347" s="13" customFormat="1">
      <c r="A347" s="13"/>
      <c r="B347" s="240"/>
      <c r="C347" s="241"/>
      <c r="D347" s="235" t="s">
        <v>165</v>
      </c>
      <c r="E347" s="242" t="s">
        <v>1</v>
      </c>
      <c r="F347" s="243" t="s">
        <v>578</v>
      </c>
      <c r="G347" s="241"/>
      <c r="H347" s="242" t="s">
        <v>1</v>
      </c>
      <c r="I347" s="244"/>
      <c r="J347" s="241"/>
      <c r="K347" s="241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165</v>
      </c>
      <c r="AU347" s="249" t="s">
        <v>87</v>
      </c>
      <c r="AV347" s="13" t="s">
        <v>85</v>
      </c>
      <c r="AW347" s="13" t="s">
        <v>33</v>
      </c>
      <c r="AX347" s="13" t="s">
        <v>78</v>
      </c>
      <c r="AY347" s="249" t="s">
        <v>155</v>
      </c>
    </row>
    <row r="348" s="13" customFormat="1">
      <c r="A348" s="13"/>
      <c r="B348" s="240"/>
      <c r="C348" s="241"/>
      <c r="D348" s="235" t="s">
        <v>165</v>
      </c>
      <c r="E348" s="242" t="s">
        <v>1</v>
      </c>
      <c r="F348" s="243" t="s">
        <v>579</v>
      </c>
      <c r="G348" s="241"/>
      <c r="H348" s="242" t="s">
        <v>1</v>
      </c>
      <c r="I348" s="244"/>
      <c r="J348" s="241"/>
      <c r="K348" s="241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165</v>
      </c>
      <c r="AU348" s="249" t="s">
        <v>87</v>
      </c>
      <c r="AV348" s="13" t="s">
        <v>85</v>
      </c>
      <c r="AW348" s="13" t="s">
        <v>33</v>
      </c>
      <c r="AX348" s="13" t="s">
        <v>78</v>
      </c>
      <c r="AY348" s="249" t="s">
        <v>155</v>
      </c>
    </row>
    <row r="349" s="13" customFormat="1">
      <c r="A349" s="13"/>
      <c r="B349" s="240"/>
      <c r="C349" s="241"/>
      <c r="D349" s="235" t="s">
        <v>165</v>
      </c>
      <c r="E349" s="242" t="s">
        <v>1</v>
      </c>
      <c r="F349" s="243" t="s">
        <v>558</v>
      </c>
      <c r="G349" s="241"/>
      <c r="H349" s="242" t="s">
        <v>1</v>
      </c>
      <c r="I349" s="244"/>
      <c r="J349" s="241"/>
      <c r="K349" s="241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165</v>
      </c>
      <c r="AU349" s="249" t="s">
        <v>87</v>
      </c>
      <c r="AV349" s="13" t="s">
        <v>85</v>
      </c>
      <c r="AW349" s="13" t="s">
        <v>33</v>
      </c>
      <c r="AX349" s="13" t="s">
        <v>78</v>
      </c>
      <c r="AY349" s="249" t="s">
        <v>155</v>
      </c>
    </row>
    <row r="350" s="14" customFormat="1">
      <c r="A350" s="14"/>
      <c r="B350" s="250"/>
      <c r="C350" s="251"/>
      <c r="D350" s="235" t="s">
        <v>165</v>
      </c>
      <c r="E350" s="252" t="s">
        <v>1</v>
      </c>
      <c r="F350" s="253" t="s">
        <v>2070</v>
      </c>
      <c r="G350" s="251"/>
      <c r="H350" s="254">
        <v>4.1989999999999998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165</v>
      </c>
      <c r="AU350" s="260" t="s">
        <v>87</v>
      </c>
      <c r="AV350" s="14" t="s">
        <v>87</v>
      </c>
      <c r="AW350" s="14" t="s">
        <v>33</v>
      </c>
      <c r="AX350" s="14" t="s">
        <v>78</v>
      </c>
      <c r="AY350" s="260" t="s">
        <v>155</v>
      </c>
    </row>
    <row r="351" s="13" customFormat="1">
      <c r="A351" s="13"/>
      <c r="B351" s="240"/>
      <c r="C351" s="241"/>
      <c r="D351" s="235" t="s">
        <v>165</v>
      </c>
      <c r="E351" s="242" t="s">
        <v>1</v>
      </c>
      <c r="F351" s="243" t="s">
        <v>607</v>
      </c>
      <c r="G351" s="241"/>
      <c r="H351" s="242" t="s">
        <v>1</v>
      </c>
      <c r="I351" s="244"/>
      <c r="J351" s="241"/>
      <c r="K351" s="241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165</v>
      </c>
      <c r="AU351" s="249" t="s">
        <v>87</v>
      </c>
      <c r="AV351" s="13" t="s">
        <v>85</v>
      </c>
      <c r="AW351" s="13" t="s">
        <v>33</v>
      </c>
      <c r="AX351" s="13" t="s">
        <v>78</v>
      </c>
      <c r="AY351" s="249" t="s">
        <v>155</v>
      </c>
    </row>
    <row r="352" s="13" customFormat="1">
      <c r="A352" s="13"/>
      <c r="B352" s="240"/>
      <c r="C352" s="241"/>
      <c r="D352" s="235" t="s">
        <v>165</v>
      </c>
      <c r="E352" s="242" t="s">
        <v>1</v>
      </c>
      <c r="F352" s="243" t="s">
        <v>297</v>
      </c>
      <c r="G352" s="241"/>
      <c r="H352" s="242" t="s">
        <v>1</v>
      </c>
      <c r="I352" s="244"/>
      <c r="J352" s="241"/>
      <c r="K352" s="241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165</v>
      </c>
      <c r="AU352" s="249" t="s">
        <v>87</v>
      </c>
      <c r="AV352" s="13" t="s">
        <v>85</v>
      </c>
      <c r="AW352" s="13" t="s">
        <v>33</v>
      </c>
      <c r="AX352" s="13" t="s">
        <v>78</v>
      </c>
      <c r="AY352" s="249" t="s">
        <v>155</v>
      </c>
    </row>
    <row r="353" s="13" customFormat="1">
      <c r="A353" s="13"/>
      <c r="B353" s="240"/>
      <c r="C353" s="241"/>
      <c r="D353" s="235" t="s">
        <v>165</v>
      </c>
      <c r="E353" s="242" t="s">
        <v>1</v>
      </c>
      <c r="F353" s="243" t="s">
        <v>608</v>
      </c>
      <c r="G353" s="241"/>
      <c r="H353" s="242" t="s">
        <v>1</v>
      </c>
      <c r="I353" s="244"/>
      <c r="J353" s="241"/>
      <c r="K353" s="241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165</v>
      </c>
      <c r="AU353" s="249" t="s">
        <v>87</v>
      </c>
      <c r="AV353" s="13" t="s">
        <v>85</v>
      </c>
      <c r="AW353" s="13" t="s">
        <v>33</v>
      </c>
      <c r="AX353" s="13" t="s">
        <v>78</v>
      </c>
      <c r="AY353" s="249" t="s">
        <v>155</v>
      </c>
    </row>
    <row r="354" s="14" customFormat="1">
      <c r="A354" s="14"/>
      <c r="B354" s="250"/>
      <c r="C354" s="251"/>
      <c r="D354" s="235" t="s">
        <v>165</v>
      </c>
      <c r="E354" s="252" t="s">
        <v>1</v>
      </c>
      <c r="F354" s="253" t="s">
        <v>2071</v>
      </c>
      <c r="G354" s="251"/>
      <c r="H354" s="254">
        <v>8.6600000000000001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0" t="s">
        <v>165</v>
      </c>
      <c r="AU354" s="260" t="s">
        <v>87</v>
      </c>
      <c r="AV354" s="14" t="s">
        <v>87</v>
      </c>
      <c r="AW354" s="14" t="s">
        <v>33</v>
      </c>
      <c r="AX354" s="14" t="s">
        <v>78</v>
      </c>
      <c r="AY354" s="260" t="s">
        <v>155</v>
      </c>
    </row>
    <row r="355" s="14" customFormat="1">
      <c r="A355" s="14"/>
      <c r="B355" s="250"/>
      <c r="C355" s="251"/>
      <c r="D355" s="235" t="s">
        <v>165</v>
      </c>
      <c r="E355" s="252" t="s">
        <v>1</v>
      </c>
      <c r="F355" s="253" t="s">
        <v>2072</v>
      </c>
      <c r="G355" s="251"/>
      <c r="H355" s="254">
        <v>0.432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0" t="s">
        <v>165</v>
      </c>
      <c r="AU355" s="260" t="s">
        <v>87</v>
      </c>
      <c r="AV355" s="14" t="s">
        <v>87</v>
      </c>
      <c r="AW355" s="14" t="s">
        <v>33</v>
      </c>
      <c r="AX355" s="14" t="s">
        <v>78</v>
      </c>
      <c r="AY355" s="260" t="s">
        <v>155</v>
      </c>
    </row>
    <row r="356" s="13" customFormat="1">
      <c r="A356" s="13"/>
      <c r="B356" s="240"/>
      <c r="C356" s="241"/>
      <c r="D356" s="235" t="s">
        <v>165</v>
      </c>
      <c r="E356" s="242" t="s">
        <v>1</v>
      </c>
      <c r="F356" s="243" t="s">
        <v>740</v>
      </c>
      <c r="G356" s="241"/>
      <c r="H356" s="242" t="s">
        <v>1</v>
      </c>
      <c r="I356" s="244"/>
      <c r="J356" s="241"/>
      <c r="K356" s="241"/>
      <c r="L356" s="245"/>
      <c r="M356" s="246"/>
      <c r="N356" s="247"/>
      <c r="O356" s="247"/>
      <c r="P356" s="247"/>
      <c r="Q356" s="247"/>
      <c r="R356" s="247"/>
      <c r="S356" s="247"/>
      <c r="T356" s="24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9" t="s">
        <v>165</v>
      </c>
      <c r="AU356" s="249" t="s">
        <v>87</v>
      </c>
      <c r="AV356" s="13" t="s">
        <v>85</v>
      </c>
      <c r="AW356" s="13" t="s">
        <v>33</v>
      </c>
      <c r="AX356" s="13" t="s">
        <v>78</v>
      </c>
      <c r="AY356" s="249" t="s">
        <v>155</v>
      </c>
    </row>
    <row r="357" s="14" customFormat="1">
      <c r="A357" s="14"/>
      <c r="B357" s="250"/>
      <c r="C357" s="251"/>
      <c r="D357" s="235" t="s">
        <v>165</v>
      </c>
      <c r="E357" s="252" t="s">
        <v>1</v>
      </c>
      <c r="F357" s="253" t="s">
        <v>2073</v>
      </c>
      <c r="G357" s="251"/>
      <c r="H357" s="254">
        <v>6.375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165</v>
      </c>
      <c r="AU357" s="260" t="s">
        <v>87</v>
      </c>
      <c r="AV357" s="14" t="s">
        <v>87</v>
      </c>
      <c r="AW357" s="14" t="s">
        <v>33</v>
      </c>
      <c r="AX357" s="14" t="s">
        <v>78</v>
      </c>
      <c r="AY357" s="260" t="s">
        <v>155</v>
      </c>
    </row>
    <row r="358" s="14" customFormat="1">
      <c r="A358" s="14"/>
      <c r="B358" s="250"/>
      <c r="C358" s="251"/>
      <c r="D358" s="235" t="s">
        <v>165</v>
      </c>
      <c r="E358" s="252" t="s">
        <v>1</v>
      </c>
      <c r="F358" s="253" t="s">
        <v>2074</v>
      </c>
      <c r="G358" s="251"/>
      <c r="H358" s="254">
        <v>6.0979999999999999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165</v>
      </c>
      <c r="AU358" s="260" t="s">
        <v>87</v>
      </c>
      <c r="AV358" s="14" t="s">
        <v>87</v>
      </c>
      <c r="AW358" s="14" t="s">
        <v>33</v>
      </c>
      <c r="AX358" s="14" t="s">
        <v>78</v>
      </c>
      <c r="AY358" s="260" t="s">
        <v>155</v>
      </c>
    </row>
    <row r="359" s="13" customFormat="1">
      <c r="A359" s="13"/>
      <c r="B359" s="240"/>
      <c r="C359" s="241"/>
      <c r="D359" s="235" t="s">
        <v>165</v>
      </c>
      <c r="E359" s="242" t="s">
        <v>1</v>
      </c>
      <c r="F359" s="243" t="s">
        <v>626</v>
      </c>
      <c r="G359" s="241"/>
      <c r="H359" s="242" t="s">
        <v>1</v>
      </c>
      <c r="I359" s="244"/>
      <c r="J359" s="241"/>
      <c r="K359" s="241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165</v>
      </c>
      <c r="AU359" s="249" t="s">
        <v>87</v>
      </c>
      <c r="AV359" s="13" t="s">
        <v>85</v>
      </c>
      <c r="AW359" s="13" t="s">
        <v>33</v>
      </c>
      <c r="AX359" s="13" t="s">
        <v>78</v>
      </c>
      <c r="AY359" s="249" t="s">
        <v>155</v>
      </c>
    </row>
    <row r="360" s="13" customFormat="1">
      <c r="A360" s="13"/>
      <c r="B360" s="240"/>
      <c r="C360" s="241"/>
      <c r="D360" s="235" t="s">
        <v>165</v>
      </c>
      <c r="E360" s="242" t="s">
        <v>1</v>
      </c>
      <c r="F360" s="243" t="s">
        <v>297</v>
      </c>
      <c r="G360" s="241"/>
      <c r="H360" s="242" t="s">
        <v>1</v>
      </c>
      <c r="I360" s="244"/>
      <c r="J360" s="241"/>
      <c r="K360" s="241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165</v>
      </c>
      <c r="AU360" s="249" t="s">
        <v>87</v>
      </c>
      <c r="AV360" s="13" t="s">
        <v>85</v>
      </c>
      <c r="AW360" s="13" t="s">
        <v>33</v>
      </c>
      <c r="AX360" s="13" t="s">
        <v>78</v>
      </c>
      <c r="AY360" s="249" t="s">
        <v>155</v>
      </c>
    </row>
    <row r="361" s="13" customFormat="1">
      <c r="A361" s="13"/>
      <c r="B361" s="240"/>
      <c r="C361" s="241"/>
      <c r="D361" s="235" t="s">
        <v>165</v>
      </c>
      <c r="E361" s="242" t="s">
        <v>1</v>
      </c>
      <c r="F361" s="243" t="s">
        <v>630</v>
      </c>
      <c r="G361" s="241"/>
      <c r="H361" s="242" t="s">
        <v>1</v>
      </c>
      <c r="I361" s="244"/>
      <c r="J361" s="241"/>
      <c r="K361" s="241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165</v>
      </c>
      <c r="AU361" s="249" t="s">
        <v>87</v>
      </c>
      <c r="AV361" s="13" t="s">
        <v>85</v>
      </c>
      <c r="AW361" s="13" t="s">
        <v>33</v>
      </c>
      <c r="AX361" s="13" t="s">
        <v>78</v>
      </c>
      <c r="AY361" s="249" t="s">
        <v>155</v>
      </c>
    </row>
    <row r="362" s="14" customFormat="1">
      <c r="A362" s="14"/>
      <c r="B362" s="250"/>
      <c r="C362" s="251"/>
      <c r="D362" s="235" t="s">
        <v>165</v>
      </c>
      <c r="E362" s="252" t="s">
        <v>1</v>
      </c>
      <c r="F362" s="253" t="s">
        <v>2075</v>
      </c>
      <c r="G362" s="251"/>
      <c r="H362" s="254">
        <v>1.456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165</v>
      </c>
      <c r="AU362" s="260" t="s">
        <v>87</v>
      </c>
      <c r="AV362" s="14" t="s">
        <v>87</v>
      </c>
      <c r="AW362" s="14" t="s">
        <v>33</v>
      </c>
      <c r="AX362" s="14" t="s">
        <v>78</v>
      </c>
      <c r="AY362" s="260" t="s">
        <v>155</v>
      </c>
    </row>
    <row r="363" s="15" customFormat="1">
      <c r="A363" s="15"/>
      <c r="B363" s="261"/>
      <c r="C363" s="262"/>
      <c r="D363" s="235" t="s">
        <v>165</v>
      </c>
      <c r="E363" s="263" t="s">
        <v>103</v>
      </c>
      <c r="F363" s="264" t="s">
        <v>168</v>
      </c>
      <c r="G363" s="262"/>
      <c r="H363" s="265">
        <v>27.219999999999999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1" t="s">
        <v>165</v>
      </c>
      <c r="AU363" s="271" t="s">
        <v>87</v>
      </c>
      <c r="AV363" s="15" t="s">
        <v>161</v>
      </c>
      <c r="AW363" s="15" t="s">
        <v>33</v>
      </c>
      <c r="AX363" s="15" t="s">
        <v>85</v>
      </c>
      <c r="AY363" s="271" t="s">
        <v>155</v>
      </c>
    </row>
    <row r="364" s="12" customFormat="1" ht="22.8" customHeight="1">
      <c r="A364" s="12"/>
      <c r="B364" s="205"/>
      <c r="C364" s="206"/>
      <c r="D364" s="207" t="s">
        <v>77</v>
      </c>
      <c r="E364" s="219" t="s">
        <v>268</v>
      </c>
      <c r="F364" s="219" t="s">
        <v>955</v>
      </c>
      <c r="G364" s="206"/>
      <c r="H364" s="206"/>
      <c r="I364" s="209"/>
      <c r="J364" s="220">
        <f>BK364</f>
        <v>0</v>
      </c>
      <c r="K364" s="206"/>
      <c r="L364" s="211"/>
      <c r="M364" s="212"/>
      <c r="N364" s="213"/>
      <c r="O364" s="213"/>
      <c r="P364" s="214">
        <f>SUM(P365:P420)</f>
        <v>0</v>
      </c>
      <c r="Q364" s="213"/>
      <c r="R364" s="214">
        <f>SUM(R365:R420)</f>
        <v>0</v>
      </c>
      <c r="S364" s="213"/>
      <c r="T364" s="215">
        <f>SUM(T365:T420)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6" t="s">
        <v>85</v>
      </c>
      <c r="AT364" s="217" t="s">
        <v>77</v>
      </c>
      <c r="AU364" s="217" t="s">
        <v>85</v>
      </c>
      <c r="AY364" s="216" t="s">
        <v>155</v>
      </c>
      <c r="BK364" s="218">
        <f>SUM(BK365:BK420)</f>
        <v>0</v>
      </c>
    </row>
    <row r="365" s="2" customFormat="1" ht="16.5" customHeight="1">
      <c r="A365" s="39"/>
      <c r="B365" s="40"/>
      <c r="C365" s="221" t="s">
        <v>683</v>
      </c>
      <c r="D365" s="221" t="s">
        <v>157</v>
      </c>
      <c r="E365" s="222" t="s">
        <v>973</v>
      </c>
      <c r="F365" s="223" t="s">
        <v>974</v>
      </c>
      <c r="G365" s="224" t="s">
        <v>160</v>
      </c>
      <c r="H365" s="225">
        <v>215.64500000000001</v>
      </c>
      <c r="I365" s="226"/>
      <c r="J365" s="227">
        <f>ROUND(I365*H365,2)</f>
        <v>0</v>
      </c>
      <c r="K365" s="228"/>
      <c r="L365" s="45"/>
      <c r="M365" s="229" t="s">
        <v>1</v>
      </c>
      <c r="N365" s="230" t="s">
        <v>43</v>
      </c>
      <c r="O365" s="92"/>
      <c r="P365" s="231">
        <f>O365*H365</f>
        <v>0</v>
      </c>
      <c r="Q365" s="231">
        <v>0</v>
      </c>
      <c r="R365" s="231">
        <f>Q365*H365</f>
        <v>0</v>
      </c>
      <c r="S365" s="231">
        <v>0</v>
      </c>
      <c r="T365" s="232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3" t="s">
        <v>161</v>
      </c>
      <c r="AT365" s="233" t="s">
        <v>157</v>
      </c>
      <c r="AU365" s="233" t="s">
        <v>87</v>
      </c>
      <c r="AY365" s="18" t="s">
        <v>155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8" t="s">
        <v>85</v>
      </c>
      <c r="BK365" s="234">
        <f>ROUND(I365*H365,2)</f>
        <v>0</v>
      </c>
      <c r="BL365" s="18" t="s">
        <v>161</v>
      </c>
      <c r="BM365" s="233" t="s">
        <v>2076</v>
      </c>
    </row>
    <row r="366" s="2" customFormat="1">
      <c r="A366" s="39"/>
      <c r="B366" s="40"/>
      <c r="C366" s="41"/>
      <c r="D366" s="235" t="s">
        <v>163</v>
      </c>
      <c r="E366" s="41"/>
      <c r="F366" s="236" t="s">
        <v>976</v>
      </c>
      <c r="G366" s="41"/>
      <c r="H366" s="41"/>
      <c r="I366" s="237"/>
      <c r="J366" s="41"/>
      <c r="K366" s="41"/>
      <c r="L366" s="45"/>
      <c r="M366" s="238"/>
      <c r="N366" s="239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163</v>
      </c>
      <c r="AU366" s="18" t="s">
        <v>87</v>
      </c>
    </row>
    <row r="367" s="13" customFormat="1">
      <c r="A367" s="13"/>
      <c r="B367" s="240"/>
      <c r="C367" s="241"/>
      <c r="D367" s="235" t="s">
        <v>165</v>
      </c>
      <c r="E367" s="242" t="s">
        <v>1</v>
      </c>
      <c r="F367" s="243" t="s">
        <v>607</v>
      </c>
      <c r="G367" s="241"/>
      <c r="H367" s="242" t="s">
        <v>1</v>
      </c>
      <c r="I367" s="244"/>
      <c r="J367" s="241"/>
      <c r="K367" s="241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165</v>
      </c>
      <c r="AU367" s="249" t="s">
        <v>87</v>
      </c>
      <c r="AV367" s="13" t="s">
        <v>85</v>
      </c>
      <c r="AW367" s="13" t="s">
        <v>33</v>
      </c>
      <c r="AX367" s="13" t="s">
        <v>78</v>
      </c>
      <c r="AY367" s="249" t="s">
        <v>155</v>
      </c>
    </row>
    <row r="368" s="13" customFormat="1">
      <c r="A368" s="13"/>
      <c r="B368" s="240"/>
      <c r="C368" s="241"/>
      <c r="D368" s="235" t="s">
        <v>165</v>
      </c>
      <c r="E368" s="242" t="s">
        <v>1</v>
      </c>
      <c r="F368" s="243" t="s">
        <v>297</v>
      </c>
      <c r="G368" s="241"/>
      <c r="H368" s="242" t="s">
        <v>1</v>
      </c>
      <c r="I368" s="244"/>
      <c r="J368" s="241"/>
      <c r="K368" s="241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165</v>
      </c>
      <c r="AU368" s="249" t="s">
        <v>87</v>
      </c>
      <c r="AV368" s="13" t="s">
        <v>85</v>
      </c>
      <c r="AW368" s="13" t="s">
        <v>33</v>
      </c>
      <c r="AX368" s="13" t="s">
        <v>78</v>
      </c>
      <c r="AY368" s="249" t="s">
        <v>155</v>
      </c>
    </row>
    <row r="369" s="13" customFormat="1">
      <c r="A369" s="13"/>
      <c r="B369" s="240"/>
      <c r="C369" s="241"/>
      <c r="D369" s="235" t="s">
        <v>165</v>
      </c>
      <c r="E369" s="242" t="s">
        <v>1</v>
      </c>
      <c r="F369" s="243" t="s">
        <v>608</v>
      </c>
      <c r="G369" s="241"/>
      <c r="H369" s="242" t="s">
        <v>1</v>
      </c>
      <c r="I369" s="244"/>
      <c r="J369" s="241"/>
      <c r="K369" s="241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165</v>
      </c>
      <c r="AU369" s="249" t="s">
        <v>87</v>
      </c>
      <c r="AV369" s="13" t="s">
        <v>85</v>
      </c>
      <c r="AW369" s="13" t="s">
        <v>33</v>
      </c>
      <c r="AX369" s="13" t="s">
        <v>78</v>
      </c>
      <c r="AY369" s="249" t="s">
        <v>155</v>
      </c>
    </row>
    <row r="370" s="14" customFormat="1">
      <c r="A370" s="14"/>
      <c r="B370" s="250"/>
      <c r="C370" s="251"/>
      <c r="D370" s="235" t="s">
        <v>165</v>
      </c>
      <c r="E370" s="252" t="s">
        <v>1</v>
      </c>
      <c r="F370" s="253" t="s">
        <v>1989</v>
      </c>
      <c r="G370" s="251"/>
      <c r="H370" s="254">
        <v>86.599999999999994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0" t="s">
        <v>165</v>
      </c>
      <c r="AU370" s="260" t="s">
        <v>87</v>
      </c>
      <c r="AV370" s="14" t="s">
        <v>87</v>
      </c>
      <c r="AW370" s="14" t="s">
        <v>33</v>
      </c>
      <c r="AX370" s="14" t="s">
        <v>78</v>
      </c>
      <c r="AY370" s="260" t="s">
        <v>155</v>
      </c>
    </row>
    <row r="371" s="14" customFormat="1">
      <c r="A371" s="14"/>
      <c r="B371" s="250"/>
      <c r="C371" s="251"/>
      <c r="D371" s="235" t="s">
        <v>165</v>
      </c>
      <c r="E371" s="252" t="s">
        <v>1</v>
      </c>
      <c r="F371" s="253" t="s">
        <v>1990</v>
      </c>
      <c r="G371" s="251"/>
      <c r="H371" s="254">
        <v>4.3200000000000003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165</v>
      </c>
      <c r="AU371" s="260" t="s">
        <v>87</v>
      </c>
      <c r="AV371" s="14" t="s">
        <v>87</v>
      </c>
      <c r="AW371" s="14" t="s">
        <v>33</v>
      </c>
      <c r="AX371" s="14" t="s">
        <v>78</v>
      </c>
      <c r="AY371" s="260" t="s">
        <v>155</v>
      </c>
    </row>
    <row r="372" s="13" customFormat="1">
      <c r="A372" s="13"/>
      <c r="B372" s="240"/>
      <c r="C372" s="241"/>
      <c r="D372" s="235" t="s">
        <v>165</v>
      </c>
      <c r="E372" s="242" t="s">
        <v>1</v>
      </c>
      <c r="F372" s="243" t="s">
        <v>740</v>
      </c>
      <c r="G372" s="241"/>
      <c r="H372" s="242" t="s">
        <v>1</v>
      </c>
      <c r="I372" s="244"/>
      <c r="J372" s="241"/>
      <c r="K372" s="241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165</v>
      </c>
      <c r="AU372" s="249" t="s">
        <v>87</v>
      </c>
      <c r="AV372" s="13" t="s">
        <v>85</v>
      </c>
      <c r="AW372" s="13" t="s">
        <v>33</v>
      </c>
      <c r="AX372" s="13" t="s">
        <v>78</v>
      </c>
      <c r="AY372" s="249" t="s">
        <v>155</v>
      </c>
    </row>
    <row r="373" s="14" customFormat="1">
      <c r="A373" s="14"/>
      <c r="B373" s="250"/>
      <c r="C373" s="251"/>
      <c r="D373" s="235" t="s">
        <v>165</v>
      </c>
      <c r="E373" s="252" t="s">
        <v>1</v>
      </c>
      <c r="F373" s="253" t="s">
        <v>1991</v>
      </c>
      <c r="G373" s="251"/>
      <c r="H373" s="254">
        <v>63.75</v>
      </c>
      <c r="I373" s="255"/>
      <c r="J373" s="251"/>
      <c r="K373" s="251"/>
      <c r="L373" s="256"/>
      <c r="M373" s="257"/>
      <c r="N373" s="258"/>
      <c r="O373" s="258"/>
      <c r="P373" s="258"/>
      <c r="Q373" s="258"/>
      <c r="R373" s="258"/>
      <c r="S373" s="258"/>
      <c r="T373" s="25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0" t="s">
        <v>165</v>
      </c>
      <c r="AU373" s="260" t="s">
        <v>87</v>
      </c>
      <c r="AV373" s="14" t="s">
        <v>87</v>
      </c>
      <c r="AW373" s="14" t="s">
        <v>33</v>
      </c>
      <c r="AX373" s="14" t="s">
        <v>78</v>
      </c>
      <c r="AY373" s="260" t="s">
        <v>155</v>
      </c>
    </row>
    <row r="374" s="14" customFormat="1">
      <c r="A374" s="14"/>
      <c r="B374" s="250"/>
      <c r="C374" s="251"/>
      <c r="D374" s="235" t="s">
        <v>165</v>
      </c>
      <c r="E374" s="252" t="s">
        <v>1</v>
      </c>
      <c r="F374" s="253" t="s">
        <v>1992</v>
      </c>
      <c r="G374" s="251"/>
      <c r="H374" s="254">
        <v>60.975000000000001</v>
      </c>
      <c r="I374" s="255"/>
      <c r="J374" s="251"/>
      <c r="K374" s="251"/>
      <c r="L374" s="256"/>
      <c r="M374" s="257"/>
      <c r="N374" s="258"/>
      <c r="O374" s="258"/>
      <c r="P374" s="258"/>
      <c r="Q374" s="258"/>
      <c r="R374" s="258"/>
      <c r="S374" s="258"/>
      <c r="T374" s="25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0" t="s">
        <v>165</v>
      </c>
      <c r="AU374" s="260" t="s">
        <v>87</v>
      </c>
      <c r="AV374" s="14" t="s">
        <v>87</v>
      </c>
      <c r="AW374" s="14" t="s">
        <v>33</v>
      </c>
      <c r="AX374" s="14" t="s">
        <v>78</v>
      </c>
      <c r="AY374" s="260" t="s">
        <v>155</v>
      </c>
    </row>
    <row r="375" s="15" customFormat="1">
      <c r="A375" s="15"/>
      <c r="B375" s="261"/>
      <c r="C375" s="262"/>
      <c r="D375" s="235" t="s">
        <v>165</v>
      </c>
      <c r="E375" s="263" t="s">
        <v>1</v>
      </c>
      <c r="F375" s="264" t="s">
        <v>168</v>
      </c>
      <c r="G375" s="262"/>
      <c r="H375" s="265">
        <v>215.64500000000001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1" t="s">
        <v>165</v>
      </c>
      <c r="AU375" s="271" t="s">
        <v>87</v>
      </c>
      <c r="AV375" s="15" t="s">
        <v>161</v>
      </c>
      <c r="AW375" s="15" t="s">
        <v>33</v>
      </c>
      <c r="AX375" s="15" t="s">
        <v>85</v>
      </c>
      <c r="AY375" s="271" t="s">
        <v>155</v>
      </c>
    </row>
    <row r="376" s="2" customFormat="1" ht="33" customHeight="1">
      <c r="A376" s="39"/>
      <c r="B376" s="40"/>
      <c r="C376" s="221" t="s">
        <v>689</v>
      </c>
      <c r="D376" s="221" t="s">
        <v>157</v>
      </c>
      <c r="E376" s="222" t="s">
        <v>1013</v>
      </c>
      <c r="F376" s="223" t="s">
        <v>1014</v>
      </c>
      <c r="G376" s="224" t="s">
        <v>160</v>
      </c>
      <c r="H376" s="225">
        <v>56.549999999999997</v>
      </c>
      <c r="I376" s="226"/>
      <c r="J376" s="227">
        <f>ROUND(I376*H376,2)</f>
        <v>0</v>
      </c>
      <c r="K376" s="228"/>
      <c r="L376" s="45"/>
      <c r="M376" s="229" t="s">
        <v>1</v>
      </c>
      <c r="N376" s="230" t="s">
        <v>43</v>
      </c>
      <c r="O376" s="92"/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3" t="s">
        <v>161</v>
      </c>
      <c r="AT376" s="233" t="s">
        <v>157</v>
      </c>
      <c r="AU376" s="233" t="s">
        <v>87</v>
      </c>
      <c r="AY376" s="18" t="s">
        <v>155</v>
      </c>
      <c r="BE376" s="234">
        <f>IF(N376="základní",J376,0)</f>
        <v>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8" t="s">
        <v>85</v>
      </c>
      <c r="BK376" s="234">
        <f>ROUND(I376*H376,2)</f>
        <v>0</v>
      </c>
      <c r="BL376" s="18" t="s">
        <v>161</v>
      </c>
      <c r="BM376" s="233" t="s">
        <v>2077</v>
      </c>
    </row>
    <row r="377" s="2" customFormat="1">
      <c r="A377" s="39"/>
      <c r="B377" s="40"/>
      <c r="C377" s="41"/>
      <c r="D377" s="235" t="s">
        <v>163</v>
      </c>
      <c r="E377" s="41"/>
      <c r="F377" s="236" t="s">
        <v>1016</v>
      </c>
      <c r="G377" s="41"/>
      <c r="H377" s="41"/>
      <c r="I377" s="237"/>
      <c r="J377" s="41"/>
      <c r="K377" s="41"/>
      <c r="L377" s="45"/>
      <c r="M377" s="238"/>
      <c r="N377" s="239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163</v>
      </c>
      <c r="AU377" s="18" t="s">
        <v>87</v>
      </c>
    </row>
    <row r="378" s="13" customFormat="1">
      <c r="A378" s="13"/>
      <c r="B378" s="240"/>
      <c r="C378" s="241"/>
      <c r="D378" s="235" t="s">
        <v>165</v>
      </c>
      <c r="E378" s="242" t="s">
        <v>1</v>
      </c>
      <c r="F378" s="243" t="s">
        <v>578</v>
      </c>
      <c r="G378" s="241"/>
      <c r="H378" s="242" t="s">
        <v>1</v>
      </c>
      <c r="I378" s="244"/>
      <c r="J378" s="241"/>
      <c r="K378" s="241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165</v>
      </c>
      <c r="AU378" s="249" t="s">
        <v>87</v>
      </c>
      <c r="AV378" s="13" t="s">
        <v>85</v>
      </c>
      <c r="AW378" s="13" t="s">
        <v>33</v>
      </c>
      <c r="AX378" s="13" t="s">
        <v>78</v>
      </c>
      <c r="AY378" s="249" t="s">
        <v>155</v>
      </c>
    </row>
    <row r="379" s="13" customFormat="1">
      <c r="A379" s="13"/>
      <c r="B379" s="240"/>
      <c r="C379" s="241"/>
      <c r="D379" s="235" t="s">
        <v>165</v>
      </c>
      <c r="E379" s="242" t="s">
        <v>1</v>
      </c>
      <c r="F379" s="243" t="s">
        <v>579</v>
      </c>
      <c r="G379" s="241"/>
      <c r="H379" s="242" t="s">
        <v>1</v>
      </c>
      <c r="I379" s="244"/>
      <c r="J379" s="241"/>
      <c r="K379" s="241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165</v>
      </c>
      <c r="AU379" s="249" t="s">
        <v>87</v>
      </c>
      <c r="AV379" s="13" t="s">
        <v>85</v>
      </c>
      <c r="AW379" s="13" t="s">
        <v>33</v>
      </c>
      <c r="AX379" s="13" t="s">
        <v>78</v>
      </c>
      <c r="AY379" s="249" t="s">
        <v>155</v>
      </c>
    </row>
    <row r="380" s="13" customFormat="1">
      <c r="A380" s="13"/>
      <c r="B380" s="240"/>
      <c r="C380" s="241"/>
      <c r="D380" s="235" t="s">
        <v>165</v>
      </c>
      <c r="E380" s="242" t="s">
        <v>1</v>
      </c>
      <c r="F380" s="243" t="s">
        <v>558</v>
      </c>
      <c r="G380" s="241"/>
      <c r="H380" s="242" t="s">
        <v>1</v>
      </c>
      <c r="I380" s="244"/>
      <c r="J380" s="241"/>
      <c r="K380" s="241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165</v>
      </c>
      <c r="AU380" s="249" t="s">
        <v>87</v>
      </c>
      <c r="AV380" s="13" t="s">
        <v>85</v>
      </c>
      <c r="AW380" s="13" t="s">
        <v>33</v>
      </c>
      <c r="AX380" s="13" t="s">
        <v>78</v>
      </c>
      <c r="AY380" s="249" t="s">
        <v>155</v>
      </c>
    </row>
    <row r="381" s="14" customFormat="1">
      <c r="A381" s="14"/>
      <c r="B381" s="250"/>
      <c r="C381" s="251"/>
      <c r="D381" s="235" t="s">
        <v>165</v>
      </c>
      <c r="E381" s="252" t="s">
        <v>1</v>
      </c>
      <c r="F381" s="253" t="s">
        <v>1988</v>
      </c>
      <c r="G381" s="251"/>
      <c r="H381" s="254">
        <v>41.990000000000002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165</v>
      </c>
      <c r="AU381" s="260" t="s">
        <v>87</v>
      </c>
      <c r="AV381" s="14" t="s">
        <v>87</v>
      </c>
      <c r="AW381" s="14" t="s">
        <v>33</v>
      </c>
      <c r="AX381" s="14" t="s">
        <v>78</v>
      </c>
      <c r="AY381" s="260" t="s">
        <v>155</v>
      </c>
    </row>
    <row r="382" s="13" customFormat="1">
      <c r="A382" s="13"/>
      <c r="B382" s="240"/>
      <c r="C382" s="241"/>
      <c r="D382" s="235" t="s">
        <v>165</v>
      </c>
      <c r="E382" s="242" t="s">
        <v>1</v>
      </c>
      <c r="F382" s="243" t="s">
        <v>626</v>
      </c>
      <c r="G382" s="241"/>
      <c r="H382" s="242" t="s">
        <v>1</v>
      </c>
      <c r="I382" s="244"/>
      <c r="J382" s="241"/>
      <c r="K382" s="241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165</v>
      </c>
      <c r="AU382" s="249" t="s">
        <v>87</v>
      </c>
      <c r="AV382" s="13" t="s">
        <v>85</v>
      </c>
      <c r="AW382" s="13" t="s">
        <v>33</v>
      </c>
      <c r="AX382" s="13" t="s">
        <v>78</v>
      </c>
      <c r="AY382" s="249" t="s">
        <v>155</v>
      </c>
    </row>
    <row r="383" s="13" customFormat="1">
      <c r="A383" s="13"/>
      <c r="B383" s="240"/>
      <c r="C383" s="241"/>
      <c r="D383" s="235" t="s">
        <v>165</v>
      </c>
      <c r="E383" s="242" t="s">
        <v>1</v>
      </c>
      <c r="F383" s="243" t="s">
        <v>297</v>
      </c>
      <c r="G383" s="241"/>
      <c r="H383" s="242" t="s">
        <v>1</v>
      </c>
      <c r="I383" s="244"/>
      <c r="J383" s="241"/>
      <c r="K383" s="241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165</v>
      </c>
      <c r="AU383" s="249" t="s">
        <v>87</v>
      </c>
      <c r="AV383" s="13" t="s">
        <v>85</v>
      </c>
      <c r="AW383" s="13" t="s">
        <v>33</v>
      </c>
      <c r="AX383" s="13" t="s">
        <v>78</v>
      </c>
      <c r="AY383" s="249" t="s">
        <v>155</v>
      </c>
    </row>
    <row r="384" s="13" customFormat="1">
      <c r="A384" s="13"/>
      <c r="B384" s="240"/>
      <c r="C384" s="241"/>
      <c r="D384" s="235" t="s">
        <v>165</v>
      </c>
      <c r="E384" s="242" t="s">
        <v>1</v>
      </c>
      <c r="F384" s="243" t="s">
        <v>630</v>
      </c>
      <c r="G384" s="241"/>
      <c r="H384" s="242" t="s">
        <v>1</v>
      </c>
      <c r="I384" s="244"/>
      <c r="J384" s="241"/>
      <c r="K384" s="241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165</v>
      </c>
      <c r="AU384" s="249" t="s">
        <v>87</v>
      </c>
      <c r="AV384" s="13" t="s">
        <v>85</v>
      </c>
      <c r="AW384" s="13" t="s">
        <v>33</v>
      </c>
      <c r="AX384" s="13" t="s">
        <v>78</v>
      </c>
      <c r="AY384" s="249" t="s">
        <v>155</v>
      </c>
    </row>
    <row r="385" s="14" customFormat="1">
      <c r="A385" s="14"/>
      <c r="B385" s="250"/>
      <c r="C385" s="251"/>
      <c r="D385" s="235" t="s">
        <v>165</v>
      </c>
      <c r="E385" s="252" t="s">
        <v>1</v>
      </c>
      <c r="F385" s="253" t="s">
        <v>1993</v>
      </c>
      <c r="G385" s="251"/>
      <c r="H385" s="254">
        <v>14.560000000000001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165</v>
      </c>
      <c r="AU385" s="260" t="s">
        <v>87</v>
      </c>
      <c r="AV385" s="14" t="s">
        <v>87</v>
      </c>
      <c r="AW385" s="14" t="s">
        <v>33</v>
      </c>
      <c r="AX385" s="14" t="s">
        <v>78</v>
      </c>
      <c r="AY385" s="260" t="s">
        <v>155</v>
      </c>
    </row>
    <row r="386" s="15" customFormat="1">
      <c r="A386" s="15"/>
      <c r="B386" s="261"/>
      <c r="C386" s="262"/>
      <c r="D386" s="235" t="s">
        <v>165</v>
      </c>
      <c r="E386" s="263" t="s">
        <v>1</v>
      </c>
      <c r="F386" s="264" t="s">
        <v>168</v>
      </c>
      <c r="G386" s="262"/>
      <c r="H386" s="265">
        <v>56.549999999999997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1" t="s">
        <v>165</v>
      </c>
      <c r="AU386" s="271" t="s">
        <v>87</v>
      </c>
      <c r="AV386" s="15" t="s">
        <v>161</v>
      </c>
      <c r="AW386" s="15" t="s">
        <v>33</v>
      </c>
      <c r="AX386" s="15" t="s">
        <v>85</v>
      </c>
      <c r="AY386" s="271" t="s">
        <v>155</v>
      </c>
    </row>
    <row r="387" s="2" customFormat="1" ht="21.75" customHeight="1">
      <c r="A387" s="39"/>
      <c r="B387" s="40"/>
      <c r="C387" s="221" t="s">
        <v>694</v>
      </c>
      <c r="D387" s="221" t="s">
        <v>157</v>
      </c>
      <c r="E387" s="222" t="s">
        <v>2078</v>
      </c>
      <c r="F387" s="223" t="s">
        <v>1025</v>
      </c>
      <c r="G387" s="224" t="s">
        <v>160</v>
      </c>
      <c r="H387" s="225">
        <v>56.549999999999997</v>
      </c>
      <c r="I387" s="226"/>
      <c r="J387" s="227">
        <f>ROUND(I387*H387,2)</f>
        <v>0</v>
      </c>
      <c r="K387" s="228"/>
      <c r="L387" s="45"/>
      <c r="M387" s="229" t="s">
        <v>1</v>
      </c>
      <c r="N387" s="230" t="s">
        <v>43</v>
      </c>
      <c r="O387" s="92"/>
      <c r="P387" s="231">
        <f>O387*H387</f>
        <v>0</v>
      </c>
      <c r="Q387" s="231">
        <v>0</v>
      </c>
      <c r="R387" s="231">
        <f>Q387*H387</f>
        <v>0</v>
      </c>
      <c r="S387" s="231">
        <v>0</v>
      </c>
      <c r="T387" s="232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3" t="s">
        <v>161</v>
      </c>
      <c r="AT387" s="233" t="s">
        <v>157</v>
      </c>
      <c r="AU387" s="233" t="s">
        <v>87</v>
      </c>
      <c r="AY387" s="18" t="s">
        <v>155</v>
      </c>
      <c r="BE387" s="234">
        <f>IF(N387="základní",J387,0)</f>
        <v>0</v>
      </c>
      <c r="BF387" s="234">
        <f>IF(N387="snížená",J387,0)</f>
        <v>0</v>
      </c>
      <c r="BG387" s="234">
        <f>IF(N387="zákl. přenesená",J387,0)</f>
        <v>0</v>
      </c>
      <c r="BH387" s="234">
        <f>IF(N387="sníž. přenesená",J387,0)</f>
        <v>0</v>
      </c>
      <c r="BI387" s="234">
        <f>IF(N387="nulová",J387,0)</f>
        <v>0</v>
      </c>
      <c r="BJ387" s="18" t="s">
        <v>85</v>
      </c>
      <c r="BK387" s="234">
        <f>ROUND(I387*H387,2)</f>
        <v>0</v>
      </c>
      <c r="BL387" s="18" t="s">
        <v>161</v>
      </c>
      <c r="BM387" s="233" t="s">
        <v>2079</v>
      </c>
    </row>
    <row r="388" s="2" customFormat="1">
      <c r="A388" s="39"/>
      <c r="B388" s="40"/>
      <c r="C388" s="41"/>
      <c r="D388" s="235" t="s">
        <v>163</v>
      </c>
      <c r="E388" s="41"/>
      <c r="F388" s="236" t="s">
        <v>1027</v>
      </c>
      <c r="G388" s="41"/>
      <c r="H388" s="41"/>
      <c r="I388" s="237"/>
      <c r="J388" s="41"/>
      <c r="K388" s="41"/>
      <c r="L388" s="45"/>
      <c r="M388" s="238"/>
      <c r="N388" s="23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163</v>
      </c>
      <c r="AU388" s="18" t="s">
        <v>87</v>
      </c>
    </row>
    <row r="389" s="13" customFormat="1">
      <c r="A389" s="13"/>
      <c r="B389" s="240"/>
      <c r="C389" s="241"/>
      <c r="D389" s="235" t="s">
        <v>165</v>
      </c>
      <c r="E389" s="242" t="s">
        <v>1</v>
      </c>
      <c r="F389" s="243" t="s">
        <v>578</v>
      </c>
      <c r="G389" s="241"/>
      <c r="H389" s="242" t="s">
        <v>1</v>
      </c>
      <c r="I389" s="244"/>
      <c r="J389" s="241"/>
      <c r="K389" s="241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165</v>
      </c>
      <c r="AU389" s="249" t="s">
        <v>87</v>
      </c>
      <c r="AV389" s="13" t="s">
        <v>85</v>
      </c>
      <c r="AW389" s="13" t="s">
        <v>33</v>
      </c>
      <c r="AX389" s="13" t="s">
        <v>78</v>
      </c>
      <c r="AY389" s="249" t="s">
        <v>155</v>
      </c>
    </row>
    <row r="390" s="13" customFormat="1">
      <c r="A390" s="13"/>
      <c r="B390" s="240"/>
      <c r="C390" s="241"/>
      <c r="D390" s="235" t="s">
        <v>165</v>
      </c>
      <c r="E390" s="242" t="s">
        <v>1</v>
      </c>
      <c r="F390" s="243" t="s">
        <v>579</v>
      </c>
      <c r="G390" s="241"/>
      <c r="H390" s="242" t="s">
        <v>1</v>
      </c>
      <c r="I390" s="244"/>
      <c r="J390" s="241"/>
      <c r="K390" s="241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165</v>
      </c>
      <c r="AU390" s="249" t="s">
        <v>87</v>
      </c>
      <c r="AV390" s="13" t="s">
        <v>85</v>
      </c>
      <c r="AW390" s="13" t="s">
        <v>33</v>
      </c>
      <c r="AX390" s="13" t="s">
        <v>78</v>
      </c>
      <c r="AY390" s="249" t="s">
        <v>155</v>
      </c>
    </row>
    <row r="391" s="13" customFormat="1">
      <c r="A391" s="13"/>
      <c r="B391" s="240"/>
      <c r="C391" s="241"/>
      <c r="D391" s="235" t="s">
        <v>165</v>
      </c>
      <c r="E391" s="242" t="s">
        <v>1</v>
      </c>
      <c r="F391" s="243" t="s">
        <v>558</v>
      </c>
      <c r="G391" s="241"/>
      <c r="H391" s="242" t="s">
        <v>1</v>
      </c>
      <c r="I391" s="244"/>
      <c r="J391" s="241"/>
      <c r="K391" s="241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165</v>
      </c>
      <c r="AU391" s="249" t="s">
        <v>87</v>
      </c>
      <c r="AV391" s="13" t="s">
        <v>85</v>
      </c>
      <c r="AW391" s="13" t="s">
        <v>33</v>
      </c>
      <c r="AX391" s="13" t="s">
        <v>78</v>
      </c>
      <c r="AY391" s="249" t="s">
        <v>155</v>
      </c>
    </row>
    <row r="392" s="14" customFormat="1">
      <c r="A392" s="14"/>
      <c r="B392" s="250"/>
      <c r="C392" s="251"/>
      <c r="D392" s="235" t="s">
        <v>165</v>
      </c>
      <c r="E392" s="252" t="s">
        <v>1</v>
      </c>
      <c r="F392" s="253" t="s">
        <v>1988</v>
      </c>
      <c r="G392" s="251"/>
      <c r="H392" s="254">
        <v>41.990000000000002</v>
      </c>
      <c r="I392" s="255"/>
      <c r="J392" s="251"/>
      <c r="K392" s="251"/>
      <c r="L392" s="256"/>
      <c r="M392" s="257"/>
      <c r="N392" s="258"/>
      <c r="O392" s="258"/>
      <c r="P392" s="258"/>
      <c r="Q392" s="258"/>
      <c r="R392" s="258"/>
      <c r="S392" s="258"/>
      <c r="T392" s="25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0" t="s">
        <v>165</v>
      </c>
      <c r="AU392" s="260" t="s">
        <v>87</v>
      </c>
      <c r="AV392" s="14" t="s">
        <v>87</v>
      </c>
      <c r="AW392" s="14" t="s">
        <v>33</v>
      </c>
      <c r="AX392" s="14" t="s">
        <v>78</v>
      </c>
      <c r="AY392" s="260" t="s">
        <v>155</v>
      </c>
    </row>
    <row r="393" s="13" customFormat="1">
      <c r="A393" s="13"/>
      <c r="B393" s="240"/>
      <c r="C393" s="241"/>
      <c r="D393" s="235" t="s">
        <v>165</v>
      </c>
      <c r="E393" s="242" t="s">
        <v>1</v>
      </c>
      <c r="F393" s="243" t="s">
        <v>626</v>
      </c>
      <c r="G393" s="241"/>
      <c r="H393" s="242" t="s">
        <v>1</v>
      </c>
      <c r="I393" s="244"/>
      <c r="J393" s="241"/>
      <c r="K393" s="241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165</v>
      </c>
      <c r="AU393" s="249" t="s">
        <v>87</v>
      </c>
      <c r="AV393" s="13" t="s">
        <v>85</v>
      </c>
      <c r="AW393" s="13" t="s">
        <v>33</v>
      </c>
      <c r="AX393" s="13" t="s">
        <v>78</v>
      </c>
      <c r="AY393" s="249" t="s">
        <v>155</v>
      </c>
    </row>
    <row r="394" s="13" customFormat="1">
      <c r="A394" s="13"/>
      <c r="B394" s="240"/>
      <c r="C394" s="241"/>
      <c r="D394" s="235" t="s">
        <v>165</v>
      </c>
      <c r="E394" s="242" t="s">
        <v>1</v>
      </c>
      <c r="F394" s="243" t="s">
        <v>297</v>
      </c>
      <c r="G394" s="241"/>
      <c r="H394" s="242" t="s">
        <v>1</v>
      </c>
      <c r="I394" s="244"/>
      <c r="J394" s="241"/>
      <c r="K394" s="241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165</v>
      </c>
      <c r="AU394" s="249" t="s">
        <v>87</v>
      </c>
      <c r="AV394" s="13" t="s">
        <v>85</v>
      </c>
      <c r="AW394" s="13" t="s">
        <v>33</v>
      </c>
      <c r="AX394" s="13" t="s">
        <v>78</v>
      </c>
      <c r="AY394" s="249" t="s">
        <v>155</v>
      </c>
    </row>
    <row r="395" s="13" customFormat="1">
      <c r="A395" s="13"/>
      <c r="B395" s="240"/>
      <c r="C395" s="241"/>
      <c r="D395" s="235" t="s">
        <v>165</v>
      </c>
      <c r="E395" s="242" t="s">
        <v>1</v>
      </c>
      <c r="F395" s="243" t="s">
        <v>630</v>
      </c>
      <c r="G395" s="241"/>
      <c r="H395" s="242" t="s">
        <v>1</v>
      </c>
      <c r="I395" s="244"/>
      <c r="J395" s="241"/>
      <c r="K395" s="241"/>
      <c r="L395" s="245"/>
      <c r="M395" s="246"/>
      <c r="N395" s="247"/>
      <c r="O395" s="247"/>
      <c r="P395" s="247"/>
      <c r="Q395" s="247"/>
      <c r="R395" s="247"/>
      <c r="S395" s="247"/>
      <c r="T395" s="24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9" t="s">
        <v>165</v>
      </c>
      <c r="AU395" s="249" t="s">
        <v>87</v>
      </c>
      <c r="AV395" s="13" t="s">
        <v>85</v>
      </c>
      <c r="AW395" s="13" t="s">
        <v>33</v>
      </c>
      <c r="AX395" s="13" t="s">
        <v>78</v>
      </c>
      <c r="AY395" s="249" t="s">
        <v>155</v>
      </c>
    </row>
    <row r="396" s="14" customFormat="1">
      <c r="A396" s="14"/>
      <c r="B396" s="250"/>
      <c r="C396" s="251"/>
      <c r="D396" s="235" t="s">
        <v>165</v>
      </c>
      <c r="E396" s="252" t="s">
        <v>1</v>
      </c>
      <c r="F396" s="253" t="s">
        <v>1993</v>
      </c>
      <c r="G396" s="251"/>
      <c r="H396" s="254">
        <v>14.560000000000001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0" t="s">
        <v>165</v>
      </c>
      <c r="AU396" s="260" t="s">
        <v>87</v>
      </c>
      <c r="AV396" s="14" t="s">
        <v>87</v>
      </c>
      <c r="AW396" s="14" t="s">
        <v>33</v>
      </c>
      <c r="AX396" s="14" t="s">
        <v>78</v>
      </c>
      <c r="AY396" s="260" t="s">
        <v>155</v>
      </c>
    </row>
    <row r="397" s="15" customFormat="1">
      <c r="A397" s="15"/>
      <c r="B397" s="261"/>
      <c r="C397" s="262"/>
      <c r="D397" s="235" t="s">
        <v>165</v>
      </c>
      <c r="E397" s="263" t="s">
        <v>1</v>
      </c>
      <c r="F397" s="264" t="s">
        <v>168</v>
      </c>
      <c r="G397" s="262"/>
      <c r="H397" s="265">
        <v>56.549999999999997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1" t="s">
        <v>165</v>
      </c>
      <c r="AU397" s="271" t="s">
        <v>87</v>
      </c>
      <c r="AV397" s="15" t="s">
        <v>161</v>
      </c>
      <c r="AW397" s="15" t="s">
        <v>33</v>
      </c>
      <c r="AX397" s="15" t="s">
        <v>85</v>
      </c>
      <c r="AY397" s="271" t="s">
        <v>155</v>
      </c>
    </row>
    <row r="398" s="2" customFormat="1" ht="21.75" customHeight="1">
      <c r="A398" s="39"/>
      <c r="B398" s="40"/>
      <c r="C398" s="221" t="s">
        <v>368</v>
      </c>
      <c r="D398" s="221" t="s">
        <v>157</v>
      </c>
      <c r="E398" s="222" t="s">
        <v>1042</v>
      </c>
      <c r="F398" s="223" t="s">
        <v>1043</v>
      </c>
      <c r="G398" s="224" t="s">
        <v>160</v>
      </c>
      <c r="H398" s="225">
        <v>56.549999999999997</v>
      </c>
      <c r="I398" s="226"/>
      <c r="J398" s="227">
        <f>ROUND(I398*H398,2)</f>
        <v>0</v>
      </c>
      <c r="K398" s="228"/>
      <c r="L398" s="45"/>
      <c r="M398" s="229" t="s">
        <v>1</v>
      </c>
      <c r="N398" s="230" t="s">
        <v>43</v>
      </c>
      <c r="O398" s="92"/>
      <c r="P398" s="231">
        <f>O398*H398</f>
        <v>0</v>
      </c>
      <c r="Q398" s="231">
        <v>0</v>
      </c>
      <c r="R398" s="231">
        <f>Q398*H398</f>
        <v>0</v>
      </c>
      <c r="S398" s="231">
        <v>0</v>
      </c>
      <c r="T398" s="232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3" t="s">
        <v>161</v>
      </c>
      <c r="AT398" s="233" t="s">
        <v>157</v>
      </c>
      <c r="AU398" s="233" t="s">
        <v>87</v>
      </c>
      <c r="AY398" s="18" t="s">
        <v>155</v>
      </c>
      <c r="BE398" s="234">
        <f>IF(N398="základní",J398,0)</f>
        <v>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8" t="s">
        <v>85</v>
      </c>
      <c r="BK398" s="234">
        <f>ROUND(I398*H398,2)</f>
        <v>0</v>
      </c>
      <c r="BL398" s="18" t="s">
        <v>161</v>
      </c>
      <c r="BM398" s="233" t="s">
        <v>2080</v>
      </c>
    </row>
    <row r="399" s="2" customFormat="1">
      <c r="A399" s="39"/>
      <c r="B399" s="40"/>
      <c r="C399" s="41"/>
      <c r="D399" s="235" t="s">
        <v>163</v>
      </c>
      <c r="E399" s="41"/>
      <c r="F399" s="236" t="s">
        <v>1045</v>
      </c>
      <c r="G399" s="41"/>
      <c r="H399" s="41"/>
      <c r="I399" s="237"/>
      <c r="J399" s="41"/>
      <c r="K399" s="41"/>
      <c r="L399" s="45"/>
      <c r="M399" s="238"/>
      <c r="N399" s="239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163</v>
      </c>
      <c r="AU399" s="18" t="s">
        <v>87</v>
      </c>
    </row>
    <row r="400" s="13" customFormat="1">
      <c r="A400" s="13"/>
      <c r="B400" s="240"/>
      <c r="C400" s="241"/>
      <c r="D400" s="235" t="s">
        <v>165</v>
      </c>
      <c r="E400" s="242" t="s">
        <v>1</v>
      </c>
      <c r="F400" s="243" t="s">
        <v>578</v>
      </c>
      <c r="G400" s="241"/>
      <c r="H400" s="242" t="s">
        <v>1</v>
      </c>
      <c r="I400" s="244"/>
      <c r="J400" s="241"/>
      <c r="K400" s="241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165</v>
      </c>
      <c r="AU400" s="249" t="s">
        <v>87</v>
      </c>
      <c r="AV400" s="13" t="s">
        <v>85</v>
      </c>
      <c r="AW400" s="13" t="s">
        <v>33</v>
      </c>
      <c r="AX400" s="13" t="s">
        <v>78</v>
      </c>
      <c r="AY400" s="249" t="s">
        <v>155</v>
      </c>
    </row>
    <row r="401" s="13" customFormat="1">
      <c r="A401" s="13"/>
      <c r="B401" s="240"/>
      <c r="C401" s="241"/>
      <c r="D401" s="235" t="s">
        <v>165</v>
      </c>
      <c r="E401" s="242" t="s">
        <v>1</v>
      </c>
      <c r="F401" s="243" t="s">
        <v>579</v>
      </c>
      <c r="G401" s="241"/>
      <c r="H401" s="242" t="s">
        <v>1</v>
      </c>
      <c r="I401" s="244"/>
      <c r="J401" s="241"/>
      <c r="K401" s="241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165</v>
      </c>
      <c r="AU401" s="249" t="s">
        <v>87</v>
      </c>
      <c r="AV401" s="13" t="s">
        <v>85</v>
      </c>
      <c r="AW401" s="13" t="s">
        <v>33</v>
      </c>
      <c r="AX401" s="13" t="s">
        <v>78</v>
      </c>
      <c r="AY401" s="249" t="s">
        <v>155</v>
      </c>
    </row>
    <row r="402" s="13" customFormat="1">
      <c r="A402" s="13"/>
      <c r="B402" s="240"/>
      <c r="C402" s="241"/>
      <c r="D402" s="235" t="s">
        <v>165</v>
      </c>
      <c r="E402" s="242" t="s">
        <v>1</v>
      </c>
      <c r="F402" s="243" t="s">
        <v>558</v>
      </c>
      <c r="G402" s="241"/>
      <c r="H402" s="242" t="s">
        <v>1</v>
      </c>
      <c r="I402" s="244"/>
      <c r="J402" s="241"/>
      <c r="K402" s="241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165</v>
      </c>
      <c r="AU402" s="249" t="s">
        <v>87</v>
      </c>
      <c r="AV402" s="13" t="s">
        <v>85</v>
      </c>
      <c r="AW402" s="13" t="s">
        <v>33</v>
      </c>
      <c r="AX402" s="13" t="s">
        <v>78</v>
      </c>
      <c r="AY402" s="249" t="s">
        <v>155</v>
      </c>
    </row>
    <row r="403" s="14" customFormat="1">
      <c r="A403" s="14"/>
      <c r="B403" s="250"/>
      <c r="C403" s="251"/>
      <c r="D403" s="235" t="s">
        <v>165</v>
      </c>
      <c r="E403" s="252" t="s">
        <v>1</v>
      </c>
      <c r="F403" s="253" t="s">
        <v>1988</v>
      </c>
      <c r="G403" s="251"/>
      <c r="H403" s="254">
        <v>41.990000000000002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165</v>
      </c>
      <c r="AU403" s="260" t="s">
        <v>87</v>
      </c>
      <c r="AV403" s="14" t="s">
        <v>87</v>
      </c>
      <c r="AW403" s="14" t="s">
        <v>33</v>
      </c>
      <c r="AX403" s="14" t="s">
        <v>78</v>
      </c>
      <c r="AY403" s="260" t="s">
        <v>155</v>
      </c>
    </row>
    <row r="404" s="13" customFormat="1">
      <c r="A404" s="13"/>
      <c r="B404" s="240"/>
      <c r="C404" s="241"/>
      <c r="D404" s="235" t="s">
        <v>165</v>
      </c>
      <c r="E404" s="242" t="s">
        <v>1</v>
      </c>
      <c r="F404" s="243" t="s">
        <v>626</v>
      </c>
      <c r="G404" s="241"/>
      <c r="H404" s="242" t="s">
        <v>1</v>
      </c>
      <c r="I404" s="244"/>
      <c r="J404" s="241"/>
      <c r="K404" s="241"/>
      <c r="L404" s="245"/>
      <c r="M404" s="246"/>
      <c r="N404" s="247"/>
      <c r="O404" s="247"/>
      <c r="P404" s="247"/>
      <c r="Q404" s="247"/>
      <c r="R404" s="247"/>
      <c r="S404" s="247"/>
      <c r="T404" s="24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9" t="s">
        <v>165</v>
      </c>
      <c r="AU404" s="249" t="s">
        <v>87</v>
      </c>
      <c r="AV404" s="13" t="s">
        <v>85</v>
      </c>
      <c r="AW404" s="13" t="s">
        <v>33</v>
      </c>
      <c r="AX404" s="13" t="s">
        <v>78</v>
      </c>
      <c r="AY404" s="249" t="s">
        <v>155</v>
      </c>
    </row>
    <row r="405" s="13" customFormat="1">
      <c r="A405" s="13"/>
      <c r="B405" s="240"/>
      <c r="C405" s="241"/>
      <c r="D405" s="235" t="s">
        <v>165</v>
      </c>
      <c r="E405" s="242" t="s">
        <v>1</v>
      </c>
      <c r="F405" s="243" t="s">
        <v>297</v>
      </c>
      <c r="G405" s="241"/>
      <c r="H405" s="242" t="s">
        <v>1</v>
      </c>
      <c r="I405" s="244"/>
      <c r="J405" s="241"/>
      <c r="K405" s="241"/>
      <c r="L405" s="245"/>
      <c r="M405" s="246"/>
      <c r="N405" s="247"/>
      <c r="O405" s="247"/>
      <c r="P405" s="247"/>
      <c r="Q405" s="247"/>
      <c r="R405" s="247"/>
      <c r="S405" s="247"/>
      <c r="T405" s="24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9" t="s">
        <v>165</v>
      </c>
      <c r="AU405" s="249" t="s">
        <v>87</v>
      </c>
      <c r="AV405" s="13" t="s">
        <v>85</v>
      </c>
      <c r="AW405" s="13" t="s">
        <v>33</v>
      </c>
      <c r="AX405" s="13" t="s">
        <v>78</v>
      </c>
      <c r="AY405" s="249" t="s">
        <v>155</v>
      </c>
    </row>
    <row r="406" s="13" customFormat="1">
      <c r="A406" s="13"/>
      <c r="B406" s="240"/>
      <c r="C406" s="241"/>
      <c r="D406" s="235" t="s">
        <v>165</v>
      </c>
      <c r="E406" s="242" t="s">
        <v>1</v>
      </c>
      <c r="F406" s="243" t="s">
        <v>630</v>
      </c>
      <c r="G406" s="241"/>
      <c r="H406" s="242" t="s">
        <v>1</v>
      </c>
      <c r="I406" s="244"/>
      <c r="J406" s="241"/>
      <c r="K406" s="241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165</v>
      </c>
      <c r="AU406" s="249" t="s">
        <v>87</v>
      </c>
      <c r="AV406" s="13" t="s">
        <v>85</v>
      </c>
      <c r="AW406" s="13" t="s">
        <v>33</v>
      </c>
      <c r="AX406" s="13" t="s">
        <v>78</v>
      </c>
      <c r="AY406" s="249" t="s">
        <v>155</v>
      </c>
    </row>
    <row r="407" s="14" customFormat="1">
      <c r="A407" s="14"/>
      <c r="B407" s="250"/>
      <c r="C407" s="251"/>
      <c r="D407" s="235" t="s">
        <v>165</v>
      </c>
      <c r="E407" s="252" t="s">
        <v>1</v>
      </c>
      <c r="F407" s="253" t="s">
        <v>1993</v>
      </c>
      <c r="G407" s="251"/>
      <c r="H407" s="254">
        <v>14.560000000000001</v>
      </c>
      <c r="I407" s="255"/>
      <c r="J407" s="251"/>
      <c r="K407" s="251"/>
      <c r="L407" s="256"/>
      <c r="M407" s="257"/>
      <c r="N407" s="258"/>
      <c r="O407" s="258"/>
      <c r="P407" s="258"/>
      <c r="Q407" s="258"/>
      <c r="R407" s="258"/>
      <c r="S407" s="258"/>
      <c r="T407" s="25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0" t="s">
        <v>165</v>
      </c>
      <c r="AU407" s="260" t="s">
        <v>87</v>
      </c>
      <c r="AV407" s="14" t="s">
        <v>87</v>
      </c>
      <c r="AW407" s="14" t="s">
        <v>33</v>
      </c>
      <c r="AX407" s="14" t="s">
        <v>78</v>
      </c>
      <c r="AY407" s="260" t="s">
        <v>155</v>
      </c>
    </row>
    <row r="408" s="15" customFormat="1">
      <c r="A408" s="15"/>
      <c r="B408" s="261"/>
      <c r="C408" s="262"/>
      <c r="D408" s="235" t="s">
        <v>165</v>
      </c>
      <c r="E408" s="263" t="s">
        <v>1</v>
      </c>
      <c r="F408" s="264" t="s">
        <v>168</v>
      </c>
      <c r="G408" s="262"/>
      <c r="H408" s="265">
        <v>56.549999999999997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1" t="s">
        <v>165</v>
      </c>
      <c r="AU408" s="271" t="s">
        <v>87</v>
      </c>
      <c r="AV408" s="15" t="s">
        <v>161</v>
      </c>
      <c r="AW408" s="15" t="s">
        <v>33</v>
      </c>
      <c r="AX408" s="15" t="s">
        <v>85</v>
      </c>
      <c r="AY408" s="271" t="s">
        <v>155</v>
      </c>
    </row>
    <row r="409" s="2" customFormat="1" ht="33" customHeight="1">
      <c r="A409" s="39"/>
      <c r="B409" s="40"/>
      <c r="C409" s="221" t="s">
        <v>703</v>
      </c>
      <c r="D409" s="221" t="s">
        <v>157</v>
      </c>
      <c r="E409" s="222" t="s">
        <v>1092</v>
      </c>
      <c r="F409" s="223" t="s">
        <v>1093</v>
      </c>
      <c r="G409" s="224" t="s">
        <v>160</v>
      </c>
      <c r="H409" s="225">
        <v>56.549999999999997</v>
      </c>
      <c r="I409" s="226"/>
      <c r="J409" s="227">
        <f>ROUND(I409*H409,2)</f>
        <v>0</v>
      </c>
      <c r="K409" s="228"/>
      <c r="L409" s="45"/>
      <c r="M409" s="229" t="s">
        <v>1</v>
      </c>
      <c r="N409" s="230" t="s">
        <v>43</v>
      </c>
      <c r="O409" s="92"/>
      <c r="P409" s="231">
        <f>O409*H409</f>
        <v>0</v>
      </c>
      <c r="Q409" s="231">
        <v>0</v>
      </c>
      <c r="R409" s="231">
        <f>Q409*H409</f>
        <v>0</v>
      </c>
      <c r="S409" s="231">
        <v>0</v>
      </c>
      <c r="T409" s="232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3" t="s">
        <v>161</v>
      </c>
      <c r="AT409" s="233" t="s">
        <v>157</v>
      </c>
      <c r="AU409" s="233" t="s">
        <v>87</v>
      </c>
      <c r="AY409" s="18" t="s">
        <v>155</v>
      </c>
      <c r="BE409" s="234">
        <f>IF(N409="základní",J409,0)</f>
        <v>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8" t="s">
        <v>85</v>
      </c>
      <c r="BK409" s="234">
        <f>ROUND(I409*H409,2)</f>
        <v>0</v>
      </c>
      <c r="BL409" s="18" t="s">
        <v>161</v>
      </c>
      <c r="BM409" s="233" t="s">
        <v>2081</v>
      </c>
    </row>
    <row r="410" s="2" customFormat="1">
      <c r="A410" s="39"/>
      <c r="B410" s="40"/>
      <c r="C410" s="41"/>
      <c r="D410" s="235" t="s">
        <v>163</v>
      </c>
      <c r="E410" s="41"/>
      <c r="F410" s="236" t="s">
        <v>1095</v>
      </c>
      <c r="G410" s="41"/>
      <c r="H410" s="41"/>
      <c r="I410" s="237"/>
      <c r="J410" s="41"/>
      <c r="K410" s="41"/>
      <c r="L410" s="45"/>
      <c r="M410" s="238"/>
      <c r="N410" s="239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163</v>
      </c>
      <c r="AU410" s="18" t="s">
        <v>87</v>
      </c>
    </row>
    <row r="411" s="13" customFormat="1">
      <c r="A411" s="13"/>
      <c r="B411" s="240"/>
      <c r="C411" s="241"/>
      <c r="D411" s="235" t="s">
        <v>165</v>
      </c>
      <c r="E411" s="242" t="s">
        <v>1</v>
      </c>
      <c r="F411" s="243" t="s">
        <v>578</v>
      </c>
      <c r="G411" s="241"/>
      <c r="H411" s="242" t="s">
        <v>1</v>
      </c>
      <c r="I411" s="244"/>
      <c r="J411" s="241"/>
      <c r="K411" s="241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165</v>
      </c>
      <c r="AU411" s="249" t="s">
        <v>87</v>
      </c>
      <c r="AV411" s="13" t="s">
        <v>85</v>
      </c>
      <c r="AW411" s="13" t="s">
        <v>33</v>
      </c>
      <c r="AX411" s="13" t="s">
        <v>78</v>
      </c>
      <c r="AY411" s="249" t="s">
        <v>155</v>
      </c>
    </row>
    <row r="412" s="13" customFormat="1">
      <c r="A412" s="13"/>
      <c r="B412" s="240"/>
      <c r="C412" s="241"/>
      <c r="D412" s="235" t="s">
        <v>165</v>
      </c>
      <c r="E412" s="242" t="s">
        <v>1</v>
      </c>
      <c r="F412" s="243" t="s">
        <v>579</v>
      </c>
      <c r="G412" s="241"/>
      <c r="H412" s="242" t="s">
        <v>1</v>
      </c>
      <c r="I412" s="244"/>
      <c r="J412" s="241"/>
      <c r="K412" s="241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165</v>
      </c>
      <c r="AU412" s="249" t="s">
        <v>87</v>
      </c>
      <c r="AV412" s="13" t="s">
        <v>85</v>
      </c>
      <c r="AW412" s="13" t="s">
        <v>33</v>
      </c>
      <c r="AX412" s="13" t="s">
        <v>78</v>
      </c>
      <c r="AY412" s="249" t="s">
        <v>155</v>
      </c>
    </row>
    <row r="413" s="13" customFormat="1">
      <c r="A413" s="13"/>
      <c r="B413" s="240"/>
      <c r="C413" s="241"/>
      <c r="D413" s="235" t="s">
        <v>165</v>
      </c>
      <c r="E413" s="242" t="s">
        <v>1</v>
      </c>
      <c r="F413" s="243" t="s">
        <v>558</v>
      </c>
      <c r="G413" s="241"/>
      <c r="H413" s="242" t="s">
        <v>1</v>
      </c>
      <c r="I413" s="244"/>
      <c r="J413" s="241"/>
      <c r="K413" s="241"/>
      <c r="L413" s="245"/>
      <c r="M413" s="246"/>
      <c r="N413" s="247"/>
      <c r="O413" s="247"/>
      <c r="P413" s="247"/>
      <c r="Q413" s="247"/>
      <c r="R413" s="247"/>
      <c r="S413" s="247"/>
      <c r="T413" s="24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9" t="s">
        <v>165</v>
      </c>
      <c r="AU413" s="249" t="s">
        <v>87</v>
      </c>
      <c r="AV413" s="13" t="s">
        <v>85</v>
      </c>
      <c r="AW413" s="13" t="s">
        <v>33</v>
      </c>
      <c r="AX413" s="13" t="s">
        <v>78</v>
      </c>
      <c r="AY413" s="249" t="s">
        <v>155</v>
      </c>
    </row>
    <row r="414" s="14" customFormat="1">
      <c r="A414" s="14"/>
      <c r="B414" s="250"/>
      <c r="C414" s="251"/>
      <c r="D414" s="235" t="s">
        <v>165</v>
      </c>
      <c r="E414" s="252" t="s">
        <v>1</v>
      </c>
      <c r="F414" s="253" t="s">
        <v>1988</v>
      </c>
      <c r="G414" s="251"/>
      <c r="H414" s="254">
        <v>41.990000000000002</v>
      </c>
      <c r="I414" s="255"/>
      <c r="J414" s="251"/>
      <c r="K414" s="251"/>
      <c r="L414" s="256"/>
      <c r="M414" s="257"/>
      <c r="N414" s="258"/>
      <c r="O414" s="258"/>
      <c r="P414" s="258"/>
      <c r="Q414" s="258"/>
      <c r="R414" s="258"/>
      <c r="S414" s="258"/>
      <c r="T414" s="25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0" t="s">
        <v>165</v>
      </c>
      <c r="AU414" s="260" t="s">
        <v>87</v>
      </c>
      <c r="AV414" s="14" t="s">
        <v>87</v>
      </c>
      <c r="AW414" s="14" t="s">
        <v>33</v>
      </c>
      <c r="AX414" s="14" t="s">
        <v>78</v>
      </c>
      <c r="AY414" s="260" t="s">
        <v>155</v>
      </c>
    </row>
    <row r="415" s="13" customFormat="1">
      <c r="A415" s="13"/>
      <c r="B415" s="240"/>
      <c r="C415" s="241"/>
      <c r="D415" s="235" t="s">
        <v>165</v>
      </c>
      <c r="E415" s="242" t="s">
        <v>1</v>
      </c>
      <c r="F415" s="243" t="s">
        <v>607</v>
      </c>
      <c r="G415" s="241"/>
      <c r="H415" s="242" t="s">
        <v>1</v>
      </c>
      <c r="I415" s="244"/>
      <c r="J415" s="241"/>
      <c r="K415" s="241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165</v>
      </c>
      <c r="AU415" s="249" t="s">
        <v>87</v>
      </c>
      <c r="AV415" s="13" t="s">
        <v>85</v>
      </c>
      <c r="AW415" s="13" t="s">
        <v>33</v>
      </c>
      <c r="AX415" s="13" t="s">
        <v>78</v>
      </c>
      <c r="AY415" s="249" t="s">
        <v>155</v>
      </c>
    </row>
    <row r="416" s="13" customFormat="1">
      <c r="A416" s="13"/>
      <c r="B416" s="240"/>
      <c r="C416" s="241"/>
      <c r="D416" s="235" t="s">
        <v>165</v>
      </c>
      <c r="E416" s="242" t="s">
        <v>1</v>
      </c>
      <c r="F416" s="243" t="s">
        <v>626</v>
      </c>
      <c r="G416" s="241"/>
      <c r="H416" s="242" t="s">
        <v>1</v>
      </c>
      <c r="I416" s="244"/>
      <c r="J416" s="241"/>
      <c r="K416" s="241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165</v>
      </c>
      <c r="AU416" s="249" t="s">
        <v>87</v>
      </c>
      <c r="AV416" s="13" t="s">
        <v>85</v>
      </c>
      <c r="AW416" s="13" t="s">
        <v>33</v>
      </c>
      <c r="AX416" s="13" t="s">
        <v>78</v>
      </c>
      <c r="AY416" s="249" t="s">
        <v>155</v>
      </c>
    </row>
    <row r="417" s="13" customFormat="1">
      <c r="A417" s="13"/>
      <c r="B417" s="240"/>
      <c r="C417" s="241"/>
      <c r="D417" s="235" t="s">
        <v>165</v>
      </c>
      <c r="E417" s="242" t="s">
        <v>1</v>
      </c>
      <c r="F417" s="243" t="s">
        <v>297</v>
      </c>
      <c r="G417" s="241"/>
      <c r="H417" s="242" t="s">
        <v>1</v>
      </c>
      <c r="I417" s="244"/>
      <c r="J417" s="241"/>
      <c r="K417" s="241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165</v>
      </c>
      <c r="AU417" s="249" t="s">
        <v>87</v>
      </c>
      <c r="AV417" s="13" t="s">
        <v>85</v>
      </c>
      <c r="AW417" s="13" t="s">
        <v>33</v>
      </c>
      <c r="AX417" s="13" t="s">
        <v>78</v>
      </c>
      <c r="AY417" s="249" t="s">
        <v>155</v>
      </c>
    </row>
    <row r="418" s="13" customFormat="1">
      <c r="A418" s="13"/>
      <c r="B418" s="240"/>
      <c r="C418" s="241"/>
      <c r="D418" s="235" t="s">
        <v>165</v>
      </c>
      <c r="E418" s="242" t="s">
        <v>1</v>
      </c>
      <c r="F418" s="243" t="s">
        <v>630</v>
      </c>
      <c r="G418" s="241"/>
      <c r="H418" s="242" t="s">
        <v>1</v>
      </c>
      <c r="I418" s="244"/>
      <c r="J418" s="241"/>
      <c r="K418" s="241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165</v>
      </c>
      <c r="AU418" s="249" t="s">
        <v>87</v>
      </c>
      <c r="AV418" s="13" t="s">
        <v>85</v>
      </c>
      <c r="AW418" s="13" t="s">
        <v>33</v>
      </c>
      <c r="AX418" s="13" t="s">
        <v>78</v>
      </c>
      <c r="AY418" s="249" t="s">
        <v>155</v>
      </c>
    </row>
    <row r="419" s="14" customFormat="1">
      <c r="A419" s="14"/>
      <c r="B419" s="250"/>
      <c r="C419" s="251"/>
      <c r="D419" s="235" t="s">
        <v>165</v>
      </c>
      <c r="E419" s="252" t="s">
        <v>1</v>
      </c>
      <c r="F419" s="253" t="s">
        <v>1993</v>
      </c>
      <c r="G419" s="251"/>
      <c r="H419" s="254">
        <v>14.560000000000001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0" t="s">
        <v>165</v>
      </c>
      <c r="AU419" s="260" t="s">
        <v>87</v>
      </c>
      <c r="AV419" s="14" t="s">
        <v>87</v>
      </c>
      <c r="AW419" s="14" t="s">
        <v>33</v>
      </c>
      <c r="AX419" s="14" t="s">
        <v>78</v>
      </c>
      <c r="AY419" s="260" t="s">
        <v>155</v>
      </c>
    </row>
    <row r="420" s="15" customFormat="1">
      <c r="A420" s="15"/>
      <c r="B420" s="261"/>
      <c r="C420" s="262"/>
      <c r="D420" s="235" t="s">
        <v>165</v>
      </c>
      <c r="E420" s="263" t="s">
        <v>1</v>
      </c>
      <c r="F420" s="264" t="s">
        <v>168</v>
      </c>
      <c r="G420" s="262"/>
      <c r="H420" s="265">
        <v>56.549999999999997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1" t="s">
        <v>165</v>
      </c>
      <c r="AU420" s="271" t="s">
        <v>87</v>
      </c>
      <c r="AV420" s="15" t="s">
        <v>161</v>
      </c>
      <c r="AW420" s="15" t="s">
        <v>33</v>
      </c>
      <c r="AX420" s="15" t="s">
        <v>85</v>
      </c>
      <c r="AY420" s="271" t="s">
        <v>155</v>
      </c>
    </row>
    <row r="421" s="12" customFormat="1" ht="22.8" customHeight="1">
      <c r="A421" s="12"/>
      <c r="B421" s="205"/>
      <c r="C421" s="206"/>
      <c r="D421" s="207" t="s">
        <v>77</v>
      </c>
      <c r="E421" s="219" t="s">
        <v>305</v>
      </c>
      <c r="F421" s="219" t="s">
        <v>1108</v>
      </c>
      <c r="G421" s="206"/>
      <c r="H421" s="206"/>
      <c r="I421" s="209"/>
      <c r="J421" s="220">
        <f>BK421</f>
        <v>0</v>
      </c>
      <c r="K421" s="206"/>
      <c r="L421" s="211"/>
      <c r="M421" s="212"/>
      <c r="N421" s="213"/>
      <c r="O421" s="213"/>
      <c r="P421" s="214">
        <f>SUM(P422:P603)</f>
        <v>0</v>
      </c>
      <c r="Q421" s="213"/>
      <c r="R421" s="214">
        <f>SUM(R422:R603)</f>
        <v>33.47777</v>
      </c>
      <c r="S421" s="213"/>
      <c r="T421" s="215">
        <f>SUM(T422:T603)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6" t="s">
        <v>85</v>
      </c>
      <c r="AT421" s="217" t="s">
        <v>77</v>
      </c>
      <c r="AU421" s="217" t="s">
        <v>85</v>
      </c>
      <c r="AY421" s="216" t="s">
        <v>155</v>
      </c>
      <c r="BK421" s="218">
        <f>SUM(BK422:BK603)</f>
        <v>0</v>
      </c>
    </row>
    <row r="422" s="2" customFormat="1" ht="16.5" customHeight="1">
      <c r="A422" s="39"/>
      <c r="B422" s="40"/>
      <c r="C422" s="221" t="s">
        <v>707</v>
      </c>
      <c r="D422" s="221" t="s">
        <v>157</v>
      </c>
      <c r="E422" s="222" t="s">
        <v>2082</v>
      </c>
      <c r="F422" s="223" t="s">
        <v>2083</v>
      </c>
      <c r="G422" s="224" t="s">
        <v>775</v>
      </c>
      <c r="H422" s="225">
        <v>1</v>
      </c>
      <c r="I422" s="226"/>
      <c r="J422" s="227">
        <f>ROUND(I422*H422,2)</f>
        <v>0</v>
      </c>
      <c r="K422" s="228"/>
      <c r="L422" s="45"/>
      <c r="M422" s="229" t="s">
        <v>1</v>
      </c>
      <c r="N422" s="230" t="s">
        <v>43</v>
      </c>
      <c r="O422" s="92"/>
      <c r="P422" s="231">
        <f>O422*H422</f>
        <v>0</v>
      </c>
      <c r="Q422" s="231">
        <v>0.30703999999999998</v>
      </c>
      <c r="R422" s="231">
        <f>Q422*H422</f>
        <v>0.30703999999999998</v>
      </c>
      <c r="S422" s="231">
        <v>0</v>
      </c>
      <c r="T422" s="232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3" t="s">
        <v>161</v>
      </c>
      <c r="AT422" s="233" t="s">
        <v>157</v>
      </c>
      <c r="AU422" s="233" t="s">
        <v>87</v>
      </c>
      <c r="AY422" s="18" t="s">
        <v>155</v>
      </c>
      <c r="BE422" s="234">
        <f>IF(N422="základní",J422,0)</f>
        <v>0</v>
      </c>
      <c r="BF422" s="234">
        <f>IF(N422="snížená",J422,0)</f>
        <v>0</v>
      </c>
      <c r="BG422" s="234">
        <f>IF(N422="zákl. přenesená",J422,0)</f>
        <v>0</v>
      </c>
      <c r="BH422" s="234">
        <f>IF(N422="sníž. přenesená",J422,0)</f>
        <v>0</v>
      </c>
      <c r="BI422" s="234">
        <f>IF(N422="nulová",J422,0)</f>
        <v>0</v>
      </c>
      <c r="BJ422" s="18" t="s">
        <v>85</v>
      </c>
      <c r="BK422" s="234">
        <f>ROUND(I422*H422,2)</f>
        <v>0</v>
      </c>
      <c r="BL422" s="18" t="s">
        <v>161</v>
      </c>
      <c r="BM422" s="233" t="s">
        <v>2084</v>
      </c>
    </row>
    <row r="423" s="2" customFormat="1">
      <c r="A423" s="39"/>
      <c r="B423" s="40"/>
      <c r="C423" s="41"/>
      <c r="D423" s="235" t="s">
        <v>163</v>
      </c>
      <c r="E423" s="41"/>
      <c r="F423" s="236" t="s">
        <v>2083</v>
      </c>
      <c r="G423" s="41"/>
      <c r="H423" s="41"/>
      <c r="I423" s="237"/>
      <c r="J423" s="41"/>
      <c r="K423" s="41"/>
      <c r="L423" s="45"/>
      <c r="M423" s="238"/>
      <c r="N423" s="23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163</v>
      </c>
      <c r="AU423" s="18" t="s">
        <v>87</v>
      </c>
    </row>
    <row r="424" s="2" customFormat="1">
      <c r="A424" s="39"/>
      <c r="B424" s="40"/>
      <c r="C424" s="41"/>
      <c r="D424" s="235" t="s">
        <v>766</v>
      </c>
      <c r="E424" s="41"/>
      <c r="F424" s="294" t="s">
        <v>2085</v>
      </c>
      <c r="G424" s="41"/>
      <c r="H424" s="41"/>
      <c r="I424" s="237"/>
      <c r="J424" s="41"/>
      <c r="K424" s="41"/>
      <c r="L424" s="45"/>
      <c r="M424" s="238"/>
      <c r="N424" s="239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766</v>
      </c>
      <c r="AU424" s="18" t="s">
        <v>87</v>
      </c>
    </row>
    <row r="425" s="2" customFormat="1" ht="33" customHeight="1">
      <c r="A425" s="39"/>
      <c r="B425" s="40"/>
      <c r="C425" s="221" t="s">
        <v>742</v>
      </c>
      <c r="D425" s="221" t="s">
        <v>157</v>
      </c>
      <c r="E425" s="222" t="s">
        <v>1364</v>
      </c>
      <c r="F425" s="223" t="s">
        <v>1365</v>
      </c>
      <c r="G425" s="224" t="s">
        <v>761</v>
      </c>
      <c r="H425" s="225">
        <v>2</v>
      </c>
      <c r="I425" s="226"/>
      <c r="J425" s="227">
        <f>ROUND(I425*H425,2)</f>
        <v>0</v>
      </c>
      <c r="K425" s="228"/>
      <c r="L425" s="45"/>
      <c r="M425" s="229" t="s">
        <v>1</v>
      </c>
      <c r="N425" s="230" t="s">
        <v>43</v>
      </c>
      <c r="O425" s="92"/>
      <c r="P425" s="231">
        <f>O425*H425</f>
        <v>0</v>
      </c>
      <c r="Q425" s="231">
        <v>0.00167</v>
      </c>
      <c r="R425" s="231">
        <f>Q425*H425</f>
        <v>0.0033400000000000001</v>
      </c>
      <c r="S425" s="231">
        <v>0</v>
      </c>
      <c r="T425" s="232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3" t="s">
        <v>161</v>
      </c>
      <c r="AT425" s="233" t="s">
        <v>157</v>
      </c>
      <c r="AU425" s="233" t="s">
        <v>87</v>
      </c>
      <c r="AY425" s="18" t="s">
        <v>155</v>
      </c>
      <c r="BE425" s="234">
        <f>IF(N425="základní",J425,0)</f>
        <v>0</v>
      </c>
      <c r="BF425" s="234">
        <f>IF(N425="snížená",J425,0)</f>
        <v>0</v>
      </c>
      <c r="BG425" s="234">
        <f>IF(N425="zákl. přenesená",J425,0)</f>
        <v>0</v>
      </c>
      <c r="BH425" s="234">
        <f>IF(N425="sníž. přenesená",J425,0)</f>
        <v>0</v>
      </c>
      <c r="BI425" s="234">
        <f>IF(N425="nulová",J425,0)</f>
        <v>0</v>
      </c>
      <c r="BJ425" s="18" t="s">
        <v>85</v>
      </c>
      <c r="BK425" s="234">
        <f>ROUND(I425*H425,2)</f>
        <v>0</v>
      </c>
      <c r="BL425" s="18" t="s">
        <v>161</v>
      </c>
      <c r="BM425" s="233" t="s">
        <v>2086</v>
      </c>
    </row>
    <row r="426" s="2" customFormat="1">
      <c r="A426" s="39"/>
      <c r="B426" s="40"/>
      <c r="C426" s="41"/>
      <c r="D426" s="235" t="s">
        <v>163</v>
      </c>
      <c r="E426" s="41"/>
      <c r="F426" s="236" t="s">
        <v>1367</v>
      </c>
      <c r="G426" s="41"/>
      <c r="H426" s="41"/>
      <c r="I426" s="237"/>
      <c r="J426" s="41"/>
      <c r="K426" s="41"/>
      <c r="L426" s="45"/>
      <c r="M426" s="238"/>
      <c r="N426" s="23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163</v>
      </c>
      <c r="AU426" s="18" t="s">
        <v>87</v>
      </c>
    </row>
    <row r="427" s="2" customFormat="1" ht="21.75" customHeight="1">
      <c r="A427" s="39"/>
      <c r="B427" s="40"/>
      <c r="C427" s="283" t="s">
        <v>747</v>
      </c>
      <c r="D427" s="283" t="s">
        <v>695</v>
      </c>
      <c r="E427" s="284" t="s">
        <v>2087</v>
      </c>
      <c r="F427" s="285" t="s">
        <v>2088</v>
      </c>
      <c r="G427" s="286" t="s">
        <v>761</v>
      </c>
      <c r="H427" s="287">
        <v>2</v>
      </c>
      <c r="I427" s="288"/>
      <c r="J427" s="289">
        <f>ROUND(I427*H427,2)</f>
        <v>0</v>
      </c>
      <c r="K427" s="290"/>
      <c r="L427" s="291"/>
      <c r="M427" s="292" t="s">
        <v>1</v>
      </c>
      <c r="N427" s="293" t="s">
        <v>43</v>
      </c>
      <c r="O427" s="92"/>
      <c r="P427" s="231">
        <f>O427*H427</f>
        <v>0</v>
      </c>
      <c r="Q427" s="231">
        <v>0.02775</v>
      </c>
      <c r="R427" s="231">
        <f>Q427*H427</f>
        <v>0.055500000000000001</v>
      </c>
      <c r="S427" s="231">
        <v>0</v>
      </c>
      <c r="T427" s="232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3" t="s">
        <v>305</v>
      </c>
      <c r="AT427" s="233" t="s">
        <v>695</v>
      </c>
      <c r="AU427" s="233" t="s">
        <v>87</v>
      </c>
      <c r="AY427" s="18" t="s">
        <v>155</v>
      </c>
      <c r="BE427" s="234">
        <f>IF(N427="základní",J427,0)</f>
        <v>0</v>
      </c>
      <c r="BF427" s="234">
        <f>IF(N427="snížená",J427,0)</f>
        <v>0</v>
      </c>
      <c r="BG427" s="234">
        <f>IF(N427="zákl. přenesená",J427,0)</f>
        <v>0</v>
      </c>
      <c r="BH427" s="234">
        <f>IF(N427="sníž. přenesená",J427,0)</f>
        <v>0</v>
      </c>
      <c r="BI427" s="234">
        <f>IF(N427="nulová",J427,0)</f>
        <v>0</v>
      </c>
      <c r="BJ427" s="18" t="s">
        <v>85</v>
      </c>
      <c r="BK427" s="234">
        <f>ROUND(I427*H427,2)</f>
        <v>0</v>
      </c>
      <c r="BL427" s="18" t="s">
        <v>161</v>
      </c>
      <c r="BM427" s="233" t="s">
        <v>2089</v>
      </c>
    </row>
    <row r="428" s="2" customFormat="1">
      <c r="A428" s="39"/>
      <c r="B428" s="40"/>
      <c r="C428" s="41"/>
      <c r="D428" s="235" t="s">
        <v>163</v>
      </c>
      <c r="E428" s="41"/>
      <c r="F428" s="236" t="s">
        <v>2088</v>
      </c>
      <c r="G428" s="41"/>
      <c r="H428" s="41"/>
      <c r="I428" s="237"/>
      <c r="J428" s="41"/>
      <c r="K428" s="41"/>
      <c r="L428" s="45"/>
      <c r="M428" s="238"/>
      <c r="N428" s="239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163</v>
      </c>
      <c r="AU428" s="18" t="s">
        <v>87</v>
      </c>
    </row>
    <row r="429" s="2" customFormat="1" ht="21.75" customHeight="1">
      <c r="A429" s="39"/>
      <c r="B429" s="40"/>
      <c r="C429" s="221" t="s">
        <v>754</v>
      </c>
      <c r="D429" s="221" t="s">
        <v>157</v>
      </c>
      <c r="E429" s="222" t="s">
        <v>2090</v>
      </c>
      <c r="F429" s="223" t="s">
        <v>2091</v>
      </c>
      <c r="G429" s="224" t="s">
        <v>761</v>
      </c>
      <c r="H429" s="225">
        <v>1</v>
      </c>
      <c r="I429" s="226"/>
      <c r="J429" s="227">
        <f>ROUND(I429*H429,2)</f>
        <v>0</v>
      </c>
      <c r="K429" s="228"/>
      <c r="L429" s="45"/>
      <c r="M429" s="229" t="s">
        <v>1</v>
      </c>
      <c r="N429" s="230" t="s">
        <v>43</v>
      </c>
      <c r="O429" s="92"/>
      <c r="P429" s="231">
        <f>O429*H429</f>
        <v>0</v>
      </c>
      <c r="Q429" s="231">
        <v>0</v>
      </c>
      <c r="R429" s="231">
        <f>Q429*H429</f>
        <v>0</v>
      </c>
      <c r="S429" s="231">
        <v>0</v>
      </c>
      <c r="T429" s="232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3" t="s">
        <v>161</v>
      </c>
      <c r="AT429" s="233" t="s">
        <v>157</v>
      </c>
      <c r="AU429" s="233" t="s">
        <v>87</v>
      </c>
      <c r="AY429" s="18" t="s">
        <v>155</v>
      </c>
      <c r="BE429" s="234">
        <f>IF(N429="základní",J429,0)</f>
        <v>0</v>
      </c>
      <c r="BF429" s="234">
        <f>IF(N429="snížená",J429,0)</f>
        <v>0</v>
      </c>
      <c r="BG429" s="234">
        <f>IF(N429="zákl. přenesená",J429,0)</f>
        <v>0</v>
      </c>
      <c r="BH429" s="234">
        <f>IF(N429="sníž. přenesená",J429,0)</f>
        <v>0</v>
      </c>
      <c r="BI429" s="234">
        <f>IF(N429="nulová",J429,0)</f>
        <v>0</v>
      </c>
      <c r="BJ429" s="18" t="s">
        <v>85</v>
      </c>
      <c r="BK429" s="234">
        <f>ROUND(I429*H429,2)</f>
        <v>0</v>
      </c>
      <c r="BL429" s="18" t="s">
        <v>161</v>
      </c>
      <c r="BM429" s="233" t="s">
        <v>2092</v>
      </c>
    </row>
    <row r="430" s="2" customFormat="1">
      <c r="A430" s="39"/>
      <c r="B430" s="40"/>
      <c r="C430" s="41"/>
      <c r="D430" s="235" t="s">
        <v>163</v>
      </c>
      <c r="E430" s="41"/>
      <c r="F430" s="236" t="s">
        <v>2093</v>
      </c>
      <c r="G430" s="41"/>
      <c r="H430" s="41"/>
      <c r="I430" s="237"/>
      <c r="J430" s="41"/>
      <c r="K430" s="41"/>
      <c r="L430" s="45"/>
      <c r="M430" s="238"/>
      <c r="N430" s="239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163</v>
      </c>
      <c r="AU430" s="18" t="s">
        <v>87</v>
      </c>
    </row>
    <row r="431" s="2" customFormat="1" ht="21.75" customHeight="1">
      <c r="A431" s="39"/>
      <c r="B431" s="40"/>
      <c r="C431" s="283" t="s">
        <v>758</v>
      </c>
      <c r="D431" s="283" t="s">
        <v>695</v>
      </c>
      <c r="E431" s="284" t="s">
        <v>2094</v>
      </c>
      <c r="F431" s="285" t="s">
        <v>2095</v>
      </c>
      <c r="G431" s="286" t="s">
        <v>761</v>
      </c>
      <c r="H431" s="287">
        <v>1</v>
      </c>
      <c r="I431" s="288"/>
      <c r="J431" s="289">
        <f>ROUND(I431*H431,2)</f>
        <v>0</v>
      </c>
      <c r="K431" s="290"/>
      <c r="L431" s="291"/>
      <c r="M431" s="292" t="s">
        <v>1</v>
      </c>
      <c r="N431" s="293" t="s">
        <v>43</v>
      </c>
      <c r="O431" s="92"/>
      <c r="P431" s="231">
        <f>O431*H431</f>
        <v>0</v>
      </c>
      <c r="Q431" s="231">
        <v>0.01</v>
      </c>
      <c r="R431" s="231">
        <f>Q431*H431</f>
        <v>0.01</v>
      </c>
      <c r="S431" s="231">
        <v>0</v>
      </c>
      <c r="T431" s="232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3" t="s">
        <v>305</v>
      </c>
      <c r="AT431" s="233" t="s">
        <v>695</v>
      </c>
      <c r="AU431" s="233" t="s">
        <v>87</v>
      </c>
      <c r="AY431" s="18" t="s">
        <v>155</v>
      </c>
      <c r="BE431" s="234">
        <f>IF(N431="základní",J431,0)</f>
        <v>0</v>
      </c>
      <c r="BF431" s="234">
        <f>IF(N431="snížená",J431,0)</f>
        <v>0</v>
      </c>
      <c r="BG431" s="234">
        <f>IF(N431="zákl. přenesená",J431,0)</f>
        <v>0</v>
      </c>
      <c r="BH431" s="234">
        <f>IF(N431="sníž. přenesená",J431,0)</f>
        <v>0</v>
      </c>
      <c r="BI431" s="234">
        <f>IF(N431="nulová",J431,0)</f>
        <v>0</v>
      </c>
      <c r="BJ431" s="18" t="s">
        <v>85</v>
      </c>
      <c r="BK431" s="234">
        <f>ROUND(I431*H431,2)</f>
        <v>0</v>
      </c>
      <c r="BL431" s="18" t="s">
        <v>161</v>
      </c>
      <c r="BM431" s="233" t="s">
        <v>2096</v>
      </c>
    </row>
    <row r="432" s="2" customFormat="1">
      <c r="A432" s="39"/>
      <c r="B432" s="40"/>
      <c r="C432" s="41"/>
      <c r="D432" s="235" t="s">
        <v>163</v>
      </c>
      <c r="E432" s="41"/>
      <c r="F432" s="236" t="s">
        <v>2097</v>
      </c>
      <c r="G432" s="41"/>
      <c r="H432" s="41"/>
      <c r="I432" s="237"/>
      <c r="J432" s="41"/>
      <c r="K432" s="41"/>
      <c r="L432" s="45"/>
      <c r="M432" s="238"/>
      <c r="N432" s="239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163</v>
      </c>
      <c r="AU432" s="18" t="s">
        <v>87</v>
      </c>
    </row>
    <row r="433" s="2" customFormat="1" ht="21.75" customHeight="1">
      <c r="A433" s="39"/>
      <c r="B433" s="40"/>
      <c r="C433" s="221" t="s">
        <v>371</v>
      </c>
      <c r="D433" s="221" t="s">
        <v>157</v>
      </c>
      <c r="E433" s="222" t="s">
        <v>2098</v>
      </c>
      <c r="F433" s="223" t="s">
        <v>2099</v>
      </c>
      <c r="G433" s="224" t="s">
        <v>761</v>
      </c>
      <c r="H433" s="225">
        <v>4</v>
      </c>
      <c r="I433" s="226"/>
      <c r="J433" s="227">
        <f>ROUND(I433*H433,2)</f>
        <v>0</v>
      </c>
      <c r="K433" s="228"/>
      <c r="L433" s="45"/>
      <c r="M433" s="229" t="s">
        <v>1</v>
      </c>
      <c r="N433" s="230" t="s">
        <v>43</v>
      </c>
      <c r="O433" s="92"/>
      <c r="P433" s="231">
        <f>O433*H433</f>
        <v>0</v>
      </c>
      <c r="Q433" s="231">
        <v>0.00010000000000000001</v>
      </c>
      <c r="R433" s="231">
        <f>Q433*H433</f>
        <v>0.00040000000000000002</v>
      </c>
      <c r="S433" s="231">
        <v>0</v>
      </c>
      <c r="T433" s="232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3" t="s">
        <v>161</v>
      </c>
      <c r="AT433" s="233" t="s">
        <v>157</v>
      </c>
      <c r="AU433" s="233" t="s">
        <v>87</v>
      </c>
      <c r="AY433" s="18" t="s">
        <v>155</v>
      </c>
      <c r="BE433" s="234">
        <f>IF(N433="základní",J433,0)</f>
        <v>0</v>
      </c>
      <c r="BF433" s="234">
        <f>IF(N433="snížená",J433,0)</f>
        <v>0</v>
      </c>
      <c r="BG433" s="234">
        <f>IF(N433="zákl. přenesená",J433,0)</f>
        <v>0</v>
      </c>
      <c r="BH433" s="234">
        <f>IF(N433="sníž. přenesená",J433,0)</f>
        <v>0</v>
      </c>
      <c r="BI433" s="234">
        <f>IF(N433="nulová",J433,0)</f>
        <v>0</v>
      </c>
      <c r="BJ433" s="18" t="s">
        <v>85</v>
      </c>
      <c r="BK433" s="234">
        <f>ROUND(I433*H433,2)</f>
        <v>0</v>
      </c>
      <c r="BL433" s="18" t="s">
        <v>161</v>
      </c>
      <c r="BM433" s="233" t="s">
        <v>2100</v>
      </c>
    </row>
    <row r="434" s="2" customFormat="1">
      <c r="A434" s="39"/>
      <c r="B434" s="40"/>
      <c r="C434" s="41"/>
      <c r="D434" s="235" t="s">
        <v>163</v>
      </c>
      <c r="E434" s="41"/>
      <c r="F434" s="236" t="s">
        <v>2101</v>
      </c>
      <c r="G434" s="41"/>
      <c r="H434" s="41"/>
      <c r="I434" s="237"/>
      <c r="J434" s="41"/>
      <c r="K434" s="41"/>
      <c r="L434" s="45"/>
      <c r="M434" s="238"/>
      <c r="N434" s="239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163</v>
      </c>
      <c r="AU434" s="18" t="s">
        <v>87</v>
      </c>
    </row>
    <row r="435" s="2" customFormat="1" ht="21.75" customHeight="1">
      <c r="A435" s="39"/>
      <c r="B435" s="40"/>
      <c r="C435" s="283" t="s">
        <v>768</v>
      </c>
      <c r="D435" s="283" t="s">
        <v>695</v>
      </c>
      <c r="E435" s="284" t="s">
        <v>2102</v>
      </c>
      <c r="F435" s="285" t="s">
        <v>2097</v>
      </c>
      <c r="G435" s="286" t="s">
        <v>761</v>
      </c>
      <c r="H435" s="287">
        <v>4</v>
      </c>
      <c r="I435" s="288"/>
      <c r="J435" s="289">
        <f>ROUND(I435*H435,2)</f>
        <v>0</v>
      </c>
      <c r="K435" s="290"/>
      <c r="L435" s="291"/>
      <c r="M435" s="292" t="s">
        <v>1</v>
      </c>
      <c r="N435" s="293" t="s">
        <v>43</v>
      </c>
      <c r="O435" s="92"/>
      <c r="P435" s="231">
        <f>O435*H435</f>
        <v>0</v>
      </c>
      <c r="Q435" s="231">
        <v>0.01</v>
      </c>
      <c r="R435" s="231">
        <f>Q435*H435</f>
        <v>0.040000000000000001</v>
      </c>
      <c r="S435" s="231">
        <v>0</v>
      </c>
      <c r="T435" s="232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3" t="s">
        <v>305</v>
      </c>
      <c r="AT435" s="233" t="s">
        <v>695</v>
      </c>
      <c r="AU435" s="233" t="s">
        <v>87</v>
      </c>
      <c r="AY435" s="18" t="s">
        <v>155</v>
      </c>
      <c r="BE435" s="234">
        <f>IF(N435="základní",J435,0)</f>
        <v>0</v>
      </c>
      <c r="BF435" s="234">
        <f>IF(N435="snížená",J435,0)</f>
        <v>0</v>
      </c>
      <c r="BG435" s="234">
        <f>IF(N435="zákl. přenesená",J435,0)</f>
        <v>0</v>
      </c>
      <c r="BH435" s="234">
        <f>IF(N435="sníž. přenesená",J435,0)</f>
        <v>0</v>
      </c>
      <c r="BI435" s="234">
        <f>IF(N435="nulová",J435,0)</f>
        <v>0</v>
      </c>
      <c r="BJ435" s="18" t="s">
        <v>85</v>
      </c>
      <c r="BK435" s="234">
        <f>ROUND(I435*H435,2)</f>
        <v>0</v>
      </c>
      <c r="BL435" s="18" t="s">
        <v>161</v>
      </c>
      <c r="BM435" s="233" t="s">
        <v>2103</v>
      </c>
    </row>
    <row r="436" s="2" customFormat="1">
      <c r="A436" s="39"/>
      <c r="B436" s="40"/>
      <c r="C436" s="41"/>
      <c r="D436" s="235" t="s">
        <v>163</v>
      </c>
      <c r="E436" s="41"/>
      <c r="F436" s="236" t="s">
        <v>2097</v>
      </c>
      <c r="G436" s="41"/>
      <c r="H436" s="41"/>
      <c r="I436" s="237"/>
      <c r="J436" s="41"/>
      <c r="K436" s="41"/>
      <c r="L436" s="45"/>
      <c r="M436" s="238"/>
      <c r="N436" s="239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163</v>
      </c>
      <c r="AU436" s="18" t="s">
        <v>87</v>
      </c>
    </row>
    <row r="437" s="2" customFormat="1" ht="21.75" customHeight="1">
      <c r="A437" s="39"/>
      <c r="B437" s="40"/>
      <c r="C437" s="221" t="s">
        <v>772</v>
      </c>
      <c r="D437" s="221" t="s">
        <v>157</v>
      </c>
      <c r="E437" s="222" t="s">
        <v>1351</v>
      </c>
      <c r="F437" s="223" t="s">
        <v>1352</v>
      </c>
      <c r="G437" s="224" t="s">
        <v>761</v>
      </c>
      <c r="H437" s="225">
        <v>5</v>
      </c>
      <c r="I437" s="226"/>
      <c r="J437" s="227">
        <f>ROUND(I437*H437,2)</f>
        <v>0</v>
      </c>
      <c r="K437" s="228"/>
      <c r="L437" s="45"/>
      <c r="M437" s="229" t="s">
        <v>1</v>
      </c>
      <c r="N437" s="230" t="s">
        <v>43</v>
      </c>
      <c r="O437" s="92"/>
      <c r="P437" s="231">
        <f>O437*H437</f>
        <v>0</v>
      </c>
      <c r="Q437" s="231">
        <v>0.00167</v>
      </c>
      <c r="R437" s="231">
        <f>Q437*H437</f>
        <v>0.0083499999999999998</v>
      </c>
      <c r="S437" s="231">
        <v>0</v>
      </c>
      <c r="T437" s="232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3" t="s">
        <v>161</v>
      </c>
      <c r="AT437" s="233" t="s">
        <v>157</v>
      </c>
      <c r="AU437" s="233" t="s">
        <v>87</v>
      </c>
      <c r="AY437" s="18" t="s">
        <v>155</v>
      </c>
      <c r="BE437" s="234">
        <f>IF(N437="základní",J437,0)</f>
        <v>0</v>
      </c>
      <c r="BF437" s="234">
        <f>IF(N437="snížená",J437,0)</f>
        <v>0</v>
      </c>
      <c r="BG437" s="234">
        <f>IF(N437="zákl. přenesená",J437,0)</f>
        <v>0</v>
      </c>
      <c r="BH437" s="234">
        <f>IF(N437="sníž. přenesená",J437,0)</f>
        <v>0</v>
      </c>
      <c r="BI437" s="234">
        <f>IF(N437="nulová",J437,0)</f>
        <v>0</v>
      </c>
      <c r="BJ437" s="18" t="s">
        <v>85</v>
      </c>
      <c r="BK437" s="234">
        <f>ROUND(I437*H437,2)</f>
        <v>0</v>
      </c>
      <c r="BL437" s="18" t="s">
        <v>161</v>
      </c>
      <c r="BM437" s="233" t="s">
        <v>2104</v>
      </c>
    </row>
    <row r="438" s="2" customFormat="1">
      <c r="A438" s="39"/>
      <c r="B438" s="40"/>
      <c r="C438" s="41"/>
      <c r="D438" s="235" t="s">
        <v>163</v>
      </c>
      <c r="E438" s="41"/>
      <c r="F438" s="236" t="s">
        <v>1354</v>
      </c>
      <c r="G438" s="41"/>
      <c r="H438" s="41"/>
      <c r="I438" s="237"/>
      <c r="J438" s="41"/>
      <c r="K438" s="41"/>
      <c r="L438" s="45"/>
      <c r="M438" s="238"/>
      <c r="N438" s="239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163</v>
      </c>
      <c r="AU438" s="18" t="s">
        <v>87</v>
      </c>
    </row>
    <row r="439" s="2" customFormat="1" ht="21.75" customHeight="1">
      <c r="A439" s="39"/>
      <c r="B439" s="40"/>
      <c r="C439" s="283" t="s">
        <v>777</v>
      </c>
      <c r="D439" s="283" t="s">
        <v>695</v>
      </c>
      <c r="E439" s="284" t="s">
        <v>2105</v>
      </c>
      <c r="F439" s="285" t="s">
        <v>2106</v>
      </c>
      <c r="G439" s="286" t="s">
        <v>761</v>
      </c>
      <c r="H439" s="287">
        <v>2</v>
      </c>
      <c r="I439" s="288"/>
      <c r="J439" s="289">
        <f>ROUND(I439*H439,2)</f>
        <v>0</v>
      </c>
      <c r="K439" s="290"/>
      <c r="L439" s="291"/>
      <c r="M439" s="292" t="s">
        <v>1</v>
      </c>
      <c r="N439" s="293" t="s">
        <v>43</v>
      </c>
      <c r="O439" s="92"/>
      <c r="P439" s="231">
        <f>O439*H439</f>
        <v>0</v>
      </c>
      <c r="Q439" s="231">
        <v>0.0044000000000000003</v>
      </c>
      <c r="R439" s="231">
        <f>Q439*H439</f>
        <v>0.0088000000000000005</v>
      </c>
      <c r="S439" s="231">
        <v>0</v>
      </c>
      <c r="T439" s="232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3" t="s">
        <v>305</v>
      </c>
      <c r="AT439" s="233" t="s">
        <v>695</v>
      </c>
      <c r="AU439" s="233" t="s">
        <v>87</v>
      </c>
      <c r="AY439" s="18" t="s">
        <v>155</v>
      </c>
      <c r="BE439" s="234">
        <f>IF(N439="základní",J439,0)</f>
        <v>0</v>
      </c>
      <c r="BF439" s="234">
        <f>IF(N439="snížená",J439,0)</f>
        <v>0</v>
      </c>
      <c r="BG439" s="234">
        <f>IF(N439="zákl. přenesená",J439,0)</f>
        <v>0</v>
      </c>
      <c r="BH439" s="234">
        <f>IF(N439="sníž. přenesená",J439,0)</f>
        <v>0</v>
      </c>
      <c r="BI439" s="234">
        <f>IF(N439="nulová",J439,0)</f>
        <v>0</v>
      </c>
      <c r="BJ439" s="18" t="s">
        <v>85</v>
      </c>
      <c r="BK439" s="234">
        <f>ROUND(I439*H439,2)</f>
        <v>0</v>
      </c>
      <c r="BL439" s="18" t="s">
        <v>161</v>
      </c>
      <c r="BM439" s="233" t="s">
        <v>2107</v>
      </c>
    </row>
    <row r="440" s="2" customFormat="1">
      <c r="A440" s="39"/>
      <c r="B440" s="40"/>
      <c r="C440" s="41"/>
      <c r="D440" s="235" t="s">
        <v>163</v>
      </c>
      <c r="E440" s="41"/>
      <c r="F440" s="236" t="s">
        <v>2106</v>
      </c>
      <c r="G440" s="41"/>
      <c r="H440" s="41"/>
      <c r="I440" s="237"/>
      <c r="J440" s="41"/>
      <c r="K440" s="41"/>
      <c r="L440" s="45"/>
      <c r="M440" s="238"/>
      <c r="N440" s="23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163</v>
      </c>
      <c r="AU440" s="18" t="s">
        <v>87</v>
      </c>
    </row>
    <row r="441" s="2" customFormat="1" ht="16.5" customHeight="1">
      <c r="A441" s="39"/>
      <c r="B441" s="40"/>
      <c r="C441" s="283" t="s">
        <v>784</v>
      </c>
      <c r="D441" s="283" t="s">
        <v>695</v>
      </c>
      <c r="E441" s="284" t="s">
        <v>2108</v>
      </c>
      <c r="F441" s="285" t="s">
        <v>2109</v>
      </c>
      <c r="G441" s="286" t="s">
        <v>761</v>
      </c>
      <c r="H441" s="287">
        <v>2</v>
      </c>
      <c r="I441" s="288"/>
      <c r="J441" s="289">
        <f>ROUND(I441*H441,2)</f>
        <v>0</v>
      </c>
      <c r="K441" s="290"/>
      <c r="L441" s="291"/>
      <c r="M441" s="292" t="s">
        <v>1</v>
      </c>
      <c r="N441" s="293" t="s">
        <v>43</v>
      </c>
      <c r="O441" s="92"/>
      <c r="P441" s="231">
        <f>O441*H441</f>
        <v>0</v>
      </c>
      <c r="Q441" s="231">
        <v>0.0141</v>
      </c>
      <c r="R441" s="231">
        <f>Q441*H441</f>
        <v>0.028199999999999999</v>
      </c>
      <c r="S441" s="231">
        <v>0</v>
      </c>
      <c r="T441" s="232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3" t="s">
        <v>305</v>
      </c>
      <c r="AT441" s="233" t="s">
        <v>695</v>
      </c>
      <c r="AU441" s="233" t="s">
        <v>87</v>
      </c>
      <c r="AY441" s="18" t="s">
        <v>155</v>
      </c>
      <c r="BE441" s="234">
        <f>IF(N441="základní",J441,0)</f>
        <v>0</v>
      </c>
      <c r="BF441" s="234">
        <f>IF(N441="snížená",J441,0)</f>
        <v>0</v>
      </c>
      <c r="BG441" s="234">
        <f>IF(N441="zákl. přenesená",J441,0)</f>
        <v>0</v>
      </c>
      <c r="BH441" s="234">
        <f>IF(N441="sníž. přenesená",J441,0)</f>
        <v>0</v>
      </c>
      <c r="BI441" s="234">
        <f>IF(N441="nulová",J441,0)</f>
        <v>0</v>
      </c>
      <c r="BJ441" s="18" t="s">
        <v>85</v>
      </c>
      <c r="BK441" s="234">
        <f>ROUND(I441*H441,2)</f>
        <v>0</v>
      </c>
      <c r="BL441" s="18" t="s">
        <v>161</v>
      </c>
      <c r="BM441" s="233" t="s">
        <v>2110</v>
      </c>
    </row>
    <row r="442" s="2" customFormat="1">
      <c r="A442" s="39"/>
      <c r="B442" s="40"/>
      <c r="C442" s="41"/>
      <c r="D442" s="235" t="s">
        <v>163</v>
      </c>
      <c r="E442" s="41"/>
      <c r="F442" s="236" t="s">
        <v>2109</v>
      </c>
      <c r="G442" s="41"/>
      <c r="H442" s="41"/>
      <c r="I442" s="237"/>
      <c r="J442" s="41"/>
      <c r="K442" s="41"/>
      <c r="L442" s="45"/>
      <c r="M442" s="238"/>
      <c r="N442" s="239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163</v>
      </c>
      <c r="AU442" s="18" t="s">
        <v>87</v>
      </c>
    </row>
    <row r="443" s="2" customFormat="1" ht="21.75" customHeight="1">
      <c r="A443" s="39"/>
      <c r="B443" s="40"/>
      <c r="C443" s="283" t="s">
        <v>791</v>
      </c>
      <c r="D443" s="283" t="s">
        <v>695</v>
      </c>
      <c r="E443" s="284" t="s">
        <v>2111</v>
      </c>
      <c r="F443" s="285" t="s">
        <v>2112</v>
      </c>
      <c r="G443" s="286" t="s">
        <v>761</v>
      </c>
      <c r="H443" s="287">
        <v>1</v>
      </c>
      <c r="I443" s="288"/>
      <c r="J443" s="289">
        <f>ROUND(I443*H443,2)</f>
        <v>0</v>
      </c>
      <c r="K443" s="290"/>
      <c r="L443" s="291"/>
      <c r="M443" s="292" t="s">
        <v>1</v>
      </c>
      <c r="N443" s="293" t="s">
        <v>43</v>
      </c>
      <c r="O443" s="92"/>
      <c r="P443" s="231">
        <f>O443*H443</f>
        <v>0</v>
      </c>
      <c r="Q443" s="231">
        <v>0.010699999999999999</v>
      </c>
      <c r="R443" s="231">
        <f>Q443*H443</f>
        <v>0.010699999999999999</v>
      </c>
      <c r="S443" s="231">
        <v>0</v>
      </c>
      <c r="T443" s="232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3" t="s">
        <v>305</v>
      </c>
      <c r="AT443" s="233" t="s">
        <v>695</v>
      </c>
      <c r="AU443" s="233" t="s">
        <v>87</v>
      </c>
      <c r="AY443" s="18" t="s">
        <v>155</v>
      </c>
      <c r="BE443" s="234">
        <f>IF(N443="základní",J443,0)</f>
        <v>0</v>
      </c>
      <c r="BF443" s="234">
        <f>IF(N443="snížená",J443,0)</f>
        <v>0</v>
      </c>
      <c r="BG443" s="234">
        <f>IF(N443="zákl. přenesená",J443,0)</f>
        <v>0</v>
      </c>
      <c r="BH443" s="234">
        <f>IF(N443="sníž. přenesená",J443,0)</f>
        <v>0</v>
      </c>
      <c r="BI443" s="234">
        <f>IF(N443="nulová",J443,0)</f>
        <v>0</v>
      </c>
      <c r="BJ443" s="18" t="s">
        <v>85</v>
      </c>
      <c r="BK443" s="234">
        <f>ROUND(I443*H443,2)</f>
        <v>0</v>
      </c>
      <c r="BL443" s="18" t="s">
        <v>161</v>
      </c>
      <c r="BM443" s="233" t="s">
        <v>2113</v>
      </c>
    </row>
    <row r="444" s="2" customFormat="1">
      <c r="A444" s="39"/>
      <c r="B444" s="40"/>
      <c r="C444" s="41"/>
      <c r="D444" s="235" t="s">
        <v>163</v>
      </c>
      <c r="E444" s="41"/>
      <c r="F444" s="236" t="s">
        <v>2112</v>
      </c>
      <c r="G444" s="41"/>
      <c r="H444" s="41"/>
      <c r="I444" s="237"/>
      <c r="J444" s="41"/>
      <c r="K444" s="41"/>
      <c r="L444" s="45"/>
      <c r="M444" s="238"/>
      <c r="N444" s="239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163</v>
      </c>
      <c r="AU444" s="18" t="s">
        <v>87</v>
      </c>
    </row>
    <row r="445" s="2" customFormat="1" ht="21.75" customHeight="1">
      <c r="A445" s="39"/>
      <c r="B445" s="40"/>
      <c r="C445" s="221" t="s">
        <v>797</v>
      </c>
      <c r="D445" s="221" t="s">
        <v>157</v>
      </c>
      <c r="E445" s="222" t="s">
        <v>1253</v>
      </c>
      <c r="F445" s="223" t="s">
        <v>1254</v>
      </c>
      <c r="G445" s="224" t="s">
        <v>761</v>
      </c>
      <c r="H445" s="225">
        <v>2</v>
      </c>
      <c r="I445" s="226"/>
      <c r="J445" s="227">
        <f>ROUND(I445*H445,2)</f>
        <v>0</v>
      </c>
      <c r="K445" s="228"/>
      <c r="L445" s="45"/>
      <c r="M445" s="229" t="s">
        <v>1</v>
      </c>
      <c r="N445" s="230" t="s">
        <v>43</v>
      </c>
      <c r="O445" s="92"/>
      <c r="P445" s="231">
        <f>O445*H445</f>
        <v>0</v>
      </c>
      <c r="Q445" s="231">
        <v>0.0017099999999999999</v>
      </c>
      <c r="R445" s="231">
        <f>Q445*H445</f>
        <v>0.0034199999999999999</v>
      </c>
      <c r="S445" s="231">
        <v>0</v>
      </c>
      <c r="T445" s="232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3" t="s">
        <v>161</v>
      </c>
      <c r="AT445" s="233" t="s">
        <v>157</v>
      </c>
      <c r="AU445" s="233" t="s">
        <v>87</v>
      </c>
      <c r="AY445" s="18" t="s">
        <v>155</v>
      </c>
      <c r="BE445" s="234">
        <f>IF(N445="základní",J445,0)</f>
        <v>0</v>
      </c>
      <c r="BF445" s="234">
        <f>IF(N445="snížená",J445,0)</f>
        <v>0</v>
      </c>
      <c r="BG445" s="234">
        <f>IF(N445="zákl. přenesená",J445,0)</f>
        <v>0</v>
      </c>
      <c r="BH445" s="234">
        <f>IF(N445="sníž. přenesená",J445,0)</f>
        <v>0</v>
      </c>
      <c r="BI445" s="234">
        <f>IF(N445="nulová",J445,0)</f>
        <v>0</v>
      </c>
      <c r="BJ445" s="18" t="s">
        <v>85</v>
      </c>
      <c r="BK445" s="234">
        <f>ROUND(I445*H445,2)</f>
        <v>0</v>
      </c>
      <c r="BL445" s="18" t="s">
        <v>161</v>
      </c>
      <c r="BM445" s="233" t="s">
        <v>2114</v>
      </c>
    </row>
    <row r="446" s="2" customFormat="1">
      <c r="A446" s="39"/>
      <c r="B446" s="40"/>
      <c r="C446" s="41"/>
      <c r="D446" s="235" t="s">
        <v>163</v>
      </c>
      <c r="E446" s="41"/>
      <c r="F446" s="236" t="s">
        <v>1256</v>
      </c>
      <c r="G446" s="41"/>
      <c r="H446" s="41"/>
      <c r="I446" s="237"/>
      <c r="J446" s="41"/>
      <c r="K446" s="41"/>
      <c r="L446" s="45"/>
      <c r="M446" s="238"/>
      <c r="N446" s="239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163</v>
      </c>
      <c r="AU446" s="18" t="s">
        <v>87</v>
      </c>
    </row>
    <row r="447" s="2" customFormat="1" ht="33" customHeight="1">
      <c r="A447" s="39"/>
      <c r="B447" s="40"/>
      <c r="C447" s="283" t="s">
        <v>803</v>
      </c>
      <c r="D447" s="283" t="s">
        <v>695</v>
      </c>
      <c r="E447" s="284" t="s">
        <v>1258</v>
      </c>
      <c r="F447" s="285" t="s">
        <v>1259</v>
      </c>
      <c r="G447" s="286" t="s">
        <v>761</v>
      </c>
      <c r="H447" s="287">
        <v>1</v>
      </c>
      <c r="I447" s="288"/>
      <c r="J447" s="289">
        <f>ROUND(I447*H447,2)</f>
        <v>0</v>
      </c>
      <c r="K447" s="290"/>
      <c r="L447" s="291"/>
      <c r="M447" s="292" t="s">
        <v>1</v>
      </c>
      <c r="N447" s="293" t="s">
        <v>43</v>
      </c>
      <c r="O447" s="92"/>
      <c r="P447" s="231">
        <f>O447*H447</f>
        <v>0</v>
      </c>
      <c r="Q447" s="231">
        <v>0.0178</v>
      </c>
      <c r="R447" s="231">
        <f>Q447*H447</f>
        <v>0.0178</v>
      </c>
      <c r="S447" s="231">
        <v>0</v>
      </c>
      <c r="T447" s="232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3" t="s">
        <v>305</v>
      </c>
      <c r="AT447" s="233" t="s">
        <v>695</v>
      </c>
      <c r="AU447" s="233" t="s">
        <v>87</v>
      </c>
      <c r="AY447" s="18" t="s">
        <v>155</v>
      </c>
      <c r="BE447" s="234">
        <f>IF(N447="základní",J447,0)</f>
        <v>0</v>
      </c>
      <c r="BF447" s="234">
        <f>IF(N447="snížená",J447,0)</f>
        <v>0</v>
      </c>
      <c r="BG447" s="234">
        <f>IF(N447="zákl. přenesená",J447,0)</f>
        <v>0</v>
      </c>
      <c r="BH447" s="234">
        <f>IF(N447="sníž. přenesená",J447,0)</f>
        <v>0</v>
      </c>
      <c r="BI447" s="234">
        <f>IF(N447="nulová",J447,0)</f>
        <v>0</v>
      </c>
      <c r="BJ447" s="18" t="s">
        <v>85</v>
      </c>
      <c r="BK447" s="234">
        <f>ROUND(I447*H447,2)</f>
        <v>0</v>
      </c>
      <c r="BL447" s="18" t="s">
        <v>161</v>
      </c>
      <c r="BM447" s="233" t="s">
        <v>2115</v>
      </c>
    </row>
    <row r="448" s="2" customFormat="1">
      <c r="A448" s="39"/>
      <c r="B448" s="40"/>
      <c r="C448" s="41"/>
      <c r="D448" s="235" t="s">
        <v>163</v>
      </c>
      <c r="E448" s="41"/>
      <c r="F448" s="236" t="s">
        <v>1259</v>
      </c>
      <c r="G448" s="41"/>
      <c r="H448" s="41"/>
      <c r="I448" s="237"/>
      <c r="J448" s="41"/>
      <c r="K448" s="41"/>
      <c r="L448" s="45"/>
      <c r="M448" s="238"/>
      <c r="N448" s="23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163</v>
      </c>
      <c r="AU448" s="18" t="s">
        <v>87</v>
      </c>
    </row>
    <row r="449" s="2" customFormat="1" ht="21.75" customHeight="1">
      <c r="A449" s="39"/>
      <c r="B449" s="40"/>
      <c r="C449" s="283" t="s">
        <v>809</v>
      </c>
      <c r="D449" s="283" t="s">
        <v>695</v>
      </c>
      <c r="E449" s="284" t="s">
        <v>2116</v>
      </c>
      <c r="F449" s="285" t="s">
        <v>2117</v>
      </c>
      <c r="G449" s="286" t="s">
        <v>761</v>
      </c>
      <c r="H449" s="287">
        <v>1</v>
      </c>
      <c r="I449" s="288"/>
      <c r="J449" s="289">
        <f>ROUND(I449*H449,2)</f>
        <v>0</v>
      </c>
      <c r="K449" s="290"/>
      <c r="L449" s="291"/>
      <c r="M449" s="292" t="s">
        <v>1</v>
      </c>
      <c r="N449" s="293" t="s">
        <v>43</v>
      </c>
      <c r="O449" s="92"/>
      <c r="P449" s="231">
        <f>O449*H449</f>
        <v>0</v>
      </c>
      <c r="Q449" s="231">
        <v>0.019699999999999999</v>
      </c>
      <c r="R449" s="231">
        <f>Q449*H449</f>
        <v>0.019699999999999999</v>
      </c>
      <c r="S449" s="231">
        <v>0</v>
      </c>
      <c r="T449" s="232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3" t="s">
        <v>305</v>
      </c>
      <c r="AT449" s="233" t="s">
        <v>695</v>
      </c>
      <c r="AU449" s="233" t="s">
        <v>87</v>
      </c>
      <c r="AY449" s="18" t="s">
        <v>155</v>
      </c>
      <c r="BE449" s="234">
        <f>IF(N449="základní",J449,0)</f>
        <v>0</v>
      </c>
      <c r="BF449" s="234">
        <f>IF(N449="snížená",J449,0)</f>
        <v>0</v>
      </c>
      <c r="BG449" s="234">
        <f>IF(N449="zákl. přenesená",J449,0)</f>
        <v>0</v>
      </c>
      <c r="BH449" s="234">
        <f>IF(N449="sníž. přenesená",J449,0)</f>
        <v>0</v>
      </c>
      <c r="BI449" s="234">
        <f>IF(N449="nulová",J449,0)</f>
        <v>0</v>
      </c>
      <c r="BJ449" s="18" t="s">
        <v>85</v>
      </c>
      <c r="BK449" s="234">
        <f>ROUND(I449*H449,2)</f>
        <v>0</v>
      </c>
      <c r="BL449" s="18" t="s">
        <v>161</v>
      </c>
      <c r="BM449" s="233" t="s">
        <v>2118</v>
      </c>
    </row>
    <row r="450" s="2" customFormat="1">
      <c r="A450" s="39"/>
      <c r="B450" s="40"/>
      <c r="C450" s="41"/>
      <c r="D450" s="235" t="s">
        <v>163</v>
      </c>
      <c r="E450" s="41"/>
      <c r="F450" s="236" t="s">
        <v>2117</v>
      </c>
      <c r="G450" s="41"/>
      <c r="H450" s="41"/>
      <c r="I450" s="237"/>
      <c r="J450" s="41"/>
      <c r="K450" s="41"/>
      <c r="L450" s="45"/>
      <c r="M450" s="238"/>
      <c r="N450" s="239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163</v>
      </c>
      <c r="AU450" s="18" t="s">
        <v>87</v>
      </c>
    </row>
    <row r="451" s="2" customFormat="1" ht="21.75" customHeight="1">
      <c r="A451" s="39"/>
      <c r="B451" s="40"/>
      <c r="C451" s="221" t="s">
        <v>815</v>
      </c>
      <c r="D451" s="221" t="s">
        <v>157</v>
      </c>
      <c r="E451" s="222" t="s">
        <v>2119</v>
      </c>
      <c r="F451" s="223" t="s">
        <v>2120</v>
      </c>
      <c r="G451" s="224" t="s">
        <v>363</v>
      </c>
      <c r="H451" s="225">
        <v>210</v>
      </c>
      <c r="I451" s="226"/>
      <c r="J451" s="227">
        <f>ROUND(I451*H451,2)</f>
        <v>0</v>
      </c>
      <c r="K451" s="228"/>
      <c r="L451" s="45"/>
      <c r="M451" s="229" t="s">
        <v>1</v>
      </c>
      <c r="N451" s="230" t="s">
        <v>43</v>
      </c>
      <c r="O451" s="92"/>
      <c r="P451" s="231">
        <f>O451*H451</f>
        <v>0</v>
      </c>
      <c r="Q451" s="231">
        <v>0</v>
      </c>
      <c r="R451" s="231">
        <f>Q451*H451</f>
        <v>0</v>
      </c>
      <c r="S451" s="231">
        <v>0</v>
      </c>
      <c r="T451" s="232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3" t="s">
        <v>161</v>
      </c>
      <c r="AT451" s="233" t="s">
        <v>157</v>
      </c>
      <c r="AU451" s="233" t="s">
        <v>87</v>
      </c>
      <c r="AY451" s="18" t="s">
        <v>155</v>
      </c>
      <c r="BE451" s="234">
        <f>IF(N451="základní",J451,0)</f>
        <v>0</v>
      </c>
      <c r="BF451" s="234">
        <f>IF(N451="snížená",J451,0)</f>
        <v>0</v>
      </c>
      <c r="BG451" s="234">
        <f>IF(N451="zákl. přenesená",J451,0)</f>
        <v>0</v>
      </c>
      <c r="BH451" s="234">
        <f>IF(N451="sníž. přenesená",J451,0)</f>
        <v>0</v>
      </c>
      <c r="BI451" s="234">
        <f>IF(N451="nulová",J451,0)</f>
        <v>0</v>
      </c>
      <c r="BJ451" s="18" t="s">
        <v>85</v>
      </c>
      <c r="BK451" s="234">
        <f>ROUND(I451*H451,2)</f>
        <v>0</v>
      </c>
      <c r="BL451" s="18" t="s">
        <v>161</v>
      </c>
      <c r="BM451" s="233" t="s">
        <v>2121</v>
      </c>
    </row>
    <row r="452" s="2" customFormat="1">
      <c r="A452" s="39"/>
      <c r="B452" s="40"/>
      <c r="C452" s="41"/>
      <c r="D452" s="235" t="s">
        <v>163</v>
      </c>
      <c r="E452" s="41"/>
      <c r="F452" s="236" t="s">
        <v>2122</v>
      </c>
      <c r="G452" s="41"/>
      <c r="H452" s="41"/>
      <c r="I452" s="237"/>
      <c r="J452" s="41"/>
      <c r="K452" s="41"/>
      <c r="L452" s="45"/>
      <c r="M452" s="238"/>
      <c r="N452" s="239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163</v>
      </c>
      <c r="AU452" s="18" t="s">
        <v>87</v>
      </c>
    </row>
    <row r="453" s="2" customFormat="1" ht="21.75" customHeight="1">
      <c r="A453" s="39"/>
      <c r="B453" s="40"/>
      <c r="C453" s="283" t="s">
        <v>843</v>
      </c>
      <c r="D453" s="283" t="s">
        <v>695</v>
      </c>
      <c r="E453" s="284" t="s">
        <v>2123</v>
      </c>
      <c r="F453" s="285" t="s">
        <v>2124</v>
      </c>
      <c r="G453" s="286" t="s">
        <v>363</v>
      </c>
      <c r="H453" s="287">
        <v>210</v>
      </c>
      <c r="I453" s="288"/>
      <c r="J453" s="289">
        <f>ROUND(I453*H453,2)</f>
        <v>0</v>
      </c>
      <c r="K453" s="290"/>
      <c r="L453" s="291"/>
      <c r="M453" s="292" t="s">
        <v>1</v>
      </c>
      <c r="N453" s="293" t="s">
        <v>43</v>
      </c>
      <c r="O453" s="92"/>
      <c r="P453" s="231">
        <f>O453*H453</f>
        <v>0</v>
      </c>
      <c r="Q453" s="231">
        <v>0.00027</v>
      </c>
      <c r="R453" s="231">
        <f>Q453*H453</f>
        <v>0.0567</v>
      </c>
      <c r="S453" s="231">
        <v>0</v>
      </c>
      <c r="T453" s="232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3" t="s">
        <v>305</v>
      </c>
      <c r="AT453" s="233" t="s">
        <v>695</v>
      </c>
      <c r="AU453" s="233" t="s">
        <v>87</v>
      </c>
      <c r="AY453" s="18" t="s">
        <v>155</v>
      </c>
      <c r="BE453" s="234">
        <f>IF(N453="základní",J453,0)</f>
        <v>0</v>
      </c>
      <c r="BF453" s="234">
        <f>IF(N453="snížená",J453,0)</f>
        <v>0</v>
      </c>
      <c r="BG453" s="234">
        <f>IF(N453="zákl. přenesená",J453,0)</f>
        <v>0</v>
      </c>
      <c r="BH453" s="234">
        <f>IF(N453="sníž. přenesená",J453,0)</f>
        <v>0</v>
      </c>
      <c r="BI453" s="234">
        <f>IF(N453="nulová",J453,0)</f>
        <v>0</v>
      </c>
      <c r="BJ453" s="18" t="s">
        <v>85</v>
      </c>
      <c r="BK453" s="234">
        <f>ROUND(I453*H453,2)</f>
        <v>0</v>
      </c>
      <c r="BL453" s="18" t="s">
        <v>161</v>
      </c>
      <c r="BM453" s="233" t="s">
        <v>2125</v>
      </c>
    </row>
    <row r="454" s="2" customFormat="1">
      <c r="A454" s="39"/>
      <c r="B454" s="40"/>
      <c r="C454" s="41"/>
      <c r="D454" s="235" t="s">
        <v>163</v>
      </c>
      <c r="E454" s="41"/>
      <c r="F454" s="236" t="s">
        <v>2124</v>
      </c>
      <c r="G454" s="41"/>
      <c r="H454" s="41"/>
      <c r="I454" s="237"/>
      <c r="J454" s="41"/>
      <c r="K454" s="41"/>
      <c r="L454" s="45"/>
      <c r="M454" s="238"/>
      <c r="N454" s="239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163</v>
      </c>
      <c r="AU454" s="18" t="s">
        <v>87</v>
      </c>
    </row>
    <row r="455" s="2" customFormat="1" ht="16.5" customHeight="1">
      <c r="A455" s="39"/>
      <c r="B455" s="40"/>
      <c r="C455" s="283" t="s">
        <v>854</v>
      </c>
      <c r="D455" s="283" t="s">
        <v>695</v>
      </c>
      <c r="E455" s="284" t="s">
        <v>2126</v>
      </c>
      <c r="F455" s="285" t="s">
        <v>2127</v>
      </c>
      <c r="G455" s="286" t="s">
        <v>761</v>
      </c>
      <c r="H455" s="287">
        <v>2</v>
      </c>
      <c r="I455" s="288"/>
      <c r="J455" s="289">
        <f>ROUND(I455*H455,2)</f>
        <v>0</v>
      </c>
      <c r="K455" s="290"/>
      <c r="L455" s="291"/>
      <c r="M455" s="292" t="s">
        <v>1</v>
      </c>
      <c r="N455" s="293" t="s">
        <v>43</v>
      </c>
      <c r="O455" s="92"/>
      <c r="P455" s="231">
        <f>O455*H455</f>
        <v>0</v>
      </c>
      <c r="Q455" s="231">
        <v>0.00081999999999999998</v>
      </c>
      <c r="R455" s="231">
        <f>Q455*H455</f>
        <v>0.00164</v>
      </c>
      <c r="S455" s="231">
        <v>0</v>
      </c>
      <c r="T455" s="232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3" t="s">
        <v>305</v>
      </c>
      <c r="AT455" s="233" t="s">
        <v>695</v>
      </c>
      <c r="AU455" s="233" t="s">
        <v>87</v>
      </c>
      <c r="AY455" s="18" t="s">
        <v>155</v>
      </c>
      <c r="BE455" s="234">
        <f>IF(N455="základní",J455,0)</f>
        <v>0</v>
      </c>
      <c r="BF455" s="234">
        <f>IF(N455="snížená",J455,0)</f>
        <v>0</v>
      </c>
      <c r="BG455" s="234">
        <f>IF(N455="zákl. přenesená",J455,0)</f>
        <v>0</v>
      </c>
      <c r="BH455" s="234">
        <f>IF(N455="sníž. přenesená",J455,0)</f>
        <v>0</v>
      </c>
      <c r="BI455" s="234">
        <f>IF(N455="nulová",J455,0)</f>
        <v>0</v>
      </c>
      <c r="BJ455" s="18" t="s">
        <v>85</v>
      </c>
      <c r="BK455" s="234">
        <f>ROUND(I455*H455,2)</f>
        <v>0</v>
      </c>
      <c r="BL455" s="18" t="s">
        <v>161</v>
      </c>
      <c r="BM455" s="233" t="s">
        <v>2128</v>
      </c>
    </row>
    <row r="456" s="2" customFormat="1">
      <c r="A456" s="39"/>
      <c r="B456" s="40"/>
      <c r="C456" s="41"/>
      <c r="D456" s="235" t="s">
        <v>163</v>
      </c>
      <c r="E456" s="41"/>
      <c r="F456" s="236" t="s">
        <v>2129</v>
      </c>
      <c r="G456" s="41"/>
      <c r="H456" s="41"/>
      <c r="I456" s="237"/>
      <c r="J456" s="41"/>
      <c r="K456" s="41"/>
      <c r="L456" s="45"/>
      <c r="M456" s="238"/>
      <c r="N456" s="239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163</v>
      </c>
      <c r="AU456" s="18" t="s">
        <v>87</v>
      </c>
    </row>
    <row r="457" s="2" customFormat="1">
      <c r="A457" s="39"/>
      <c r="B457" s="40"/>
      <c r="C457" s="41"/>
      <c r="D457" s="235" t="s">
        <v>766</v>
      </c>
      <c r="E457" s="41"/>
      <c r="F457" s="294" t="s">
        <v>2130</v>
      </c>
      <c r="G457" s="41"/>
      <c r="H457" s="41"/>
      <c r="I457" s="237"/>
      <c r="J457" s="41"/>
      <c r="K457" s="41"/>
      <c r="L457" s="45"/>
      <c r="M457" s="238"/>
      <c r="N457" s="239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766</v>
      </c>
      <c r="AU457" s="18" t="s">
        <v>87</v>
      </c>
    </row>
    <row r="458" s="2" customFormat="1" ht="16.5" customHeight="1">
      <c r="A458" s="39"/>
      <c r="B458" s="40"/>
      <c r="C458" s="283" t="s">
        <v>859</v>
      </c>
      <c r="D458" s="283" t="s">
        <v>695</v>
      </c>
      <c r="E458" s="284" t="s">
        <v>2131</v>
      </c>
      <c r="F458" s="285" t="s">
        <v>2132</v>
      </c>
      <c r="G458" s="286" t="s">
        <v>761</v>
      </c>
      <c r="H458" s="287">
        <v>5</v>
      </c>
      <c r="I458" s="288"/>
      <c r="J458" s="289">
        <f>ROUND(I458*H458,2)</f>
        <v>0</v>
      </c>
      <c r="K458" s="290"/>
      <c r="L458" s="291"/>
      <c r="M458" s="292" t="s">
        <v>1</v>
      </c>
      <c r="N458" s="293" t="s">
        <v>43</v>
      </c>
      <c r="O458" s="92"/>
      <c r="P458" s="231">
        <f>O458*H458</f>
        <v>0</v>
      </c>
      <c r="Q458" s="231">
        <v>0.00081999999999999998</v>
      </c>
      <c r="R458" s="231">
        <f>Q458*H458</f>
        <v>0.0040999999999999995</v>
      </c>
      <c r="S458" s="231">
        <v>0</v>
      </c>
      <c r="T458" s="232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3" t="s">
        <v>305</v>
      </c>
      <c r="AT458" s="233" t="s">
        <v>695</v>
      </c>
      <c r="AU458" s="233" t="s">
        <v>87</v>
      </c>
      <c r="AY458" s="18" t="s">
        <v>155</v>
      </c>
      <c r="BE458" s="234">
        <f>IF(N458="základní",J458,0)</f>
        <v>0</v>
      </c>
      <c r="BF458" s="234">
        <f>IF(N458="snížená",J458,0)</f>
        <v>0</v>
      </c>
      <c r="BG458" s="234">
        <f>IF(N458="zákl. přenesená",J458,0)</f>
        <v>0</v>
      </c>
      <c r="BH458" s="234">
        <f>IF(N458="sníž. přenesená",J458,0)</f>
        <v>0</v>
      </c>
      <c r="BI458" s="234">
        <f>IF(N458="nulová",J458,0)</f>
        <v>0</v>
      </c>
      <c r="BJ458" s="18" t="s">
        <v>85</v>
      </c>
      <c r="BK458" s="234">
        <f>ROUND(I458*H458,2)</f>
        <v>0</v>
      </c>
      <c r="BL458" s="18" t="s">
        <v>161</v>
      </c>
      <c r="BM458" s="233" t="s">
        <v>2133</v>
      </c>
    </row>
    <row r="459" s="2" customFormat="1">
      <c r="A459" s="39"/>
      <c r="B459" s="40"/>
      <c r="C459" s="41"/>
      <c r="D459" s="235" t="s">
        <v>766</v>
      </c>
      <c r="E459" s="41"/>
      <c r="F459" s="294" t="s">
        <v>2134</v>
      </c>
      <c r="G459" s="41"/>
      <c r="H459" s="41"/>
      <c r="I459" s="237"/>
      <c r="J459" s="41"/>
      <c r="K459" s="41"/>
      <c r="L459" s="45"/>
      <c r="M459" s="238"/>
      <c r="N459" s="23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766</v>
      </c>
      <c r="AU459" s="18" t="s">
        <v>87</v>
      </c>
    </row>
    <row r="460" s="2" customFormat="1" ht="16.5" customHeight="1">
      <c r="A460" s="39"/>
      <c r="B460" s="40"/>
      <c r="C460" s="283" t="s">
        <v>864</v>
      </c>
      <c r="D460" s="283" t="s">
        <v>695</v>
      </c>
      <c r="E460" s="284" t="s">
        <v>2135</v>
      </c>
      <c r="F460" s="285" t="s">
        <v>2136</v>
      </c>
      <c r="G460" s="286" t="s">
        <v>761</v>
      </c>
      <c r="H460" s="287">
        <v>7</v>
      </c>
      <c r="I460" s="288"/>
      <c r="J460" s="289">
        <f>ROUND(I460*H460,2)</f>
        <v>0</v>
      </c>
      <c r="K460" s="290"/>
      <c r="L460" s="291"/>
      <c r="M460" s="292" t="s">
        <v>1</v>
      </c>
      <c r="N460" s="293" t="s">
        <v>43</v>
      </c>
      <c r="O460" s="92"/>
      <c r="P460" s="231">
        <f>O460*H460</f>
        <v>0</v>
      </c>
      <c r="Q460" s="231">
        <v>0.00081999999999999998</v>
      </c>
      <c r="R460" s="231">
        <f>Q460*H460</f>
        <v>0.0057400000000000003</v>
      </c>
      <c r="S460" s="231">
        <v>0</v>
      </c>
      <c r="T460" s="232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3" t="s">
        <v>305</v>
      </c>
      <c r="AT460" s="233" t="s">
        <v>695</v>
      </c>
      <c r="AU460" s="233" t="s">
        <v>87</v>
      </c>
      <c r="AY460" s="18" t="s">
        <v>155</v>
      </c>
      <c r="BE460" s="234">
        <f>IF(N460="základní",J460,0)</f>
        <v>0</v>
      </c>
      <c r="BF460" s="234">
        <f>IF(N460="snížená",J460,0)</f>
        <v>0</v>
      </c>
      <c r="BG460" s="234">
        <f>IF(N460="zákl. přenesená",J460,0)</f>
        <v>0</v>
      </c>
      <c r="BH460" s="234">
        <f>IF(N460="sníž. přenesená",J460,0)</f>
        <v>0</v>
      </c>
      <c r="BI460" s="234">
        <f>IF(N460="nulová",J460,0)</f>
        <v>0</v>
      </c>
      <c r="BJ460" s="18" t="s">
        <v>85</v>
      </c>
      <c r="BK460" s="234">
        <f>ROUND(I460*H460,2)</f>
        <v>0</v>
      </c>
      <c r="BL460" s="18" t="s">
        <v>161</v>
      </c>
      <c r="BM460" s="233" t="s">
        <v>2137</v>
      </c>
    </row>
    <row r="461" s="2" customFormat="1">
      <c r="A461" s="39"/>
      <c r="B461" s="40"/>
      <c r="C461" s="41"/>
      <c r="D461" s="235" t="s">
        <v>766</v>
      </c>
      <c r="E461" s="41"/>
      <c r="F461" s="294" t="s">
        <v>2134</v>
      </c>
      <c r="G461" s="41"/>
      <c r="H461" s="41"/>
      <c r="I461" s="237"/>
      <c r="J461" s="41"/>
      <c r="K461" s="41"/>
      <c r="L461" s="45"/>
      <c r="M461" s="238"/>
      <c r="N461" s="239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766</v>
      </c>
      <c r="AU461" s="18" t="s">
        <v>87</v>
      </c>
    </row>
    <row r="462" s="2" customFormat="1" ht="16.5" customHeight="1">
      <c r="A462" s="39"/>
      <c r="B462" s="40"/>
      <c r="C462" s="283" t="s">
        <v>869</v>
      </c>
      <c r="D462" s="283" t="s">
        <v>695</v>
      </c>
      <c r="E462" s="284" t="s">
        <v>2138</v>
      </c>
      <c r="F462" s="285" t="s">
        <v>2139</v>
      </c>
      <c r="G462" s="286" t="s">
        <v>761</v>
      </c>
      <c r="H462" s="287">
        <v>3</v>
      </c>
      <c r="I462" s="288"/>
      <c r="J462" s="289">
        <f>ROUND(I462*H462,2)</f>
        <v>0</v>
      </c>
      <c r="K462" s="290"/>
      <c r="L462" s="291"/>
      <c r="M462" s="292" t="s">
        <v>1</v>
      </c>
      <c r="N462" s="293" t="s">
        <v>43</v>
      </c>
      <c r="O462" s="92"/>
      <c r="P462" s="231">
        <f>O462*H462</f>
        <v>0</v>
      </c>
      <c r="Q462" s="231">
        <v>0.00081999999999999998</v>
      </c>
      <c r="R462" s="231">
        <f>Q462*H462</f>
        <v>0.0024599999999999999</v>
      </c>
      <c r="S462" s="231">
        <v>0</v>
      </c>
      <c r="T462" s="232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3" t="s">
        <v>305</v>
      </c>
      <c r="AT462" s="233" t="s">
        <v>695</v>
      </c>
      <c r="AU462" s="233" t="s">
        <v>87</v>
      </c>
      <c r="AY462" s="18" t="s">
        <v>155</v>
      </c>
      <c r="BE462" s="234">
        <f>IF(N462="základní",J462,0)</f>
        <v>0</v>
      </c>
      <c r="BF462" s="234">
        <f>IF(N462="snížená",J462,0)</f>
        <v>0</v>
      </c>
      <c r="BG462" s="234">
        <f>IF(N462="zákl. přenesená",J462,0)</f>
        <v>0</v>
      </c>
      <c r="BH462" s="234">
        <f>IF(N462="sníž. přenesená",J462,0)</f>
        <v>0</v>
      </c>
      <c r="BI462" s="234">
        <f>IF(N462="nulová",J462,0)</f>
        <v>0</v>
      </c>
      <c r="BJ462" s="18" t="s">
        <v>85</v>
      </c>
      <c r="BK462" s="234">
        <f>ROUND(I462*H462,2)</f>
        <v>0</v>
      </c>
      <c r="BL462" s="18" t="s">
        <v>161</v>
      </c>
      <c r="BM462" s="233" t="s">
        <v>2140</v>
      </c>
    </row>
    <row r="463" s="2" customFormat="1">
      <c r="A463" s="39"/>
      <c r="B463" s="40"/>
      <c r="C463" s="41"/>
      <c r="D463" s="235" t="s">
        <v>766</v>
      </c>
      <c r="E463" s="41"/>
      <c r="F463" s="294" t="s">
        <v>2134</v>
      </c>
      <c r="G463" s="41"/>
      <c r="H463" s="41"/>
      <c r="I463" s="237"/>
      <c r="J463" s="41"/>
      <c r="K463" s="41"/>
      <c r="L463" s="45"/>
      <c r="M463" s="238"/>
      <c r="N463" s="23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766</v>
      </c>
      <c r="AU463" s="18" t="s">
        <v>87</v>
      </c>
    </row>
    <row r="464" s="2" customFormat="1" ht="16.5" customHeight="1">
      <c r="A464" s="39"/>
      <c r="B464" s="40"/>
      <c r="C464" s="283" t="s">
        <v>876</v>
      </c>
      <c r="D464" s="283" t="s">
        <v>695</v>
      </c>
      <c r="E464" s="284" t="s">
        <v>2141</v>
      </c>
      <c r="F464" s="285" t="s">
        <v>2142</v>
      </c>
      <c r="G464" s="286" t="s">
        <v>761</v>
      </c>
      <c r="H464" s="287">
        <v>5</v>
      </c>
      <c r="I464" s="288"/>
      <c r="J464" s="289">
        <f>ROUND(I464*H464,2)</f>
        <v>0</v>
      </c>
      <c r="K464" s="290"/>
      <c r="L464" s="291"/>
      <c r="M464" s="292" t="s">
        <v>1</v>
      </c>
      <c r="N464" s="293" t="s">
        <v>43</v>
      </c>
      <c r="O464" s="92"/>
      <c r="P464" s="231">
        <f>O464*H464</f>
        <v>0</v>
      </c>
      <c r="Q464" s="231">
        <v>0.00081999999999999998</v>
      </c>
      <c r="R464" s="231">
        <f>Q464*H464</f>
        <v>0.0040999999999999995</v>
      </c>
      <c r="S464" s="231">
        <v>0</v>
      </c>
      <c r="T464" s="232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3" t="s">
        <v>305</v>
      </c>
      <c r="AT464" s="233" t="s">
        <v>695</v>
      </c>
      <c r="AU464" s="233" t="s">
        <v>87</v>
      </c>
      <c r="AY464" s="18" t="s">
        <v>155</v>
      </c>
      <c r="BE464" s="234">
        <f>IF(N464="základní",J464,0)</f>
        <v>0</v>
      </c>
      <c r="BF464" s="234">
        <f>IF(N464="snížená",J464,0)</f>
        <v>0</v>
      </c>
      <c r="BG464" s="234">
        <f>IF(N464="zákl. přenesená",J464,0)</f>
        <v>0</v>
      </c>
      <c r="BH464" s="234">
        <f>IF(N464="sníž. přenesená",J464,0)</f>
        <v>0</v>
      </c>
      <c r="BI464" s="234">
        <f>IF(N464="nulová",J464,0)</f>
        <v>0</v>
      </c>
      <c r="BJ464" s="18" t="s">
        <v>85</v>
      </c>
      <c r="BK464" s="234">
        <f>ROUND(I464*H464,2)</f>
        <v>0</v>
      </c>
      <c r="BL464" s="18" t="s">
        <v>161</v>
      </c>
      <c r="BM464" s="233" t="s">
        <v>2143</v>
      </c>
    </row>
    <row r="465" s="2" customFormat="1">
      <c r="A465" s="39"/>
      <c r="B465" s="40"/>
      <c r="C465" s="41"/>
      <c r="D465" s="235" t="s">
        <v>766</v>
      </c>
      <c r="E465" s="41"/>
      <c r="F465" s="294" t="s">
        <v>2134</v>
      </c>
      <c r="G465" s="41"/>
      <c r="H465" s="41"/>
      <c r="I465" s="237"/>
      <c r="J465" s="41"/>
      <c r="K465" s="41"/>
      <c r="L465" s="45"/>
      <c r="M465" s="238"/>
      <c r="N465" s="23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766</v>
      </c>
      <c r="AU465" s="18" t="s">
        <v>87</v>
      </c>
    </row>
    <row r="466" s="2" customFormat="1" ht="21.75" customHeight="1">
      <c r="A466" s="39"/>
      <c r="B466" s="40"/>
      <c r="C466" s="221" t="s">
        <v>885</v>
      </c>
      <c r="D466" s="221" t="s">
        <v>157</v>
      </c>
      <c r="E466" s="222" t="s">
        <v>2144</v>
      </c>
      <c r="F466" s="223" t="s">
        <v>2145</v>
      </c>
      <c r="G466" s="224" t="s">
        <v>363</v>
      </c>
      <c r="H466" s="225">
        <v>101</v>
      </c>
      <c r="I466" s="226"/>
      <c r="J466" s="227">
        <f>ROUND(I466*H466,2)</f>
        <v>0</v>
      </c>
      <c r="K466" s="228"/>
      <c r="L466" s="45"/>
      <c r="M466" s="229" t="s">
        <v>1</v>
      </c>
      <c r="N466" s="230" t="s">
        <v>43</v>
      </c>
      <c r="O466" s="92"/>
      <c r="P466" s="231">
        <f>O466*H466</f>
        <v>0</v>
      </c>
      <c r="Q466" s="231">
        <v>0</v>
      </c>
      <c r="R466" s="231">
        <f>Q466*H466</f>
        <v>0</v>
      </c>
      <c r="S466" s="231">
        <v>0</v>
      </c>
      <c r="T466" s="232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3" t="s">
        <v>161</v>
      </c>
      <c r="AT466" s="233" t="s">
        <v>157</v>
      </c>
      <c r="AU466" s="233" t="s">
        <v>87</v>
      </c>
      <c r="AY466" s="18" t="s">
        <v>155</v>
      </c>
      <c r="BE466" s="234">
        <f>IF(N466="základní",J466,0)</f>
        <v>0</v>
      </c>
      <c r="BF466" s="234">
        <f>IF(N466="snížená",J466,0)</f>
        <v>0</v>
      </c>
      <c r="BG466" s="234">
        <f>IF(N466="zákl. přenesená",J466,0)</f>
        <v>0</v>
      </c>
      <c r="BH466" s="234">
        <f>IF(N466="sníž. přenesená",J466,0)</f>
        <v>0</v>
      </c>
      <c r="BI466" s="234">
        <f>IF(N466="nulová",J466,0)</f>
        <v>0</v>
      </c>
      <c r="BJ466" s="18" t="s">
        <v>85</v>
      </c>
      <c r="BK466" s="234">
        <f>ROUND(I466*H466,2)</f>
        <v>0</v>
      </c>
      <c r="BL466" s="18" t="s">
        <v>161</v>
      </c>
      <c r="BM466" s="233" t="s">
        <v>2146</v>
      </c>
    </row>
    <row r="467" s="2" customFormat="1">
      <c r="A467" s="39"/>
      <c r="B467" s="40"/>
      <c r="C467" s="41"/>
      <c r="D467" s="235" t="s">
        <v>163</v>
      </c>
      <c r="E467" s="41"/>
      <c r="F467" s="236" t="s">
        <v>2147</v>
      </c>
      <c r="G467" s="41"/>
      <c r="H467" s="41"/>
      <c r="I467" s="237"/>
      <c r="J467" s="41"/>
      <c r="K467" s="41"/>
      <c r="L467" s="45"/>
      <c r="M467" s="238"/>
      <c r="N467" s="239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163</v>
      </c>
      <c r="AU467" s="18" t="s">
        <v>87</v>
      </c>
    </row>
    <row r="468" s="14" customFormat="1">
      <c r="A468" s="14"/>
      <c r="B468" s="250"/>
      <c r="C468" s="251"/>
      <c r="D468" s="235" t="s">
        <v>165</v>
      </c>
      <c r="E468" s="252" t="s">
        <v>1</v>
      </c>
      <c r="F468" s="253" t="s">
        <v>2148</v>
      </c>
      <c r="G468" s="251"/>
      <c r="H468" s="254">
        <v>101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0" t="s">
        <v>165</v>
      </c>
      <c r="AU468" s="260" t="s">
        <v>87</v>
      </c>
      <c r="AV468" s="14" t="s">
        <v>87</v>
      </c>
      <c r="AW468" s="14" t="s">
        <v>33</v>
      </c>
      <c r="AX468" s="14" t="s">
        <v>85</v>
      </c>
      <c r="AY468" s="260" t="s">
        <v>155</v>
      </c>
    </row>
    <row r="469" s="2" customFormat="1" ht="21.75" customHeight="1">
      <c r="A469" s="39"/>
      <c r="B469" s="40"/>
      <c r="C469" s="283" t="s">
        <v>890</v>
      </c>
      <c r="D469" s="283" t="s">
        <v>695</v>
      </c>
      <c r="E469" s="284" t="s">
        <v>2149</v>
      </c>
      <c r="F469" s="285" t="s">
        <v>2150</v>
      </c>
      <c r="G469" s="286" t="s">
        <v>363</v>
      </c>
      <c r="H469" s="287">
        <v>101</v>
      </c>
      <c r="I469" s="288"/>
      <c r="J469" s="289">
        <f>ROUND(I469*H469,2)</f>
        <v>0</v>
      </c>
      <c r="K469" s="290"/>
      <c r="L469" s="291"/>
      <c r="M469" s="292" t="s">
        <v>1</v>
      </c>
      <c r="N469" s="293" t="s">
        <v>43</v>
      </c>
      <c r="O469" s="92"/>
      <c r="P469" s="231">
        <f>O469*H469</f>
        <v>0</v>
      </c>
      <c r="Q469" s="231">
        <v>0.0031800000000000001</v>
      </c>
      <c r="R469" s="231">
        <f>Q469*H469</f>
        <v>0.32118000000000002</v>
      </c>
      <c r="S469" s="231">
        <v>0</v>
      </c>
      <c r="T469" s="232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3" t="s">
        <v>305</v>
      </c>
      <c r="AT469" s="233" t="s">
        <v>695</v>
      </c>
      <c r="AU469" s="233" t="s">
        <v>87</v>
      </c>
      <c r="AY469" s="18" t="s">
        <v>155</v>
      </c>
      <c r="BE469" s="234">
        <f>IF(N469="základní",J469,0)</f>
        <v>0</v>
      </c>
      <c r="BF469" s="234">
        <f>IF(N469="snížená",J469,0)</f>
        <v>0</v>
      </c>
      <c r="BG469" s="234">
        <f>IF(N469="zákl. přenesená",J469,0)</f>
        <v>0</v>
      </c>
      <c r="BH469" s="234">
        <f>IF(N469="sníž. přenesená",J469,0)</f>
        <v>0</v>
      </c>
      <c r="BI469" s="234">
        <f>IF(N469="nulová",J469,0)</f>
        <v>0</v>
      </c>
      <c r="BJ469" s="18" t="s">
        <v>85</v>
      </c>
      <c r="BK469" s="234">
        <f>ROUND(I469*H469,2)</f>
        <v>0</v>
      </c>
      <c r="BL469" s="18" t="s">
        <v>161</v>
      </c>
      <c r="BM469" s="233" t="s">
        <v>2151</v>
      </c>
    </row>
    <row r="470" s="2" customFormat="1">
      <c r="A470" s="39"/>
      <c r="B470" s="40"/>
      <c r="C470" s="41"/>
      <c r="D470" s="235" t="s">
        <v>163</v>
      </c>
      <c r="E470" s="41"/>
      <c r="F470" s="236" t="s">
        <v>2150</v>
      </c>
      <c r="G470" s="41"/>
      <c r="H470" s="41"/>
      <c r="I470" s="237"/>
      <c r="J470" s="41"/>
      <c r="K470" s="41"/>
      <c r="L470" s="45"/>
      <c r="M470" s="238"/>
      <c r="N470" s="239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163</v>
      </c>
      <c r="AU470" s="18" t="s">
        <v>87</v>
      </c>
    </row>
    <row r="471" s="14" customFormat="1">
      <c r="A471" s="14"/>
      <c r="B471" s="250"/>
      <c r="C471" s="251"/>
      <c r="D471" s="235" t="s">
        <v>165</v>
      </c>
      <c r="E471" s="252" t="s">
        <v>1</v>
      </c>
      <c r="F471" s="253" t="s">
        <v>2148</v>
      </c>
      <c r="G471" s="251"/>
      <c r="H471" s="254">
        <v>101</v>
      </c>
      <c r="I471" s="255"/>
      <c r="J471" s="251"/>
      <c r="K471" s="251"/>
      <c r="L471" s="256"/>
      <c r="M471" s="257"/>
      <c r="N471" s="258"/>
      <c r="O471" s="258"/>
      <c r="P471" s="258"/>
      <c r="Q471" s="258"/>
      <c r="R471" s="258"/>
      <c r="S471" s="258"/>
      <c r="T471" s="25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0" t="s">
        <v>165</v>
      </c>
      <c r="AU471" s="260" t="s">
        <v>87</v>
      </c>
      <c r="AV471" s="14" t="s">
        <v>87</v>
      </c>
      <c r="AW471" s="14" t="s">
        <v>33</v>
      </c>
      <c r="AX471" s="14" t="s">
        <v>85</v>
      </c>
      <c r="AY471" s="260" t="s">
        <v>155</v>
      </c>
    </row>
    <row r="472" s="2" customFormat="1" ht="33" customHeight="1">
      <c r="A472" s="39"/>
      <c r="B472" s="40"/>
      <c r="C472" s="221" t="s">
        <v>897</v>
      </c>
      <c r="D472" s="221" t="s">
        <v>157</v>
      </c>
      <c r="E472" s="222" t="s">
        <v>2152</v>
      </c>
      <c r="F472" s="223" t="s">
        <v>2153</v>
      </c>
      <c r="G472" s="224" t="s">
        <v>363</v>
      </c>
      <c r="H472" s="225">
        <v>4</v>
      </c>
      <c r="I472" s="226"/>
      <c r="J472" s="227">
        <f>ROUND(I472*H472,2)</f>
        <v>0</v>
      </c>
      <c r="K472" s="228"/>
      <c r="L472" s="45"/>
      <c r="M472" s="229" t="s">
        <v>1</v>
      </c>
      <c r="N472" s="230" t="s">
        <v>43</v>
      </c>
      <c r="O472" s="92"/>
      <c r="P472" s="231">
        <f>O472*H472</f>
        <v>0</v>
      </c>
      <c r="Q472" s="231">
        <v>1.0000000000000001E-05</v>
      </c>
      <c r="R472" s="231">
        <f>Q472*H472</f>
        <v>4.0000000000000003E-05</v>
      </c>
      <c r="S472" s="231">
        <v>0</v>
      </c>
      <c r="T472" s="232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3" t="s">
        <v>161</v>
      </c>
      <c r="AT472" s="233" t="s">
        <v>157</v>
      </c>
      <c r="AU472" s="233" t="s">
        <v>87</v>
      </c>
      <c r="AY472" s="18" t="s">
        <v>155</v>
      </c>
      <c r="BE472" s="234">
        <f>IF(N472="základní",J472,0)</f>
        <v>0</v>
      </c>
      <c r="BF472" s="234">
        <f>IF(N472="snížená",J472,0)</f>
        <v>0</v>
      </c>
      <c r="BG472" s="234">
        <f>IF(N472="zákl. přenesená",J472,0)</f>
        <v>0</v>
      </c>
      <c r="BH472" s="234">
        <f>IF(N472="sníž. přenesená",J472,0)</f>
        <v>0</v>
      </c>
      <c r="BI472" s="234">
        <f>IF(N472="nulová",J472,0)</f>
        <v>0</v>
      </c>
      <c r="BJ472" s="18" t="s">
        <v>85</v>
      </c>
      <c r="BK472" s="234">
        <f>ROUND(I472*H472,2)</f>
        <v>0</v>
      </c>
      <c r="BL472" s="18" t="s">
        <v>161</v>
      </c>
      <c r="BM472" s="233" t="s">
        <v>2154</v>
      </c>
    </row>
    <row r="473" s="2" customFormat="1">
      <c r="A473" s="39"/>
      <c r="B473" s="40"/>
      <c r="C473" s="41"/>
      <c r="D473" s="235" t="s">
        <v>163</v>
      </c>
      <c r="E473" s="41"/>
      <c r="F473" s="236" t="s">
        <v>2155</v>
      </c>
      <c r="G473" s="41"/>
      <c r="H473" s="41"/>
      <c r="I473" s="237"/>
      <c r="J473" s="41"/>
      <c r="K473" s="41"/>
      <c r="L473" s="45"/>
      <c r="M473" s="238"/>
      <c r="N473" s="239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163</v>
      </c>
      <c r="AU473" s="18" t="s">
        <v>87</v>
      </c>
    </row>
    <row r="474" s="2" customFormat="1" ht="21.75" customHeight="1">
      <c r="A474" s="39"/>
      <c r="B474" s="40"/>
      <c r="C474" s="283" t="s">
        <v>902</v>
      </c>
      <c r="D474" s="283" t="s">
        <v>695</v>
      </c>
      <c r="E474" s="284" t="s">
        <v>2156</v>
      </c>
      <c r="F474" s="285" t="s">
        <v>2157</v>
      </c>
      <c r="G474" s="286" t="s">
        <v>363</v>
      </c>
      <c r="H474" s="287">
        <v>4</v>
      </c>
      <c r="I474" s="288"/>
      <c r="J474" s="289">
        <f>ROUND(I474*H474,2)</f>
        <v>0</v>
      </c>
      <c r="K474" s="290"/>
      <c r="L474" s="291"/>
      <c r="M474" s="292" t="s">
        <v>1</v>
      </c>
      <c r="N474" s="293" t="s">
        <v>43</v>
      </c>
      <c r="O474" s="92"/>
      <c r="P474" s="231">
        <f>O474*H474</f>
        <v>0</v>
      </c>
      <c r="Q474" s="231">
        <v>0.0043099999999999996</v>
      </c>
      <c r="R474" s="231">
        <f>Q474*H474</f>
        <v>0.017239999999999998</v>
      </c>
      <c r="S474" s="231">
        <v>0</v>
      </c>
      <c r="T474" s="232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3" t="s">
        <v>305</v>
      </c>
      <c r="AT474" s="233" t="s">
        <v>695</v>
      </c>
      <c r="AU474" s="233" t="s">
        <v>87</v>
      </c>
      <c r="AY474" s="18" t="s">
        <v>155</v>
      </c>
      <c r="BE474" s="234">
        <f>IF(N474="základní",J474,0)</f>
        <v>0</v>
      </c>
      <c r="BF474" s="234">
        <f>IF(N474="snížená",J474,0)</f>
        <v>0</v>
      </c>
      <c r="BG474" s="234">
        <f>IF(N474="zákl. přenesená",J474,0)</f>
        <v>0</v>
      </c>
      <c r="BH474" s="234">
        <f>IF(N474="sníž. přenesená",J474,0)</f>
        <v>0</v>
      </c>
      <c r="BI474" s="234">
        <f>IF(N474="nulová",J474,0)</f>
        <v>0</v>
      </c>
      <c r="BJ474" s="18" t="s">
        <v>85</v>
      </c>
      <c r="BK474" s="234">
        <f>ROUND(I474*H474,2)</f>
        <v>0</v>
      </c>
      <c r="BL474" s="18" t="s">
        <v>161</v>
      </c>
      <c r="BM474" s="233" t="s">
        <v>2158</v>
      </c>
    </row>
    <row r="475" s="2" customFormat="1">
      <c r="A475" s="39"/>
      <c r="B475" s="40"/>
      <c r="C475" s="41"/>
      <c r="D475" s="235" t="s">
        <v>163</v>
      </c>
      <c r="E475" s="41"/>
      <c r="F475" s="236" t="s">
        <v>2159</v>
      </c>
      <c r="G475" s="41"/>
      <c r="H475" s="41"/>
      <c r="I475" s="237"/>
      <c r="J475" s="41"/>
      <c r="K475" s="41"/>
      <c r="L475" s="45"/>
      <c r="M475" s="238"/>
      <c r="N475" s="23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163</v>
      </c>
      <c r="AU475" s="18" t="s">
        <v>87</v>
      </c>
    </row>
    <row r="476" s="14" customFormat="1">
      <c r="A476" s="14"/>
      <c r="B476" s="250"/>
      <c r="C476" s="251"/>
      <c r="D476" s="235" t="s">
        <v>165</v>
      </c>
      <c r="E476" s="252" t="s">
        <v>1</v>
      </c>
      <c r="F476" s="253" t="s">
        <v>161</v>
      </c>
      <c r="G476" s="251"/>
      <c r="H476" s="254">
        <v>4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0" t="s">
        <v>165</v>
      </c>
      <c r="AU476" s="260" t="s">
        <v>87</v>
      </c>
      <c r="AV476" s="14" t="s">
        <v>87</v>
      </c>
      <c r="AW476" s="14" t="s">
        <v>33</v>
      </c>
      <c r="AX476" s="14" t="s">
        <v>85</v>
      </c>
      <c r="AY476" s="260" t="s">
        <v>155</v>
      </c>
    </row>
    <row r="477" s="2" customFormat="1" ht="33" customHeight="1">
      <c r="A477" s="39"/>
      <c r="B477" s="40"/>
      <c r="C477" s="221" t="s">
        <v>908</v>
      </c>
      <c r="D477" s="221" t="s">
        <v>157</v>
      </c>
      <c r="E477" s="222" t="s">
        <v>2160</v>
      </c>
      <c r="F477" s="223" t="s">
        <v>2161</v>
      </c>
      <c r="G477" s="224" t="s">
        <v>363</v>
      </c>
      <c r="H477" s="225">
        <v>6.7999999999999998</v>
      </c>
      <c r="I477" s="226"/>
      <c r="J477" s="227">
        <f>ROUND(I477*H477,2)</f>
        <v>0</v>
      </c>
      <c r="K477" s="228"/>
      <c r="L477" s="45"/>
      <c r="M477" s="229" t="s">
        <v>1</v>
      </c>
      <c r="N477" s="230" t="s">
        <v>43</v>
      </c>
      <c r="O477" s="92"/>
      <c r="P477" s="231">
        <f>O477*H477</f>
        <v>0</v>
      </c>
      <c r="Q477" s="231">
        <v>1.0000000000000001E-05</v>
      </c>
      <c r="R477" s="231">
        <f>Q477*H477</f>
        <v>6.7999999999999999E-05</v>
      </c>
      <c r="S477" s="231">
        <v>0</v>
      </c>
      <c r="T477" s="232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3" t="s">
        <v>161</v>
      </c>
      <c r="AT477" s="233" t="s">
        <v>157</v>
      </c>
      <c r="AU477" s="233" t="s">
        <v>87</v>
      </c>
      <c r="AY477" s="18" t="s">
        <v>155</v>
      </c>
      <c r="BE477" s="234">
        <f>IF(N477="základní",J477,0)</f>
        <v>0</v>
      </c>
      <c r="BF477" s="234">
        <f>IF(N477="snížená",J477,0)</f>
        <v>0</v>
      </c>
      <c r="BG477" s="234">
        <f>IF(N477="zákl. přenesená",J477,0)</f>
        <v>0</v>
      </c>
      <c r="BH477" s="234">
        <f>IF(N477="sníž. přenesená",J477,0)</f>
        <v>0</v>
      </c>
      <c r="BI477" s="234">
        <f>IF(N477="nulová",J477,0)</f>
        <v>0</v>
      </c>
      <c r="BJ477" s="18" t="s">
        <v>85</v>
      </c>
      <c r="BK477" s="234">
        <f>ROUND(I477*H477,2)</f>
        <v>0</v>
      </c>
      <c r="BL477" s="18" t="s">
        <v>161</v>
      </c>
      <c r="BM477" s="233" t="s">
        <v>2162</v>
      </c>
    </row>
    <row r="478" s="2" customFormat="1">
      <c r="A478" s="39"/>
      <c r="B478" s="40"/>
      <c r="C478" s="41"/>
      <c r="D478" s="235" t="s">
        <v>163</v>
      </c>
      <c r="E478" s="41"/>
      <c r="F478" s="236" t="s">
        <v>2163</v>
      </c>
      <c r="G478" s="41"/>
      <c r="H478" s="41"/>
      <c r="I478" s="237"/>
      <c r="J478" s="41"/>
      <c r="K478" s="41"/>
      <c r="L478" s="45"/>
      <c r="M478" s="238"/>
      <c r="N478" s="239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163</v>
      </c>
      <c r="AU478" s="18" t="s">
        <v>87</v>
      </c>
    </row>
    <row r="479" s="2" customFormat="1" ht="21.75" customHeight="1">
      <c r="A479" s="39"/>
      <c r="B479" s="40"/>
      <c r="C479" s="283" t="s">
        <v>913</v>
      </c>
      <c r="D479" s="283" t="s">
        <v>695</v>
      </c>
      <c r="E479" s="284" t="s">
        <v>2164</v>
      </c>
      <c r="F479" s="285" t="s">
        <v>2165</v>
      </c>
      <c r="G479" s="286" t="s">
        <v>363</v>
      </c>
      <c r="H479" s="287">
        <v>6.7999999999999998</v>
      </c>
      <c r="I479" s="288"/>
      <c r="J479" s="289">
        <f>ROUND(I479*H479,2)</f>
        <v>0</v>
      </c>
      <c r="K479" s="290"/>
      <c r="L479" s="291"/>
      <c r="M479" s="292" t="s">
        <v>1</v>
      </c>
      <c r="N479" s="293" t="s">
        <v>43</v>
      </c>
      <c r="O479" s="92"/>
      <c r="P479" s="231">
        <f>O479*H479</f>
        <v>0</v>
      </c>
      <c r="Q479" s="231">
        <v>0.0067299999999999999</v>
      </c>
      <c r="R479" s="231">
        <f>Q479*H479</f>
        <v>0.045763999999999999</v>
      </c>
      <c r="S479" s="231">
        <v>0</v>
      </c>
      <c r="T479" s="232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3" t="s">
        <v>305</v>
      </c>
      <c r="AT479" s="233" t="s">
        <v>695</v>
      </c>
      <c r="AU479" s="233" t="s">
        <v>87</v>
      </c>
      <c r="AY479" s="18" t="s">
        <v>155</v>
      </c>
      <c r="BE479" s="234">
        <f>IF(N479="základní",J479,0)</f>
        <v>0</v>
      </c>
      <c r="BF479" s="234">
        <f>IF(N479="snížená",J479,0)</f>
        <v>0</v>
      </c>
      <c r="BG479" s="234">
        <f>IF(N479="zákl. přenesená",J479,0)</f>
        <v>0</v>
      </c>
      <c r="BH479" s="234">
        <f>IF(N479="sníž. přenesená",J479,0)</f>
        <v>0</v>
      </c>
      <c r="BI479" s="234">
        <f>IF(N479="nulová",J479,0)</f>
        <v>0</v>
      </c>
      <c r="BJ479" s="18" t="s">
        <v>85</v>
      </c>
      <c r="BK479" s="234">
        <f>ROUND(I479*H479,2)</f>
        <v>0</v>
      </c>
      <c r="BL479" s="18" t="s">
        <v>161</v>
      </c>
      <c r="BM479" s="233" t="s">
        <v>2166</v>
      </c>
    </row>
    <row r="480" s="2" customFormat="1">
      <c r="A480" s="39"/>
      <c r="B480" s="40"/>
      <c r="C480" s="41"/>
      <c r="D480" s="235" t="s">
        <v>163</v>
      </c>
      <c r="E480" s="41"/>
      <c r="F480" s="236" t="s">
        <v>2167</v>
      </c>
      <c r="G480" s="41"/>
      <c r="H480" s="41"/>
      <c r="I480" s="237"/>
      <c r="J480" s="41"/>
      <c r="K480" s="41"/>
      <c r="L480" s="45"/>
      <c r="M480" s="238"/>
      <c r="N480" s="239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163</v>
      </c>
      <c r="AU480" s="18" t="s">
        <v>87</v>
      </c>
    </row>
    <row r="481" s="14" customFormat="1">
      <c r="A481" s="14"/>
      <c r="B481" s="250"/>
      <c r="C481" s="251"/>
      <c r="D481" s="235" t="s">
        <v>165</v>
      </c>
      <c r="E481" s="252" t="s">
        <v>1</v>
      </c>
      <c r="F481" s="253" t="s">
        <v>2168</v>
      </c>
      <c r="G481" s="251"/>
      <c r="H481" s="254">
        <v>6.7999999999999998</v>
      </c>
      <c r="I481" s="255"/>
      <c r="J481" s="251"/>
      <c r="K481" s="251"/>
      <c r="L481" s="256"/>
      <c r="M481" s="257"/>
      <c r="N481" s="258"/>
      <c r="O481" s="258"/>
      <c r="P481" s="258"/>
      <c r="Q481" s="258"/>
      <c r="R481" s="258"/>
      <c r="S481" s="258"/>
      <c r="T481" s="25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0" t="s">
        <v>165</v>
      </c>
      <c r="AU481" s="260" t="s">
        <v>87</v>
      </c>
      <c r="AV481" s="14" t="s">
        <v>87</v>
      </c>
      <c r="AW481" s="14" t="s">
        <v>33</v>
      </c>
      <c r="AX481" s="14" t="s">
        <v>85</v>
      </c>
      <c r="AY481" s="260" t="s">
        <v>155</v>
      </c>
    </row>
    <row r="482" s="2" customFormat="1" ht="33" customHeight="1">
      <c r="A482" s="39"/>
      <c r="B482" s="40"/>
      <c r="C482" s="221" t="s">
        <v>922</v>
      </c>
      <c r="D482" s="221" t="s">
        <v>157</v>
      </c>
      <c r="E482" s="222" t="s">
        <v>2169</v>
      </c>
      <c r="F482" s="223" t="s">
        <v>2170</v>
      </c>
      <c r="G482" s="224" t="s">
        <v>363</v>
      </c>
      <c r="H482" s="225">
        <v>131.69999999999999</v>
      </c>
      <c r="I482" s="226"/>
      <c r="J482" s="227">
        <f>ROUND(I482*H482,2)</f>
        <v>0</v>
      </c>
      <c r="K482" s="228"/>
      <c r="L482" s="45"/>
      <c r="M482" s="229" t="s">
        <v>1</v>
      </c>
      <c r="N482" s="230" t="s">
        <v>43</v>
      </c>
      <c r="O482" s="92"/>
      <c r="P482" s="231">
        <f>O482*H482</f>
        <v>0</v>
      </c>
      <c r="Q482" s="231">
        <v>2.0000000000000002E-05</v>
      </c>
      <c r="R482" s="231">
        <f>Q482*H482</f>
        <v>0.0026340000000000001</v>
      </c>
      <c r="S482" s="231">
        <v>0</v>
      </c>
      <c r="T482" s="232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3" t="s">
        <v>161</v>
      </c>
      <c r="AT482" s="233" t="s">
        <v>157</v>
      </c>
      <c r="AU482" s="233" t="s">
        <v>87</v>
      </c>
      <c r="AY482" s="18" t="s">
        <v>155</v>
      </c>
      <c r="BE482" s="234">
        <f>IF(N482="základní",J482,0)</f>
        <v>0</v>
      </c>
      <c r="BF482" s="234">
        <f>IF(N482="snížená",J482,0)</f>
        <v>0</v>
      </c>
      <c r="BG482" s="234">
        <f>IF(N482="zákl. přenesená",J482,0)</f>
        <v>0</v>
      </c>
      <c r="BH482" s="234">
        <f>IF(N482="sníž. přenesená",J482,0)</f>
        <v>0</v>
      </c>
      <c r="BI482" s="234">
        <f>IF(N482="nulová",J482,0)</f>
        <v>0</v>
      </c>
      <c r="BJ482" s="18" t="s">
        <v>85</v>
      </c>
      <c r="BK482" s="234">
        <f>ROUND(I482*H482,2)</f>
        <v>0</v>
      </c>
      <c r="BL482" s="18" t="s">
        <v>161</v>
      </c>
      <c r="BM482" s="233" t="s">
        <v>2171</v>
      </c>
    </row>
    <row r="483" s="2" customFormat="1">
      <c r="A483" s="39"/>
      <c r="B483" s="40"/>
      <c r="C483" s="41"/>
      <c r="D483" s="235" t="s">
        <v>163</v>
      </c>
      <c r="E483" s="41"/>
      <c r="F483" s="236" t="s">
        <v>2172</v>
      </c>
      <c r="G483" s="41"/>
      <c r="H483" s="41"/>
      <c r="I483" s="237"/>
      <c r="J483" s="41"/>
      <c r="K483" s="41"/>
      <c r="L483" s="45"/>
      <c r="M483" s="238"/>
      <c r="N483" s="239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163</v>
      </c>
      <c r="AU483" s="18" t="s">
        <v>87</v>
      </c>
    </row>
    <row r="484" s="2" customFormat="1" ht="21.75" customHeight="1">
      <c r="A484" s="39"/>
      <c r="B484" s="40"/>
      <c r="C484" s="283" t="s">
        <v>927</v>
      </c>
      <c r="D484" s="283" t="s">
        <v>695</v>
      </c>
      <c r="E484" s="284" t="s">
        <v>2173</v>
      </c>
      <c r="F484" s="285" t="s">
        <v>2174</v>
      </c>
      <c r="G484" s="286" t="s">
        <v>363</v>
      </c>
      <c r="H484" s="287">
        <v>131.69999999999999</v>
      </c>
      <c r="I484" s="288"/>
      <c r="J484" s="289">
        <f>ROUND(I484*H484,2)</f>
        <v>0</v>
      </c>
      <c r="K484" s="290"/>
      <c r="L484" s="291"/>
      <c r="M484" s="292" t="s">
        <v>1</v>
      </c>
      <c r="N484" s="293" t="s">
        <v>43</v>
      </c>
      <c r="O484" s="92"/>
      <c r="P484" s="231">
        <f>O484*H484</f>
        <v>0</v>
      </c>
      <c r="Q484" s="231">
        <v>0.016619999999999999</v>
      </c>
      <c r="R484" s="231">
        <f>Q484*H484</f>
        <v>2.1888539999999996</v>
      </c>
      <c r="S484" s="231">
        <v>0</v>
      </c>
      <c r="T484" s="232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3" t="s">
        <v>305</v>
      </c>
      <c r="AT484" s="233" t="s">
        <v>695</v>
      </c>
      <c r="AU484" s="233" t="s">
        <v>87</v>
      </c>
      <c r="AY484" s="18" t="s">
        <v>155</v>
      </c>
      <c r="BE484" s="234">
        <f>IF(N484="základní",J484,0)</f>
        <v>0</v>
      </c>
      <c r="BF484" s="234">
        <f>IF(N484="snížená",J484,0)</f>
        <v>0</v>
      </c>
      <c r="BG484" s="234">
        <f>IF(N484="zákl. přenesená",J484,0)</f>
        <v>0</v>
      </c>
      <c r="BH484" s="234">
        <f>IF(N484="sníž. přenesená",J484,0)</f>
        <v>0</v>
      </c>
      <c r="BI484" s="234">
        <f>IF(N484="nulová",J484,0)</f>
        <v>0</v>
      </c>
      <c r="BJ484" s="18" t="s">
        <v>85</v>
      </c>
      <c r="BK484" s="234">
        <f>ROUND(I484*H484,2)</f>
        <v>0</v>
      </c>
      <c r="BL484" s="18" t="s">
        <v>161</v>
      </c>
      <c r="BM484" s="233" t="s">
        <v>2175</v>
      </c>
    </row>
    <row r="485" s="2" customFormat="1">
      <c r="A485" s="39"/>
      <c r="B485" s="40"/>
      <c r="C485" s="41"/>
      <c r="D485" s="235" t="s">
        <v>163</v>
      </c>
      <c r="E485" s="41"/>
      <c r="F485" s="236" t="s">
        <v>2176</v>
      </c>
      <c r="G485" s="41"/>
      <c r="H485" s="41"/>
      <c r="I485" s="237"/>
      <c r="J485" s="41"/>
      <c r="K485" s="41"/>
      <c r="L485" s="45"/>
      <c r="M485" s="238"/>
      <c r="N485" s="239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163</v>
      </c>
      <c r="AU485" s="18" t="s">
        <v>87</v>
      </c>
    </row>
    <row r="486" s="14" customFormat="1">
      <c r="A486" s="14"/>
      <c r="B486" s="250"/>
      <c r="C486" s="251"/>
      <c r="D486" s="235" t="s">
        <v>165</v>
      </c>
      <c r="E486" s="252" t="s">
        <v>1</v>
      </c>
      <c r="F486" s="253" t="s">
        <v>2177</v>
      </c>
      <c r="G486" s="251"/>
      <c r="H486" s="254">
        <v>131.69999999999999</v>
      </c>
      <c r="I486" s="255"/>
      <c r="J486" s="251"/>
      <c r="K486" s="251"/>
      <c r="L486" s="256"/>
      <c r="M486" s="257"/>
      <c r="N486" s="258"/>
      <c r="O486" s="258"/>
      <c r="P486" s="258"/>
      <c r="Q486" s="258"/>
      <c r="R486" s="258"/>
      <c r="S486" s="258"/>
      <c r="T486" s="25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0" t="s">
        <v>165</v>
      </c>
      <c r="AU486" s="260" t="s">
        <v>87</v>
      </c>
      <c r="AV486" s="14" t="s">
        <v>87</v>
      </c>
      <c r="AW486" s="14" t="s">
        <v>33</v>
      </c>
      <c r="AX486" s="14" t="s">
        <v>85</v>
      </c>
      <c r="AY486" s="260" t="s">
        <v>155</v>
      </c>
    </row>
    <row r="487" s="2" customFormat="1" ht="21.75" customHeight="1">
      <c r="A487" s="39"/>
      <c r="B487" s="40"/>
      <c r="C487" s="221" t="s">
        <v>934</v>
      </c>
      <c r="D487" s="221" t="s">
        <v>157</v>
      </c>
      <c r="E487" s="222" t="s">
        <v>2178</v>
      </c>
      <c r="F487" s="223" t="s">
        <v>2179</v>
      </c>
      <c r="G487" s="224" t="s">
        <v>761</v>
      </c>
      <c r="H487" s="225">
        <v>12</v>
      </c>
      <c r="I487" s="226"/>
      <c r="J487" s="227">
        <f>ROUND(I487*H487,2)</f>
        <v>0</v>
      </c>
      <c r="K487" s="228"/>
      <c r="L487" s="45"/>
      <c r="M487" s="229" t="s">
        <v>1</v>
      </c>
      <c r="N487" s="230" t="s">
        <v>43</v>
      </c>
      <c r="O487" s="92"/>
      <c r="P487" s="231">
        <f>O487*H487</f>
        <v>0</v>
      </c>
      <c r="Q487" s="231">
        <v>0</v>
      </c>
      <c r="R487" s="231">
        <f>Q487*H487</f>
        <v>0</v>
      </c>
      <c r="S487" s="231">
        <v>0</v>
      </c>
      <c r="T487" s="232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3" t="s">
        <v>161</v>
      </c>
      <c r="AT487" s="233" t="s">
        <v>157</v>
      </c>
      <c r="AU487" s="233" t="s">
        <v>87</v>
      </c>
      <c r="AY487" s="18" t="s">
        <v>155</v>
      </c>
      <c r="BE487" s="234">
        <f>IF(N487="základní",J487,0)</f>
        <v>0</v>
      </c>
      <c r="BF487" s="234">
        <f>IF(N487="snížená",J487,0)</f>
        <v>0</v>
      </c>
      <c r="BG487" s="234">
        <f>IF(N487="zákl. přenesená",J487,0)</f>
        <v>0</v>
      </c>
      <c r="BH487" s="234">
        <f>IF(N487="sníž. přenesená",J487,0)</f>
        <v>0</v>
      </c>
      <c r="BI487" s="234">
        <f>IF(N487="nulová",J487,0)</f>
        <v>0</v>
      </c>
      <c r="BJ487" s="18" t="s">
        <v>85</v>
      </c>
      <c r="BK487" s="234">
        <f>ROUND(I487*H487,2)</f>
        <v>0</v>
      </c>
      <c r="BL487" s="18" t="s">
        <v>161</v>
      </c>
      <c r="BM487" s="233" t="s">
        <v>2180</v>
      </c>
    </row>
    <row r="488" s="2" customFormat="1">
      <c r="A488" s="39"/>
      <c r="B488" s="40"/>
      <c r="C488" s="41"/>
      <c r="D488" s="235" t="s">
        <v>163</v>
      </c>
      <c r="E488" s="41"/>
      <c r="F488" s="236" t="s">
        <v>2181</v>
      </c>
      <c r="G488" s="41"/>
      <c r="H488" s="41"/>
      <c r="I488" s="237"/>
      <c r="J488" s="41"/>
      <c r="K488" s="41"/>
      <c r="L488" s="45"/>
      <c r="M488" s="238"/>
      <c r="N488" s="239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163</v>
      </c>
      <c r="AU488" s="18" t="s">
        <v>87</v>
      </c>
    </row>
    <row r="489" s="2" customFormat="1" ht="21.75" customHeight="1">
      <c r="A489" s="39"/>
      <c r="B489" s="40"/>
      <c r="C489" s="283" t="s">
        <v>947</v>
      </c>
      <c r="D489" s="283" t="s">
        <v>695</v>
      </c>
      <c r="E489" s="284" t="s">
        <v>2182</v>
      </c>
      <c r="F489" s="285" t="s">
        <v>2183</v>
      </c>
      <c r="G489" s="286" t="s">
        <v>761</v>
      </c>
      <c r="H489" s="287">
        <v>6</v>
      </c>
      <c r="I489" s="288"/>
      <c r="J489" s="289">
        <f>ROUND(I489*H489,2)</f>
        <v>0</v>
      </c>
      <c r="K489" s="290"/>
      <c r="L489" s="291"/>
      <c r="M489" s="292" t="s">
        <v>1</v>
      </c>
      <c r="N489" s="293" t="s">
        <v>43</v>
      </c>
      <c r="O489" s="92"/>
      <c r="P489" s="231">
        <f>O489*H489</f>
        <v>0</v>
      </c>
      <c r="Q489" s="231">
        <v>0.00072000000000000005</v>
      </c>
      <c r="R489" s="231">
        <f>Q489*H489</f>
        <v>0.0043200000000000001</v>
      </c>
      <c r="S489" s="231">
        <v>0</v>
      </c>
      <c r="T489" s="232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3" t="s">
        <v>305</v>
      </c>
      <c r="AT489" s="233" t="s">
        <v>695</v>
      </c>
      <c r="AU489" s="233" t="s">
        <v>87</v>
      </c>
      <c r="AY489" s="18" t="s">
        <v>155</v>
      </c>
      <c r="BE489" s="234">
        <f>IF(N489="základní",J489,0)</f>
        <v>0</v>
      </c>
      <c r="BF489" s="234">
        <f>IF(N489="snížená",J489,0)</f>
        <v>0</v>
      </c>
      <c r="BG489" s="234">
        <f>IF(N489="zákl. přenesená",J489,0)</f>
        <v>0</v>
      </c>
      <c r="BH489" s="234">
        <f>IF(N489="sníž. přenesená",J489,0)</f>
        <v>0</v>
      </c>
      <c r="BI489" s="234">
        <f>IF(N489="nulová",J489,0)</f>
        <v>0</v>
      </c>
      <c r="BJ489" s="18" t="s">
        <v>85</v>
      </c>
      <c r="BK489" s="234">
        <f>ROUND(I489*H489,2)</f>
        <v>0</v>
      </c>
      <c r="BL489" s="18" t="s">
        <v>161</v>
      </c>
      <c r="BM489" s="233" t="s">
        <v>2184</v>
      </c>
    </row>
    <row r="490" s="2" customFormat="1">
      <c r="A490" s="39"/>
      <c r="B490" s="40"/>
      <c r="C490" s="41"/>
      <c r="D490" s="235" t="s">
        <v>163</v>
      </c>
      <c r="E490" s="41"/>
      <c r="F490" s="236" t="s">
        <v>2185</v>
      </c>
      <c r="G490" s="41"/>
      <c r="H490" s="41"/>
      <c r="I490" s="237"/>
      <c r="J490" s="41"/>
      <c r="K490" s="41"/>
      <c r="L490" s="45"/>
      <c r="M490" s="238"/>
      <c r="N490" s="239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163</v>
      </c>
      <c r="AU490" s="18" t="s">
        <v>87</v>
      </c>
    </row>
    <row r="491" s="2" customFormat="1" ht="16.5" customHeight="1">
      <c r="A491" s="39"/>
      <c r="B491" s="40"/>
      <c r="C491" s="283" t="s">
        <v>951</v>
      </c>
      <c r="D491" s="283" t="s">
        <v>695</v>
      </c>
      <c r="E491" s="284" t="s">
        <v>1240</v>
      </c>
      <c r="F491" s="285" t="s">
        <v>1241</v>
      </c>
      <c r="G491" s="286" t="s">
        <v>761</v>
      </c>
      <c r="H491" s="287">
        <v>6</v>
      </c>
      <c r="I491" s="288"/>
      <c r="J491" s="289">
        <f>ROUND(I491*H491,2)</f>
        <v>0</v>
      </c>
      <c r="K491" s="290"/>
      <c r="L491" s="291"/>
      <c r="M491" s="292" t="s">
        <v>1</v>
      </c>
      <c r="N491" s="293" t="s">
        <v>43</v>
      </c>
      <c r="O491" s="92"/>
      <c r="P491" s="231">
        <f>O491*H491</f>
        <v>0</v>
      </c>
      <c r="Q491" s="231">
        <v>0.00056999999999999998</v>
      </c>
      <c r="R491" s="231">
        <f>Q491*H491</f>
        <v>0.0034199999999999999</v>
      </c>
      <c r="S491" s="231">
        <v>0</v>
      </c>
      <c r="T491" s="232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3" t="s">
        <v>305</v>
      </c>
      <c r="AT491" s="233" t="s">
        <v>695</v>
      </c>
      <c r="AU491" s="233" t="s">
        <v>87</v>
      </c>
      <c r="AY491" s="18" t="s">
        <v>155</v>
      </c>
      <c r="BE491" s="234">
        <f>IF(N491="základní",J491,0)</f>
        <v>0</v>
      </c>
      <c r="BF491" s="234">
        <f>IF(N491="snížená",J491,0)</f>
        <v>0</v>
      </c>
      <c r="BG491" s="234">
        <f>IF(N491="zákl. přenesená",J491,0)</f>
        <v>0</v>
      </c>
      <c r="BH491" s="234">
        <f>IF(N491="sníž. přenesená",J491,0)</f>
        <v>0</v>
      </c>
      <c r="BI491" s="234">
        <f>IF(N491="nulová",J491,0)</f>
        <v>0</v>
      </c>
      <c r="BJ491" s="18" t="s">
        <v>85</v>
      </c>
      <c r="BK491" s="234">
        <f>ROUND(I491*H491,2)</f>
        <v>0</v>
      </c>
      <c r="BL491" s="18" t="s">
        <v>161</v>
      </c>
      <c r="BM491" s="233" t="s">
        <v>2186</v>
      </c>
    </row>
    <row r="492" s="2" customFormat="1">
      <c r="A492" s="39"/>
      <c r="B492" s="40"/>
      <c r="C492" s="41"/>
      <c r="D492" s="235" t="s">
        <v>163</v>
      </c>
      <c r="E492" s="41"/>
      <c r="F492" s="236" t="s">
        <v>1241</v>
      </c>
      <c r="G492" s="41"/>
      <c r="H492" s="41"/>
      <c r="I492" s="237"/>
      <c r="J492" s="41"/>
      <c r="K492" s="41"/>
      <c r="L492" s="45"/>
      <c r="M492" s="238"/>
      <c r="N492" s="239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163</v>
      </c>
      <c r="AU492" s="18" t="s">
        <v>87</v>
      </c>
    </row>
    <row r="493" s="2" customFormat="1" ht="16.5" customHeight="1">
      <c r="A493" s="39"/>
      <c r="B493" s="40"/>
      <c r="C493" s="283" t="s">
        <v>956</v>
      </c>
      <c r="D493" s="283" t="s">
        <v>695</v>
      </c>
      <c r="E493" s="284" t="s">
        <v>1244</v>
      </c>
      <c r="F493" s="285" t="s">
        <v>1245</v>
      </c>
      <c r="G493" s="286" t="s">
        <v>761</v>
      </c>
      <c r="H493" s="287">
        <v>6</v>
      </c>
      <c r="I493" s="288"/>
      <c r="J493" s="289">
        <f>ROUND(I493*H493,2)</f>
        <v>0</v>
      </c>
      <c r="K493" s="290"/>
      <c r="L493" s="291"/>
      <c r="M493" s="292" t="s">
        <v>1</v>
      </c>
      <c r="N493" s="293" t="s">
        <v>43</v>
      </c>
      <c r="O493" s="92"/>
      <c r="P493" s="231">
        <f>O493*H493</f>
        <v>0</v>
      </c>
      <c r="Q493" s="231">
        <v>0.51900000000000002</v>
      </c>
      <c r="R493" s="231">
        <f>Q493*H493</f>
        <v>3.1139999999999999</v>
      </c>
      <c r="S493" s="231">
        <v>0</v>
      </c>
      <c r="T493" s="232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3" t="s">
        <v>305</v>
      </c>
      <c r="AT493" s="233" t="s">
        <v>695</v>
      </c>
      <c r="AU493" s="233" t="s">
        <v>87</v>
      </c>
      <c r="AY493" s="18" t="s">
        <v>155</v>
      </c>
      <c r="BE493" s="234">
        <f>IF(N493="základní",J493,0)</f>
        <v>0</v>
      </c>
      <c r="BF493" s="234">
        <f>IF(N493="snížená",J493,0)</f>
        <v>0</v>
      </c>
      <c r="BG493" s="234">
        <f>IF(N493="zákl. přenesená",J493,0)</f>
        <v>0</v>
      </c>
      <c r="BH493" s="234">
        <f>IF(N493="sníž. přenesená",J493,0)</f>
        <v>0</v>
      </c>
      <c r="BI493" s="234">
        <f>IF(N493="nulová",J493,0)</f>
        <v>0</v>
      </c>
      <c r="BJ493" s="18" t="s">
        <v>85</v>
      </c>
      <c r="BK493" s="234">
        <f>ROUND(I493*H493,2)</f>
        <v>0</v>
      </c>
      <c r="BL493" s="18" t="s">
        <v>161</v>
      </c>
      <c r="BM493" s="233" t="s">
        <v>2187</v>
      </c>
    </row>
    <row r="494" s="2" customFormat="1">
      <c r="A494" s="39"/>
      <c r="B494" s="40"/>
      <c r="C494" s="41"/>
      <c r="D494" s="235" t="s">
        <v>163</v>
      </c>
      <c r="E494" s="41"/>
      <c r="F494" s="236" t="s">
        <v>1245</v>
      </c>
      <c r="G494" s="41"/>
      <c r="H494" s="41"/>
      <c r="I494" s="237"/>
      <c r="J494" s="41"/>
      <c r="K494" s="41"/>
      <c r="L494" s="45"/>
      <c r="M494" s="238"/>
      <c r="N494" s="239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163</v>
      </c>
      <c r="AU494" s="18" t="s">
        <v>87</v>
      </c>
    </row>
    <row r="495" s="2" customFormat="1" ht="21.75" customHeight="1">
      <c r="A495" s="39"/>
      <c r="B495" s="40"/>
      <c r="C495" s="283" t="s">
        <v>962</v>
      </c>
      <c r="D495" s="283" t="s">
        <v>695</v>
      </c>
      <c r="E495" s="284" t="s">
        <v>1248</v>
      </c>
      <c r="F495" s="285" t="s">
        <v>1249</v>
      </c>
      <c r="G495" s="286" t="s">
        <v>761</v>
      </c>
      <c r="H495" s="287">
        <v>6</v>
      </c>
      <c r="I495" s="288"/>
      <c r="J495" s="289">
        <f>ROUND(I495*H495,2)</f>
        <v>0</v>
      </c>
      <c r="K495" s="290"/>
      <c r="L495" s="291"/>
      <c r="M495" s="292" t="s">
        <v>1</v>
      </c>
      <c r="N495" s="293" t="s">
        <v>43</v>
      </c>
      <c r="O495" s="92"/>
      <c r="P495" s="231">
        <f>O495*H495</f>
        <v>0</v>
      </c>
      <c r="Q495" s="231">
        <v>3.0000000000000001E-05</v>
      </c>
      <c r="R495" s="231">
        <f>Q495*H495</f>
        <v>0.00018000000000000001</v>
      </c>
      <c r="S495" s="231">
        <v>0</v>
      </c>
      <c r="T495" s="232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3" t="s">
        <v>305</v>
      </c>
      <c r="AT495" s="233" t="s">
        <v>695</v>
      </c>
      <c r="AU495" s="233" t="s">
        <v>87</v>
      </c>
      <c r="AY495" s="18" t="s">
        <v>155</v>
      </c>
      <c r="BE495" s="234">
        <f>IF(N495="základní",J495,0)</f>
        <v>0</v>
      </c>
      <c r="BF495" s="234">
        <f>IF(N495="snížená",J495,0)</f>
        <v>0</v>
      </c>
      <c r="BG495" s="234">
        <f>IF(N495="zákl. přenesená",J495,0)</f>
        <v>0</v>
      </c>
      <c r="BH495" s="234">
        <f>IF(N495="sníž. přenesená",J495,0)</f>
        <v>0</v>
      </c>
      <c r="BI495" s="234">
        <f>IF(N495="nulová",J495,0)</f>
        <v>0</v>
      </c>
      <c r="BJ495" s="18" t="s">
        <v>85</v>
      </c>
      <c r="BK495" s="234">
        <f>ROUND(I495*H495,2)</f>
        <v>0</v>
      </c>
      <c r="BL495" s="18" t="s">
        <v>161</v>
      </c>
      <c r="BM495" s="233" t="s">
        <v>2188</v>
      </c>
    </row>
    <row r="496" s="2" customFormat="1">
      <c r="A496" s="39"/>
      <c r="B496" s="40"/>
      <c r="C496" s="41"/>
      <c r="D496" s="235" t="s">
        <v>163</v>
      </c>
      <c r="E496" s="41"/>
      <c r="F496" s="236" t="s">
        <v>1249</v>
      </c>
      <c r="G496" s="41"/>
      <c r="H496" s="41"/>
      <c r="I496" s="237"/>
      <c r="J496" s="41"/>
      <c r="K496" s="41"/>
      <c r="L496" s="45"/>
      <c r="M496" s="238"/>
      <c r="N496" s="23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163</v>
      </c>
      <c r="AU496" s="18" t="s">
        <v>87</v>
      </c>
    </row>
    <row r="497" s="2" customFormat="1" ht="21.75" customHeight="1">
      <c r="A497" s="39"/>
      <c r="B497" s="40"/>
      <c r="C497" s="221" t="s">
        <v>967</v>
      </c>
      <c r="D497" s="221" t="s">
        <v>157</v>
      </c>
      <c r="E497" s="222" t="s">
        <v>2189</v>
      </c>
      <c r="F497" s="223" t="s">
        <v>2190</v>
      </c>
      <c r="G497" s="224" t="s">
        <v>761</v>
      </c>
      <c r="H497" s="225">
        <v>3</v>
      </c>
      <c r="I497" s="226"/>
      <c r="J497" s="227">
        <f>ROUND(I497*H497,2)</f>
        <v>0</v>
      </c>
      <c r="K497" s="228"/>
      <c r="L497" s="45"/>
      <c r="M497" s="229" t="s">
        <v>1</v>
      </c>
      <c r="N497" s="230" t="s">
        <v>43</v>
      </c>
      <c r="O497" s="92"/>
      <c r="P497" s="231">
        <f>O497*H497</f>
        <v>0</v>
      </c>
      <c r="Q497" s="231">
        <v>0</v>
      </c>
      <c r="R497" s="231">
        <f>Q497*H497</f>
        <v>0</v>
      </c>
      <c r="S497" s="231">
        <v>0</v>
      </c>
      <c r="T497" s="232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3" t="s">
        <v>161</v>
      </c>
      <c r="AT497" s="233" t="s">
        <v>157</v>
      </c>
      <c r="AU497" s="233" t="s">
        <v>87</v>
      </c>
      <c r="AY497" s="18" t="s">
        <v>155</v>
      </c>
      <c r="BE497" s="234">
        <f>IF(N497="základní",J497,0)</f>
        <v>0</v>
      </c>
      <c r="BF497" s="234">
        <f>IF(N497="snížená",J497,0)</f>
        <v>0</v>
      </c>
      <c r="BG497" s="234">
        <f>IF(N497="zákl. přenesená",J497,0)</f>
        <v>0</v>
      </c>
      <c r="BH497" s="234">
        <f>IF(N497="sníž. přenesená",J497,0)</f>
        <v>0</v>
      </c>
      <c r="BI497" s="234">
        <f>IF(N497="nulová",J497,0)</f>
        <v>0</v>
      </c>
      <c r="BJ497" s="18" t="s">
        <v>85</v>
      </c>
      <c r="BK497" s="234">
        <f>ROUND(I497*H497,2)</f>
        <v>0</v>
      </c>
      <c r="BL497" s="18" t="s">
        <v>161</v>
      </c>
      <c r="BM497" s="233" t="s">
        <v>2191</v>
      </c>
    </row>
    <row r="498" s="2" customFormat="1">
      <c r="A498" s="39"/>
      <c r="B498" s="40"/>
      <c r="C498" s="41"/>
      <c r="D498" s="235" t="s">
        <v>163</v>
      </c>
      <c r="E498" s="41"/>
      <c r="F498" s="236" t="s">
        <v>2192</v>
      </c>
      <c r="G498" s="41"/>
      <c r="H498" s="41"/>
      <c r="I498" s="237"/>
      <c r="J498" s="41"/>
      <c r="K498" s="41"/>
      <c r="L498" s="45"/>
      <c r="M498" s="238"/>
      <c r="N498" s="239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163</v>
      </c>
      <c r="AU498" s="18" t="s">
        <v>87</v>
      </c>
    </row>
    <row r="499" s="2" customFormat="1" ht="16.5" customHeight="1">
      <c r="A499" s="39"/>
      <c r="B499" s="40"/>
      <c r="C499" s="283" t="s">
        <v>972</v>
      </c>
      <c r="D499" s="283" t="s">
        <v>695</v>
      </c>
      <c r="E499" s="284" t="s">
        <v>2193</v>
      </c>
      <c r="F499" s="285" t="s">
        <v>2194</v>
      </c>
      <c r="G499" s="286" t="s">
        <v>761</v>
      </c>
      <c r="H499" s="287">
        <v>3</v>
      </c>
      <c r="I499" s="288"/>
      <c r="J499" s="289">
        <f>ROUND(I499*H499,2)</f>
        <v>0</v>
      </c>
      <c r="K499" s="290"/>
      <c r="L499" s="291"/>
      <c r="M499" s="292" t="s">
        <v>1</v>
      </c>
      <c r="N499" s="293" t="s">
        <v>43</v>
      </c>
      <c r="O499" s="92"/>
      <c r="P499" s="231">
        <f>O499*H499</f>
        <v>0</v>
      </c>
      <c r="Q499" s="231">
        <v>0.00097000000000000005</v>
      </c>
      <c r="R499" s="231">
        <f>Q499*H499</f>
        <v>0.0029100000000000003</v>
      </c>
      <c r="S499" s="231">
        <v>0</v>
      </c>
      <c r="T499" s="232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3" t="s">
        <v>305</v>
      </c>
      <c r="AT499" s="233" t="s">
        <v>695</v>
      </c>
      <c r="AU499" s="233" t="s">
        <v>87</v>
      </c>
      <c r="AY499" s="18" t="s">
        <v>155</v>
      </c>
      <c r="BE499" s="234">
        <f>IF(N499="základní",J499,0)</f>
        <v>0</v>
      </c>
      <c r="BF499" s="234">
        <f>IF(N499="snížená",J499,0)</f>
        <v>0</v>
      </c>
      <c r="BG499" s="234">
        <f>IF(N499="zákl. přenesená",J499,0)</f>
        <v>0</v>
      </c>
      <c r="BH499" s="234">
        <f>IF(N499="sníž. přenesená",J499,0)</f>
        <v>0</v>
      </c>
      <c r="BI499" s="234">
        <f>IF(N499="nulová",J499,0)</f>
        <v>0</v>
      </c>
      <c r="BJ499" s="18" t="s">
        <v>85</v>
      </c>
      <c r="BK499" s="234">
        <f>ROUND(I499*H499,2)</f>
        <v>0</v>
      </c>
      <c r="BL499" s="18" t="s">
        <v>161</v>
      </c>
      <c r="BM499" s="233" t="s">
        <v>2195</v>
      </c>
    </row>
    <row r="500" s="2" customFormat="1">
      <c r="A500" s="39"/>
      <c r="B500" s="40"/>
      <c r="C500" s="41"/>
      <c r="D500" s="235" t="s">
        <v>163</v>
      </c>
      <c r="E500" s="41"/>
      <c r="F500" s="236" t="s">
        <v>2194</v>
      </c>
      <c r="G500" s="41"/>
      <c r="H500" s="41"/>
      <c r="I500" s="237"/>
      <c r="J500" s="41"/>
      <c r="K500" s="41"/>
      <c r="L500" s="45"/>
      <c r="M500" s="238"/>
      <c r="N500" s="239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163</v>
      </c>
      <c r="AU500" s="18" t="s">
        <v>87</v>
      </c>
    </row>
    <row r="501" s="2" customFormat="1" ht="33" customHeight="1">
      <c r="A501" s="39"/>
      <c r="B501" s="40"/>
      <c r="C501" s="221" t="s">
        <v>978</v>
      </c>
      <c r="D501" s="221" t="s">
        <v>157</v>
      </c>
      <c r="E501" s="222" t="s">
        <v>2196</v>
      </c>
      <c r="F501" s="223" t="s">
        <v>2197</v>
      </c>
      <c r="G501" s="224" t="s">
        <v>761</v>
      </c>
      <c r="H501" s="225">
        <v>6</v>
      </c>
      <c r="I501" s="226"/>
      <c r="J501" s="227">
        <f>ROUND(I501*H501,2)</f>
        <v>0</v>
      </c>
      <c r="K501" s="228"/>
      <c r="L501" s="45"/>
      <c r="M501" s="229" t="s">
        <v>1</v>
      </c>
      <c r="N501" s="230" t="s">
        <v>43</v>
      </c>
      <c r="O501" s="92"/>
      <c r="P501" s="231">
        <f>O501*H501</f>
        <v>0</v>
      </c>
      <c r="Q501" s="231">
        <v>0</v>
      </c>
      <c r="R501" s="231">
        <f>Q501*H501</f>
        <v>0</v>
      </c>
      <c r="S501" s="231">
        <v>0</v>
      </c>
      <c r="T501" s="232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3" t="s">
        <v>161</v>
      </c>
      <c r="AT501" s="233" t="s">
        <v>157</v>
      </c>
      <c r="AU501" s="233" t="s">
        <v>87</v>
      </c>
      <c r="AY501" s="18" t="s">
        <v>155</v>
      </c>
      <c r="BE501" s="234">
        <f>IF(N501="základní",J501,0)</f>
        <v>0</v>
      </c>
      <c r="BF501" s="234">
        <f>IF(N501="snížená",J501,0)</f>
        <v>0</v>
      </c>
      <c r="BG501" s="234">
        <f>IF(N501="zákl. přenesená",J501,0)</f>
        <v>0</v>
      </c>
      <c r="BH501" s="234">
        <f>IF(N501="sníž. přenesená",J501,0)</f>
        <v>0</v>
      </c>
      <c r="BI501" s="234">
        <f>IF(N501="nulová",J501,0)</f>
        <v>0</v>
      </c>
      <c r="BJ501" s="18" t="s">
        <v>85</v>
      </c>
      <c r="BK501" s="234">
        <f>ROUND(I501*H501,2)</f>
        <v>0</v>
      </c>
      <c r="BL501" s="18" t="s">
        <v>161</v>
      </c>
      <c r="BM501" s="233" t="s">
        <v>2198</v>
      </c>
    </row>
    <row r="502" s="2" customFormat="1">
      <c r="A502" s="39"/>
      <c r="B502" s="40"/>
      <c r="C502" s="41"/>
      <c r="D502" s="235" t="s">
        <v>163</v>
      </c>
      <c r="E502" s="41"/>
      <c r="F502" s="236" t="s">
        <v>2199</v>
      </c>
      <c r="G502" s="41"/>
      <c r="H502" s="41"/>
      <c r="I502" s="237"/>
      <c r="J502" s="41"/>
      <c r="K502" s="41"/>
      <c r="L502" s="45"/>
      <c r="M502" s="238"/>
      <c r="N502" s="239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163</v>
      </c>
      <c r="AU502" s="18" t="s">
        <v>87</v>
      </c>
    </row>
    <row r="503" s="2" customFormat="1" ht="16.5" customHeight="1">
      <c r="A503" s="39"/>
      <c r="B503" s="40"/>
      <c r="C503" s="283" t="s">
        <v>984</v>
      </c>
      <c r="D503" s="283" t="s">
        <v>695</v>
      </c>
      <c r="E503" s="284" t="s">
        <v>2200</v>
      </c>
      <c r="F503" s="285" t="s">
        <v>2201</v>
      </c>
      <c r="G503" s="286" t="s">
        <v>761</v>
      </c>
      <c r="H503" s="287">
        <v>3</v>
      </c>
      <c r="I503" s="288"/>
      <c r="J503" s="289">
        <f>ROUND(I503*H503,2)</f>
        <v>0</v>
      </c>
      <c r="K503" s="290"/>
      <c r="L503" s="291"/>
      <c r="M503" s="292" t="s">
        <v>1</v>
      </c>
      <c r="N503" s="293" t="s">
        <v>43</v>
      </c>
      <c r="O503" s="92"/>
      <c r="P503" s="231">
        <f>O503*H503</f>
        <v>0</v>
      </c>
      <c r="Q503" s="231">
        <v>0.00064999999999999997</v>
      </c>
      <c r="R503" s="231">
        <f>Q503*H503</f>
        <v>0.0019499999999999999</v>
      </c>
      <c r="S503" s="231">
        <v>0</v>
      </c>
      <c r="T503" s="232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3" t="s">
        <v>305</v>
      </c>
      <c r="AT503" s="233" t="s">
        <v>695</v>
      </c>
      <c r="AU503" s="233" t="s">
        <v>87</v>
      </c>
      <c r="AY503" s="18" t="s">
        <v>155</v>
      </c>
      <c r="BE503" s="234">
        <f>IF(N503="základní",J503,0)</f>
        <v>0</v>
      </c>
      <c r="BF503" s="234">
        <f>IF(N503="snížená",J503,0)</f>
        <v>0</v>
      </c>
      <c r="BG503" s="234">
        <f>IF(N503="zákl. přenesená",J503,0)</f>
        <v>0</v>
      </c>
      <c r="BH503" s="234">
        <f>IF(N503="sníž. přenesená",J503,0)</f>
        <v>0</v>
      </c>
      <c r="BI503" s="234">
        <f>IF(N503="nulová",J503,0)</f>
        <v>0</v>
      </c>
      <c r="BJ503" s="18" t="s">
        <v>85</v>
      </c>
      <c r="BK503" s="234">
        <f>ROUND(I503*H503,2)</f>
        <v>0</v>
      </c>
      <c r="BL503" s="18" t="s">
        <v>161</v>
      </c>
      <c r="BM503" s="233" t="s">
        <v>2202</v>
      </c>
    </row>
    <row r="504" s="2" customFormat="1">
      <c r="A504" s="39"/>
      <c r="B504" s="40"/>
      <c r="C504" s="41"/>
      <c r="D504" s="235" t="s">
        <v>163</v>
      </c>
      <c r="E504" s="41"/>
      <c r="F504" s="236" t="s">
        <v>2203</v>
      </c>
      <c r="G504" s="41"/>
      <c r="H504" s="41"/>
      <c r="I504" s="237"/>
      <c r="J504" s="41"/>
      <c r="K504" s="41"/>
      <c r="L504" s="45"/>
      <c r="M504" s="238"/>
      <c r="N504" s="239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163</v>
      </c>
      <c r="AU504" s="18" t="s">
        <v>87</v>
      </c>
    </row>
    <row r="505" s="2" customFormat="1" ht="21.75" customHeight="1">
      <c r="A505" s="39"/>
      <c r="B505" s="40"/>
      <c r="C505" s="283" t="s">
        <v>989</v>
      </c>
      <c r="D505" s="283" t="s">
        <v>695</v>
      </c>
      <c r="E505" s="284" t="s">
        <v>2204</v>
      </c>
      <c r="F505" s="285" t="s">
        <v>2205</v>
      </c>
      <c r="G505" s="286" t="s">
        <v>761</v>
      </c>
      <c r="H505" s="287">
        <v>3</v>
      </c>
      <c r="I505" s="288"/>
      <c r="J505" s="289">
        <f>ROUND(I505*H505,2)</f>
        <v>0</v>
      </c>
      <c r="K505" s="290"/>
      <c r="L505" s="291"/>
      <c r="M505" s="292" t="s">
        <v>1</v>
      </c>
      <c r="N505" s="293" t="s">
        <v>43</v>
      </c>
      <c r="O505" s="92"/>
      <c r="P505" s="231">
        <f>O505*H505</f>
        <v>0</v>
      </c>
      <c r="Q505" s="231">
        <v>0.00058</v>
      </c>
      <c r="R505" s="231">
        <f>Q505*H505</f>
        <v>0.00174</v>
      </c>
      <c r="S505" s="231">
        <v>0</v>
      </c>
      <c r="T505" s="232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3" t="s">
        <v>305</v>
      </c>
      <c r="AT505" s="233" t="s">
        <v>695</v>
      </c>
      <c r="AU505" s="233" t="s">
        <v>87</v>
      </c>
      <c r="AY505" s="18" t="s">
        <v>155</v>
      </c>
      <c r="BE505" s="234">
        <f>IF(N505="základní",J505,0)</f>
        <v>0</v>
      </c>
      <c r="BF505" s="234">
        <f>IF(N505="snížená",J505,0)</f>
        <v>0</v>
      </c>
      <c r="BG505" s="234">
        <f>IF(N505="zákl. přenesená",J505,0)</f>
        <v>0</v>
      </c>
      <c r="BH505" s="234">
        <f>IF(N505="sníž. přenesená",J505,0)</f>
        <v>0</v>
      </c>
      <c r="BI505" s="234">
        <f>IF(N505="nulová",J505,0)</f>
        <v>0</v>
      </c>
      <c r="BJ505" s="18" t="s">
        <v>85</v>
      </c>
      <c r="BK505" s="234">
        <f>ROUND(I505*H505,2)</f>
        <v>0</v>
      </c>
      <c r="BL505" s="18" t="s">
        <v>161</v>
      </c>
      <c r="BM505" s="233" t="s">
        <v>2206</v>
      </c>
    </row>
    <row r="506" s="2" customFormat="1">
      <c r="A506" s="39"/>
      <c r="B506" s="40"/>
      <c r="C506" s="41"/>
      <c r="D506" s="235" t="s">
        <v>163</v>
      </c>
      <c r="E506" s="41"/>
      <c r="F506" s="236" t="s">
        <v>2205</v>
      </c>
      <c r="G506" s="41"/>
      <c r="H506" s="41"/>
      <c r="I506" s="237"/>
      <c r="J506" s="41"/>
      <c r="K506" s="41"/>
      <c r="L506" s="45"/>
      <c r="M506" s="238"/>
      <c r="N506" s="239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163</v>
      </c>
      <c r="AU506" s="18" t="s">
        <v>87</v>
      </c>
    </row>
    <row r="507" s="2" customFormat="1" ht="33" customHeight="1">
      <c r="A507" s="39"/>
      <c r="B507" s="40"/>
      <c r="C507" s="221" t="s">
        <v>995</v>
      </c>
      <c r="D507" s="221" t="s">
        <v>157</v>
      </c>
      <c r="E507" s="222" t="s">
        <v>2207</v>
      </c>
      <c r="F507" s="223" t="s">
        <v>2208</v>
      </c>
      <c r="G507" s="224" t="s">
        <v>761</v>
      </c>
      <c r="H507" s="225">
        <v>10</v>
      </c>
      <c r="I507" s="226"/>
      <c r="J507" s="227">
        <f>ROUND(I507*H507,2)</f>
        <v>0</v>
      </c>
      <c r="K507" s="228"/>
      <c r="L507" s="45"/>
      <c r="M507" s="229" t="s">
        <v>1</v>
      </c>
      <c r="N507" s="230" t="s">
        <v>43</v>
      </c>
      <c r="O507" s="92"/>
      <c r="P507" s="231">
        <f>O507*H507</f>
        <v>0</v>
      </c>
      <c r="Q507" s="231">
        <v>1.0000000000000001E-05</v>
      </c>
      <c r="R507" s="231">
        <f>Q507*H507</f>
        <v>0.00010000000000000001</v>
      </c>
      <c r="S507" s="231">
        <v>0</v>
      </c>
      <c r="T507" s="232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3" t="s">
        <v>161</v>
      </c>
      <c r="AT507" s="233" t="s">
        <v>157</v>
      </c>
      <c r="AU507" s="233" t="s">
        <v>87</v>
      </c>
      <c r="AY507" s="18" t="s">
        <v>155</v>
      </c>
      <c r="BE507" s="234">
        <f>IF(N507="základní",J507,0)</f>
        <v>0</v>
      </c>
      <c r="BF507" s="234">
        <f>IF(N507="snížená",J507,0)</f>
        <v>0</v>
      </c>
      <c r="BG507" s="234">
        <f>IF(N507="zákl. přenesená",J507,0)</f>
        <v>0</v>
      </c>
      <c r="BH507" s="234">
        <f>IF(N507="sníž. přenesená",J507,0)</f>
        <v>0</v>
      </c>
      <c r="BI507" s="234">
        <f>IF(N507="nulová",J507,0)</f>
        <v>0</v>
      </c>
      <c r="BJ507" s="18" t="s">
        <v>85</v>
      </c>
      <c r="BK507" s="234">
        <f>ROUND(I507*H507,2)</f>
        <v>0</v>
      </c>
      <c r="BL507" s="18" t="s">
        <v>161</v>
      </c>
      <c r="BM507" s="233" t="s">
        <v>2209</v>
      </c>
    </row>
    <row r="508" s="2" customFormat="1">
      <c r="A508" s="39"/>
      <c r="B508" s="40"/>
      <c r="C508" s="41"/>
      <c r="D508" s="235" t="s">
        <v>163</v>
      </c>
      <c r="E508" s="41"/>
      <c r="F508" s="236" t="s">
        <v>2210</v>
      </c>
      <c r="G508" s="41"/>
      <c r="H508" s="41"/>
      <c r="I508" s="237"/>
      <c r="J508" s="41"/>
      <c r="K508" s="41"/>
      <c r="L508" s="45"/>
      <c r="M508" s="238"/>
      <c r="N508" s="239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163</v>
      </c>
      <c r="AU508" s="18" t="s">
        <v>87</v>
      </c>
    </row>
    <row r="509" s="2" customFormat="1" ht="16.5" customHeight="1">
      <c r="A509" s="39"/>
      <c r="B509" s="40"/>
      <c r="C509" s="283" t="s">
        <v>1000</v>
      </c>
      <c r="D509" s="283" t="s">
        <v>695</v>
      </c>
      <c r="E509" s="284" t="s">
        <v>2211</v>
      </c>
      <c r="F509" s="285" t="s">
        <v>2212</v>
      </c>
      <c r="G509" s="286" t="s">
        <v>761</v>
      </c>
      <c r="H509" s="287">
        <v>5</v>
      </c>
      <c r="I509" s="288"/>
      <c r="J509" s="289">
        <f>ROUND(I509*H509,2)</f>
        <v>0</v>
      </c>
      <c r="K509" s="290"/>
      <c r="L509" s="291"/>
      <c r="M509" s="292" t="s">
        <v>1</v>
      </c>
      <c r="N509" s="293" t="s">
        <v>43</v>
      </c>
      <c r="O509" s="92"/>
      <c r="P509" s="231">
        <f>O509*H509</f>
        <v>0</v>
      </c>
      <c r="Q509" s="231">
        <v>0.00125</v>
      </c>
      <c r="R509" s="231">
        <f>Q509*H509</f>
        <v>0.0062500000000000003</v>
      </c>
      <c r="S509" s="231">
        <v>0</v>
      </c>
      <c r="T509" s="232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3" t="s">
        <v>305</v>
      </c>
      <c r="AT509" s="233" t="s">
        <v>695</v>
      </c>
      <c r="AU509" s="233" t="s">
        <v>87</v>
      </c>
      <c r="AY509" s="18" t="s">
        <v>155</v>
      </c>
      <c r="BE509" s="234">
        <f>IF(N509="základní",J509,0)</f>
        <v>0</v>
      </c>
      <c r="BF509" s="234">
        <f>IF(N509="snížená",J509,0)</f>
        <v>0</v>
      </c>
      <c r="BG509" s="234">
        <f>IF(N509="zákl. přenesená",J509,0)</f>
        <v>0</v>
      </c>
      <c r="BH509" s="234">
        <f>IF(N509="sníž. přenesená",J509,0)</f>
        <v>0</v>
      </c>
      <c r="BI509" s="234">
        <f>IF(N509="nulová",J509,0)</f>
        <v>0</v>
      </c>
      <c r="BJ509" s="18" t="s">
        <v>85</v>
      </c>
      <c r="BK509" s="234">
        <f>ROUND(I509*H509,2)</f>
        <v>0</v>
      </c>
      <c r="BL509" s="18" t="s">
        <v>161</v>
      </c>
      <c r="BM509" s="233" t="s">
        <v>2213</v>
      </c>
    </row>
    <row r="510" s="2" customFormat="1">
      <c r="A510" s="39"/>
      <c r="B510" s="40"/>
      <c r="C510" s="41"/>
      <c r="D510" s="235" t="s">
        <v>163</v>
      </c>
      <c r="E510" s="41"/>
      <c r="F510" s="236" t="s">
        <v>2214</v>
      </c>
      <c r="G510" s="41"/>
      <c r="H510" s="41"/>
      <c r="I510" s="237"/>
      <c r="J510" s="41"/>
      <c r="K510" s="41"/>
      <c r="L510" s="45"/>
      <c r="M510" s="238"/>
      <c r="N510" s="239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163</v>
      </c>
      <c r="AU510" s="18" t="s">
        <v>87</v>
      </c>
    </row>
    <row r="511" s="2" customFormat="1" ht="21.75" customHeight="1">
      <c r="A511" s="39"/>
      <c r="B511" s="40"/>
      <c r="C511" s="283" t="s">
        <v>1012</v>
      </c>
      <c r="D511" s="283" t="s">
        <v>695</v>
      </c>
      <c r="E511" s="284" t="s">
        <v>2215</v>
      </c>
      <c r="F511" s="285" t="s">
        <v>2216</v>
      </c>
      <c r="G511" s="286" t="s">
        <v>761</v>
      </c>
      <c r="H511" s="287">
        <v>5</v>
      </c>
      <c r="I511" s="288"/>
      <c r="J511" s="289">
        <f>ROUND(I511*H511,2)</f>
        <v>0</v>
      </c>
      <c r="K511" s="290"/>
      <c r="L511" s="291"/>
      <c r="M511" s="292" t="s">
        <v>1</v>
      </c>
      <c r="N511" s="293" t="s">
        <v>43</v>
      </c>
      <c r="O511" s="92"/>
      <c r="P511" s="231">
        <f>O511*H511</f>
        <v>0</v>
      </c>
      <c r="Q511" s="231">
        <v>0.0017600000000000001</v>
      </c>
      <c r="R511" s="231">
        <f>Q511*H511</f>
        <v>0.0088000000000000005</v>
      </c>
      <c r="S511" s="231">
        <v>0</v>
      </c>
      <c r="T511" s="232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3" t="s">
        <v>305</v>
      </c>
      <c r="AT511" s="233" t="s">
        <v>695</v>
      </c>
      <c r="AU511" s="233" t="s">
        <v>87</v>
      </c>
      <c r="AY511" s="18" t="s">
        <v>155</v>
      </c>
      <c r="BE511" s="234">
        <f>IF(N511="základní",J511,0)</f>
        <v>0</v>
      </c>
      <c r="BF511" s="234">
        <f>IF(N511="snížená",J511,0)</f>
        <v>0</v>
      </c>
      <c r="BG511" s="234">
        <f>IF(N511="zákl. přenesená",J511,0)</f>
        <v>0</v>
      </c>
      <c r="BH511" s="234">
        <f>IF(N511="sníž. přenesená",J511,0)</f>
        <v>0</v>
      </c>
      <c r="BI511" s="234">
        <f>IF(N511="nulová",J511,0)</f>
        <v>0</v>
      </c>
      <c r="BJ511" s="18" t="s">
        <v>85</v>
      </c>
      <c r="BK511" s="234">
        <f>ROUND(I511*H511,2)</f>
        <v>0</v>
      </c>
      <c r="BL511" s="18" t="s">
        <v>161</v>
      </c>
      <c r="BM511" s="233" t="s">
        <v>2217</v>
      </c>
    </row>
    <row r="512" s="2" customFormat="1">
      <c r="A512" s="39"/>
      <c r="B512" s="40"/>
      <c r="C512" s="41"/>
      <c r="D512" s="235" t="s">
        <v>163</v>
      </c>
      <c r="E512" s="41"/>
      <c r="F512" s="236" t="s">
        <v>2216</v>
      </c>
      <c r="G512" s="41"/>
      <c r="H512" s="41"/>
      <c r="I512" s="237"/>
      <c r="J512" s="41"/>
      <c r="K512" s="41"/>
      <c r="L512" s="45"/>
      <c r="M512" s="238"/>
      <c r="N512" s="239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163</v>
      </c>
      <c r="AU512" s="18" t="s">
        <v>87</v>
      </c>
    </row>
    <row r="513" s="2" customFormat="1" ht="33" customHeight="1">
      <c r="A513" s="39"/>
      <c r="B513" s="40"/>
      <c r="C513" s="221" t="s">
        <v>1018</v>
      </c>
      <c r="D513" s="221" t="s">
        <v>157</v>
      </c>
      <c r="E513" s="222" t="s">
        <v>2218</v>
      </c>
      <c r="F513" s="223" t="s">
        <v>2219</v>
      </c>
      <c r="G513" s="224" t="s">
        <v>761</v>
      </c>
      <c r="H513" s="225">
        <v>8</v>
      </c>
      <c r="I513" s="226"/>
      <c r="J513" s="227">
        <f>ROUND(I513*H513,2)</f>
        <v>0</v>
      </c>
      <c r="K513" s="228"/>
      <c r="L513" s="45"/>
      <c r="M513" s="229" t="s">
        <v>1</v>
      </c>
      <c r="N513" s="230" t="s">
        <v>43</v>
      </c>
      <c r="O513" s="92"/>
      <c r="P513" s="231">
        <f>O513*H513</f>
        <v>0</v>
      </c>
      <c r="Q513" s="231">
        <v>2.0000000000000002E-05</v>
      </c>
      <c r="R513" s="231">
        <f>Q513*H513</f>
        <v>0.00016000000000000001</v>
      </c>
      <c r="S513" s="231">
        <v>0</v>
      </c>
      <c r="T513" s="232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3" t="s">
        <v>161</v>
      </c>
      <c r="AT513" s="233" t="s">
        <v>157</v>
      </c>
      <c r="AU513" s="233" t="s">
        <v>87</v>
      </c>
      <c r="AY513" s="18" t="s">
        <v>155</v>
      </c>
      <c r="BE513" s="234">
        <f>IF(N513="základní",J513,0)</f>
        <v>0</v>
      </c>
      <c r="BF513" s="234">
        <f>IF(N513="snížená",J513,0)</f>
        <v>0</v>
      </c>
      <c r="BG513" s="234">
        <f>IF(N513="zákl. přenesená",J513,0)</f>
        <v>0</v>
      </c>
      <c r="BH513" s="234">
        <f>IF(N513="sníž. přenesená",J513,0)</f>
        <v>0</v>
      </c>
      <c r="BI513" s="234">
        <f>IF(N513="nulová",J513,0)</f>
        <v>0</v>
      </c>
      <c r="BJ513" s="18" t="s">
        <v>85</v>
      </c>
      <c r="BK513" s="234">
        <f>ROUND(I513*H513,2)</f>
        <v>0</v>
      </c>
      <c r="BL513" s="18" t="s">
        <v>161</v>
      </c>
      <c r="BM513" s="233" t="s">
        <v>2220</v>
      </c>
    </row>
    <row r="514" s="2" customFormat="1">
      <c r="A514" s="39"/>
      <c r="B514" s="40"/>
      <c r="C514" s="41"/>
      <c r="D514" s="235" t="s">
        <v>163</v>
      </c>
      <c r="E514" s="41"/>
      <c r="F514" s="236" t="s">
        <v>2221</v>
      </c>
      <c r="G514" s="41"/>
      <c r="H514" s="41"/>
      <c r="I514" s="237"/>
      <c r="J514" s="41"/>
      <c r="K514" s="41"/>
      <c r="L514" s="45"/>
      <c r="M514" s="238"/>
      <c r="N514" s="239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163</v>
      </c>
      <c r="AU514" s="18" t="s">
        <v>87</v>
      </c>
    </row>
    <row r="515" s="2" customFormat="1" ht="21.75" customHeight="1">
      <c r="A515" s="39"/>
      <c r="B515" s="40"/>
      <c r="C515" s="283" t="s">
        <v>1023</v>
      </c>
      <c r="D515" s="283" t="s">
        <v>695</v>
      </c>
      <c r="E515" s="284" t="s">
        <v>2222</v>
      </c>
      <c r="F515" s="285" t="s">
        <v>2223</v>
      </c>
      <c r="G515" s="286" t="s">
        <v>761</v>
      </c>
      <c r="H515" s="287">
        <v>5</v>
      </c>
      <c r="I515" s="288"/>
      <c r="J515" s="289">
        <f>ROUND(I515*H515,2)</f>
        <v>0</v>
      </c>
      <c r="K515" s="290"/>
      <c r="L515" s="291"/>
      <c r="M515" s="292" t="s">
        <v>1</v>
      </c>
      <c r="N515" s="293" t="s">
        <v>43</v>
      </c>
      <c r="O515" s="92"/>
      <c r="P515" s="231">
        <f>O515*H515</f>
        <v>0</v>
      </c>
      <c r="Q515" s="231">
        <v>0.0085000000000000006</v>
      </c>
      <c r="R515" s="231">
        <f>Q515*H515</f>
        <v>0.042500000000000003</v>
      </c>
      <c r="S515" s="231">
        <v>0</v>
      </c>
      <c r="T515" s="232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3" t="s">
        <v>305</v>
      </c>
      <c r="AT515" s="233" t="s">
        <v>695</v>
      </c>
      <c r="AU515" s="233" t="s">
        <v>87</v>
      </c>
      <c r="AY515" s="18" t="s">
        <v>155</v>
      </c>
      <c r="BE515" s="234">
        <f>IF(N515="základní",J515,0)</f>
        <v>0</v>
      </c>
      <c r="BF515" s="234">
        <f>IF(N515="snížená",J515,0)</f>
        <v>0</v>
      </c>
      <c r="BG515" s="234">
        <f>IF(N515="zákl. přenesená",J515,0)</f>
        <v>0</v>
      </c>
      <c r="BH515" s="234">
        <f>IF(N515="sníž. přenesená",J515,0)</f>
        <v>0</v>
      </c>
      <c r="BI515" s="234">
        <f>IF(N515="nulová",J515,0)</f>
        <v>0</v>
      </c>
      <c r="BJ515" s="18" t="s">
        <v>85</v>
      </c>
      <c r="BK515" s="234">
        <f>ROUND(I515*H515,2)</f>
        <v>0</v>
      </c>
      <c r="BL515" s="18" t="s">
        <v>161</v>
      </c>
      <c r="BM515" s="233" t="s">
        <v>2224</v>
      </c>
    </row>
    <row r="516" s="2" customFormat="1">
      <c r="A516" s="39"/>
      <c r="B516" s="40"/>
      <c r="C516" s="41"/>
      <c r="D516" s="235" t="s">
        <v>163</v>
      </c>
      <c r="E516" s="41"/>
      <c r="F516" s="236" t="s">
        <v>2225</v>
      </c>
      <c r="G516" s="41"/>
      <c r="H516" s="41"/>
      <c r="I516" s="237"/>
      <c r="J516" s="41"/>
      <c r="K516" s="41"/>
      <c r="L516" s="45"/>
      <c r="M516" s="238"/>
      <c r="N516" s="239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163</v>
      </c>
      <c r="AU516" s="18" t="s">
        <v>87</v>
      </c>
    </row>
    <row r="517" s="2" customFormat="1" ht="21.75" customHeight="1">
      <c r="A517" s="39"/>
      <c r="B517" s="40"/>
      <c r="C517" s="283" t="s">
        <v>1028</v>
      </c>
      <c r="D517" s="283" t="s">
        <v>695</v>
      </c>
      <c r="E517" s="284" t="s">
        <v>2226</v>
      </c>
      <c r="F517" s="285" t="s">
        <v>2227</v>
      </c>
      <c r="G517" s="286" t="s">
        <v>761</v>
      </c>
      <c r="H517" s="287">
        <v>3</v>
      </c>
      <c r="I517" s="288"/>
      <c r="J517" s="289">
        <f>ROUND(I517*H517,2)</f>
        <v>0</v>
      </c>
      <c r="K517" s="290"/>
      <c r="L517" s="291"/>
      <c r="M517" s="292" t="s">
        <v>1</v>
      </c>
      <c r="N517" s="293" t="s">
        <v>43</v>
      </c>
      <c r="O517" s="92"/>
      <c r="P517" s="231">
        <f>O517*H517</f>
        <v>0</v>
      </c>
      <c r="Q517" s="231">
        <v>0.0071999999999999998</v>
      </c>
      <c r="R517" s="231">
        <f>Q517*H517</f>
        <v>0.021600000000000001</v>
      </c>
      <c r="S517" s="231">
        <v>0</v>
      </c>
      <c r="T517" s="232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3" t="s">
        <v>305</v>
      </c>
      <c r="AT517" s="233" t="s">
        <v>695</v>
      </c>
      <c r="AU517" s="233" t="s">
        <v>87</v>
      </c>
      <c r="AY517" s="18" t="s">
        <v>155</v>
      </c>
      <c r="BE517" s="234">
        <f>IF(N517="základní",J517,0)</f>
        <v>0</v>
      </c>
      <c r="BF517" s="234">
        <f>IF(N517="snížená",J517,0)</f>
        <v>0</v>
      </c>
      <c r="BG517" s="234">
        <f>IF(N517="zákl. přenesená",J517,0)</f>
        <v>0</v>
      </c>
      <c r="BH517" s="234">
        <f>IF(N517="sníž. přenesená",J517,0)</f>
        <v>0</v>
      </c>
      <c r="BI517" s="234">
        <f>IF(N517="nulová",J517,0)</f>
        <v>0</v>
      </c>
      <c r="BJ517" s="18" t="s">
        <v>85</v>
      </c>
      <c r="BK517" s="234">
        <f>ROUND(I517*H517,2)</f>
        <v>0</v>
      </c>
      <c r="BL517" s="18" t="s">
        <v>161</v>
      </c>
      <c r="BM517" s="233" t="s">
        <v>2228</v>
      </c>
    </row>
    <row r="518" s="2" customFormat="1">
      <c r="A518" s="39"/>
      <c r="B518" s="40"/>
      <c r="C518" s="41"/>
      <c r="D518" s="235" t="s">
        <v>163</v>
      </c>
      <c r="E518" s="41"/>
      <c r="F518" s="236" t="s">
        <v>2229</v>
      </c>
      <c r="G518" s="41"/>
      <c r="H518" s="41"/>
      <c r="I518" s="237"/>
      <c r="J518" s="41"/>
      <c r="K518" s="41"/>
      <c r="L518" s="45"/>
      <c r="M518" s="238"/>
      <c r="N518" s="239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163</v>
      </c>
      <c r="AU518" s="18" t="s">
        <v>87</v>
      </c>
    </row>
    <row r="519" s="2" customFormat="1" ht="16.5" customHeight="1">
      <c r="A519" s="39"/>
      <c r="B519" s="40"/>
      <c r="C519" s="221" t="s">
        <v>1034</v>
      </c>
      <c r="D519" s="221" t="s">
        <v>157</v>
      </c>
      <c r="E519" s="222" t="s">
        <v>2230</v>
      </c>
      <c r="F519" s="223" t="s">
        <v>2231</v>
      </c>
      <c r="G519" s="224" t="s">
        <v>761</v>
      </c>
      <c r="H519" s="225">
        <v>6</v>
      </c>
      <c r="I519" s="226"/>
      <c r="J519" s="227">
        <f>ROUND(I519*H519,2)</f>
        <v>0</v>
      </c>
      <c r="K519" s="228"/>
      <c r="L519" s="45"/>
      <c r="M519" s="229" t="s">
        <v>1</v>
      </c>
      <c r="N519" s="230" t="s">
        <v>43</v>
      </c>
      <c r="O519" s="92"/>
      <c r="P519" s="231">
        <f>O519*H519</f>
        <v>0</v>
      </c>
      <c r="Q519" s="231">
        <v>2.0000000000000002E-05</v>
      </c>
      <c r="R519" s="231">
        <f>Q519*H519</f>
        <v>0.00012000000000000002</v>
      </c>
      <c r="S519" s="231">
        <v>0</v>
      </c>
      <c r="T519" s="232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3" t="s">
        <v>161</v>
      </c>
      <c r="AT519" s="233" t="s">
        <v>157</v>
      </c>
      <c r="AU519" s="233" t="s">
        <v>87</v>
      </c>
      <c r="AY519" s="18" t="s">
        <v>155</v>
      </c>
      <c r="BE519" s="234">
        <f>IF(N519="základní",J519,0)</f>
        <v>0</v>
      </c>
      <c r="BF519" s="234">
        <f>IF(N519="snížená",J519,0)</f>
        <v>0</v>
      </c>
      <c r="BG519" s="234">
        <f>IF(N519="zákl. přenesená",J519,0)</f>
        <v>0</v>
      </c>
      <c r="BH519" s="234">
        <f>IF(N519="sníž. přenesená",J519,0)</f>
        <v>0</v>
      </c>
      <c r="BI519" s="234">
        <f>IF(N519="nulová",J519,0)</f>
        <v>0</v>
      </c>
      <c r="BJ519" s="18" t="s">
        <v>85</v>
      </c>
      <c r="BK519" s="234">
        <f>ROUND(I519*H519,2)</f>
        <v>0</v>
      </c>
      <c r="BL519" s="18" t="s">
        <v>161</v>
      </c>
      <c r="BM519" s="233" t="s">
        <v>2232</v>
      </c>
    </row>
    <row r="520" s="2" customFormat="1">
      <c r="A520" s="39"/>
      <c r="B520" s="40"/>
      <c r="C520" s="41"/>
      <c r="D520" s="235" t="s">
        <v>163</v>
      </c>
      <c r="E520" s="41"/>
      <c r="F520" s="236" t="s">
        <v>2231</v>
      </c>
      <c r="G520" s="41"/>
      <c r="H520" s="41"/>
      <c r="I520" s="237"/>
      <c r="J520" s="41"/>
      <c r="K520" s="41"/>
      <c r="L520" s="45"/>
      <c r="M520" s="238"/>
      <c r="N520" s="239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163</v>
      </c>
      <c r="AU520" s="18" t="s">
        <v>87</v>
      </c>
    </row>
    <row r="521" s="2" customFormat="1" ht="16.5" customHeight="1">
      <c r="A521" s="39"/>
      <c r="B521" s="40"/>
      <c r="C521" s="283" t="s">
        <v>1041</v>
      </c>
      <c r="D521" s="283" t="s">
        <v>695</v>
      </c>
      <c r="E521" s="284" t="s">
        <v>2233</v>
      </c>
      <c r="F521" s="285" t="s">
        <v>2234</v>
      </c>
      <c r="G521" s="286" t="s">
        <v>761</v>
      </c>
      <c r="H521" s="287">
        <v>6</v>
      </c>
      <c r="I521" s="288"/>
      <c r="J521" s="289">
        <f>ROUND(I521*H521,2)</f>
        <v>0</v>
      </c>
      <c r="K521" s="290"/>
      <c r="L521" s="291"/>
      <c r="M521" s="292" t="s">
        <v>1</v>
      </c>
      <c r="N521" s="293" t="s">
        <v>43</v>
      </c>
      <c r="O521" s="92"/>
      <c r="P521" s="231">
        <f>O521*H521</f>
        <v>0</v>
      </c>
      <c r="Q521" s="231">
        <v>0.017000000000000001</v>
      </c>
      <c r="R521" s="231">
        <f>Q521*H521</f>
        <v>0.10200000000000001</v>
      </c>
      <c r="S521" s="231">
        <v>0</v>
      </c>
      <c r="T521" s="232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3" t="s">
        <v>305</v>
      </c>
      <c r="AT521" s="233" t="s">
        <v>695</v>
      </c>
      <c r="AU521" s="233" t="s">
        <v>87</v>
      </c>
      <c r="AY521" s="18" t="s">
        <v>155</v>
      </c>
      <c r="BE521" s="234">
        <f>IF(N521="základní",J521,0)</f>
        <v>0</v>
      </c>
      <c r="BF521" s="234">
        <f>IF(N521="snížená",J521,0)</f>
        <v>0</v>
      </c>
      <c r="BG521" s="234">
        <f>IF(N521="zákl. přenesená",J521,0)</f>
        <v>0</v>
      </c>
      <c r="BH521" s="234">
        <f>IF(N521="sníž. přenesená",J521,0)</f>
        <v>0</v>
      </c>
      <c r="BI521" s="234">
        <f>IF(N521="nulová",J521,0)</f>
        <v>0</v>
      </c>
      <c r="BJ521" s="18" t="s">
        <v>85</v>
      </c>
      <c r="BK521" s="234">
        <f>ROUND(I521*H521,2)</f>
        <v>0</v>
      </c>
      <c r="BL521" s="18" t="s">
        <v>161</v>
      </c>
      <c r="BM521" s="233" t="s">
        <v>2235</v>
      </c>
    </row>
    <row r="522" s="2" customFormat="1" ht="16.5" customHeight="1">
      <c r="A522" s="39"/>
      <c r="B522" s="40"/>
      <c r="C522" s="283" t="s">
        <v>1075</v>
      </c>
      <c r="D522" s="283" t="s">
        <v>695</v>
      </c>
      <c r="E522" s="284" t="s">
        <v>2236</v>
      </c>
      <c r="F522" s="285" t="s">
        <v>2237</v>
      </c>
      <c r="G522" s="286" t="s">
        <v>761</v>
      </c>
      <c r="H522" s="287">
        <v>6</v>
      </c>
      <c r="I522" s="288"/>
      <c r="J522" s="289">
        <f>ROUND(I522*H522,2)</f>
        <v>0</v>
      </c>
      <c r="K522" s="290"/>
      <c r="L522" s="291"/>
      <c r="M522" s="292" t="s">
        <v>1</v>
      </c>
      <c r="N522" s="293" t="s">
        <v>43</v>
      </c>
      <c r="O522" s="92"/>
      <c r="P522" s="231">
        <f>O522*H522</f>
        <v>0</v>
      </c>
      <c r="Q522" s="231">
        <v>0.0011000000000000001</v>
      </c>
      <c r="R522" s="231">
        <f>Q522*H522</f>
        <v>0.0066</v>
      </c>
      <c r="S522" s="231">
        <v>0</v>
      </c>
      <c r="T522" s="232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3" t="s">
        <v>305</v>
      </c>
      <c r="AT522" s="233" t="s">
        <v>695</v>
      </c>
      <c r="AU522" s="233" t="s">
        <v>87</v>
      </c>
      <c r="AY522" s="18" t="s">
        <v>155</v>
      </c>
      <c r="BE522" s="234">
        <f>IF(N522="základní",J522,0)</f>
        <v>0</v>
      </c>
      <c r="BF522" s="234">
        <f>IF(N522="snížená",J522,0)</f>
        <v>0</v>
      </c>
      <c r="BG522" s="234">
        <f>IF(N522="zákl. přenesená",J522,0)</f>
        <v>0</v>
      </c>
      <c r="BH522" s="234">
        <f>IF(N522="sníž. přenesená",J522,0)</f>
        <v>0</v>
      </c>
      <c r="BI522" s="234">
        <f>IF(N522="nulová",J522,0)</f>
        <v>0</v>
      </c>
      <c r="BJ522" s="18" t="s">
        <v>85</v>
      </c>
      <c r="BK522" s="234">
        <f>ROUND(I522*H522,2)</f>
        <v>0</v>
      </c>
      <c r="BL522" s="18" t="s">
        <v>161</v>
      </c>
      <c r="BM522" s="233" t="s">
        <v>2238</v>
      </c>
    </row>
    <row r="523" s="2" customFormat="1" ht="21.75" customHeight="1">
      <c r="A523" s="39"/>
      <c r="B523" s="40"/>
      <c r="C523" s="283" t="s">
        <v>1083</v>
      </c>
      <c r="D523" s="283" t="s">
        <v>695</v>
      </c>
      <c r="E523" s="284" t="s">
        <v>2239</v>
      </c>
      <c r="F523" s="285" t="s">
        <v>2240</v>
      </c>
      <c r="G523" s="286" t="s">
        <v>761</v>
      </c>
      <c r="H523" s="287">
        <v>6</v>
      </c>
      <c r="I523" s="288"/>
      <c r="J523" s="289">
        <f>ROUND(I523*H523,2)</f>
        <v>0</v>
      </c>
      <c r="K523" s="290"/>
      <c r="L523" s="291"/>
      <c r="M523" s="292" t="s">
        <v>1</v>
      </c>
      <c r="N523" s="293" t="s">
        <v>43</v>
      </c>
      <c r="O523" s="92"/>
      <c r="P523" s="231">
        <f>O523*H523</f>
        <v>0</v>
      </c>
      <c r="Q523" s="231">
        <v>0.0035000000000000001</v>
      </c>
      <c r="R523" s="231">
        <f>Q523*H523</f>
        <v>0.021000000000000001</v>
      </c>
      <c r="S523" s="231">
        <v>0</v>
      </c>
      <c r="T523" s="232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3" t="s">
        <v>305</v>
      </c>
      <c r="AT523" s="233" t="s">
        <v>695</v>
      </c>
      <c r="AU523" s="233" t="s">
        <v>87</v>
      </c>
      <c r="AY523" s="18" t="s">
        <v>155</v>
      </c>
      <c r="BE523" s="234">
        <f>IF(N523="základní",J523,0)</f>
        <v>0</v>
      </c>
      <c r="BF523" s="234">
        <f>IF(N523="snížená",J523,0)</f>
        <v>0</v>
      </c>
      <c r="BG523" s="234">
        <f>IF(N523="zákl. přenesená",J523,0)</f>
        <v>0</v>
      </c>
      <c r="BH523" s="234">
        <f>IF(N523="sníž. přenesená",J523,0)</f>
        <v>0</v>
      </c>
      <c r="BI523" s="234">
        <f>IF(N523="nulová",J523,0)</f>
        <v>0</v>
      </c>
      <c r="BJ523" s="18" t="s">
        <v>85</v>
      </c>
      <c r="BK523" s="234">
        <f>ROUND(I523*H523,2)</f>
        <v>0</v>
      </c>
      <c r="BL523" s="18" t="s">
        <v>161</v>
      </c>
      <c r="BM523" s="233" t="s">
        <v>2241</v>
      </c>
    </row>
    <row r="524" s="2" customFormat="1" ht="21.75" customHeight="1">
      <c r="A524" s="39"/>
      <c r="B524" s="40"/>
      <c r="C524" s="221" t="s">
        <v>1091</v>
      </c>
      <c r="D524" s="221" t="s">
        <v>157</v>
      </c>
      <c r="E524" s="222" t="s">
        <v>2242</v>
      </c>
      <c r="F524" s="223" t="s">
        <v>2243</v>
      </c>
      <c r="G524" s="224" t="s">
        <v>761</v>
      </c>
      <c r="H524" s="225">
        <v>2</v>
      </c>
      <c r="I524" s="226"/>
      <c r="J524" s="227">
        <f>ROUND(I524*H524,2)</f>
        <v>0</v>
      </c>
      <c r="K524" s="228"/>
      <c r="L524" s="45"/>
      <c r="M524" s="229" t="s">
        <v>1</v>
      </c>
      <c r="N524" s="230" t="s">
        <v>43</v>
      </c>
      <c r="O524" s="92"/>
      <c r="P524" s="231">
        <f>O524*H524</f>
        <v>0</v>
      </c>
      <c r="Q524" s="231">
        <v>0.0016199999999999999</v>
      </c>
      <c r="R524" s="231">
        <f>Q524*H524</f>
        <v>0.0032399999999999998</v>
      </c>
      <c r="S524" s="231">
        <v>0</v>
      </c>
      <c r="T524" s="232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3" t="s">
        <v>161</v>
      </c>
      <c r="AT524" s="233" t="s">
        <v>157</v>
      </c>
      <c r="AU524" s="233" t="s">
        <v>87</v>
      </c>
      <c r="AY524" s="18" t="s">
        <v>155</v>
      </c>
      <c r="BE524" s="234">
        <f>IF(N524="základní",J524,0)</f>
        <v>0</v>
      </c>
      <c r="BF524" s="234">
        <f>IF(N524="snížená",J524,0)</f>
        <v>0</v>
      </c>
      <c r="BG524" s="234">
        <f>IF(N524="zákl. přenesená",J524,0)</f>
        <v>0</v>
      </c>
      <c r="BH524" s="234">
        <f>IF(N524="sníž. přenesená",J524,0)</f>
        <v>0</v>
      </c>
      <c r="BI524" s="234">
        <f>IF(N524="nulová",J524,0)</f>
        <v>0</v>
      </c>
      <c r="BJ524" s="18" t="s">
        <v>85</v>
      </c>
      <c r="BK524" s="234">
        <f>ROUND(I524*H524,2)</f>
        <v>0</v>
      </c>
      <c r="BL524" s="18" t="s">
        <v>161</v>
      </c>
      <c r="BM524" s="233" t="s">
        <v>2244</v>
      </c>
    </row>
    <row r="525" s="2" customFormat="1">
      <c r="A525" s="39"/>
      <c r="B525" s="40"/>
      <c r="C525" s="41"/>
      <c r="D525" s="235" t="s">
        <v>163</v>
      </c>
      <c r="E525" s="41"/>
      <c r="F525" s="236" t="s">
        <v>2245</v>
      </c>
      <c r="G525" s="41"/>
      <c r="H525" s="41"/>
      <c r="I525" s="237"/>
      <c r="J525" s="41"/>
      <c r="K525" s="41"/>
      <c r="L525" s="45"/>
      <c r="M525" s="238"/>
      <c r="N525" s="239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163</v>
      </c>
      <c r="AU525" s="18" t="s">
        <v>87</v>
      </c>
    </row>
    <row r="526" s="2" customFormat="1" ht="21.75" customHeight="1">
      <c r="A526" s="39"/>
      <c r="B526" s="40"/>
      <c r="C526" s="283" t="s">
        <v>1097</v>
      </c>
      <c r="D526" s="283" t="s">
        <v>695</v>
      </c>
      <c r="E526" s="284" t="s">
        <v>2246</v>
      </c>
      <c r="F526" s="285" t="s">
        <v>2247</v>
      </c>
      <c r="G526" s="286" t="s">
        <v>761</v>
      </c>
      <c r="H526" s="287">
        <v>2</v>
      </c>
      <c r="I526" s="288"/>
      <c r="J526" s="289">
        <f>ROUND(I526*H526,2)</f>
        <v>0</v>
      </c>
      <c r="K526" s="290"/>
      <c r="L526" s="291"/>
      <c r="M526" s="292" t="s">
        <v>1</v>
      </c>
      <c r="N526" s="293" t="s">
        <v>43</v>
      </c>
      <c r="O526" s="92"/>
      <c r="P526" s="231">
        <f>O526*H526</f>
        <v>0</v>
      </c>
      <c r="Q526" s="231">
        <v>0.017999999999999999</v>
      </c>
      <c r="R526" s="231">
        <f>Q526*H526</f>
        <v>0.035999999999999997</v>
      </c>
      <c r="S526" s="231">
        <v>0</v>
      </c>
      <c r="T526" s="232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3" t="s">
        <v>305</v>
      </c>
      <c r="AT526" s="233" t="s">
        <v>695</v>
      </c>
      <c r="AU526" s="233" t="s">
        <v>87</v>
      </c>
      <c r="AY526" s="18" t="s">
        <v>155</v>
      </c>
      <c r="BE526" s="234">
        <f>IF(N526="základní",J526,0)</f>
        <v>0</v>
      </c>
      <c r="BF526" s="234">
        <f>IF(N526="snížená",J526,0)</f>
        <v>0</v>
      </c>
      <c r="BG526" s="234">
        <f>IF(N526="zákl. přenesená",J526,0)</f>
        <v>0</v>
      </c>
      <c r="BH526" s="234">
        <f>IF(N526="sníž. přenesená",J526,0)</f>
        <v>0</v>
      </c>
      <c r="BI526" s="234">
        <f>IF(N526="nulová",J526,0)</f>
        <v>0</v>
      </c>
      <c r="BJ526" s="18" t="s">
        <v>85</v>
      </c>
      <c r="BK526" s="234">
        <f>ROUND(I526*H526,2)</f>
        <v>0</v>
      </c>
      <c r="BL526" s="18" t="s">
        <v>161</v>
      </c>
      <c r="BM526" s="233" t="s">
        <v>2248</v>
      </c>
    </row>
    <row r="527" s="2" customFormat="1">
      <c r="A527" s="39"/>
      <c r="B527" s="40"/>
      <c r="C527" s="41"/>
      <c r="D527" s="235" t="s">
        <v>163</v>
      </c>
      <c r="E527" s="41"/>
      <c r="F527" s="236" t="s">
        <v>2247</v>
      </c>
      <c r="G527" s="41"/>
      <c r="H527" s="41"/>
      <c r="I527" s="237"/>
      <c r="J527" s="41"/>
      <c r="K527" s="41"/>
      <c r="L527" s="45"/>
      <c r="M527" s="238"/>
      <c r="N527" s="239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163</v>
      </c>
      <c r="AU527" s="18" t="s">
        <v>87</v>
      </c>
    </row>
    <row r="528" s="2" customFormat="1" ht="21.75" customHeight="1">
      <c r="A528" s="39"/>
      <c r="B528" s="40"/>
      <c r="C528" s="283" t="s">
        <v>1103</v>
      </c>
      <c r="D528" s="283" t="s">
        <v>695</v>
      </c>
      <c r="E528" s="284" t="s">
        <v>2249</v>
      </c>
      <c r="F528" s="285" t="s">
        <v>2250</v>
      </c>
      <c r="G528" s="286" t="s">
        <v>761</v>
      </c>
      <c r="H528" s="287">
        <v>2</v>
      </c>
      <c r="I528" s="288"/>
      <c r="J528" s="289">
        <f>ROUND(I528*H528,2)</f>
        <v>0</v>
      </c>
      <c r="K528" s="290"/>
      <c r="L528" s="291"/>
      <c r="M528" s="292" t="s">
        <v>1</v>
      </c>
      <c r="N528" s="293" t="s">
        <v>43</v>
      </c>
      <c r="O528" s="92"/>
      <c r="P528" s="231">
        <f>O528*H528</f>
        <v>0</v>
      </c>
      <c r="Q528" s="231">
        <v>0.0035000000000000001</v>
      </c>
      <c r="R528" s="231">
        <f>Q528*H528</f>
        <v>0.0070000000000000001</v>
      </c>
      <c r="S528" s="231">
        <v>0</v>
      </c>
      <c r="T528" s="232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3" t="s">
        <v>305</v>
      </c>
      <c r="AT528" s="233" t="s">
        <v>695</v>
      </c>
      <c r="AU528" s="233" t="s">
        <v>87</v>
      </c>
      <c r="AY528" s="18" t="s">
        <v>155</v>
      </c>
      <c r="BE528" s="234">
        <f>IF(N528="základní",J528,0)</f>
        <v>0</v>
      </c>
      <c r="BF528" s="234">
        <f>IF(N528="snížená",J528,0)</f>
        <v>0</v>
      </c>
      <c r="BG528" s="234">
        <f>IF(N528="zákl. přenesená",J528,0)</f>
        <v>0</v>
      </c>
      <c r="BH528" s="234">
        <f>IF(N528="sníž. přenesená",J528,0)</f>
        <v>0</v>
      </c>
      <c r="BI528" s="234">
        <f>IF(N528="nulová",J528,0)</f>
        <v>0</v>
      </c>
      <c r="BJ528" s="18" t="s">
        <v>85</v>
      </c>
      <c r="BK528" s="234">
        <f>ROUND(I528*H528,2)</f>
        <v>0</v>
      </c>
      <c r="BL528" s="18" t="s">
        <v>161</v>
      </c>
      <c r="BM528" s="233" t="s">
        <v>2251</v>
      </c>
    </row>
    <row r="529" s="2" customFormat="1">
      <c r="A529" s="39"/>
      <c r="B529" s="40"/>
      <c r="C529" s="41"/>
      <c r="D529" s="235" t="s">
        <v>163</v>
      </c>
      <c r="E529" s="41"/>
      <c r="F529" s="236" t="s">
        <v>2250</v>
      </c>
      <c r="G529" s="41"/>
      <c r="H529" s="41"/>
      <c r="I529" s="237"/>
      <c r="J529" s="41"/>
      <c r="K529" s="41"/>
      <c r="L529" s="45"/>
      <c r="M529" s="238"/>
      <c r="N529" s="239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163</v>
      </c>
      <c r="AU529" s="18" t="s">
        <v>87</v>
      </c>
    </row>
    <row r="530" s="2" customFormat="1" ht="16.5" customHeight="1">
      <c r="A530" s="39"/>
      <c r="B530" s="40"/>
      <c r="C530" s="221" t="s">
        <v>1109</v>
      </c>
      <c r="D530" s="221" t="s">
        <v>157</v>
      </c>
      <c r="E530" s="222" t="s">
        <v>2252</v>
      </c>
      <c r="F530" s="223" t="s">
        <v>2253</v>
      </c>
      <c r="G530" s="224" t="s">
        <v>761</v>
      </c>
      <c r="H530" s="225">
        <v>2</v>
      </c>
      <c r="I530" s="226"/>
      <c r="J530" s="227">
        <f>ROUND(I530*H530,2)</f>
        <v>0</v>
      </c>
      <c r="K530" s="228"/>
      <c r="L530" s="45"/>
      <c r="M530" s="229" t="s">
        <v>1</v>
      </c>
      <c r="N530" s="230" t="s">
        <v>43</v>
      </c>
      <c r="O530" s="92"/>
      <c r="P530" s="231">
        <f>O530*H530</f>
        <v>0</v>
      </c>
      <c r="Q530" s="231">
        <v>0.00034000000000000002</v>
      </c>
      <c r="R530" s="231">
        <f>Q530*H530</f>
        <v>0.00068000000000000005</v>
      </c>
      <c r="S530" s="231">
        <v>0</v>
      </c>
      <c r="T530" s="232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3" t="s">
        <v>161</v>
      </c>
      <c r="AT530" s="233" t="s">
        <v>157</v>
      </c>
      <c r="AU530" s="233" t="s">
        <v>87</v>
      </c>
      <c r="AY530" s="18" t="s">
        <v>155</v>
      </c>
      <c r="BE530" s="234">
        <f>IF(N530="základní",J530,0)</f>
        <v>0</v>
      </c>
      <c r="BF530" s="234">
        <f>IF(N530="snížená",J530,0)</f>
        <v>0</v>
      </c>
      <c r="BG530" s="234">
        <f>IF(N530="zákl. přenesená",J530,0)</f>
        <v>0</v>
      </c>
      <c r="BH530" s="234">
        <f>IF(N530="sníž. přenesená",J530,0)</f>
        <v>0</v>
      </c>
      <c r="BI530" s="234">
        <f>IF(N530="nulová",J530,0)</f>
        <v>0</v>
      </c>
      <c r="BJ530" s="18" t="s">
        <v>85</v>
      </c>
      <c r="BK530" s="234">
        <f>ROUND(I530*H530,2)</f>
        <v>0</v>
      </c>
      <c r="BL530" s="18" t="s">
        <v>161</v>
      </c>
      <c r="BM530" s="233" t="s">
        <v>2254</v>
      </c>
    </row>
    <row r="531" s="2" customFormat="1">
      <c r="A531" s="39"/>
      <c r="B531" s="40"/>
      <c r="C531" s="41"/>
      <c r="D531" s="235" t="s">
        <v>163</v>
      </c>
      <c r="E531" s="41"/>
      <c r="F531" s="236" t="s">
        <v>2253</v>
      </c>
      <c r="G531" s="41"/>
      <c r="H531" s="41"/>
      <c r="I531" s="237"/>
      <c r="J531" s="41"/>
      <c r="K531" s="41"/>
      <c r="L531" s="45"/>
      <c r="M531" s="238"/>
      <c r="N531" s="239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163</v>
      </c>
      <c r="AU531" s="18" t="s">
        <v>87</v>
      </c>
    </row>
    <row r="532" s="2" customFormat="1" ht="21.75" customHeight="1">
      <c r="A532" s="39"/>
      <c r="B532" s="40"/>
      <c r="C532" s="283" t="s">
        <v>1114</v>
      </c>
      <c r="D532" s="283" t="s">
        <v>695</v>
      </c>
      <c r="E532" s="284" t="s">
        <v>2255</v>
      </c>
      <c r="F532" s="285" t="s">
        <v>2256</v>
      </c>
      <c r="G532" s="286" t="s">
        <v>761</v>
      </c>
      <c r="H532" s="287">
        <v>2</v>
      </c>
      <c r="I532" s="288"/>
      <c r="J532" s="289">
        <f>ROUND(I532*H532,2)</f>
        <v>0</v>
      </c>
      <c r="K532" s="290"/>
      <c r="L532" s="291"/>
      <c r="M532" s="292" t="s">
        <v>1</v>
      </c>
      <c r="N532" s="293" t="s">
        <v>43</v>
      </c>
      <c r="O532" s="92"/>
      <c r="P532" s="231">
        <f>O532*H532</f>
        <v>0</v>
      </c>
      <c r="Q532" s="231">
        <v>0.037499999999999999</v>
      </c>
      <c r="R532" s="231">
        <f>Q532*H532</f>
        <v>0.074999999999999997</v>
      </c>
      <c r="S532" s="231">
        <v>0</v>
      </c>
      <c r="T532" s="232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3" t="s">
        <v>305</v>
      </c>
      <c r="AT532" s="233" t="s">
        <v>695</v>
      </c>
      <c r="AU532" s="233" t="s">
        <v>87</v>
      </c>
      <c r="AY532" s="18" t="s">
        <v>155</v>
      </c>
      <c r="BE532" s="234">
        <f>IF(N532="základní",J532,0)</f>
        <v>0</v>
      </c>
      <c r="BF532" s="234">
        <f>IF(N532="snížená",J532,0)</f>
        <v>0</v>
      </c>
      <c r="BG532" s="234">
        <f>IF(N532="zákl. přenesená",J532,0)</f>
        <v>0</v>
      </c>
      <c r="BH532" s="234">
        <f>IF(N532="sníž. přenesená",J532,0)</f>
        <v>0</v>
      </c>
      <c r="BI532" s="234">
        <f>IF(N532="nulová",J532,0)</f>
        <v>0</v>
      </c>
      <c r="BJ532" s="18" t="s">
        <v>85</v>
      </c>
      <c r="BK532" s="234">
        <f>ROUND(I532*H532,2)</f>
        <v>0</v>
      </c>
      <c r="BL532" s="18" t="s">
        <v>161</v>
      </c>
      <c r="BM532" s="233" t="s">
        <v>2257</v>
      </c>
    </row>
    <row r="533" s="2" customFormat="1">
      <c r="A533" s="39"/>
      <c r="B533" s="40"/>
      <c r="C533" s="41"/>
      <c r="D533" s="235" t="s">
        <v>163</v>
      </c>
      <c r="E533" s="41"/>
      <c r="F533" s="236" t="s">
        <v>2256</v>
      </c>
      <c r="G533" s="41"/>
      <c r="H533" s="41"/>
      <c r="I533" s="237"/>
      <c r="J533" s="41"/>
      <c r="K533" s="41"/>
      <c r="L533" s="45"/>
      <c r="M533" s="238"/>
      <c r="N533" s="239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163</v>
      </c>
      <c r="AU533" s="18" t="s">
        <v>87</v>
      </c>
    </row>
    <row r="534" s="2" customFormat="1" ht="16.5" customHeight="1">
      <c r="A534" s="39"/>
      <c r="B534" s="40"/>
      <c r="C534" s="283" t="s">
        <v>1118</v>
      </c>
      <c r="D534" s="283" t="s">
        <v>695</v>
      </c>
      <c r="E534" s="284" t="s">
        <v>2258</v>
      </c>
      <c r="F534" s="285" t="s">
        <v>2259</v>
      </c>
      <c r="G534" s="286" t="s">
        <v>761</v>
      </c>
      <c r="H534" s="287">
        <v>2</v>
      </c>
      <c r="I534" s="288"/>
      <c r="J534" s="289">
        <f>ROUND(I534*H534,2)</f>
        <v>0</v>
      </c>
      <c r="K534" s="290"/>
      <c r="L534" s="291"/>
      <c r="M534" s="292" t="s">
        <v>1</v>
      </c>
      <c r="N534" s="293" t="s">
        <v>43</v>
      </c>
      <c r="O534" s="92"/>
      <c r="P534" s="231">
        <f>O534*H534</f>
        <v>0</v>
      </c>
      <c r="Q534" s="231">
        <v>0.049000000000000002</v>
      </c>
      <c r="R534" s="231">
        <f>Q534*H534</f>
        <v>0.098000000000000004</v>
      </c>
      <c r="S534" s="231">
        <v>0</v>
      </c>
      <c r="T534" s="232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3" t="s">
        <v>305</v>
      </c>
      <c r="AT534" s="233" t="s">
        <v>695</v>
      </c>
      <c r="AU534" s="233" t="s">
        <v>87</v>
      </c>
      <c r="AY534" s="18" t="s">
        <v>155</v>
      </c>
      <c r="BE534" s="234">
        <f>IF(N534="základní",J534,0)</f>
        <v>0</v>
      </c>
      <c r="BF534" s="234">
        <f>IF(N534="snížená",J534,0)</f>
        <v>0</v>
      </c>
      <c r="BG534" s="234">
        <f>IF(N534="zákl. přenesená",J534,0)</f>
        <v>0</v>
      </c>
      <c r="BH534" s="234">
        <f>IF(N534="sníž. přenesená",J534,0)</f>
        <v>0</v>
      </c>
      <c r="BI534" s="234">
        <f>IF(N534="nulová",J534,0)</f>
        <v>0</v>
      </c>
      <c r="BJ534" s="18" t="s">
        <v>85</v>
      </c>
      <c r="BK534" s="234">
        <f>ROUND(I534*H534,2)</f>
        <v>0</v>
      </c>
      <c r="BL534" s="18" t="s">
        <v>161</v>
      </c>
      <c r="BM534" s="233" t="s">
        <v>2260</v>
      </c>
    </row>
    <row r="535" s="2" customFormat="1">
      <c r="A535" s="39"/>
      <c r="B535" s="40"/>
      <c r="C535" s="41"/>
      <c r="D535" s="235" t="s">
        <v>163</v>
      </c>
      <c r="E535" s="41"/>
      <c r="F535" s="236" t="s">
        <v>2261</v>
      </c>
      <c r="G535" s="41"/>
      <c r="H535" s="41"/>
      <c r="I535" s="237"/>
      <c r="J535" s="41"/>
      <c r="K535" s="41"/>
      <c r="L535" s="45"/>
      <c r="M535" s="238"/>
      <c r="N535" s="239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163</v>
      </c>
      <c r="AU535" s="18" t="s">
        <v>87</v>
      </c>
    </row>
    <row r="536" s="2" customFormat="1" ht="21.75" customHeight="1">
      <c r="A536" s="39"/>
      <c r="B536" s="40"/>
      <c r="C536" s="221" t="s">
        <v>1122</v>
      </c>
      <c r="D536" s="221" t="s">
        <v>157</v>
      </c>
      <c r="E536" s="222" t="s">
        <v>2262</v>
      </c>
      <c r="F536" s="223" t="s">
        <v>2263</v>
      </c>
      <c r="G536" s="224" t="s">
        <v>761</v>
      </c>
      <c r="H536" s="225">
        <v>1</v>
      </c>
      <c r="I536" s="226"/>
      <c r="J536" s="227">
        <f>ROUND(I536*H536,2)</f>
        <v>0</v>
      </c>
      <c r="K536" s="228"/>
      <c r="L536" s="45"/>
      <c r="M536" s="229" t="s">
        <v>1</v>
      </c>
      <c r="N536" s="230" t="s">
        <v>43</v>
      </c>
      <c r="O536" s="92"/>
      <c r="P536" s="231">
        <f>O536*H536</f>
        <v>0</v>
      </c>
      <c r="Q536" s="231">
        <v>0.00165</v>
      </c>
      <c r="R536" s="231">
        <f>Q536*H536</f>
        <v>0.00165</v>
      </c>
      <c r="S536" s="231">
        <v>0</v>
      </c>
      <c r="T536" s="232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3" t="s">
        <v>161</v>
      </c>
      <c r="AT536" s="233" t="s">
        <v>157</v>
      </c>
      <c r="AU536" s="233" t="s">
        <v>87</v>
      </c>
      <c r="AY536" s="18" t="s">
        <v>155</v>
      </c>
      <c r="BE536" s="234">
        <f>IF(N536="základní",J536,0)</f>
        <v>0</v>
      </c>
      <c r="BF536" s="234">
        <f>IF(N536="snížená",J536,0)</f>
        <v>0</v>
      </c>
      <c r="BG536" s="234">
        <f>IF(N536="zákl. přenesená",J536,0)</f>
        <v>0</v>
      </c>
      <c r="BH536" s="234">
        <f>IF(N536="sníž. přenesená",J536,0)</f>
        <v>0</v>
      </c>
      <c r="BI536" s="234">
        <f>IF(N536="nulová",J536,0)</f>
        <v>0</v>
      </c>
      <c r="BJ536" s="18" t="s">
        <v>85</v>
      </c>
      <c r="BK536" s="234">
        <f>ROUND(I536*H536,2)</f>
        <v>0</v>
      </c>
      <c r="BL536" s="18" t="s">
        <v>161</v>
      </c>
      <c r="BM536" s="233" t="s">
        <v>2264</v>
      </c>
    </row>
    <row r="537" s="2" customFormat="1">
      <c r="A537" s="39"/>
      <c r="B537" s="40"/>
      <c r="C537" s="41"/>
      <c r="D537" s="235" t="s">
        <v>163</v>
      </c>
      <c r="E537" s="41"/>
      <c r="F537" s="236" t="s">
        <v>2265</v>
      </c>
      <c r="G537" s="41"/>
      <c r="H537" s="41"/>
      <c r="I537" s="237"/>
      <c r="J537" s="41"/>
      <c r="K537" s="41"/>
      <c r="L537" s="45"/>
      <c r="M537" s="238"/>
      <c r="N537" s="239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163</v>
      </c>
      <c r="AU537" s="18" t="s">
        <v>87</v>
      </c>
    </row>
    <row r="538" s="2" customFormat="1" ht="21.75" customHeight="1">
      <c r="A538" s="39"/>
      <c r="B538" s="40"/>
      <c r="C538" s="283" t="s">
        <v>1126</v>
      </c>
      <c r="D538" s="283" t="s">
        <v>695</v>
      </c>
      <c r="E538" s="284" t="s">
        <v>2266</v>
      </c>
      <c r="F538" s="285" t="s">
        <v>2267</v>
      </c>
      <c r="G538" s="286" t="s">
        <v>761</v>
      </c>
      <c r="H538" s="287">
        <v>1</v>
      </c>
      <c r="I538" s="288"/>
      <c r="J538" s="289">
        <f>ROUND(I538*H538,2)</f>
        <v>0</v>
      </c>
      <c r="K538" s="290"/>
      <c r="L538" s="291"/>
      <c r="M538" s="292" t="s">
        <v>1</v>
      </c>
      <c r="N538" s="293" t="s">
        <v>43</v>
      </c>
      <c r="O538" s="92"/>
      <c r="P538" s="231">
        <f>O538*H538</f>
        <v>0</v>
      </c>
      <c r="Q538" s="231">
        <v>0.023</v>
      </c>
      <c r="R538" s="231">
        <f>Q538*H538</f>
        <v>0.023</v>
      </c>
      <c r="S538" s="231">
        <v>0</v>
      </c>
      <c r="T538" s="232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3" t="s">
        <v>305</v>
      </c>
      <c r="AT538" s="233" t="s">
        <v>695</v>
      </c>
      <c r="AU538" s="233" t="s">
        <v>87</v>
      </c>
      <c r="AY538" s="18" t="s">
        <v>155</v>
      </c>
      <c r="BE538" s="234">
        <f>IF(N538="základní",J538,0)</f>
        <v>0</v>
      </c>
      <c r="BF538" s="234">
        <f>IF(N538="snížená",J538,0)</f>
        <v>0</v>
      </c>
      <c r="BG538" s="234">
        <f>IF(N538="zákl. přenesená",J538,0)</f>
        <v>0</v>
      </c>
      <c r="BH538" s="234">
        <f>IF(N538="sníž. přenesená",J538,0)</f>
        <v>0</v>
      </c>
      <c r="BI538" s="234">
        <f>IF(N538="nulová",J538,0)</f>
        <v>0</v>
      </c>
      <c r="BJ538" s="18" t="s">
        <v>85</v>
      </c>
      <c r="BK538" s="234">
        <f>ROUND(I538*H538,2)</f>
        <v>0</v>
      </c>
      <c r="BL538" s="18" t="s">
        <v>161</v>
      </c>
      <c r="BM538" s="233" t="s">
        <v>2268</v>
      </c>
    </row>
    <row r="539" s="2" customFormat="1">
      <c r="A539" s="39"/>
      <c r="B539" s="40"/>
      <c r="C539" s="41"/>
      <c r="D539" s="235" t="s">
        <v>163</v>
      </c>
      <c r="E539" s="41"/>
      <c r="F539" s="236" t="s">
        <v>2267</v>
      </c>
      <c r="G539" s="41"/>
      <c r="H539" s="41"/>
      <c r="I539" s="237"/>
      <c r="J539" s="41"/>
      <c r="K539" s="41"/>
      <c r="L539" s="45"/>
      <c r="M539" s="238"/>
      <c r="N539" s="239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163</v>
      </c>
      <c r="AU539" s="18" t="s">
        <v>87</v>
      </c>
    </row>
    <row r="540" s="2" customFormat="1" ht="21.75" customHeight="1">
      <c r="A540" s="39"/>
      <c r="B540" s="40"/>
      <c r="C540" s="283" t="s">
        <v>1130</v>
      </c>
      <c r="D540" s="283" t="s">
        <v>695</v>
      </c>
      <c r="E540" s="284" t="s">
        <v>2269</v>
      </c>
      <c r="F540" s="285" t="s">
        <v>2270</v>
      </c>
      <c r="G540" s="286" t="s">
        <v>761</v>
      </c>
      <c r="H540" s="287">
        <v>1</v>
      </c>
      <c r="I540" s="288"/>
      <c r="J540" s="289">
        <f>ROUND(I540*H540,2)</f>
        <v>0</v>
      </c>
      <c r="K540" s="290"/>
      <c r="L540" s="291"/>
      <c r="M540" s="292" t="s">
        <v>1</v>
      </c>
      <c r="N540" s="293" t="s">
        <v>43</v>
      </c>
      <c r="O540" s="92"/>
      <c r="P540" s="231">
        <f>O540*H540</f>
        <v>0</v>
      </c>
      <c r="Q540" s="231">
        <v>0.0040000000000000001</v>
      </c>
      <c r="R540" s="231">
        <f>Q540*H540</f>
        <v>0.0040000000000000001</v>
      </c>
      <c r="S540" s="231">
        <v>0</v>
      </c>
      <c r="T540" s="232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3" t="s">
        <v>305</v>
      </c>
      <c r="AT540" s="233" t="s">
        <v>695</v>
      </c>
      <c r="AU540" s="233" t="s">
        <v>87</v>
      </c>
      <c r="AY540" s="18" t="s">
        <v>155</v>
      </c>
      <c r="BE540" s="234">
        <f>IF(N540="základní",J540,0)</f>
        <v>0</v>
      </c>
      <c r="BF540" s="234">
        <f>IF(N540="snížená",J540,0)</f>
        <v>0</v>
      </c>
      <c r="BG540" s="234">
        <f>IF(N540="zákl. přenesená",J540,0)</f>
        <v>0</v>
      </c>
      <c r="BH540" s="234">
        <f>IF(N540="sníž. přenesená",J540,0)</f>
        <v>0</v>
      </c>
      <c r="BI540" s="234">
        <f>IF(N540="nulová",J540,0)</f>
        <v>0</v>
      </c>
      <c r="BJ540" s="18" t="s">
        <v>85</v>
      </c>
      <c r="BK540" s="234">
        <f>ROUND(I540*H540,2)</f>
        <v>0</v>
      </c>
      <c r="BL540" s="18" t="s">
        <v>161</v>
      </c>
      <c r="BM540" s="233" t="s">
        <v>2271</v>
      </c>
    </row>
    <row r="541" s="2" customFormat="1">
      <c r="A541" s="39"/>
      <c r="B541" s="40"/>
      <c r="C541" s="41"/>
      <c r="D541" s="235" t="s">
        <v>163</v>
      </c>
      <c r="E541" s="41"/>
      <c r="F541" s="236" t="s">
        <v>2270</v>
      </c>
      <c r="G541" s="41"/>
      <c r="H541" s="41"/>
      <c r="I541" s="237"/>
      <c r="J541" s="41"/>
      <c r="K541" s="41"/>
      <c r="L541" s="45"/>
      <c r="M541" s="238"/>
      <c r="N541" s="239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163</v>
      </c>
      <c r="AU541" s="18" t="s">
        <v>87</v>
      </c>
    </row>
    <row r="542" s="2" customFormat="1" ht="21.75" customHeight="1">
      <c r="A542" s="39"/>
      <c r="B542" s="40"/>
      <c r="C542" s="221" t="s">
        <v>1134</v>
      </c>
      <c r="D542" s="221" t="s">
        <v>157</v>
      </c>
      <c r="E542" s="222" t="s">
        <v>2272</v>
      </c>
      <c r="F542" s="223" t="s">
        <v>2273</v>
      </c>
      <c r="G542" s="224" t="s">
        <v>761</v>
      </c>
      <c r="H542" s="225">
        <v>6</v>
      </c>
      <c r="I542" s="226"/>
      <c r="J542" s="227">
        <f>ROUND(I542*H542,2)</f>
        <v>0</v>
      </c>
      <c r="K542" s="228"/>
      <c r="L542" s="45"/>
      <c r="M542" s="229" t="s">
        <v>1</v>
      </c>
      <c r="N542" s="230" t="s">
        <v>43</v>
      </c>
      <c r="O542" s="92"/>
      <c r="P542" s="231">
        <f>O542*H542</f>
        <v>0</v>
      </c>
      <c r="Q542" s="231">
        <v>0</v>
      </c>
      <c r="R542" s="231">
        <f>Q542*H542</f>
        <v>0</v>
      </c>
      <c r="S542" s="231">
        <v>0</v>
      </c>
      <c r="T542" s="232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3" t="s">
        <v>161</v>
      </c>
      <c r="AT542" s="233" t="s">
        <v>157</v>
      </c>
      <c r="AU542" s="233" t="s">
        <v>87</v>
      </c>
      <c r="AY542" s="18" t="s">
        <v>155</v>
      </c>
      <c r="BE542" s="234">
        <f>IF(N542="základní",J542,0)</f>
        <v>0</v>
      </c>
      <c r="BF542" s="234">
        <f>IF(N542="snížená",J542,0)</f>
        <v>0</v>
      </c>
      <c r="BG542" s="234">
        <f>IF(N542="zákl. přenesená",J542,0)</f>
        <v>0</v>
      </c>
      <c r="BH542" s="234">
        <f>IF(N542="sníž. přenesená",J542,0)</f>
        <v>0</v>
      </c>
      <c r="BI542" s="234">
        <f>IF(N542="nulová",J542,0)</f>
        <v>0</v>
      </c>
      <c r="BJ542" s="18" t="s">
        <v>85</v>
      </c>
      <c r="BK542" s="234">
        <f>ROUND(I542*H542,2)</f>
        <v>0</v>
      </c>
      <c r="BL542" s="18" t="s">
        <v>161</v>
      </c>
      <c r="BM542" s="233" t="s">
        <v>2274</v>
      </c>
    </row>
    <row r="543" s="2" customFormat="1">
      <c r="A543" s="39"/>
      <c r="B543" s="40"/>
      <c r="C543" s="41"/>
      <c r="D543" s="235" t="s">
        <v>163</v>
      </c>
      <c r="E543" s="41"/>
      <c r="F543" s="236" t="s">
        <v>2275</v>
      </c>
      <c r="G543" s="41"/>
      <c r="H543" s="41"/>
      <c r="I543" s="237"/>
      <c r="J543" s="41"/>
      <c r="K543" s="41"/>
      <c r="L543" s="45"/>
      <c r="M543" s="238"/>
      <c r="N543" s="239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163</v>
      </c>
      <c r="AU543" s="18" t="s">
        <v>87</v>
      </c>
    </row>
    <row r="544" s="2" customFormat="1" ht="21.75" customHeight="1">
      <c r="A544" s="39"/>
      <c r="B544" s="40"/>
      <c r="C544" s="283" t="s">
        <v>1139</v>
      </c>
      <c r="D544" s="283" t="s">
        <v>695</v>
      </c>
      <c r="E544" s="284" t="s">
        <v>2276</v>
      </c>
      <c r="F544" s="285" t="s">
        <v>2277</v>
      </c>
      <c r="G544" s="286" t="s">
        <v>761</v>
      </c>
      <c r="H544" s="287">
        <v>6</v>
      </c>
      <c r="I544" s="288"/>
      <c r="J544" s="289">
        <f>ROUND(I544*H544,2)</f>
        <v>0</v>
      </c>
      <c r="K544" s="290"/>
      <c r="L544" s="291"/>
      <c r="M544" s="292" t="s">
        <v>1</v>
      </c>
      <c r="N544" s="293" t="s">
        <v>43</v>
      </c>
      <c r="O544" s="92"/>
      <c r="P544" s="231">
        <f>O544*H544</f>
        <v>0</v>
      </c>
      <c r="Q544" s="231">
        <v>0.0080999999999999996</v>
      </c>
      <c r="R544" s="231">
        <f>Q544*H544</f>
        <v>0.048599999999999997</v>
      </c>
      <c r="S544" s="231">
        <v>0</v>
      </c>
      <c r="T544" s="232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3" t="s">
        <v>305</v>
      </c>
      <c r="AT544" s="233" t="s">
        <v>695</v>
      </c>
      <c r="AU544" s="233" t="s">
        <v>87</v>
      </c>
      <c r="AY544" s="18" t="s">
        <v>155</v>
      </c>
      <c r="BE544" s="234">
        <f>IF(N544="základní",J544,0)</f>
        <v>0</v>
      </c>
      <c r="BF544" s="234">
        <f>IF(N544="snížená",J544,0)</f>
        <v>0</v>
      </c>
      <c r="BG544" s="234">
        <f>IF(N544="zákl. přenesená",J544,0)</f>
        <v>0</v>
      </c>
      <c r="BH544" s="234">
        <f>IF(N544="sníž. přenesená",J544,0)</f>
        <v>0</v>
      </c>
      <c r="BI544" s="234">
        <f>IF(N544="nulová",J544,0)</f>
        <v>0</v>
      </c>
      <c r="BJ544" s="18" t="s">
        <v>85</v>
      </c>
      <c r="BK544" s="234">
        <f>ROUND(I544*H544,2)</f>
        <v>0</v>
      </c>
      <c r="BL544" s="18" t="s">
        <v>161</v>
      </c>
      <c r="BM544" s="233" t="s">
        <v>2278</v>
      </c>
    </row>
    <row r="545" s="2" customFormat="1">
      <c r="A545" s="39"/>
      <c r="B545" s="40"/>
      <c r="C545" s="41"/>
      <c r="D545" s="235" t="s">
        <v>163</v>
      </c>
      <c r="E545" s="41"/>
      <c r="F545" s="236" t="s">
        <v>2277</v>
      </c>
      <c r="G545" s="41"/>
      <c r="H545" s="41"/>
      <c r="I545" s="237"/>
      <c r="J545" s="41"/>
      <c r="K545" s="41"/>
      <c r="L545" s="45"/>
      <c r="M545" s="238"/>
      <c r="N545" s="239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163</v>
      </c>
      <c r="AU545" s="18" t="s">
        <v>87</v>
      </c>
    </row>
    <row r="546" s="2" customFormat="1" ht="21.75" customHeight="1">
      <c r="A546" s="39"/>
      <c r="B546" s="40"/>
      <c r="C546" s="221" t="s">
        <v>1151</v>
      </c>
      <c r="D546" s="221" t="s">
        <v>157</v>
      </c>
      <c r="E546" s="222" t="s">
        <v>1400</v>
      </c>
      <c r="F546" s="223" t="s">
        <v>1401</v>
      </c>
      <c r="G546" s="224" t="s">
        <v>363</v>
      </c>
      <c r="H546" s="225">
        <v>101</v>
      </c>
      <c r="I546" s="226"/>
      <c r="J546" s="227">
        <f>ROUND(I546*H546,2)</f>
        <v>0</v>
      </c>
      <c r="K546" s="228"/>
      <c r="L546" s="45"/>
      <c r="M546" s="229" t="s">
        <v>1</v>
      </c>
      <c r="N546" s="230" t="s">
        <v>43</v>
      </c>
      <c r="O546" s="92"/>
      <c r="P546" s="231">
        <f>O546*H546</f>
        <v>0</v>
      </c>
      <c r="Q546" s="231">
        <v>0</v>
      </c>
      <c r="R546" s="231">
        <f>Q546*H546</f>
        <v>0</v>
      </c>
      <c r="S546" s="231">
        <v>0</v>
      </c>
      <c r="T546" s="232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3" t="s">
        <v>161</v>
      </c>
      <c r="AT546" s="233" t="s">
        <v>157</v>
      </c>
      <c r="AU546" s="233" t="s">
        <v>87</v>
      </c>
      <c r="AY546" s="18" t="s">
        <v>155</v>
      </c>
      <c r="BE546" s="234">
        <f>IF(N546="základní",J546,0)</f>
        <v>0</v>
      </c>
      <c r="BF546" s="234">
        <f>IF(N546="snížená",J546,0)</f>
        <v>0</v>
      </c>
      <c r="BG546" s="234">
        <f>IF(N546="zákl. přenesená",J546,0)</f>
        <v>0</v>
      </c>
      <c r="BH546" s="234">
        <f>IF(N546="sníž. přenesená",J546,0)</f>
        <v>0</v>
      </c>
      <c r="BI546" s="234">
        <f>IF(N546="nulová",J546,0)</f>
        <v>0</v>
      </c>
      <c r="BJ546" s="18" t="s">
        <v>85</v>
      </c>
      <c r="BK546" s="234">
        <f>ROUND(I546*H546,2)</f>
        <v>0</v>
      </c>
      <c r="BL546" s="18" t="s">
        <v>161</v>
      </c>
      <c r="BM546" s="233" t="s">
        <v>2279</v>
      </c>
    </row>
    <row r="547" s="2" customFormat="1">
      <c r="A547" s="39"/>
      <c r="B547" s="40"/>
      <c r="C547" s="41"/>
      <c r="D547" s="235" t="s">
        <v>163</v>
      </c>
      <c r="E547" s="41"/>
      <c r="F547" s="236" t="s">
        <v>1403</v>
      </c>
      <c r="G547" s="41"/>
      <c r="H547" s="41"/>
      <c r="I547" s="237"/>
      <c r="J547" s="41"/>
      <c r="K547" s="41"/>
      <c r="L547" s="45"/>
      <c r="M547" s="238"/>
      <c r="N547" s="239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163</v>
      </c>
      <c r="AU547" s="18" t="s">
        <v>87</v>
      </c>
    </row>
    <row r="548" s="14" customFormat="1">
      <c r="A548" s="14"/>
      <c r="B548" s="250"/>
      <c r="C548" s="251"/>
      <c r="D548" s="235" t="s">
        <v>165</v>
      </c>
      <c r="E548" s="252" t="s">
        <v>1</v>
      </c>
      <c r="F548" s="253" t="s">
        <v>2280</v>
      </c>
      <c r="G548" s="251"/>
      <c r="H548" s="254">
        <v>101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165</v>
      </c>
      <c r="AU548" s="260" t="s">
        <v>87</v>
      </c>
      <c r="AV548" s="14" t="s">
        <v>87</v>
      </c>
      <c r="AW548" s="14" t="s">
        <v>33</v>
      </c>
      <c r="AX548" s="14" t="s">
        <v>85</v>
      </c>
      <c r="AY548" s="260" t="s">
        <v>155</v>
      </c>
    </row>
    <row r="549" s="2" customFormat="1" ht="21.75" customHeight="1">
      <c r="A549" s="39"/>
      <c r="B549" s="40"/>
      <c r="C549" s="221" t="s">
        <v>1156</v>
      </c>
      <c r="D549" s="221" t="s">
        <v>157</v>
      </c>
      <c r="E549" s="222" t="s">
        <v>2281</v>
      </c>
      <c r="F549" s="223" t="s">
        <v>2282</v>
      </c>
      <c r="G549" s="224" t="s">
        <v>363</v>
      </c>
      <c r="H549" s="225">
        <v>101</v>
      </c>
      <c r="I549" s="226"/>
      <c r="J549" s="227">
        <f>ROUND(I549*H549,2)</f>
        <v>0</v>
      </c>
      <c r="K549" s="228"/>
      <c r="L549" s="45"/>
      <c r="M549" s="229" t="s">
        <v>1</v>
      </c>
      <c r="N549" s="230" t="s">
        <v>43</v>
      </c>
      <c r="O549" s="92"/>
      <c r="P549" s="231">
        <f>O549*H549</f>
        <v>0</v>
      </c>
      <c r="Q549" s="231">
        <v>0</v>
      </c>
      <c r="R549" s="231">
        <f>Q549*H549</f>
        <v>0</v>
      </c>
      <c r="S549" s="231">
        <v>0</v>
      </c>
      <c r="T549" s="232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3" t="s">
        <v>161</v>
      </c>
      <c r="AT549" s="233" t="s">
        <v>157</v>
      </c>
      <c r="AU549" s="233" t="s">
        <v>87</v>
      </c>
      <c r="AY549" s="18" t="s">
        <v>155</v>
      </c>
      <c r="BE549" s="234">
        <f>IF(N549="základní",J549,0)</f>
        <v>0</v>
      </c>
      <c r="BF549" s="234">
        <f>IF(N549="snížená",J549,0)</f>
        <v>0</v>
      </c>
      <c r="BG549" s="234">
        <f>IF(N549="zákl. přenesená",J549,0)</f>
        <v>0</v>
      </c>
      <c r="BH549" s="234">
        <f>IF(N549="sníž. přenesená",J549,0)</f>
        <v>0</v>
      </c>
      <c r="BI549" s="234">
        <f>IF(N549="nulová",J549,0)</f>
        <v>0</v>
      </c>
      <c r="BJ549" s="18" t="s">
        <v>85</v>
      </c>
      <c r="BK549" s="234">
        <f>ROUND(I549*H549,2)</f>
        <v>0</v>
      </c>
      <c r="BL549" s="18" t="s">
        <v>161</v>
      </c>
      <c r="BM549" s="233" t="s">
        <v>2283</v>
      </c>
    </row>
    <row r="550" s="2" customFormat="1">
      <c r="A550" s="39"/>
      <c r="B550" s="40"/>
      <c r="C550" s="41"/>
      <c r="D550" s="235" t="s">
        <v>163</v>
      </c>
      <c r="E550" s="41"/>
      <c r="F550" s="236" t="s">
        <v>2282</v>
      </c>
      <c r="G550" s="41"/>
      <c r="H550" s="41"/>
      <c r="I550" s="237"/>
      <c r="J550" s="41"/>
      <c r="K550" s="41"/>
      <c r="L550" s="45"/>
      <c r="M550" s="238"/>
      <c r="N550" s="239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163</v>
      </c>
      <c r="AU550" s="18" t="s">
        <v>87</v>
      </c>
    </row>
    <row r="551" s="2" customFormat="1" ht="16.5" customHeight="1">
      <c r="A551" s="39"/>
      <c r="B551" s="40"/>
      <c r="C551" s="221" t="s">
        <v>1160</v>
      </c>
      <c r="D551" s="221" t="s">
        <v>157</v>
      </c>
      <c r="E551" s="222" t="s">
        <v>1410</v>
      </c>
      <c r="F551" s="223" t="s">
        <v>1411</v>
      </c>
      <c r="G551" s="224" t="s">
        <v>761</v>
      </c>
      <c r="H551" s="225">
        <v>5</v>
      </c>
      <c r="I551" s="226"/>
      <c r="J551" s="227">
        <f>ROUND(I551*H551,2)</f>
        <v>0</v>
      </c>
      <c r="K551" s="228"/>
      <c r="L551" s="45"/>
      <c r="M551" s="229" t="s">
        <v>1</v>
      </c>
      <c r="N551" s="230" t="s">
        <v>43</v>
      </c>
      <c r="O551" s="92"/>
      <c r="P551" s="231">
        <f>O551*H551</f>
        <v>0</v>
      </c>
      <c r="Q551" s="231">
        <v>0.035729999999999998</v>
      </c>
      <c r="R551" s="231">
        <f>Q551*H551</f>
        <v>0.17864999999999998</v>
      </c>
      <c r="S551" s="231">
        <v>0</v>
      </c>
      <c r="T551" s="232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3" t="s">
        <v>161</v>
      </c>
      <c r="AT551" s="233" t="s">
        <v>157</v>
      </c>
      <c r="AU551" s="233" t="s">
        <v>87</v>
      </c>
      <c r="AY551" s="18" t="s">
        <v>155</v>
      </c>
      <c r="BE551" s="234">
        <f>IF(N551="základní",J551,0)</f>
        <v>0</v>
      </c>
      <c r="BF551" s="234">
        <f>IF(N551="snížená",J551,0)</f>
        <v>0</v>
      </c>
      <c r="BG551" s="234">
        <f>IF(N551="zákl. přenesená",J551,0)</f>
        <v>0</v>
      </c>
      <c r="BH551" s="234">
        <f>IF(N551="sníž. přenesená",J551,0)</f>
        <v>0</v>
      </c>
      <c r="BI551" s="234">
        <f>IF(N551="nulová",J551,0)</f>
        <v>0</v>
      </c>
      <c r="BJ551" s="18" t="s">
        <v>85</v>
      </c>
      <c r="BK551" s="234">
        <f>ROUND(I551*H551,2)</f>
        <v>0</v>
      </c>
      <c r="BL551" s="18" t="s">
        <v>161</v>
      </c>
      <c r="BM551" s="233" t="s">
        <v>2284</v>
      </c>
    </row>
    <row r="552" s="2" customFormat="1">
      <c r="A552" s="39"/>
      <c r="B552" s="40"/>
      <c r="C552" s="41"/>
      <c r="D552" s="235" t="s">
        <v>163</v>
      </c>
      <c r="E552" s="41"/>
      <c r="F552" s="236" t="s">
        <v>1411</v>
      </c>
      <c r="G552" s="41"/>
      <c r="H552" s="41"/>
      <c r="I552" s="237"/>
      <c r="J552" s="41"/>
      <c r="K552" s="41"/>
      <c r="L552" s="45"/>
      <c r="M552" s="238"/>
      <c r="N552" s="23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163</v>
      </c>
      <c r="AU552" s="18" t="s">
        <v>87</v>
      </c>
    </row>
    <row r="553" s="2" customFormat="1" ht="33" customHeight="1">
      <c r="A553" s="39"/>
      <c r="B553" s="40"/>
      <c r="C553" s="221" t="s">
        <v>1165</v>
      </c>
      <c r="D553" s="221" t="s">
        <v>157</v>
      </c>
      <c r="E553" s="222" t="s">
        <v>1468</v>
      </c>
      <c r="F553" s="223" t="s">
        <v>1469</v>
      </c>
      <c r="G553" s="224" t="s">
        <v>761</v>
      </c>
      <c r="H553" s="225">
        <v>4</v>
      </c>
      <c r="I553" s="226"/>
      <c r="J553" s="227">
        <f>ROUND(I553*H553,2)</f>
        <v>0</v>
      </c>
      <c r="K553" s="228"/>
      <c r="L553" s="45"/>
      <c r="M553" s="229" t="s">
        <v>1</v>
      </c>
      <c r="N553" s="230" t="s">
        <v>43</v>
      </c>
      <c r="O553" s="92"/>
      <c r="P553" s="231">
        <f>O553*H553</f>
        <v>0</v>
      </c>
      <c r="Q553" s="231">
        <v>2.1167600000000002</v>
      </c>
      <c r="R553" s="231">
        <f>Q553*H553</f>
        <v>8.4670400000000008</v>
      </c>
      <c r="S553" s="231">
        <v>0</v>
      </c>
      <c r="T553" s="232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3" t="s">
        <v>161</v>
      </c>
      <c r="AT553" s="233" t="s">
        <v>157</v>
      </c>
      <c r="AU553" s="233" t="s">
        <v>87</v>
      </c>
      <c r="AY553" s="18" t="s">
        <v>155</v>
      </c>
      <c r="BE553" s="234">
        <f>IF(N553="základní",J553,0)</f>
        <v>0</v>
      </c>
      <c r="BF553" s="234">
        <f>IF(N553="snížená",J553,0)</f>
        <v>0</v>
      </c>
      <c r="BG553" s="234">
        <f>IF(N553="zákl. přenesená",J553,0)</f>
        <v>0</v>
      </c>
      <c r="BH553" s="234">
        <f>IF(N553="sníž. přenesená",J553,0)</f>
        <v>0</v>
      </c>
      <c r="BI553" s="234">
        <f>IF(N553="nulová",J553,0)</f>
        <v>0</v>
      </c>
      <c r="BJ553" s="18" t="s">
        <v>85</v>
      </c>
      <c r="BK553" s="234">
        <f>ROUND(I553*H553,2)</f>
        <v>0</v>
      </c>
      <c r="BL553" s="18" t="s">
        <v>161</v>
      </c>
      <c r="BM553" s="233" t="s">
        <v>2285</v>
      </c>
    </row>
    <row r="554" s="2" customFormat="1">
      <c r="A554" s="39"/>
      <c r="B554" s="40"/>
      <c r="C554" s="41"/>
      <c r="D554" s="235" t="s">
        <v>163</v>
      </c>
      <c r="E554" s="41"/>
      <c r="F554" s="236" t="s">
        <v>1471</v>
      </c>
      <c r="G554" s="41"/>
      <c r="H554" s="41"/>
      <c r="I554" s="237"/>
      <c r="J554" s="41"/>
      <c r="K554" s="41"/>
      <c r="L554" s="45"/>
      <c r="M554" s="238"/>
      <c r="N554" s="239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163</v>
      </c>
      <c r="AU554" s="18" t="s">
        <v>87</v>
      </c>
    </row>
    <row r="555" s="2" customFormat="1" ht="21.75" customHeight="1">
      <c r="A555" s="39"/>
      <c r="B555" s="40"/>
      <c r="C555" s="283" t="s">
        <v>1170</v>
      </c>
      <c r="D555" s="283" t="s">
        <v>695</v>
      </c>
      <c r="E555" s="284" t="s">
        <v>1478</v>
      </c>
      <c r="F555" s="285" t="s">
        <v>1479</v>
      </c>
      <c r="G555" s="286" t="s">
        <v>761</v>
      </c>
      <c r="H555" s="287">
        <v>1</v>
      </c>
      <c r="I555" s="288"/>
      <c r="J555" s="289">
        <f>ROUND(I555*H555,2)</f>
        <v>0</v>
      </c>
      <c r="K555" s="290"/>
      <c r="L555" s="291"/>
      <c r="M555" s="292" t="s">
        <v>1</v>
      </c>
      <c r="N555" s="293" t="s">
        <v>43</v>
      </c>
      <c r="O555" s="92"/>
      <c r="P555" s="231">
        <f>O555*H555</f>
        <v>0</v>
      </c>
      <c r="Q555" s="231">
        <v>0.040000000000000001</v>
      </c>
      <c r="R555" s="231">
        <f>Q555*H555</f>
        <v>0.040000000000000001</v>
      </c>
      <c r="S555" s="231">
        <v>0</v>
      </c>
      <c r="T555" s="232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3" t="s">
        <v>305</v>
      </c>
      <c r="AT555" s="233" t="s">
        <v>695</v>
      </c>
      <c r="AU555" s="233" t="s">
        <v>87</v>
      </c>
      <c r="AY555" s="18" t="s">
        <v>155</v>
      </c>
      <c r="BE555" s="234">
        <f>IF(N555="základní",J555,0)</f>
        <v>0</v>
      </c>
      <c r="BF555" s="234">
        <f>IF(N555="snížená",J555,0)</f>
        <v>0</v>
      </c>
      <c r="BG555" s="234">
        <f>IF(N555="zákl. přenesená",J555,0)</f>
        <v>0</v>
      </c>
      <c r="BH555" s="234">
        <f>IF(N555="sníž. přenesená",J555,0)</f>
        <v>0</v>
      </c>
      <c r="BI555" s="234">
        <f>IF(N555="nulová",J555,0)</f>
        <v>0</v>
      </c>
      <c r="BJ555" s="18" t="s">
        <v>85</v>
      </c>
      <c r="BK555" s="234">
        <f>ROUND(I555*H555,2)</f>
        <v>0</v>
      </c>
      <c r="BL555" s="18" t="s">
        <v>161</v>
      </c>
      <c r="BM555" s="233" t="s">
        <v>2286</v>
      </c>
    </row>
    <row r="556" s="2" customFormat="1">
      <c r="A556" s="39"/>
      <c r="B556" s="40"/>
      <c r="C556" s="41"/>
      <c r="D556" s="235" t="s">
        <v>163</v>
      </c>
      <c r="E556" s="41"/>
      <c r="F556" s="236" t="s">
        <v>1479</v>
      </c>
      <c r="G556" s="41"/>
      <c r="H556" s="41"/>
      <c r="I556" s="237"/>
      <c r="J556" s="41"/>
      <c r="K556" s="41"/>
      <c r="L556" s="45"/>
      <c r="M556" s="238"/>
      <c r="N556" s="239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163</v>
      </c>
      <c r="AU556" s="18" t="s">
        <v>87</v>
      </c>
    </row>
    <row r="557" s="14" customFormat="1">
      <c r="A557" s="14"/>
      <c r="B557" s="250"/>
      <c r="C557" s="251"/>
      <c r="D557" s="235" t="s">
        <v>165</v>
      </c>
      <c r="E557" s="252" t="s">
        <v>1</v>
      </c>
      <c r="F557" s="253" t="s">
        <v>85</v>
      </c>
      <c r="G557" s="251"/>
      <c r="H557" s="254">
        <v>1</v>
      </c>
      <c r="I557" s="255"/>
      <c r="J557" s="251"/>
      <c r="K557" s="251"/>
      <c r="L557" s="256"/>
      <c r="M557" s="257"/>
      <c r="N557" s="258"/>
      <c r="O557" s="258"/>
      <c r="P557" s="258"/>
      <c r="Q557" s="258"/>
      <c r="R557" s="258"/>
      <c r="S557" s="258"/>
      <c r="T557" s="25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0" t="s">
        <v>165</v>
      </c>
      <c r="AU557" s="260" t="s">
        <v>87</v>
      </c>
      <c r="AV557" s="14" t="s">
        <v>87</v>
      </c>
      <c r="AW557" s="14" t="s">
        <v>33</v>
      </c>
      <c r="AX557" s="14" t="s">
        <v>85</v>
      </c>
      <c r="AY557" s="260" t="s">
        <v>155</v>
      </c>
    </row>
    <row r="558" s="2" customFormat="1" ht="21.75" customHeight="1">
      <c r="A558" s="39"/>
      <c r="B558" s="40"/>
      <c r="C558" s="283" t="s">
        <v>1175</v>
      </c>
      <c r="D558" s="283" t="s">
        <v>695</v>
      </c>
      <c r="E558" s="284" t="s">
        <v>1488</v>
      </c>
      <c r="F558" s="285" t="s">
        <v>1489</v>
      </c>
      <c r="G558" s="286" t="s">
        <v>761</v>
      </c>
      <c r="H558" s="287">
        <v>3</v>
      </c>
      <c r="I558" s="288"/>
      <c r="J558" s="289">
        <f>ROUND(I558*H558,2)</f>
        <v>0</v>
      </c>
      <c r="K558" s="290"/>
      <c r="L558" s="291"/>
      <c r="M558" s="292" t="s">
        <v>1</v>
      </c>
      <c r="N558" s="293" t="s">
        <v>43</v>
      </c>
      <c r="O558" s="92"/>
      <c r="P558" s="231">
        <f>O558*H558</f>
        <v>0</v>
      </c>
      <c r="Q558" s="231">
        <v>0.068000000000000005</v>
      </c>
      <c r="R558" s="231">
        <f>Q558*H558</f>
        <v>0.20400000000000002</v>
      </c>
      <c r="S558" s="231">
        <v>0</v>
      </c>
      <c r="T558" s="232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3" t="s">
        <v>305</v>
      </c>
      <c r="AT558" s="233" t="s">
        <v>695</v>
      </c>
      <c r="AU558" s="233" t="s">
        <v>87</v>
      </c>
      <c r="AY558" s="18" t="s">
        <v>155</v>
      </c>
      <c r="BE558" s="234">
        <f>IF(N558="základní",J558,0)</f>
        <v>0</v>
      </c>
      <c r="BF558" s="234">
        <f>IF(N558="snížená",J558,0)</f>
        <v>0</v>
      </c>
      <c r="BG558" s="234">
        <f>IF(N558="zákl. přenesená",J558,0)</f>
        <v>0</v>
      </c>
      <c r="BH558" s="234">
        <f>IF(N558="sníž. přenesená",J558,0)</f>
        <v>0</v>
      </c>
      <c r="BI558" s="234">
        <f>IF(N558="nulová",J558,0)</f>
        <v>0</v>
      </c>
      <c r="BJ558" s="18" t="s">
        <v>85</v>
      </c>
      <c r="BK558" s="234">
        <f>ROUND(I558*H558,2)</f>
        <v>0</v>
      </c>
      <c r="BL558" s="18" t="s">
        <v>161</v>
      </c>
      <c r="BM558" s="233" t="s">
        <v>2287</v>
      </c>
    </row>
    <row r="559" s="2" customFormat="1">
      <c r="A559" s="39"/>
      <c r="B559" s="40"/>
      <c r="C559" s="41"/>
      <c r="D559" s="235" t="s">
        <v>163</v>
      </c>
      <c r="E559" s="41"/>
      <c r="F559" s="236" t="s">
        <v>1489</v>
      </c>
      <c r="G559" s="41"/>
      <c r="H559" s="41"/>
      <c r="I559" s="237"/>
      <c r="J559" s="41"/>
      <c r="K559" s="41"/>
      <c r="L559" s="45"/>
      <c r="M559" s="238"/>
      <c r="N559" s="239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163</v>
      </c>
      <c r="AU559" s="18" t="s">
        <v>87</v>
      </c>
    </row>
    <row r="560" s="14" customFormat="1">
      <c r="A560" s="14"/>
      <c r="B560" s="250"/>
      <c r="C560" s="251"/>
      <c r="D560" s="235" t="s">
        <v>165</v>
      </c>
      <c r="E560" s="252" t="s">
        <v>1</v>
      </c>
      <c r="F560" s="253" t="s">
        <v>226</v>
      </c>
      <c r="G560" s="251"/>
      <c r="H560" s="254">
        <v>3</v>
      </c>
      <c r="I560" s="255"/>
      <c r="J560" s="251"/>
      <c r="K560" s="251"/>
      <c r="L560" s="256"/>
      <c r="M560" s="257"/>
      <c r="N560" s="258"/>
      <c r="O560" s="258"/>
      <c r="P560" s="258"/>
      <c r="Q560" s="258"/>
      <c r="R560" s="258"/>
      <c r="S560" s="258"/>
      <c r="T560" s="25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0" t="s">
        <v>165</v>
      </c>
      <c r="AU560" s="260" t="s">
        <v>87</v>
      </c>
      <c r="AV560" s="14" t="s">
        <v>87</v>
      </c>
      <c r="AW560" s="14" t="s">
        <v>33</v>
      </c>
      <c r="AX560" s="14" t="s">
        <v>85</v>
      </c>
      <c r="AY560" s="260" t="s">
        <v>155</v>
      </c>
    </row>
    <row r="561" s="2" customFormat="1" ht="21.75" customHeight="1">
      <c r="A561" s="39"/>
      <c r="B561" s="40"/>
      <c r="C561" s="283" t="s">
        <v>1179</v>
      </c>
      <c r="D561" s="283" t="s">
        <v>695</v>
      </c>
      <c r="E561" s="284" t="s">
        <v>1493</v>
      </c>
      <c r="F561" s="285" t="s">
        <v>1494</v>
      </c>
      <c r="G561" s="286" t="s">
        <v>761</v>
      </c>
      <c r="H561" s="287">
        <v>2</v>
      </c>
      <c r="I561" s="288"/>
      <c r="J561" s="289">
        <f>ROUND(I561*H561,2)</f>
        <v>0</v>
      </c>
      <c r="K561" s="290"/>
      <c r="L561" s="291"/>
      <c r="M561" s="292" t="s">
        <v>1</v>
      </c>
      <c r="N561" s="293" t="s">
        <v>43</v>
      </c>
      <c r="O561" s="92"/>
      <c r="P561" s="231">
        <f>O561*H561</f>
        <v>0</v>
      </c>
      <c r="Q561" s="231">
        <v>0.081000000000000003</v>
      </c>
      <c r="R561" s="231">
        <f>Q561*H561</f>
        <v>0.16200000000000001</v>
      </c>
      <c r="S561" s="231">
        <v>0</v>
      </c>
      <c r="T561" s="232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3" t="s">
        <v>305</v>
      </c>
      <c r="AT561" s="233" t="s">
        <v>695</v>
      </c>
      <c r="AU561" s="233" t="s">
        <v>87</v>
      </c>
      <c r="AY561" s="18" t="s">
        <v>155</v>
      </c>
      <c r="BE561" s="234">
        <f>IF(N561="základní",J561,0)</f>
        <v>0</v>
      </c>
      <c r="BF561" s="234">
        <f>IF(N561="snížená",J561,0)</f>
        <v>0</v>
      </c>
      <c r="BG561" s="234">
        <f>IF(N561="zákl. přenesená",J561,0)</f>
        <v>0</v>
      </c>
      <c r="BH561" s="234">
        <f>IF(N561="sníž. přenesená",J561,0)</f>
        <v>0</v>
      </c>
      <c r="BI561" s="234">
        <f>IF(N561="nulová",J561,0)</f>
        <v>0</v>
      </c>
      <c r="BJ561" s="18" t="s">
        <v>85</v>
      </c>
      <c r="BK561" s="234">
        <f>ROUND(I561*H561,2)</f>
        <v>0</v>
      </c>
      <c r="BL561" s="18" t="s">
        <v>161</v>
      </c>
      <c r="BM561" s="233" t="s">
        <v>2288</v>
      </c>
    </row>
    <row r="562" s="2" customFormat="1">
      <c r="A562" s="39"/>
      <c r="B562" s="40"/>
      <c r="C562" s="41"/>
      <c r="D562" s="235" t="s">
        <v>163</v>
      </c>
      <c r="E562" s="41"/>
      <c r="F562" s="236" t="s">
        <v>1494</v>
      </c>
      <c r="G562" s="41"/>
      <c r="H562" s="41"/>
      <c r="I562" s="237"/>
      <c r="J562" s="41"/>
      <c r="K562" s="41"/>
      <c r="L562" s="45"/>
      <c r="M562" s="238"/>
      <c r="N562" s="239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163</v>
      </c>
      <c r="AU562" s="18" t="s">
        <v>87</v>
      </c>
    </row>
    <row r="563" s="14" customFormat="1">
      <c r="A563" s="14"/>
      <c r="B563" s="250"/>
      <c r="C563" s="251"/>
      <c r="D563" s="235" t="s">
        <v>165</v>
      </c>
      <c r="E563" s="252" t="s">
        <v>1</v>
      </c>
      <c r="F563" s="253" t="s">
        <v>87</v>
      </c>
      <c r="G563" s="251"/>
      <c r="H563" s="254">
        <v>2</v>
      </c>
      <c r="I563" s="255"/>
      <c r="J563" s="251"/>
      <c r="K563" s="251"/>
      <c r="L563" s="256"/>
      <c r="M563" s="257"/>
      <c r="N563" s="258"/>
      <c r="O563" s="258"/>
      <c r="P563" s="258"/>
      <c r="Q563" s="258"/>
      <c r="R563" s="258"/>
      <c r="S563" s="258"/>
      <c r="T563" s="25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0" t="s">
        <v>165</v>
      </c>
      <c r="AU563" s="260" t="s">
        <v>87</v>
      </c>
      <c r="AV563" s="14" t="s">
        <v>87</v>
      </c>
      <c r="AW563" s="14" t="s">
        <v>33</v>
      </c>
      <c r="AX563" s="14" t="s">
        <v>85</v>
      </c>
      <c r="AY563" s="260" t="s">
        <v>155</v>
      </c>
    </row>
    <row r="564" s="2" customFormat="1" ht="21.75" customHeight="1">
      <c r="A564" s="39"/>
      <c r="B564" s="40"/>
      <c r="C564" s="283" t="s">
        <v>1184</v>
      </c>
      <c r="D564" s="283" t="s">
        <v>695</v>
      </c>
      <c r="E564" s="284" t="s">
        <v>1498</v>
      </c>
      <c r="F564" s="285" t="s">
        <v>1499</v>
      </c>
      <c r="G564" s="286" t="s">
        <v>761</v>
      </c>
      <c r="H564" s="287">
        <v>1</v>
      </c>
      <c r="I564" s="288"/>
      <c r="J564" s="289">
        <f>ROUND(I564*H564,2)</f>
        <v>0</v>
      </c>
      <c r="K564" s="290"/>
      <c r="L564" s="291"/>
      <c r="M564" s="292" t="s">
        <v>1</v>
      </c>
      <c r="N564" s="293" t="s">
        <v>43</v>
      </c>
      <c r="O564" s="92"/>
      <c r="P564" s="231">
        <f>O564*H564</f>
        <v>0</v>
      </c>
      <c r="Q564" s="231">
        <v>0.254</v>
      </c>
      <c r="R564" s="231">
        <f>Q564*H564</f>
        <v>0.254</v>
      </c>
      <c r="S564" s="231">
        <v>0</v>
      </c>
      <c r="T564" s="232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3" t="s">
        <v>305</v>
      </c>
      <c r="AT564" s="233" t="s">
        <v>695</v>
      </c>
      <c r="AU564" s="233" t="s">
        <v>87</v>
      </c>
      <c r="AY564" s="18" t="s">
        <v>155</v>
      </c>
      <c r="BE564" s="234">
        <f>IF(N564="základní",J564,0)</f>
        <v>0</v>
      </c>
      <c r="BF564" s="234">
        <f>IF(N564="snížená",J564,0)</f>
        <v>0</v>
      </c>
      <c r="BG564" s="234">
        <f>IF(N564="zákl. přenesená",J564,0)</f>
        <v>0</v>
      </c>
      <c r="BH564" s="234">
        <f>IF(N564="sníž. přenesená",J564,0)</f>
        <v>0</v>
      </c>
      <c r="BI564" s="234">
        <f>IF(N564="nulová",J564,0)</f>
        <v>0</v>
      </c>
      <c r="BJ564" s="18" t="s">
        <v>85</v>
      </c>
      <c r="BK564" s="234">
        <f>ROUND(I564*H564,2)</f>
        <v>0</v>
      </c>
      <c r="BL564" s="18" t="s">
        <v>161</v>
      </c>
      <c r="BM564" s="233" t="s">
        <v>2289</v>
      </c>
    </row>
    <row r="565" s="2" customFormat="1">
      <c r="A565" s="39"/>
      <c r="B565" s="40"/>
      <c r="C565" s="41"/>
      <c r="D565" s="235" t="s">
        <v>163</v>
      </c>
      <c r="E565" s="41"/>
      <c r="F565" s="236" t="s">
        <v>1499</v>
      </c>
      <c r="G565" s="41"/>
      <c r="H565" s="41"/>
      <c r="I565" s="237"/>
      <c r="J565" s="41"/>
      <c r="K565" s="41"/>
      <c r="L565" s="45"/>
      <c r="M565" s="238"/>
      <c r="N565" s="239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163</v>
      </c>
      <c r="AU565" s="18" t="s">
        <v>87</v>
      </c>
    </row>
    <row r="566" s="14" customFormat="1">
      <c r="A566" s="14"/>
      <c r="B566" s="250"/>
      <c r="C566" s="251"/>
      <c r="D566" s="235" t="s">
        <v>165</v>
      </c>
      <c r="E566" s="252" t="s">
        <v>1</v>
      </c>
      <c r="F566" s="253" t="s">
        <v>85</v>
      </c>
      <c r="G566" s="251"/>
      <c r="H566" s="254">
        <v>1</v>
      </c>
      <c r="I566" s="255"/>
      <c r="J566" s="251"/>
      <c r="K566" s="251"/>
      <c r="L566" s="256"/>
      <c r="M566" s="257"/>
      <c r="N566" s="258"/>
      <c r="O566" s="258"/>
      <c r="P566" s="258"/>
      <c r="Q566" s="258"/>
      <c r="R566" s="258"/>
      <c r="S566" s="258"/>
      <c r="T566" s="25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0" t="s">
        <v>165</v>
      </c>
      <c r="AU566" s="260" t="s">
        <v>87</v>
      </c>
      <c r="AV566" s="14" t="s">
        <v>87</v>
      </c>
      <c r="AW566" s="14" t="s">
        <v>33</v>
      </c>
      <c r="AX566" s="14" t="s">
        <v>85</v>
      </c>
      <c r="AY566" s="260" t="s">
        <v>155</v>
      </c>
    </row>
    <row r="567" s="2" customFormat="1" ht="21.75" customHeight="1">
      <c r="A567" s="39"/>
      <c r="B567" s="40"/>
      <c r="C567" s="283" t="s">
        <v>1189</v>
      </c>
      <c r="D567" s="283" t="s">
        <v>695</v>
      </c>
      <c r="E567" s="284" t="s">
        <v>1503</v>
      </c>
      <c r="F567" s="285" t="s">
        <v>1504</v>
      </c>
      <c r="G567" s="286" t="s">
        <v>761</v>
      </c>
      <c r="H567" s="287">
        <v>2</v>
      </c>
      <c r="I567" s="288"/>
      <c r="J567" s="289">
        <f>ROUND(I567*H567,2)</f>
        <v>0</v>
      </c>
      <c r="K567" s="290"/>
      <c r="L567" s="291"/>
      <c r="M567" s="292" t="s">
        <v>1</v>
      </c>
      <c r="N567" s="293" t="s">
        <v>43</v>
      </c>
      <c r="O567" s="92"/>
      <c r="P567" s="231">
        <f>O567*H567</f>
        <v>0</v>
      </c>
      <c r="Q567" s="231">
        <v>0.50600000000000001</v>
      </c>
      <c r="R567" s="231">
        <f>Q567*H567</f>
        <v>1.012</v>
      </c>
      <c r="S567" s="231">
        <v>0</v>
      </c>
      <c r="T567" s="232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3" t="s">
        <v>305</v>
      </c>
      <c r="AT567" s="233" t="s">
        <v>695</v>
      </c>
      <c r="AU567" s="233" t="s">
        <v>87</v>
      </c>
      <c r="AY567" s="18" t="s">
        <v>155</v>
      </c>
      <c r="BE567" s="234">
        <f>IF(N567="základní",J567,0)</f>
        <v>0</v>
      </c>
      <c r="BF567" s="234">
        <f>IF(N567="snížená",J567,0)</f>
        <v>0</v>
      </c>
      <c r="BG567" s="234">
        <f>IF(N567="zákl. přenesená",J567,0)</f>
        <v>0</v>
      </c>
      <c r="BH567" s="234">
        <f>IF(N567="sníž. přenesená",J567,0)</f>
        <v>0</v>
      </c>
      <c r="BI567" s="234">
        <f>IF(N567="nulová",J567,0)</f>
        <v>0</v>
      </c>
      <c r="BJ567" s="18" t="s">
        <v>85</v>
      </c>
      <c r="BK567" s="234">
        <f>ROUND(I567*H567,2)</f>
        <v>0</v>
      </c>
      <c r="BL567" s="18" t="s">
        <v>161</v>
      </c>
      <c r="BM567" s="233" t="s">
        <v>2290</v>
      </c>
    </row>
    <row r="568" s="2" customFormat="1">
      <c r="A568" s="39"/>
      <c r="B568" s="40"/>
      <c r="C568" s="41"/>
      <c r="D568" s="235" t="s">
        <v>163</v>
      </c>
      <c r="E568" s="41"/>
      <c r="F568" s="236" t="s">
        <v>1504</v>
      </c>
      <c r="G568" s="41"/>
      <c r="H568" s="41"/>
      <c r="I568" s="237"/>
      <c r="J568" s="41"/>
      <c r="K568" s="41"/>
      <c r="L568" s="45"/>
      <c r="M568" s="238"/>
      <c r="N568" s="239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163</v>
      </c>
      <c r="AU568" s="18" t="s">
        <v>87</v>
      </c>
    </row>
    <row r="569" s="14" customFormat="1">
      <c r="A569" s="14"/>
      <c r="B569" s="250"/>
      <c r="C569" s="251"/>
      <c r="D569" s="235" t="s">
        <v>165</v>
      </c>
      <c r="E569" s="252" t="s">
        <v>1</v>
      </c>
      <c r="F569" s="253" t="s">
        <v>87</v>
      </c>
      <c r="G569" s="251"/>
      <c r="H569" s="254">
        <v>2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0" t="s">
        <v>165</v>
      </c>
      <c r="AU569" s="260" t="s">
        <v>87</v>
      </c>
      <c r="AV569" s="14" t="s">
        <v>87</v>
      </c>
      <c r="AW569" s="14" t="s">
        <v>33</v>
      </c>
      <c r="AX569" s="14" t="s">
        <v>85</v>
      </c>
      <c r="AY569" s="260" t="s">
        <v>155</v>
      </c>
    </row>
    <row r="570" s="2" customFormat="1" ht="21.75" customHeight="1">
      <c r="A570" s="39"/>
      <c r="B570" s="40"/>
      <c r="C570" s="283" t="s">
        <v>1194</v>
      </c>
      <c r="D570" s="283" t="s">
        <v>695</v>
      </c>
      <c r="E570" s="284" t="s">
        <v>1508</v>
      </c>
      <c r="F570" s="285" t="s">
        <v>1509</v>
      </c>
      <c r="G570" s="286" t="s">
        <v>761</v>
      </c>
      <c r="H570" s="287">
        <v>3</v>
      </c>
      <c r="I570" s="288"/>
      <c r="J570" s="289">
        <f>ROUND(I570*H570,2)</f>
        <v>0</v>
      </c>
      <c r="K570" s="290"/>
      <c r="L570" s="291"/>
      <c r="M570" s="292" t="s">
        <v>1</v>
      </c>
      <c r="N570" s="293" t="s">
        <v>43</v>
      </c>
      <c r="O570" s="92"/>
      <c r="P570" s="231">
        <f>O570*H570</f>
        <v>0</v>
      </c>
      <c r="Q570" s="231">
        <v>1.0129999999999999</v>
      </c>
      <c r="R570" s="231">
        <f>Q570*H570</f>
        <v>3.0389999999999997</v>
      </c>
      <c r="S570" s="231">
        <v>0</v>
      </c>
      <c r="T570" s="232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3" t="s">
        <v>305</v>
      </c>
      <c r="AT570" s="233" t="s">
        <v>695</v>
      </c>
      <c r="AU570" s="233" t="s">
        <v>87</v>
      </c>
      <c r="AY570" s="18" t="s">
        <v>155</v>
      </c>
      <c r="BE570" s="234">
        <f>IF(N570="základní",J570,0)</f>
        <v>0</v>
      </c>
      <c r="BF570" s="234">
        <f>IF(N570="snížená",J570,0)</f>
        <v>0</v>
      </c>
      <c r="BG570" s="234">
        <f>IF(N570="zákl. přenesená",J570,0)</f>
        <v>0</v>
      </c>
      <c r="BH570" s="234">
        <f>IF(N570="sníž. přenesená",J570,0)</f>
        <v>0</v>
      </c>
      <c r="BI570" s="234">
        <f>IF(N570="nulová",J570,0)</f>
        <v>0</v>
      </c>
      <c r="BJ570" s="18" t="s">
        <v>85</v>
      </c>
      <c r="BK570" s="234">
        <f>ROUND(I570*H570,2)</f>
        <v>0</v>
      </c>
      <c r="BL570" s="18" t="s">
        <v>161</v>
      </c>
      <c r="BM570" s="233" t="s">
        <v>2291</v>
      </c>
    </row>
    <row r="571" s="2" customFormat="1">
      <c r="A571" s="39"/>
      <c r="B571" s="40"/>
      <c r="C571" s="41"/>
      <c r="D571" s="235" t="s">
        <v>163</v>
      </c>
      <c r="E571" s="41"/>
      <c r="F571" s="236" t="s">
        <v>1509</v>
      </c>
      <c r="G571" s="41"/>
      <c r="H571" s="41"/>
      <c r="I571" s="237"/>
      <c r="J571" s="41"/>
      <c r="K571" s="41"/>
      <c r="L571" s="45"/>
      <c r="M571" s="238"/>
      <c r="N571" s="239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163</v>
      </c>
      <c r="AU571" s="18" t="s">
        <v>87</v>
      </c>
    </row>
    <row r="572" s="14" customFormat="1">
      <c r="A572" s="14"/>
      <c r="B572" s="250"/>
      <c r="C572" s="251"/>
      <c r="D572" s="235" t="s">
        <v>165</v>
      </c>
      <c r="E572" s="252" t="s">
        <v>1</v>
      </c>
      <c r="F572" s="253" t="s">
        <v>226</v>
      </c>
      <c r="G572" s="251"/>
      <c r="H572" s="254">
        <v>3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0" t="s">
        <v>165</v>
      </c>
      <c r="AU572" s="260" t="s">
        <v>87</v>
      </c>
      <c r="AV572" s="14" t="s">
        <v>87</v>
      </c>
      <c r="AW572" s="14" t="s">
        <v>33</v>
      </c>
      <c r="AX572" s="14" t="s">
        <v>85</v>
      </c>
      <c r="AY572" s="260" t="s">
        <v>155</v>
      </c>
    </row>
    <row r="573" s="2" customFormat="1" ht="21.75" customHeight="1">
      <c r="A573" s="39"/>
      <c r="B573" s="40"/>
      <c r="C573" s="283" t="s">
        <v>1198</v>
      </c>
      <c r="D573" s="283" t="s">
        <v>695</v>
      </c>
      <c r="E573" s="284" t="s">
        <v>2292</v>
      </c>
      <c r="F573" s="285" t="s">
        <v>2293</v>
      </c>
      <c r="G573" s="286" t="s">
        <v>761</v>
      </c>
      <c r="H573" s="287">
        <v>10</v>
      </c>
      <c r="I573" s="288"/>
      <c r="J573" s="289">
        <f>ROUND(I573*H573,2)</f>
        <v>0</v>
      </c>
      <c r="K573" s="290"/>
      <c r="L573" s="291"/>
      <c r="M573" s="292" t="s">
        <v>1</v>
      </c>
      <c r="N573" s="293" t="s">
        <v>43</v>
      </c>
      <c r="O573" s="92"/>
      <c r="P573" s="231">
        <f>O573*H573</f>
        <v>0</v>
      </c>
      <c r="Q573" s="231">
        <v>0.002</v>
      </c>
      <c r="R573" s="231">
        <f>Q573*H573</f>
        <v>0.02</v>
      </c>
      <c r="S573" s="231">
        <v>0</v>
      </c>
      <c r="T573" s="232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3" t="s">
        <v>305</v>
      </c>
      <c r="AT573" s="233" t="s">
        <v>695</v>
      </c>
      <c r="AU573" s="233" t="s">
        <v>87</v>
      </c>
      <c r="AY573" s="18" t="s">
        <v>155</v>
      </c>
      <c r="BE573" s="234">
        <f>IF(N573="základní",J573,0)</f>
        <v>0</v>
      </c>
      <c r="BF573" s="234">
        <f>IF(N573="snížená",J573,0)</f>
        <v>0</v>
      </c>
      <c r="BG573" s="234">
        <f>IF(N573="zákl. přenesená",J573,0)</f>
        <v>0</v>
      </c>
      <c r="BH573" s="234">
        <f>IF(N573="sníž. přenesená",J573,0)</f>
        <v>0</v>
      </c>
      <c r="BI573" s="234">
        <f>IF(N573="nulová",J573,0)</f>
        <v>0</v>
      </c>
      <c r="BJ573" s="18" t="s">
        <v>85</v>
      </c>
      <c r="BK573" s="234">
        <f>ROUND(I573*H573,2)</f>
        <v>0</v>
      </c>
      <c r="BL573" s="18" t="s">
        <v>161</v>
      </c>
      <c r="BM573" s="233" t="s">
        <v>2294</v>
      </c>
    </row>
    <row r="574" s="2" customFormat="1">
      <c r="A574" s="39"/>
      <c r="B574" s="40"/>
      <c r="C574" s="41"/>
      <c r="D574" s="235" t="s">
        <v>163</v>
      </c>
      <c r="E574" s="41"/>
      <c r="F574" s="236" t="s">
        <v>2295</v>
      </c>
      <c r="G574" s="41"/>
      <c r="H574" s="41"/>
      <c r="I574" s="237"/>
      <c r="J574" s="41"/>
      <c r="K574" s="41"/>
      <c r="L574" s="45"/>
      <c r="M574" s="238"/>
      <c r="N574" s="239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163</v>
      </c>
      <c r="AU574" s="18" t="s">
        <v>87</v>
      </c>
    </row>
    <row r="575" s="14" customFormat="1">
      <c r="A575" s="14"/>
      <c r="B575" s="250"/>
      <c r="C575" s="251"/>
      <c r="D575" s="235" t="s">
        <v>165</v>
      </c>
      <c r="E575" s="252" t="s">
        <v>1</v>
      </c>
      <c r="F575" s="253" t="s">
        <v>327</v>
      </c>
      <c r="G575" s="251"/>
      <c r="H575" s="254">
        <v>10</v>
      </c>
      <c r="I575" s="255"/>
      <c r="J575" s="251"/>
      <c r="K575" s="251"/>
      <c r="L575" s="256"/>
      <c r="M575" s="257"/>
      <c r="N575" s="258"/>
      <c r="O575" s="258"/>
      <c r="P575" s="258"/>
      <c r="Q575" s="258"/>
      <c r="R575" s="258"/>
      <c r="S575" s="258"/>
      <c r="T575" s="25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0" t="s">
        <v>165</v>
      </c>
      <c r="AU575" s="260" t="s">
        <v>87</v>
      </c>
      <c r="AV575" s="14" t="s">
        <v>87</v>
      </c>
      <c r="AW575" s="14" t="s">
        <v>33</v>
      </c>
      <c r="AX575" s="14" t="s">
        <v>85</v>
      </c>
      <c r="AY575" s="260" t="s">
        <v>155</v>
      </c>
    </row>
    <row r="576" s="2" customFormat="1" ht="21.75" customHeight="1">
      <c r="A576" s="39"/>
      <c r="B576" s="40"/>
      <c r="C576" s="283" t="s">
        <v>1202</v>
      </c>
      <c r="D576" s="283" t="s">
        <v>695</v>
      </c>
      <c r="E576" s="284" t="s">
        <v>1523</v>
      </c>
      <c r="F576" s="285" t="s">
        <v>1524</v>
      </c>
      <c r="G576" s="286" t="s">
        <v>761</v>
      </c>
      <c r="H576" s="287">
        <v>4</v>
      </c>
      <c r="I576" s="288"/>
      <c r="J576" s="289">
        <f>ROUND(I576*H576,2)</f>
        <v>0</v>
      </c>
      <c r="K576" s="290"/>
      <c r="L576" s="291"/>
      <c r="M576" s="292" t="s">
        <v>1</v>
      </c>
      <c r="N576" s="293" t="s">
        <v>43</v>
      </c>
      <c r="O576" s="92"/>
      <c r="P576" s="231">
        <f>O576*H576</f>
        <v>0</v>
      </c>
      <c r="Q576" s="231">
        <v>0.44900000000000001</v>
      </c>
      <c r="R576" s="231">
        <f>Q576*H576</f>
        <v>1.796</v>
      </c>
      <c r="S576" s="231">
        <v>0</v>
      </c>
      <c r="T576" s="232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3" t="s">
        <v>305</v>
      </c>
      <c r="AT576" s="233" t="s">
        <v>695</v>
      </c>
      <c r="AU576" s="233" t="s">
        <v>87</v>
      </c>
      <c r="AY576" s="18" t="s">
        <v>155</v>
      </c>
      <c r="BE576" s="234">
        <f>IF(N576="základní",J576,0)</f>
        <v>0</v>
      </c>
      <c r="BF576" s="234">
        <f>IF(N576="snížená",J576,0)</f>
        <v>0</v>
      </c>
      <c r="BG576" s="234">
        <f>IF(N576="zákl. přenesená",J576,0)</f>
        <v>0</v>
      </c>
      <c r="BH576" s="234">
        <f>IF(N576="sníž. přenesená",J576,0)</f>
        <v>0</v>
      </c>
      <c r="BI576" s="234">
        <f>IF(N576="nulová",J576,0)</f>
        <v>0</v>
      </c>
      <c r="BJ576" s="18" t="s">
        <v>85</v>
      </c>
      <c r="BK576" s="234">
        <f>ROUND(I576*H576,2)</f>
        <v>0</v>
      </c>
      <c r="BL576" s="18" t="s">
        <v>161</v>
      </c>
      <c r="BM576" s="233" t="s">
        <v>2296</v>
      </c>
    </row>
    <row r="577" s="2" customFormat="1">
      <c r="A577" s="39"/>
      <c r="B577" s="40"/>
      <c r="C577" s="41"/>
      <c r="D577" s="235" t="s">
        <v>163</v>
      </c>
      <c r="E577" s="41"/>
      <c r="F577" s="236" t="s">
        <v>1524</v>
      </c>
      <c r="G577" s="41"/>
      <c r="H577" s="41"/>
      <c r="I577" s="237"/>
      <c r="J577" s="41"/>
      <c r="K577" s="41"/>
      <c r="L577" s="45"/>
      <c r="M577" s="238"/>
      <c r="N577" s="239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163</v>
      </c>
      <c r="AU577" s="18" t="s">
        <v>87</v>
      </c>
    </row>
    <row r="578" s="14" customFormat="1">
      <c r="A578" s="14"/>
      <c r="B578" s="250"/>
      <c r="C578" s="251"/>
      <c r="D578" s="235" t="s">
        <v>165</v>
      </c>
      <c r="E578" s="252" t="s">
        <v>1</v>
      </c>
      <c r="F578" s="253" t="s">
        <v>161</v>
      </c>
      <c r="G578" s="251"/>
      <c r="H578" s="254">
        <v>4</v>
      </c>
      <c r="I578" s="255"/>
      <c r="J578" s="251"/>
      <c r="K578" s="251"/>
      <c r="L578" s="256"/>
      <c r="M578" s="257"/>
      <c r="N578" s="258"/>
      <c r="O578" s="258"/>
      <c r="P578" s="258"/>
      <c r="Q578" s="258"/>
      <c r="R578" s="258"/>
      <c r="S578" s="258"/>
      <c r="T578" s="25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0" t="s">
        <v>165</v>
      </c>
      <c r="AU578" s="260" t="s">
        <v>87</v>
      </c>
      <c r="AV578" s="14" t="s">
        <v>87</v>
      </c>
      <c r="AW578" s="14" t="s">
        <v>33</v>
      </c>
      <c r="AX578" s="14" t="s">
        <v>85</v>
      </c>
      <c r="AY578" s="260" t="s">
        <v>155</v>
      </c>
    </row>
    <row r="579" s="2" customFormat="1" ht="16.5" customHeight="1">
      <c r="A579" s="39"/>
      <c r="B579" s="40"/>
      <c r="C579" s="283" t="s">
        <v>1206</v>
      </c>
      <c r="D579" s="283" t="s">
        <v>695</v>
      </c>
      <c r="E579" s="284" t="s">
        <v>1528</v>
      </c>
      <c r="F579" s="285" t="s">
        <v>1529</v>
      </c>
      <c r="G579" s="286" t="s">
        <v>761</v>
      </c>
      <c r="H579" s="287">
        <v>4</v>
      </c>
      <c r="I579" s="288"/>
      <c r="J579" s="289">
        <f>ROUND(I579*H579,2)</f>
        <v>0</v>
      </c>
      <c r="K579" s="290"/>
      <c r="L579" s="291"/>
      <c r="M579" s="292" t="s">
        <v>1</v>
      </c>
      <c r="N579" s="293" t="s">
        <v>43</v>
      </c>
      <c r="O579" s="92"/>
      <c r="P579" s="231">
        <f>O579*H579</f>
        <v>0</v>
      </c>
      <c r="Q579" s="231">
        <v>2.1499999999999999</v>
      </c>
      <c r="R579" s="231">
        <f>Q579*H579</f>
        <v>8.5999999999999996</v>
      </c>
      <c r="S579" s="231">
        <v>0</v>
      </c>
      <c r="T579" s="232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3" t="s">
        <v>305</v>
      </c>
      <c r="AT579" s="233" t="s">
        <v>695</v>
      </c>
      <c r="AU579" s="233" t="s">
        <v>87</v>
      </c>
      <c r="AY579" s="18" t="s">
        <v>155</v>
      </c>
      <c r="BE579" s="234">
        <f>IF(N579="základní",J579,0)</f>
        <v>0</v>
      </c>
      <c r="BF579" s="234">
        <f>IF(N579="snížená",J579,0)</f>
        <v>0</v>
      </c>
      <c r="BG579" s="234">
        <f>IF(N579="zákl. přenesená",J579,0)</f>
        <v>0</v>
      </c>
      <c r="BH579" s="234">
        <f>IF(N579="sníž. přenesená",J579,0)</f>
        <v>0</v>
      </c>
      <c r="BI579" s="234">
        <f>IF(N579="nulová",J579,0)</f>
        <v>0</v>
      </c>
      <c r="BJ579" s="18" t="s">
        <v>85</v>
      </c>
      <c r="BK579" s="234">
        <f>ROUND(I579*H579,2)</f>
        <v>0</v>
      </c>
      <c r="BL579" s="18" t="s">
        <v>161</v>
      </c>
      <c r="BM579" s="233" t="s">
        <v>2297</v>
      </c>
    </row>
    <row r="580" s="2" customFormat="1">
      <c r="A580" s="39"/>
      <c r="B580" s="40"/>
      <c r="C580" s="41"/>
      <c r="D580" s="235" t="s">
        <v>163</v>
      </c>
      <c r="E580" s="41"/>
      <c r="F580" s="236" t="s">
        <v>1531</v>
      </c>
      <c r="G580" s="41"/>
      <c r="H580" s="41"/>
      <c r="I580" s="237"/>
      <c r="J580" s="41"/>
      <c r="K580" s="41"/>
      <c r="L580" s="45"/>
      <c r="M580" s="238"/>
      <c r="N580" s="23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163</v>
      </c>
      <c r="AU580" s="18" t="s">
        <v>87</v>
      </c>
    </row>
    <row r="581" s="2" customFormat="1">
      <c r="A581" s="39"/>
      <c r="B581" s="40"/>
      <c r="C581" s="41"/>
      <c r="D581" s="235" t="s">
        <v>766</v>
      </c>
      <c r="E581" s="41"/>
      <c r="F581" s="294" t="s">
        <v>2298</v>
      </c>
      <c r="G581" s="41"/>
      <c r="H581" s="41"/>
      <c r="I581" s="237"/>
      <c r="J581" s="41"/>
      <c r="K581" s="41"/>
      <c r="L581" s="45"/>
      <c r="M581" s="238"/>
      <c r="N581" s="239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766</v>
      </c>
      <c r="AU581" s="18" t="s">
        <v>87</v>
      </c>
    </row>
    <row r="582" s="14" customFormat="1">
      <c r="A582" s="14"/>
      <c r="B582" s="250"/>
      <c r="C582" s="251"/>
      <c r="D582" s="235" t="s">
        <v>165</v>
      </c>
      <c r="E582" s="252" t="s">
        <v>1</v>
      </c>
      <c r="F582" s="253" t="s">
        <v>161</v>
      </c>
      <c r="G582" s="251"/>
      <c r="H582" s="254">
        <v>4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0" t="s">
        <v>165</v>
      </c>
      <c r="AU582" s="260" t="s">
        <v>87</v>
      </c>
      <c r="AV582" s="14" t="s">
        <v>87</v>
      </c>
      <c r="AW582" s="14" t="s">
        <v>33</v>
      </c>
      <c r="AX582" s="14" t="s">
        <v>85</v>
      </c>
      <c r="AY582" s="260" t="s">
        <v>155</v>
      </c>
    </row>
    <row r="583" s="2" customFormat="1" ht="21.75" customHeight="1">
      <c r="A583" s="39"/>
      <c r="B583" s="40"/>
      <c r="C583" s="221" t="s">
        <v>1210</v>
      </c>
      <c r="D583" s="221" t="s">
        <v>157</v>
      </c>
      <c r="E583" s="222" t="s">
        <v>2299</v>
      </c>
      <c r="F583" s="223" t="s">
        <v>2300</v>
      </c>
      <c r="G583" s="224" t="s">
        <v>761</v>
      </c>
      <c r="H583" s="225">
        <v>2</v>
      </c>
      <c r="I583" s="226"/>
      <c r="J583" s="227">
        <f>ROUND(I583*H583,2)</f>
        <v>0</v>
      </c>
      <c r="K583" s="228"/>
      <c r="L583" s="45"/>
      <c r="M583" s="229" t="s">
        <v>1</v>
      </c>
      <c r="N583" s="230" t="s">
        <v>43</v>
      </c>
      <c r="O583" s="92"/>
      <c r="P583" s="231">
        <f>O583*H583</f>
        <v>0</v>
      </c>
      <c r="Q583" s="231">
        <v>0.14494000000000001</v>
      </c>
      <c r="R583" s="231">
        <f>Q583*H583</f>
        <v>0.28988000000000003</v>
      </c>
      <c r="S583" s="231">
        <v>0</v>
      </c>
      <c r="T583" s="232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3" t="s">
        <v>161</v>
      </c>
      <c r="AT583" s="233" t="s">
        <v>157</v>
      </c>
      <c r="AU583" s="233" t="s">
        <v>87</v>
      </c>
      <c r="AY583" s="18" t="s">
        <v>155</v>
      </c>
      <c r="BE583" s="234">
        <f>IF(N583="základní",J583,0)</f>
        <v>0</v>
      </c>
      <c r="BF583" s="234">
        <f>IF(N583="snížená",J583,0)</f>
        <v>0</v>
      </c>
      <c r="BG583" s="234">
        <f>IF(N583="zákl. přenesená",J583,0)</f>
        <v>0</v>
      </c>
      <c r="BH583" s="234">
        <f>IF(N583="sníž. přenesená",J583,0)</f>
        <v>0</v>
      </c>
      <c r="BI583" s="234">
        <f>IF(N583="nulová",J583,0)</f>
        <v>0</v>
      </c>
      <c r="BJ583" s="18" t="s">
        <v>85</v>
      </c>
      <c r="BK583" s="234">
        <f>ROUND(I583*H583,2)</f>
        <v>0</v>
      </c>
      <c r="BL583" s="18" t="s">
        <v>161</v>
      </c>
      <c r="BM583" s="233" t="s">
        <v>2301</v>
      </c>
    </row>
    <row r="584" s="2" customFormat="1">
      <c r="A584" s="39"/>
      <c r="B584" s="40"/>
      <c r="C584" s="41"/>
      <c r="D584" s="235" t="s">
        <v>163</v>
      </c>
      <c r="E584" s="41"/>
      <c r="F584" s="236" t="s">
        <v>2300</v>
      </c>
      <c r="G584" s="41"/>
      <c r="H584" s="41"/>
      <c r="I584" s="237"/>
      <c r="J584" s="41"/>
      <c r="K584" s="41"/>
      <c r="L584" s="45"/>
      <c r="M584" s="238"/>
      <c r="N584" s="239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163</v>
      </c>
      <c r="AU584" s="18" t="s">
        <v>87</v>
      </c>
    </row>
    <row r="585" s="2" customFormat="1" ht="21.75" customHeight="1">
      <c r="A585" s="39"/>
      <c r="B585" s="40"/>
      <c r="C585" s="221" t="s">
        <v>1214</v>
      </c>
      <c r="D585" s="221" t="s">
        <v>157</v>
      </c>
      <c r="E585" s="222" t="s">
        <v>1542</v>
      </c>
      <c r="F585" s="223" t="s">
        <v>1543</v>
      </c>
      <c r="G585" s="224" t="s">
        <v>761</v>
      </c>
      <c r="H585" s="225">
        <v>4</v>
      </c>
      <c r="I585" s="226"/>
      <c r="J585" s="227">
        <f>ROUND(I585*H585,2)</f>
        <v>0</v>
      </c>
      <c r="K585" s="228"/>
      <c r="L585" s="45"/>
      <c r="M585" s="229" t="s">
        <v>1</v>
      </c>
      <c r="N585" s="230" t="s">
        <v>43</v>
      </c>
      <c r="O585" s="92"/>
      <c r="P585" s="231">
        <f>O585*H585</f>
        <v>0</v>
      </c>
      <c r="Q585" s="231">
        <v>0.21734000000000001</v>
      </c>
      <c r="R585" s="231">
        <f>Q585*H585</f>
        <v>0.86936000000000002</v>
      </c>
      <c r="S585" s="231">
        <v>0</v>
      </c>
      <c r="T585" s="232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3" t="s">
        <v>161</v>
      </c>
      <c r="AT585" s="233" t="s">
        <v>157</v>
      </c>
      <c r="AU585" s="233" t="s">
        <v>87</v>
      </c>
      <c r="AY585" s="18" t="s">
        <v>155</v>
      </c>
      <c r="BE585" s="234">
        <f>IF(N585="základní",J585,0)</f>
        <v>0</v>
      </c>
      <c r="BF585" s="234">
        <f>IF(N585="snížená",J585,0)</f>
        <v>0</v>
      </c>
      <c r="BG585" s="234">
        <f>IF(N585="zákl. přenesená",J585,0)</f>
        <v>0</v>
      </c>
      <c r="BH585" s="234">
        <f>IF(N585="sníž. přenesená",J585,0)</f>
        <v>0</v>
      </c>
      <c r="BI585" s="234">
        <f>IF(N585="nulová",J585,0)</f>
        <v>0</v>
      </c>
      <c r="BJ585" s="18" t="s">
        <v>85</v>
      </c>
      <c r="BK585" s="234">
        <f>ROUND(I585*H585,2)</f>
        <v>0</v>
      </c>
      <c r="BL585" s="18" t="s">
        <v>161</v>
      </c>
      <c r="BM585" s="233" t="s">
        <v>2302</v>
      </c>
    </row>
    <row r="586" s="2" customFormat="1">
      <c r="A586" s="39"/>
      <c r="B586" s="40"/>
      <c r="C586" s="41"/>
      <c r="D586" s="235" t="s">
        <v>163</v>
      </c>
      <c r="E586" s="41"/>
      <c r="F586" s="236" t="s">
        <v>1545</v>
      </c>
      <c r="G586" s="41"/>
      <c r="H586" s="41"/>
      <c r="I586" s="237"/>
      <c r="J586" s="41"/>
      <c r="K586" s="41"/>
      <c r="L586" s="45"/>
      <c r="M586" s="238"/>
      <c r="N586" s="239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163</v>
      </c>
      <c r="AU586" s="18" t="s">
        <v>87</v>
      </c>
    </row>
    <row r="587" s="2" customFormat="1" ht="21.75" customHeight="1">
      <c r="A587" s="39"/>
      <c r="B587" s="40"/>
      <c r="C587" s="283" t="s">
        <v>1218</v>
      </c>
      <c r="D587" s="283" t="s">
        <v>695</v>
      </c>
      <c r="E587" s="284" t="s">
        <v>1552</v>
      </c>
      <c r="F587" s="285" t="s">
        <v>1553</v>
      </c>
      <c r="G587" s="286" t="s">
        <v>761</v>
      </c>
      <c r="H587" s="287">
        <v>4</v>
      </c>
      <c r="I587" s="288"/>
      <c r="J587" s="289">
        <f>ROUND(I587*H587,2)</f>
        <v>0</v>
      </c>
      <c r="K587" s="290"/>
      <c r="L587" s="291"/>
      <c r="M587" s="292" t="s">
        <v>1</v>
      </c>
      <c r="N587" s="293" t="s">
        <v>43</v>
      </c>
      <c r="O587" s="92"/>
      <c r="P587" s="231">
        <f>O587*H587</f>
        <v>0</v>
      </c>
      <c r="Q587" s="231">
        <v>0.054600000000000003</v>
      </c>
      <c r="R587" s="231">
        <f>Q587*H587</f>
        <v>0.21840000000000001</v>
      </c>
      <c r="S587" s="231">
        <v>0</v>
      </c>
      <c r="T587" s="232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3" t="s">
        <v>305</v>
      </c>
      <c r="AT587" s="233" t="s">
        <v>695</v>
      </c>
      <c r="AU587" s="233" t="s">
        <v>87</v>
      </c>
      <c r="AY587" s="18" t="s">
        <v>155</v>
      </c>
      <c r="BE587" s="234">
        <f>IF(N587="základní",J587,0)</f>
        <v>0</v>
      </c>
      <c r="BF587" s="234">
        <f>IF(N587="snížená",J587,0)</f>
        <v>0</v>
      </c>
      <c r="BG587" s="234">
        <f>IF(N587="zákl. přenesená",J587,0)</f>
        <v>0</v>
      </c>
      <c r="BH587" s="234">
        <f>IF(N587="sníž. přenesená",J587,0)</f>
        <v>0</v>
      </c>
      <c r="BI587" s="234">
        <f>IF(N587="nulová",J587,0)</f>
        <v>0</v>
      </c>
      <c r="BJ587" s="18" t="s">
        <v>85</v>
      </c>
      <c r="BK587" s="234">
        <f>ROUND(I587*H587,2)</f>
        <v>0</v>
      </c>
      <c r="BL587" s="18" t="s">
        <v>161</v>
      </c>
      <c r="BM587" s="233" t="s">
        <v>2303</v>
      </c>
    </row>
    <row r="588" s="2" customFormat="1">
      <c r="A588" s="39"/>
      <c r="B588" s="40"/>
      <c r="C588" s="41"/>
      <c r="D588" s="235" t="s">
        <v>163</v>
      </c>
      <c r="E588" s="41"/>
      <c r="F588" s="236" t="s">
        <v>1553</v>
      </c>
      <c r="G588" s="41"/>
      <c r="H588" s="41"/>
      <c r="I588" s="237"/>
      <c r="J588" s="41"/>
      <c r="K588" s="41"/>
      <c r="L588" s="45"/>
      <c r="M588" s="238"/>
      <c r="N588" s="239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163</v>
      </c>
      <c r="AU588" s="18" t="s">
        <v>87</v>
      </c>
    </row>
    <row r="589" s="2" customFormat="1" ht="16.5" customHeight="1">
      <c r="A589" s="39"/>
      <c r="B589" s="40"/>
      <c r="C589" s="221" t="s">
        <v>1222</v>
      </c>
      <c r="D589" s="221" t="s">
        <v>157</v>
      </c>
      <c r="E589" s="222" t="s">
        <v>2304</v>
      </c>
      <c r="F589" s="223" t="s">
        <v>2305</v>
      </c>
      <c r="G589" s="224" t="s">
        <v>761</v>
      </c>
      <c r="H589" s="225">
        <v>6</v>
      </c>
      <c r="I589" s="226"/>
      <c r="J589" s="227">
        <f>ROUND(I589*H589,2)</f>
        <v>0</v>
      </c>
      <c r="K589" s="228"/>
      <c r="L589" s="45"/>
      <c r="M589" s="229" t="s">
        <v>1</v>
      </c>
      <c r="N589" s="230" t="s">
        <v>43</v>
      </c>
      <c r="O589" s="92"/>
      <c r="P589" s="231">
        <f>O589*H589</f>
        <v>0</v>
      </c>
      <c r="Q589" s="231">
        <v>0.063829999999999998</v>
      </c>
      <c r="R589" s="231">
        <f>Q589*H589</f>
        <v>0.38297999999999999</v>
      </c>
      <c r="S589" s="231">
        <v>0</v>
      </c>
      <c r="T589" s="232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3" t="s">
        <v>161</v>
      </c>
      <c r="AT589" s="233" t="s">
        <v>157</v>
      </c>
      <c r="AU589" s="233" t="s">
        <v>87</v>
      </c>
      <c r="AY589" s="18" t="s">
        <v>155</v>
      </c>
      <c r="BE589" s="234">
        <f>IF(N589="základní",J589,0)</f>
        <v>0</v>
      </c>
      <c r="BF589" s="234">
        <f>IF(N589="snížená",J589,0)</f>
        <v>0</v>
      </c>
      <c r="BG589" s="234">
        <f>IF(N589="zákl. přenesená",J589,0)</f>
        <v>0</v>
      </c>
      <c r="BH589" s="234">
        <f>IF(N589="sníž. přenesená",J589,0)</f>
        <v>0</v>
      </c>
      <c r="BI589" s="234">
        <f>IF(N589="nulová",J589,0)</f>
        <v>0</v>
      </c>
      <c r="BJ589" s="18" t="s">
        <v>85</v>
      </c>
      <c r="BK589" s="234">
        <f>ROUND(I589*H589,2)</f>
        <v>0</v>
      </c>
      <c r="BL589" s="18" t="s">
        <v>161</v>
      </c>
      <c r="BM589" s="233" t="s">
        <v>2306</v>
      </c>
    </row>
    <row r="590" s="2" customFormat="1">
      <c r="A590" s="39"/>
      <c r="B590" s="40"/>
      <c r="C590" s="41"/>
      <c r="D590" s="235" t="s">
        <v>163</v>
      </c>
      <c r="E590" s="41"/>
      <c r="F590" s="236" t="s">
        <v>2305</v>
      </c>
      <c r="G590" s="41"/>
      <c r="H590" s="41"/>
      <c r="I590" s="237"/>
      <c r="J590" s="41"/>
      <c r="K590" s="41"/>
      <c r="L590" s="45"/>
      <c r="M590" s="238"/>
      <c r="N590" s="239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163</v>
      </c>
      <c r="AU590" s="18" t="s">
        <v>87</v>
      </c>
    </row>
    <row r="591" s="2" customFormat="1" ht="16.5" customHeight="1">
      <c r="A591" s="39"/>
      <c r="B591" s="40"/>
      <c r="C591" s="283" t="s">
        <v>1227</v>
      </c>
      <c r="D591" s="283" t="s">
        <v>695</v>
      </c>
      <c r="E591" s="284" t="s">
        <v>2307</v>
      </c>
      <c r="F591" s="285" t="s">
        <v>2308</v>
      </c>
      <c r="G591" s="286" t="s">
        <v>761</v>
      </c>
      <c r="H591" s="287">
        <v>6</v>
      </c>
      <c r="I591" s="288"/>
      <c r="J591" s="289">
        <f>ROUND(I591*H591,2)</f>
        <v>0</v>
      </c>
      <c r="K591" s="290"/>
      <c r="L591" s="291"/>
      <c r="M591" s="292" t="s">
        <v>1</v>
      </c>
      <c r="N591" s="293" t="s">
        <v>43</v>
      </c>
      <c r="O591" s="92"/>
      <c r="P591" s="231">
        <f>O591*H591</f>
        <v>0</v>
      </c>
      <c r="Q591" s="231">
        <v>0.0073000000000000001</v>
      </c>
      <c r="R591" s="231">
        <f>Q591*H591</f>
        <v>0.043799999999999999</v>
      </c>
      <c r="S591" s="231">
        <v>0</v>
      </c>
      <c r="T591" s="232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3" t="s">
        <v>305</v>
      </c>
      <c r="AT591" s="233" t="s">
        <v>695</v>
      </c>
      <c r="AU591" s="233" t="s">
        <v>87</v>
      </c>
      <c r="AY591" s="18" t="s">
        <v>155</v>
      </c>
      <c r="BE591" s="234">
        <f>IF(N591="základní",J591,0)</f>
        <v>0</v>
      </c>
      <c r="BF591" s="234">
        <f>IF(N591="snížená",J591,0)</f>
        <v>0</v>
      </c>
      <c r="BG591" s="234">
        <f>IF(N591="zákl. přenesená",J591,0)</f>
        <v>0</v>
      </c>
      <c r="BH591" s="234">
        <f>IF(N591="sníž. přenesená",J591,0)</f>
        <v>0</v>
      </c>
      <c r="BI591" s="234">
        <f>IF(N591="nulová",J591,0)</f>
        <v>0</v>
      </c>
      <c r="BJ591" s="18" t="s">
        <v>85</v>
      </c>
      <c r="BK591" s="234">
        <f>ROUND(I591*H591,2)</f>
        <v>0</v>
      </c>
      <c r="BL591" s="18" t="s">
        <v>161</v>
      </c>
      <c r="BM591" s="233" t="s">
        <v>2309</v>
      </c>
    </row>
    <row r="592" s="2" customFormat="1" ht="16.5" customHeight="1">
      <c r="A592" s="39"/>
      <c r="B592" s="40"/>
      <c r="C592" s="221" t="s">
        <v>1231</v>
      </c>
      <c r="D592" s="221" t="s">
        <v>157</v>
      </c>
      <c r="E592" s="222" t="s">
        <v>2310</v>
      </c>
      <c r="F592" s="223" t="s">
        <v>2311</v>
      </c>
      <c r="G592" s="224" t="s">
        <v>761</v>
      </c>
      <c r="H592" s="225">
        <v>3</v>
      </c>
      <c r="I592" s="226"/>
      <c r="J592" s="227">
        <f>ROUND(I592*H592,2)</f>
        <v>0</v>
      </c>
      <c r="K592" s="228"/>
      <c r="L592" s="45"/>
      <c r="M592" s="229" t="s">
        <v>1</v>
      </c>
      <c r="N592" s="230" t="s">
        <v>43</v>
      </c>
      <c r="O592" s="92"/>
      <c r="P592" s="231">
        <f>O592*H592</f>
        <v>0</v>
      </c>
      <c r="Q592" s="231">
        <v>0.12303</v>
      </c>
      <c r="R592" s="231">
        <f>Q592*H592</f>
        <v>0.36909000000000003</v>
      </c>
      <c r="S592" s="231">
        <v>0</v>
      </c>
      <c r="T592" s="232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3" t="s">
        <v>161</v>
      </c>
      <c r="AT592" s="233" t="s">
        <v>157</v>
      </c>
      <c r="AU592" s="233" t="s">
        <v>87</v>
      </c>
      <c r="AY592" s="18" t="s">
        <v>155</v>
      </c>
      <c r="BE592" s="234">
        <f>IF(N592="základní",J592,0)</f>
        <v>0</v>
      </c>
      <c r="BF592" s="234">
        <f>IF(N592="snížená",J592,0)</f>
        <v>0</v>
      </c>
      <c r="BG592" s="234">
        <f>IF(N592="zákl. přenesená",J592,0)</f>
        <v>0</v>
      </c>
      <c r="BH592" s="234">
        <f>IF(N592="sníž. přenesená",J592,0)</f>
        <v>0</v>
      </c>
      <c r="BI592" s="234">
        <f>IF(N592="nulová",J592,0)</f>
        <v>0</v>
      </c>
      <c r="BJ592" s="18" t="s">
        <v>85</v>
      </c>
      <c r="BK592" s="234">
        <f>ROUND(I592*H592,2)</f>
        <v>0</v>
      </c>
      <c r="BL592" s="18" t="s">
        <v>161</v>
      </c>
      <c r="BM592" s="233" t="s">
        <v>2312</v>
      </c>
    </row>
    <row r="593" s="2" customFormat="1">
      <c r="A593" s="39"/>
      <c r="B593" s="40"/>
      <c r="C593" s="41"/>
      <c r="D593" s="235" t="s">
        <v>163</v>
      </c>
      <c r="E593" s="41"/>
      <c r="F593" s="236" t="s">
        <v>2311</v>
      </c>
      <c r="G593" s="41"/>
      <c r="H593" s="41"/>
      <c r="I593" s="237"/>
      <c r="J593" s="41"/>
      <c r="K593" s="41"/>
      <c r="L593" s="45"/>
      <c r="M593" s="238"/>
      <c r="N593" s="239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163</v>
      </c>
      <c r="AU593" s="18" t="s">
        <v>87</v>
      </c>
    </row>
    <row r="594" s="2" customFormat="1" ht="21.75" customHeight="1">
      <c r="A594" s="39"/>
      <c r="B594" s="40"/>
      <c r="C594" s="283" t="s">
        <v>1235</v>
      </c>
      <c r="D594" s="283" t="s">
        <v>695</v>
      </c>
      <c r="E594" s="284" t="s">
        <v>2313</v>
      </c>
      <c r="F594" s="285" t="s">
        <v>2314</v>
      </c>
      <c r="G594" s="286" t="s">
        <v>761</v>
      </c>
      <c r="H594" s="287">
        <v>3</v>
      </c>
      <c r="I594" s="288"/>
      <c r="J594" s="289">
        <f>ROUND(I594*H594,2)</f>
        <v>0</v>
      </c>
      <c r="K594" s="290"/>
      <c r="L594" s="291"/>
      <c r="M594" s="292" t="s">
        <v>1</v>
      </c>
      <c r="N594" s="293" t="s">
        <v>43</v>
      </c>
      <c r="O594" s="92"/>
      <c r="P594" s="231">
        <f>O594*H594</f>
        <v>0</v>
      </c>
      <c r="Q594" s="231">
        <v>0.013299999999999999</v>
      </c>
      <c r="R594" s="231">
        <f>Q594*H594</f>
        <v>0.039899999999999998</v>
      </c>
      <c r="S594" s="231">
        <v>0</v>
      </c>
      <c r="T594" s="232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3" t="s">
        <v>305</v>
      </c>
      <c r="AT594" s="233" t="s">
        <v>695</v>
      </c>
      <c r="AU594" s="233" t="s">
        <v>87</v>
      </c>
      <c r="AY594" s="18" t="s">
        <v>155</v>
      </c>
      <c r="BE594" s="234">
        <f>IF(N594="základní",J594,0)</f>
        <v>0</v>
      </c>
      <c r="BF594" s="234">
        <f>IF(N594="snížená",J594,0)</f>
        <v>0</v>
      </c>
      <c r="BG594" s="234">
        <f>IF(N594="zákl. přenesená",J594,0)</f>
        <v>0</v>
      </c>
      <c r="BH594" s="234">
        <f>IF(N594="sníž. přenesená",J594,0)</f>
        <v>0</v>
      </c>
      <c r="BI594" s="234">
        <f>IF(N594="nulová",J594,0)</f>
        <v>0</v>
      </c>
      <c r="BJ594" s="18" t="s">
        <v>85</v>
      </c>
      <c r="BK594" s="234">
        <f>ROUND(I594*H594,2)</f>
        <v>0</v>
      </c>
      <c r="BL594" s="18" t="s">
        <v>161</v>
      </c>
      <c r="BM594" s="233" t="s">
        <v>2315</v>
      </c>
    </row>
    <row r="595" s="2" customFormat="1">
      <c r="A595" s="39"/>
      <c r="B595" s="40"/>
      <c r="C595" s="41"/>
      <c r="D595" s="235" t="s">
        <v>163</v>
      </c>
      <c r="E595" s="41"/>
      <c r="F595" s="236" t="s">
        <v>2314</v>
      </c>
      <c r="G595" s="41"/>
      <c r="H595" s="41"/>
      <c r="I595" s="237"/>
      <c r="J595" s="41"/>
      <c r="K595" s="41"/>
      <c r="L595" s="45"/>
      <c r="M595" s="238"/>
      <c r="N595" s="239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163</v>
      </c>
      <c r="AU595" s="18" t="s">
        <v>87</v>
      </c>
    </row>
    <row r="596" s="2" customFormat="1" ht="16.5" customHeight="1">
      <c r="A596" s="39"/>
      <c r="B596" s="40"/>
      <c r="C596" s="283" t="s">
        <v>1239</v>
      </c>
      <c r="D596" s="283" t="s">
        <v>695</v>
      </c>
      <c r="E596" s="284" t="s">
        <v>2316</v>
      </c>
      <c r="F596" s="285" t="s">
        <v>2317</v>
      </c>
      <c r="G596" s="286" t="s">
        <v>761</v>
      </c>
      <c r="H596" s="287">
        <v>3</v>
      </c>
      <c r="I596" s="288"/>
      <c r="J596" s="289">
        <f>ROUND(I596*H596,2)</f>
        <v>0</v>
      </c>
      <c r="K596" s="290"/>
      <c r="L596" s="291"/>
      <c r="M596" s="292" t="s">
        <v>1</v>
      </c>
      <c r="N596" s="293" t="s">
        <v>43</v>
      </c>
      <c r="O596" s="92"/>
      <c r="P596" s="231">
        <f>O596*H596</f>
        <v>0</v>
      </c>
      <c r="Q596" s="231">
        <v>0.0040000000000000001</v>
      </c>
      <c r="R596" s="231">
        <f>Q596*H596</f>
        <v>0.012</v>
      </c>
      <c r="S596" s="231">
        <v>0</v>
      </c>
      <c r="T596" s="232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3" t="s">
        <v>305</v>
      </c>
      <c r="AT596" s="233" t="s">
        <v>695</v>
      </c>
      <c r="AU596" s="233" t="s">
        <v>87</v>
      </c>
      <c r="AY596" s="18" t="s">
        <v>155</v>
      </c>
      <c r="BE596" s="234">
        <f>IF(N596="základní",J596,0)</f>
        <v>0</v>
      </c>
      <c r="BF596" s="234">
        <f>IF(N596="snížená",J596,0)</f>
        <v>0</v>
      </c>
      <c r="BG596" s="234">
        <f>IF(N596="zákl. přenesená",J596,0)</f>
        <v>0</v>
      </c>
      <c r="BH596" s="234">
        <f>IF(N596="sníž. přenesená",J596,0)</f>
        <v>0</v>
      </c>
      <c r="BI596" s="234">
        <f>IF(N596="nulová",J596,0)</f>
        <v>0</v>
      </c>
      <c r="BJ596" s="18" t="s">
        <v>85</v>
      </c>
      <c r="BK596" s="234">
        <f>ROUND(I596*H596,2)</f>
        <v>0</v>
      </c>
      <c r="BL596" s="18" t="s">
        <v>161</v>
      </c>
      <c r="BM596" s="233" t="s">
        <v>2318</v>
      </c>
    </row>
    <row r="597" s="2" customFormat="1">
      <c r="A597" s="39"/>
      <c r="B597" s="40"/>
      <c r="C597" s="41"/>
      <c r="D597" s="235" t="s">
        <v>163</v>
      </c>
      <c r="E597" s="41"/>
      <c r="F597" s="236" t="s">
        <v>2317</v>
      </c>
      <c r="G597" s="41"/>
      <c r="H597" s="41"/>
      <c r="I597" s="237"/>
      <c r="J597" s="41"/>
      <c r="K597" s="41"/>
      <c r="L597" s="45"/>
      <c r="M597" s="238"/>
      <c r="N597" s="239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163</v>
      </c>
      <c r="AU597" s="18" t="s">
        <v>87</v>
      </c>
    </row>
    <row r="598" s="2" customFormat="1" ht="16.5" customHeight="1">
      <c r="A598" s="39"/>
      <c r="B598" s="40"/>
      <c r="C598" s="221" t="s">
        <v>1243</v>
      </c>
      <c r="D598" s="221" t="s">
        <v>157</v>
      </c>
      <c r="E598" s="222" t="s">
        <v>2319</v>
      </c>
      <c r="F598" s="223" t="s">
        <v>2320</v>
      </c>
      <c r="G598" s="224" t="s">
        <v>761</v>
      </c>
      <c r="H598" s="225">
        <v>2</v>
      </c>
      <c r="I598" s="226"/>
      <c r="J598" s="227">
        <f>ROUND(I598*H598,2)</f>
        <v>0</v>
      </c>
      <c r="K598" s="228"/>
      <c r="L598" s="45"/>
      <c r="M598" s="229" t="s">
        <v>1</v>
      </c>
      <c r="N598" s="230" t="s">
        <v>43</v>
      </c>
      <c r="O598" s="92"/>
      <c r="P598" s="231">
        <f>O598*H598</f>
        <v>0</v>
      </c>
      <c r="Q598" s="231">
        <v>0.30703999999999998</v>
      </c>
      <c r="R598" s="231">
        <f>Q598*H598</f>
        <v>0.61407999999999996</v>
      </c>
      <c r="S598" s="231">
        <v>0</v>
      </c>
      <c r="T598" s="232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3" t="s">
        <v>161</v>
      </c>
      <c r="AT598" s="233" t="s">
        <v>157</v>
      </c>
      <c r="AU598" s="233" t="s">
        <v>87</v>
      </c>
      <c r="AY598" s="18" t="s">
        <v>155</v>
      </c>
      <c r="BE598" s="234">
        <f>IF(N598="základní",J598,0)</f>
        <v>0</v>
      </c>
      <c r="BF598" s="234">
        <f>IF(N598="snížená",J598,0)</f>
        <v>0</v>
      </c>
      <c r="BG598" s="234">
        <f>IF(N598="zákl. přenesená",J598,0)</f>
        <v>0</v>
      </c>
      <c r="BH598" s="234">
        <f>IF(N598="sníž. přenesená",J598,0)</f>
        <v>0</v>
      </c>
      <c r="BI598" s="234">
        <f>IF(N598="nulová",J598,0)</f>
        <v>0</v>
      </c>
      <c r="BJ598" s="18" t="s">
        <v>85</v>
      </c>
      <c r="BK598" s="234">
        <f>ROUND(I598*H598,2)</f>
        <v>0</v>
      </c>
      <c r="BL598" s="18" t="s">
        <v>161</v>
      </c>
      <c r="BM598" s="233" t="s">
        <v>2321</v>
      </c>
    </row>
    <row r="599" s="2" customFormat="1">
      <c r="A599" s="39"/>
      <c r="B599" s="40"/>
      <c r="C599" s="41"/>
      <c r="D599" s="235" t="s">
        <v>163</v>
      </c>
      <c r="E599" s="41"/>
      <c r="F599" s="236" t="s">
        <v>2320</v>
      </c>
      <c r="G599" s="41"/>
      <c r="H599" s="41"/>
      <c r="I599" s="237"/>
      <c r="J599" s="41"/>
      <c r="K599" s="41"/>
      <c r="L599" s="45"/>
      <c r="M599" s="238"/>
      <c r="N599" s="239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163</v>
      </c>
      <c r="AU599" s="18" t="s">
        <v>87</v>
      </c>
    </row>
    <row r="600" s="2" customFormat="1" ht="16.5" customHeight="1">
      <c r="A600" s="39"/>
      <c r="B600" s="40"/>
      <c r="C600" s="283" t="s">
        <v>1247</v>
      </c>
      <c r="D600" s="283" t="s">
        <v>695</v>
      </c>
      <c r="E600" s="284" t="s">
        <v>2322</v>
      </c>
      <c r="F600" s="285" t="s">
        <v>2323</v>
      </c>
      <c r="G600" s="286" t="s">
        <v>761</v>
      </c>
      <c r="H600" s="287">
        <v>2</v>
      </c>
      <c r="I600" s="288"/>
      <c r="J600" s="289">
        <f>ROUND(I600*H600,2)</f>
        <v>0</v>
      </c>
      <c r="K600" s="290"/>
      <c r="L600" s="291"/>
      <c r="M600" s="292" t="s">
        <v>1</v>
      </c>
      <c r="N600" s="293" t="s">
        <v>43</v>
      </c>
      <c r="O600" s="92"/>
      <c r="P600" s="231">
        <f>O600*H600</f>
        <v>0</v>
      </c>
      <c r="Q600" s="231">
        <v>0.029499999999999998</v>
      </c>
      <c r="R600" s="231">
        <f>Q600*H600</f>
        <v>0.058999999999999997</v>
      </c>
      <c r="S600" s="231">
        <v>0</v>
      </c>
      <c r="T600" s="232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3" t="s">
        <v>305</v>
      </c>
      <c r="AT600" s="233" t="s">
        <v>695</v>
      </c>
      <c r="AU600" s="233" t="s">
        <v>87</v>
      </c>
      <c r="AY600" s="18" t="s">
        <v>155</v>
      </c>
      <c r="BE600" s="234">
        <f>IF(N600="základní",J600,0)</f>
        <v>0</v>
      </c>
      <c r="BF600" s="234">
        <f>IF(N600="snížená",J600,0)</f>
        <v>0</v>
      </c>
      <c r="BG600" s="234">
        <f>IF(N600="zákl. přenesená",J600,0)</f>
        <v>0</v>
      </c>
      <c r="BH600" s="234">
        <f>IF(N600="sníž. přenesená",J600,0)</f>
        <v>0</v>
      </c>
      <c r="BI600" s="234">
        <f>IF(N600="nulová",J600,0)</f>
        <v>0</v>
      </c>
      <c r="BJ600" s="18" t="s">
        <v>85</v>
      </c>
      <c r="BK600" s="234">
        <f>ROUND(I600*H600,2)</f>
        <v>0</v>
      </c>
      <c r="BL600" s="18" t="s">
        <v>161</v>
      </c>
      <c r="BM600" s="233" t="s">
        <v>2324</v>
      </c>
    </row>
    <row r="601" s="2" customFormat="1">
      <c r="A601" s="39"/>
      <c r="B601" s="40"/>
      <c r="C601" s="41"/>
      <c r="D601" s="235" t="s">
        <v>163</v>
      </c>
      <c r="E601" s="41"/>
      <c r="F601" s="236" t="s">
        <v>2323</v>
      </c>
      <c r="G601" s="41"/>
      <c r="H601" s="41"/>
      <c r="I601" s="237"/>
      <c r="J601" s="41"/>
      <c r="K601" s="41"/>
      <c r="L601" s="45"/>
      <c r="M601" s="238"/>
      <c r="N601" s="239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163</v>
      </c>
      <c r="AU601" s="18" t="s">
        <v>87</v>
      </c>
    </row>
    <row r="602" s="2" customFormat="1" ht="16.5" customHeight="1">
      <c r="A602" s="39"/>
      <c r="B602" s="40"/>
      <c r="C602" s="283" t="s">
        <v>1252</v>
      </c>
      <c r="D602" s="283" t="s">
        <v>695</v>
      </c>
      <c r="E602" s="284" t="s">
        <v>2325</v>
      </c>
      <c r="F602" s="285" t="s">
        <v>2326</v>
      </c>
      <c r="G602" s="286" t="s">
        <v>761</v>
      </c>
      <c r="H602" s="287">
        <v>2</v>
      </c>
      <c r="I602" s="288"/>
      <c r="J602" s="289">
        <f>ROUND(I602*H602,2)</f>
        <v>0</v>
      </c>
      <c r="K602" s="290"/>
      <c r="L602" s="291"/>
      <c r="M602" s="292" t="s">
        <v>1</v>
      </c>
      <c r="N602" s="293" t="s">
        <v>43</v>
      </c>
      <c r="O602" s="92"/>
      <c r="P602" s="231">
        <f>O602*H602</f>
        <v>0</v>
      </c>
      <c r="Q602" s="231">
        <v>0.0040000000000000001</v>
      </c>
      <c r="R602" s="231">
        <f>Q602*H602</f>
        <v>0.0080000000000000002</v>
      </c>
      <c r="S602" s="231">
        <v>0</v>
      </c>
      <c r="T602" s="232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3" t="s">
        <v>305</v>
      </c>
      <c r="AT602" s="233" t="s">
        <v>695</v>
      </c>
      <c r="AU602" s="233" t="s">
        <v>87</v>
      </c>
      <c r="AY602" s="18" t="s">
        <v>155</v>
      </c>
      <c r="BE602" s="234">
        <f>IF(N602="základní",J602,0)</f>
        <v>0</v>
      </c>
      <c r="BF602" s="234">
        <f>IF(N602="snížená",J602,0)</f>
        <v>0</v>
      </c>
      <c r="BG602" s="234">
        <f>IF(N602="zákl. přenesená",J602,0)</f>
        <v>0</v>
      </c>
      <c r="BH602" s="234">
        <f>IF(N602="sníž. přenesená",J602,0)</f>
        <v>0</v>
      </c>
      <c r="BI602" s="234">
        <f>IF(N602="nulová",J602,0)</f>
        <v>0</v>
      </c>
      <c r="BJ602" s="18" t="s">
        <v>85</v>
      </c>
      <c r="BK602" s="234">
        <f>ROUND(I602*H602,2)</f>
        <v>0</v>
      </c>
      <c r="BL602" s="18" t="s">
        <v>161</v>
      </c>
      <c r="BM602" s="233" t="s">
        <v>2327</v>
      </c>
    </row>
    <row r="603" s="2" customFormat="1">
      <c r="A603" s="39"/>
      <c r="B603" s="40"/>
      <c r="C603" s="41"/>
      <c r="D603" s="235" t="s">
        <v>163</v>
      </c>
      <c r="E603" s="41"/>
      <c r="F603" s="236" t="s">
        <v>2326</v>
      </c>
      <c r="G603" s="41"/>
      <c r="H603" s="41"/>
      <c r="I603" s="237"/>
      <c r="J603" s="41"/>
      <c r="K603" s="41"/>
      <c r="L603" s="45"/>
      <c r="M603" s="238"/>
      <c r="N603" s="239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163</v>
      </c>
      <c r="AU603" s="18" t="s">
        <v>87</v>
      </c>
    </row>
    <row r="604" s="12" customFormat="1" ht="22.8" customHeight="1">
      <c r="A604" s="12"/>
      <c r="B604" s="205"/>
      <c r="C604" s="206"/>
      <c r="D604" s="207" t="s">
        <v>77</v>
      </c>
      <c r="E604" s="219" t="s">
        <v>317</v>
      </c>
      <c r="F604" s="219" t="s">
        <v>1579</v>
      </c>
      <c r="G604" s="206"/>
      <c r="H604" s="206"/>
      <c r="I604" s="209"/>
      <c r="J604" s="220">
        <f>BK604</f>
        <v>0</v>
      </c>
      <c r="K604" s="206"/>
      <c r="L604" s="211"/>
      <c r="M604" s="212"/>
      <c r="N604" s="213"/>
      <c r="O604" s="213"/>
      <c r="P604" s="214">
        <f>P605+SUM(P606:P618)</f>
        <v>0</v>
      </c>
      <c r="Q604" s="213"/>
      <c r="R604" s="214">
        <f>R605+SUM(R606:R618)</f>
        <v>0.12692000000000001</v>
      </c>
      <c r="S604" s="213"/>
      <c r="T604" s="215">
        <f>T605+SUM(T606:T618)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6" t="s">
        <v>85</v>
      </c>
      <c r="AT604" s="217" t="s">
        <v>77</v>
      </c>
      <c r="AU604" s="217" t="s">
        <v>85</v>
      </c>
      <c r="AY604" s="216" t="s">
        <v>155</v>
      </c>
      <c r="BK604" s="218">
        <f>BK605+SUM(BK606:BK618)</f>
        <v>0</v>
      </c>
    </row>
    <row r="605" s="2" customFormat="1" ht="33" customHeight="1">
      <c r="A605" s="39"/>
      <c r="B605" s="40"/>
      <c r="C605" s="221" t="s">
        <v>1257</v>
      </c>
      <c r="D605" s="221" t="s">
        <v>157</v>
      </c>
      <c r="E605" s="222" t="s">
        <v>1599</v>
      </c>
      <c r="F605" s="223" t="s">
        <v>1600</v>
      </c>
      <c r="G605" s="224" t="s">
        <v>363</v>
      </c>
      <c r="H605" s="225">
        <v>18.199999999999999</v>
      </c>
      <c r="I605" s="226"/>
      <c r="J605" s="227">
        <f>ROUND(I605*H605,2)</f>
        <v>0</v>
      </c>
      <c r="K605" s="228"/>
      <c r="L605" s="45"/>
      <c r="M605" s="229" t="s">
        <v>1</v>
      </c>
      <c r="N605" s="230" t="s">
        <v>43</v>
      </c>
      <c r="O605" s="92"/>
      <c r="P605" s="231">
        <f>O605*H605</f>
        <v>0</v>
      </c>
      <c r="Q605" s="231">
        <v>0.00059999999999999995</v>
      </c>
      <c r="R605" s="231">
        <f>Q605*H605</f>
        <v>0.010919999999999999</v>
      </c>
      <c r="S605" s="231">
        <v>0</v>
      </c>
      <c r="T605" s="232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3" t="s">
        <v>161</v>
      </c>
      <c r="AT605" s="233" t="s">
        <v>157</v>
      </c>
      <c r="AU605" s="233" t="s">
        <v>87</v>
      </c>
      <c r="AY605" s="18" t="s">
        <v>155</v>
      </c>
      <c r="BE605" s="234">
        <f>IF(N605="základní",J605,0)</f>
        <v>0</v>
      </c>
      <c r="BF605" s="234">
        <f>IF(N605="snížená",J605,0)</f>
        <v>0</v>
      </c>
      <c r="BG605" s="234">
        <f>IF(N605="zákl. přenesená",J605,0)</f>
        <v>0</v>
      </c>
      <c r="BH605" s="234">
        <f>IF(N605="sníž. přenesená",J605,0)</f>
        <v>0</v>
      </c>
      <c r="BI605" s="234">
        <f>IF(N605="nulová",J605,0)</f>
        <v>0</v>
      </c>
      <c r="BJ605" s="18" t="s">
        <v>85</v>
      </c>
      <c r="BK605" s="234">
        <f>ROUND(I605*H605,2)</f>
        <v>0</v>
      </c>
      <c r="BL605" s="18" t="s">
        <v>161</v>
      </c>
      <c r="BM605" s="233" t="s">
        <v>2328</v>
      </c>
    </row>
    <row r="606" s="2" customFormat="1">
      <c r="A606" s="39"/>
      <c r="B606" s="40"/>
      <c r="C606" s="41"/>
      <c r="D606" s="235" t="s">
        <v>163</v>
      </c>
      <c r="E606" s="41"/>
      <c r="F606" s="236" t="s">
        <v>1602</v>
      </c>
      <c r="G606" s="41"/>
      <c r="H606" s="41"/>
      <c r="I606" s="237"/>
      <c r="J606" s="41"/>
      <c r="K606" s="41"/>
      <c r="L606" s="45"/>
      <c r="M606" s="238"/>
      <c r="N606" s="239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163</v>
      </c>
      <c r="AU606" s="18" t="s">
        <v>87</v>
      </c>
    </row>
    <row r="607" s="14" customFormat="1">
      <c r="A607" s="14"/>
      <c r="B607" s="250"/>
      <c r="C607" s="251"/>
      <c r="D607" s="235" t="s">
        <v>165</v>
      </c>
      <c r="E607" s="252" t="s">
        <v>1</v>
      </c>
      <c r="F607" s="253" t="s">
        <v>2329</v>
      </c>
      <c r="G607" s="251"/>
      <c r="H607" s="254">
        <v>18.199999999999999</v>
      </c>
      <c r="I607" s="255"/>
      <c r="J607" s="251"/>
      <c r="K607" s="251"/>
      <c r="L607" s="256"/>
      <c r="M607" s="257"/>
      <c r="N607" s="258"/>
      <c r="O607" s="258"/>
      <c r="P607" s="258"/>
      <c r="Q607" s="258"/>
      <c r="R607" s="258"/>
      <c r="S607" s="258"/>
      <c r="T607" s="25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0" t="s">
        <v>165</v>
      </c>
      <c r="AU607" s="260" t="s">
        <v>87</v>
      </c>
      <c r="AV607" s="14" t="s">
        <v>87</v>
      </c>
      <c r="AW607" s="14" t="s">
        <v>33</v>
      </c>
      <c r="AX607" s="14" t="s">
        <v>85</v>
      </c>
      <c r="AY607" s="260" t="s">
        <v>155</v>
      </c>
    </row>
    <row r="608" s="2" customFormat="1" ht="16.5" customHeight="1">
      <c r="A608" s="39"/>
      <c r="B608" s="40"/>
      <c r="C608" s="283" t="s">
        <v>1262</v>
      </c>
      <c r="D608" s="283" t="s">
        <v>695</v>
      </c>
      <c r="E608" s="284" t="s">
        <v>1605</v>
      </c>
      <c r="F608" s="285" t="s">
        <v>1606</v>
      </c>
      <c r="G608" s="286" t="s">
        <v>818</v>
      </c>
      <c r="H608" s="287">
        <v>0.11600000000000001</v>
      </c>
      <c r="I608" s="288"/>
      <c r="J608" s="289">
        <f>ROUND(I608*H608,2)</f>
        <v>0</v>
      </c>
      <c r="K608" s="290"/>
      <c r="L608" s="291"/>
      <c r="M608" s="292" t="s">
        <v>1</v>
      </c>
      <c r="N608" s="293" t="s">
        <v>43</v>
      </c>
      <c r="O608" s="92"/>
      <c r="P608" s="231">
        <f>O608*H608</f>
        <v>0</v>
      </c>
      <c r="Q608" s="231">
        <v>1</v>
      </c>
      <c r="R608" s="231">
        <f>Q608*H608</f>
        <v>0.11600000000000001</v>
      </c>
      <c r="S608" s="231">
        <v>0</v>
      </c>
      <c r="T608" s="232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3" t="s">
        <v>305</v>
      </c>
      <c r="AT608" s="233" t="s">
        <v>695</v>
      </c>
      <c r="AU608" s="233" t="s">
        <v>87</v>
      </c>
      <c r="AY608" s="18" t="s">
        <v>155</v>
      </c>
      <c r="BE608" s="234">
        <f>IF(N608="základní",J608,0)</f>
        <v>0</v>
      </c>
      <c r="BF608" s="234">
        <f>IF(N608="snížená",J608,0)</f>
        <v>0</v>
      </c>
      <c r="BG608" s="234">
        <f>IF(N608="zákl. přenesená",J608,0)</f>
        <v>0</v>
      </c>
      <c r="BH608" s="234">
        <f>IF(N608="sníž. přenesená",J608,0)</f>
        <v>0</v>
      </c>
      <c r="BI608" s="234">
        <f>IF(N608="nulová",J608,0)</f>
        <v>0</v>
      </c>
      <c r="BJ608" s="18" t="s">
        <v>85</v>
      </c>
      <c r="BK608" s="234">
        <f>ROUND(I608*H608,2)</f>
        <v>0</v>
      </c>
      <c r="BL608" s="18" t="s">
        <v>161</v>
      </c>
      <c r="BM608" s="233" t="s">
        <v>2330</v>
      </c>
    </row>
    <row r="609" s="2" customFormat="1">
      <c r="A609" s="39"/>
      <c r="B609" s="40"/>
      <c r="C609" s="41"/>
      <c r="D609" s="235" t="s">
        <v>163</v>
      </c>
      <c r="E609" s="41"/>
      <c r="F609" s="236" t="s">
        <v>1606</v>
      </c>
      <c r="G609" s="41"/>
      <c r="H609" s="41"/>
      <c r="I609" s="237"/>
      <c r="J609" s="41"/>
      <c r="K609" s="41"/>
      <c r="L609" s="45"/>
      <c r="M609" s="238"/>
      <c r="N609" s="239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163</v>
      </c>
      <c r="AU609" s="18" t="s">
        <v>87</v>
      </c>
    </row>
    <row r="610" s="14" customFormat="1">
      <c r="A610" s="14"/>
      <c r="B610" s="250"/>
      <c r="C610" s="251"/>
      <c r="D610" s="235" t="s">
        <v>165</v>
      </c>
      <c r="E610" s="252" t="s">
        <v>1</v>
      </c>
      <c r="F610" s="253" t="s">
        <v>2331</v>
      </c>
      <c r="G610" s="251"/>
      <c r="H610" s="254">
        <v>0.11600000000000001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0" t="s">
        <v>165</v>
      </c>
      <c r="AU610" s="260" t="s">
        <v>87</v>
      </c>
      <c r="AV610" s="14" t="s">
        <v>87</v>
      </c>
      <c r="AW610" s="14" t="s">
        <v>33</v>
      </c>
      <c r="AX610" s="14" t="s">
        <v>85</v>
      </c>
      <c r="AY610" s="260" t="s">
        <v>155</v>
      </c>
    </row>
    <row r="611" s="2" customFormat="1" ht="16.5" customHeight="1">
      <c r="A611" s="39"/>
      <c r="B611" s="40"/>
      <c r="C611" s="221" t="s">
        <v>1266</v>
      </c>
      <c r="D611" s="221" t="s">
        <v>157</v>
      </c>
      <c r="E611" s="222" t="s">
        <v>1610</v>
      </c>
      <c r="F611" s="223" t="s">
        <v>1611</v>
      </c>
      <c r="G611" s="224" t="s">
        <v>363</v>
      </c>
      <c r="H611" s="225">
        <v>18.199999999999999</v>
      </c>
      <c r="I611" s="226"/>
      <c r="J611" s="227">
        <f>ROUND(I611*H611,2)</f>
        <v>0</v>
      </c>
      <c r="K611" s="228"/>
      <c r="L611" s="45"/>
      <c r="M611" s="229" t="s">
        <v>1</v>
      </c>
      <c r="N611" s="230" t="s">
        <v>43</v>
      </c>
      <c r="O611" s="92"/>
      <c r="P611" s="231">
        <f>O611*H611</f>
        <v>0</v>
      </c>
      <c r="Q611" s="231">
        <v>0</v>
      </c>
      <c r="R611" s="231">
        <f>Q611*H611</f>
        <v>0</v>
      </c>
      <c r="S611" s="231">
        <v>0</v>
      </c>
      <c r="T611" s="232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3" t="s">
        <v>161</v>
      </c>
      <c r="AT611" s="233" t="s">
        <v>157</v>
      </c>
      <c r="AU611" s="233" t="s">
        <v>87</v>
      </c>
      <c r="AY611" s="18" t="s">
        <v>155</v>
      </c>
      <c r="BE611" s="234">
        <f>IF(N611="základní",J611,0)</f>
        <v>0</v>
      </c>
      <c r="BF611" s="234">
        <f>IF(N611="snížená",J611,0)</f>
        <v>0</v>
      </c>
      <c r="BG611" s="234">
        <f>IF(N611="zákl. přenesená",J611,0)</f>
        <v>0</v>
      </c>
      <c r="BH611" s="234">
        <f>IF(N611="sníž. přenesená",J611,0)</f>
        <v>0</v>
      </c>
      <c r="BI611" s="234">
        <f>IF(N611="nulová",J611,0)</f>
        <v>0</v>
      </c>
      <c r="BJ611" s="18" t="s">
        <v>85</v>
      </c>
      <c r="BK611" s="234">
        <f>ROUND(I611*H611,2)</f>
        <v>0</v>
      </c>
      <c r="BL611" s="18" t="s">
        <v>161</v>
      </c>
      <c r="BM611" s="233" t="s">
        <v>2332</v>
      </c>
    </row>
    <row r="612" s="2" customFormat="1">
      <c r="A612" s="39"/>
      <c r="B612" s="40"/>
      <c r="C612" s="41"/>
      <c r="D612" s="235" t="s">
        <v>163</v>
      </c>
      <c r="E612" s="41"/>
      <c r="F612" s="236" t="s">
        <v>1613</v>
      </c>
      <c r="G612" s="41"/>
      <c r="H612" s="41"/>
      <c r="I612" s="237"/>
      <c r="J612" s="41"/>
      <c r="K612" s="41"/>
      <c r="L612" s="45"/>
      <c r="M612" s="238"/>
      <c r="N612" s="239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163</v>
      </c>
      <c r="AU612" s="18" t="s">
        <v>87</v>
      </c>
    </row>
    <row r="613" s="13" customFormat="1">
      <c r="A613" s="13"/>
      <c r="B613" s="240"/>
      <c r="C613" s="241"/>
      <c r="D613" s="235" t="s">
        <v>165</v>
      </c>
      <c r="E613" s="242" t="s">
        <v>1</v>
      </c>
      <c r="F613" s="243" t="s">
        <v>626</v>
      </c>
      <c r="G613" s="241"/>
      <c r="H613" s="242" t="s">
        <v>1</v>
      </c>
      <c r="I613" s="244"/>
      <c r="J613" s="241"/>
      <c r="K613" s="241"/>
      <c r="L613" s="245"/>
      <c r="M613" s="246"/>
      <c r="N613" s="247"/>
      <c r="O613" s="247"/>
      <c r="P613" s="247"/>
      <c r="Q613" s="247"/>
      <c r="R613" s="247"/>
      <c r="S613" s="247"/>
      <c r="T613" s="24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9" t="s">
        <v>165</v>
      </c>
      <c r="AU613" s="249" t="s">
        <v>87</v>
      </c>
      <c r="AV613" s="13" t="s">
        <v>85</v>
      </c>
      <c r="AW613" s="13" t="s">
        <v>33</v>
      </c>
      <c r="AX613" s="13" t="s">
        <v>78</v>
      </c>
      <c r="AY613" s="249" t="s">
        <v>155</v>
      </c>
    </row>
    <row r="614" s="13" customFormat="1">
      <c r="A614" s="13"/>
      <c r="B614" s="240"/>
      <c r="C614" s="241"/>
      <c r="D614" s="235" t="s">
        <v>165</v>
      </c>
      <c r="E614" s="242" t="s">
        <v>1</v>
      </c>
      <c r="F614" s="243" t="s">
        <v>297</v>
      </c>
      <c r="G614" s="241"/>
      <c r="H614" s="242" t="s">
        <v>1</v>
      </c>
      <c r="I614" s="244"/>
      <c r="J614" s="241"/>
      <c r="K614" s="241"/>
      <c r="L614" s="245"/>
      <c r="M614" s="246"/>
      <c r="N614" s="247"/>
      <c r="O614" s="247"/>
      <c r="P614" s="247"/>
      <c r="Q614" s="247"/>
      <c r="R614" s="247"/>
      <c r="S614" s="247"/>
      <c r="T614" s="24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9" t="s">
        <v>165</v>
      </c>
      <c r="AU614" s="249" t="s">
        <v>87</v>
      </c>
      <c r="AV614" s="13" t="s">
        <v>85</v>
      </c>
      <c r="AW614" s="13" t="s">
        <v>33</v>
      </c>
      <c r="AX614" s="13" t="s">
        <v>78</v>
      </c>
      <c r="AY614" s="249" t="s">
        <v>155</v>
      </c>
    </row>
    <row r="615" s="13" customFormat="1">
      <c r="A615" s="13"/>
      <c r="B615" s="240"/>
      <c r="C615" s="241"/>
      <c r="D615" s="235" t="s">
        <v>165</v>
      </c>
      <c r="E615" s="242" t="s">
        <v>1</v>
      </c>
      <c r="F615" s="243" t="s">
        <v>630</v>
      </c>
      <c r="G615" s="241"/>
      <c r="H615" s="242" t="s">
        <v>1</v>
      </c>
      <c r="I615" s="244"/>
      <c r="J615" s="241"/>
      <c r="K615" s="241"/>
      <c r="L615" s="245"/>
      <c r="M615" s="246"/>
      <c r="N615" s="247"/>
      <c r="O615" s="247"/>
      <c r="P615" s="247"/>
      <c r="Q615" s="247"/>
      <c r="R615" s="247"/>
      <c r="S615" s="247"/>
      <c r="T615" s="24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9" t="s">
        <v>165</v>
      </c>
      <c r="AU615" s="249" t="s">
        <v>87</v>
      </c>
      <c r="AV615" s="13" t="s">
        <v>85</v>
      </c>
      <c r="AW615" s="13" t="s">
        <v>33</v>
      </c>
      <c r="AX615" s="13" t="s">
        <v>78</v>
      </c>
      <c r="AY615" s="249" t="s">
        <v>155</v>
      </c>
    </row>
    <row r="616" s="14" customFormat="1">
      <c r="A616" s="14"/>
      <c r="B616" s="250"/>
      <c r="C616" s="251"/>
      <c r="D616" s="235" t="s">
        <v>165</v>
      </c>
      <c r="E616" s="252" t="s">
        <v>1</v>
      </c>
      <c r="F616" s="253" t="s">
        <v>2329</v>
      </c>
      <c r="G616" s="251"/>
      <c r="H616" s="254">
        <v>18.199999999999999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0" t="s">
        <v>165</v>
      </c>
      <c r="AU616" s="260" t="s">
        <v>87</v>
      </c>
      <c r="AV616" s="14" t="s">
        <v>87</v>
      </c>
      <c r="AW616" s="14" t="s">
        <v>33</v>
      </c>
      <c r="AX616" s="14" t="s">
        <v>78</v>
      </c>
      <c r="AY616" s="260" t="s">
        <v>155</v>
      </c>
    </row>
    <row r="617" s="15" customFormat="1">
      <c r="A617" s="15"/>
      <c r="B617" s="261"/>
      <c r="C617" s="262"/>
      <c r="D617" s="235" t="s">
        <v>165</v>
      </c>
      <c r="E617" s="263" t="s">
        <v>1</v>
      </c>
      <c r="F617" s="264" t="s">
        <v>168</v>
      </c>
      <c r="G617" s="262"/>
      <c r="H617" s="265">
        <v>18.199999999999999</v>
      </c>
      <c r="I617" s="266"/>
      <c r="J617" s="262"/>
      <c r="K617" s="262"/>
      <c r="L617" s="267"/>
      <c r="M617" s="268"/>
      <c r="N617" s="269"/>
      <c r="O617" s="269"/>
      <c r="P617" s="269"/>
      <c r="Q617" s="269"/>
      <c r="R617" s="269"/>
      <c r="S617" s="269"/>
      <c r="T617" s="270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1" t="s">
        <v>165</v>
      </c>
      <c r="AU617" s="271" t="s">
        <v>87</v>
      </c>
      <c r="AV617" s="15" t="s">
        <v>161</v>
      </c>
      <c r="AW617" s="15" t="s">
        <v>33</v>
      </c>
      <c r="AX617" s="15" t="s">
        <v>85</v>
      </c>
      <c r="AY617" s="271" t="s">
        <v>155</v>
      </c>
    </row>
    <row r="618" s="12" customFormat="1" ht="20.88" customHeight="1">
      <c r="A618" s="12"/>
      <c r="B618" s="205"/>
      <c r="C618" s="206"/>
      <c r="D618" s="207" t="s">
        <v>77</v>
      </c>
      <c r="E618" s="219" t="s">
        <v>1175</v>
      </c>
      <c r="F618" s="219" t="s">
        <v>1715</v>
      </c>
      <c r="G618" s="206"/>
      <c r="H618" s="206"/>
      <c r="I618" s="209"/>
      <c r="J618" s="220">
        <f>BK618</f>
        <v>0</v>
      </c>
      <c r="K618" s="206"/>
      <c r="L618" s="211"/>
      <c r="M618" s="212"/>
      <c r="N618" s="213"/>
      <c r="O618" s="213"/>
      <c r="P618" s="214">
        <f>SUM(P619:P620)</f>
        <v>0</v>
      </c>
      <c r="Q618" s="213"/>
      <c r="R618" s="214">
        <f>SUM(R619:R620)</f>
        <v>0</v>
      </c>
      <c r="S618" s="213"/>
      <c r="T618" s="215">
        <f>SUM(T619:T620)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16" t="s">
        <v>85</v>
      </c>
      <c r="AT618" s="217" t="s">
        <v>77</v>
      </c>
      <c r="AU618" s="217" t="s">
        <v>87</v>
      </c>
      <c r="AY618" s="216" t="s">
        <v>155</v>
      </c>
      <c r="BK618" s="218">
        <f>SUM(BK619:BK620)</f>
        <v>0</v>
      </c>
    </row>
    <row r="619" s="2" customFormat="1" ht="21.75" customHeight="1">
      <c r="A619" s="39"/>
      <c r="B619" s="40"/>
      <c r="C619" s="221" t="s">
        <v>1270</v>
      </c>
      <c r="D619" s="221" t="s">
        <v>157</v>
      </c>
      <c r="E619" s="222" t="s">
        <v>1717</v>
      </c>
      <c r="F619" s="223" t="s">
        <v>1718</v>
      </c>
      <c r="G619" s="224" t="s">
        <v>818</v>
      </c>
      <c r="H619" s="225">
        <v>749.56200000000001</v>
      </c>
      <c r="I619" s="226"/>
      <c r="J619" s="227">
        <f>ROUND(I619*H619,2)</f>
        <v>0</v>
      </c>
      <c r="K619" s="228"/>
      <c r="L619" s="45"/>
      <c r="M619" s="229" t="s">
        <v>1</v>
      </c>
      <c r="N619" s="230" t="s">
        <v>43</v>
      </c>
      <c r="O619" s="92"/>
      <c r="P619" s="231">
        <f>O619*H619</f>
        <v>0</v>
      </c>
      <c r="Q619" s="231">
        <v>0</v>
      </c>
      <c r="R619" s="231">
        <f>Q619*H619</f>
        <v>0</v>
      </c>
      <c r="S619" s="231">
        <v>0</v>
      </c>
      <c r="T619" s="232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3" t="s">
        <v>161</v>
      </c>
      <c r="AT619" s="233" t="s">
        <v>157</v>
      </c>
      <c r="AU619" s="233" t="s">
        <v>226</v>
      </c>
      <c r="AY619" s="18" t="s">
        <v>155</v>
      </c>
      <c r="BE619" s="234">
        <f>IF(N619="základní",J619,0)</f>
        <v>0</v>
      </c>
      <c r="BF619" s="234">
        <f>IF(N619="snížená",J619,0)</f>
        <v>0</v>
      </c>
      <c r="BG619" s="234">
        <f>IF(N619="zákl. přenesená",J619,0)</f>
        <v>0</v>
      </c>
      <c r="BH619" s="234">
        <f>IF(N619="sníž. přenesená",J619,0)</f>
        <v>0</v>
      </c>
      <c r="BI619" s="234">
        <f>IF(N619="nulová",J619,0)</f>
        <v>0</v>
      </c>
      <c r="BJ619" s="18" t="s">
        <v>85</v>
      </c>
      <c r="BK619" s="234">
        <f>ROUND(I619*H619,2)</f>
        <v>0</v>
      </c>
      <c r="BL619" s="18" t="s">
        <v>161</v>
      </c>
      <c r="BM619" s="233" t="s">
        <v>2333</v>
      </c>
    </row>
    <row r="620" s="2" customFormat="1">
      <c r="A620" s="39"/>
      <c r="B620" s="40"/>
      <c r="C620" s="41"/>
      <c r="D620" s="235" t="s">
        <v>163</v>
      </c>
      <c r="E620" s="41"/>
      <c r="F620" s="236" t="s">
        <v>1718</v>
      </c>
      <c r="G620" s="41"/>
      <c r="H620" s="41"/>
      <c r="I620" s="237"/>
      <c r="J620" s="41"/>
      <c r="K620" s="41"/>
      <c r="L620" s="45"/>
      <c r="M620" s="238"/>
      <c r="N620" s="23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163</v>
      </c>
      <c r="AU620" s="18" t="s">
        <v>226</v>
      </c>
    </row>
    <row r="621" s="12" customFormat="1" ht="22.8" customHeight="1">
      <c r="A621" s="12"/>
      <c r="B621" s="205"/>
      <c r="C621" s="206"/>
      <c r="D621" s="207" t="s">
        <v>77</v>
      </c>
      <c r="E621" s="219" t="s">
        <v>1720</v>
      </c>
      <c r="F621" s="219" t="s">
        <v>1721</v>
      </c>
      <c r="G621" s="206"/>
      <c r="H621" s="206"/>
      <c r="I621" s="209"/>
      <c r="J621" s="220">
        <f>BK621</f>
        <v>0</v>
      </c>
      <c r="K621" s="206"/>
      <c r="L621" s="211"/>
      <c r="M621" s="212"/>
      <c r="N621" s="213"/>
      <c r="O621" s="213"/>
      <c r="P621" s="214">
        <f>SUM(P622:P637)</f>
        <v>0</v>
      </c>
      <c r="Q621" s="213"/>
      <c r="R621" s="214">
        <f>SUM(R622:R637)</f>
        <v>0</v>
      </c>
      <c r="S621" s="213"/>
      <c r="T621" s="215">
        <f>SUM(T622:T637)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6" t="s">
        <v>85</v>
      </c>
      <c r="AT621" s="217" t="s">
        <v>77</v>
      </c>
      <c r="AU621" s="217" t="s">
        <v>85</v>
      </c>
      <c r="AY621" s="216" t="s">
        <v>155</v>
      </c>
      <c r="BK621" s="218">
        <f>SUM(BK622:BK637)</f>
        <v>0</v>
      </c>
    </row>
    <row r="622" s="2" customFormat="1" ht="33" customHeight="1">
      <c r="A622" s="39"/>
      <c r="B622" s="40"/>
      <c r="C622" s="221" t="s">
        <v>1275</v>
      </c>
      <c r="D622" s="221" t="s">
        <v>157</v>
      </c>
      <c r="E622" s="222" t="s">
        <v>2334</v>
      </c>
      <c r="F622" s="223" t="s">
        <v>1736</v>
      </c>
      <c r="G622" s="224" t="s">
        <v>818</v>
      </c>
      <c r="H622" s="225">
        <v>38.661000000000001</v>
      </c>
      <c r="I622" s="226"/>
      <c r="J622" s="227">
        <f>ROUND(I622*H622,2)</f>
        <v>0</v>
      </c>
      <c r="K622" s="228"/>
      <c r="L622" s="45"/>
      <c r="M622" s="229" t="s">
        <v>1</v>
      </c>
      <c r="N622" s="230" t="s">
        <v>43</v>
      </c>
      <c r="O622" s="92"/>
      <c r="P622" s="231">
        <f>O622*H622</f>
        <v>0</v>
      </c>
      <c r="Q622" s="231">
        <v>0</v>
      </c>
      <c r="R622" s="231">
        <f>Q622*H622</f>
        <v>0</v>
      </c>
      <c r="S622" s="231">
        <v>0</v>
      </c>
      <c r="T622" s="232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3" t="s">
        <v>161</v>
      </c>
      <c r="AT622" s="233" t="s">
        <v>157</v>
      </c>
      <c r="AU622" s="233" t="s">
        <v>87</v>
      </c>
      <c r="AY622" s="18" t="s">
        <v>155</v>
      </c>
      <c r="BE622" s="234">
        <f>IF(N622="základní",J622,0)</f>
        <v>0</v>
      </c>
      <c r="BF622" s="234">
        <f>IF(N622="snížená",J622,0)</f>
        <v>0</v>
      </c>
      <c r="BG622" s="234">
        <f>IF(N622="zákl. přenesená",J622,0)</f>
        <v>0</v>
      </c>
      <c r="BH622" s="234">
        <f>IF(N622="sníž. přenesená",J622,0)</f>
        <v>0</v>
      </c>
      <c r="BI622" s="234">
        <f>IF(N622="nulová",J622,0)</f>
        <v>0</v>
      </c>
      <c r="BJ622" s="18" t="s">
        <v>85</v>
      </c>
      <c r="BK622" s="234">
        <f>ROUND(I622*H622,2)</f>
        <v>0</v>
      </c>
      <c r="BL622" s="18" t="s">
        <v>161</v>
      </c>
      <c r="BM622" s="233" t="s">
        <v>2335</v>
      </c>
    </row>
    <row r="623" s="2" customFormat="1">
      <c r="A623" s="39"/>
      <c r="B623" s="40"/>
      <c r="C623" s="41"/>
      <c r="D623" s="235" t="s">
        <v>163</v>
      </c>
      <c r="E623" s="41"/>
      <c r="F623" s="236" t="s">
        <v>1738</v>
      </c>
      <c r="G623" s="41"/>
      <c r="H623" s="41"/>
      <c r="I623" s="237"/>
      <c r="J623" s="41"/>
      <c r="K623" s="41"/>
      <c r="L623" s="45"/>
      <c r="M623" s="238"/>
      <c r="N623" s="239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163</v>
      </c>
      <c r="AU623" s="18" t="s">
        <v>87</v>
      </c>
    </row>
    <row r="624" s="14" customFormat="1">
      <c r="A624" s="14"/>
      <c r="B624" s="250"/>
      <c r="C624" s="251"/>
      <c r="D624" s="235" t="s">
        <v>165</v>
      </c>
      <c r="E624" s="252" t="s">
        <v>1</v>
      </c>
      <c r="F624" s="253" t="s">
        <v>2336</v>
      </c>
      <c r="G624" s="251"/>
      <c r="H624" s="254">
        <v>38.661000000000001</v>
      </c>
      <c r="I624" s="255"/>
      <c r="J624" s="251"/>
      <c r="K624" s="251"/>
      <c r="L624" s="256"/>
      <c r="M624" s="257"/>
      <c r="N624" s="258"/>
      <c r="O624" s="258"/>
      <c r="P624" s="258"/>
      <c r="Q624" s="258"/>
      <c r="R624" s="258"/>
      <c r="S624" s="258"/>
      <c r="T624" s="25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0" t="s">
        <v>165</v>
      </c>
      <c r="AU624" s="260" t="s">
        <v>87</v>
      </c>
      <c r="AV624" s="14" t="s">
        <v>87</v>
      </c>
      <c r="AW624" s="14" t="s">
        <v>33</v>
      </c>
      <c r="AX624" s="14" t="s">
        <v>85</v>
      </c>
      <c r="AY624" s="260" t="s">
        <v>155</v>
      </c>
    </row>
    <row r="625" s="2" customFormat="1" ht="33" customHeight="1">
      <c r="A625" s="39"/>
      <c r="B625" s="40"/>
      <c r="C625" s="221" t="s">
        <v>1279</v>
      </c>
      <c r="D625" s="221" t="s">
        <v>157</v>
      </c>
      <c r="E625" s="222" t="s">
        <v>2337</v>
      </c>
      <c r="F625" s="223" t="s">
        <v>1748</v>
      </c>
      <c r="G625" s="224" t="s">
        <v>818</v>
      </c>
      <c r="H625" s="225">
        <v>26.675000000000001</v>
      </c>
      <c r="I625" s="226"/>
      <c r="J625" s="227">
        <f>ROUND(I625*H625,2)</f>
        <v>0</v>
      </c>
      <c r="K625" s="228"/>
      <c r="L625" s="45"/>
      <c r="M625" s="229" t="s">
        <v>1</v>
      </c>
      <c r="N625" s="230" t="s">
        <v>43</v>
      </c>
      <c r="O625" s="92"/>
      <c r="P625" s="231">
        <f>O625*H625</f>
        <v>0</v>
      </c>
      <c r="Q625" s="231">
        <v>0</v>
      </c>
      <c r="R625" s="231">
        <f>Q625*H625</f>
        <v>0</v>
      </c>
      <c r="S625" s="231">
        <v>0</v>
      </c>
      <c r="T625" s="232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3" t="s">
        <v>161</v>
      </c>
      <c r="AT625" s="233" t="s">
        <v>157</v>
      </c>
      <c r="AU625" s="233" t="s">
        <v>87</v>
      </c>
      <c r="AY625" s="18" t="s">
        <v>155</v>
      </c>
      <c r="BE625" s="234">
        <f>IF(N625="základní",J625,0)</f>
        <v>0</v>
      </c>
      <c r="BF625" s="234">
        <f>IF(N625="snížená",J625,0)</f>
        <v>0</v>
      </c>
      <c r="BG625" s="234">
        <f>IF(N625="zákl. přenesená",J625,0)</f>
        <v>0</v>
      </c>
      <c r="BH625" s="234">
        <f>IF(N625="sníž. přenesená",J625,0)</f>
        <v>0</v>
      </c>
      <c r="BI625" s="234">
        <f>IF(N625="nulová",J625,0)</f>
        <v>0</v>
      </c>
      <c r="BJ625" s="18" t="s">
        <v>85</v>
      </c>
      <c r="BK625" s="234">
        <f>ROUND(I625*H625,2)</f>
        <v>0</v>
      </c>
      <c r="BL625" s="18" t="s">
        <v>161</v>
      </c>
      <c r="BM625" s="233" t="s">
        <v>2338</v>
      </c>
    </row>
    <row r="626" s="2" customFormat="1">
      <c r="A626" s="39"/>
      <c r="B626" s="40"/>
      <c r="C626" s="41"/>
      <c r="D626" s="235" t="s">
        <v>163</v>
      </c>
      <c r="E626" s="41"/>
      <c r="F626" s="236" t="s">
        <v>1750</v>
      </c>
      <c r="G626" s="41"/>
      <c r="H626" s="41"/>
      <c r="I626" s="237"/>
      <c r="J626" s="41"/>
      <c r="K626" s="41"/>
      <c r="L626" s="45"/>
      <c r="M626" s="238"/>
      <c r="N626" s="239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163</v>
      </c>
      <c r="AU626" s="18" t="s">
        <v>87</v>
      </c>
    </row>
    <row r="627" s="14" customFormat="1">
      <c r="A627" s="14"/>
      <c r="B627" s="250"/>
      <c r="C627" s="251"/>
      <c r="D627" s="235" t="s">
        <v>165</v>
      </c>
      <c r="E627" s="252" t="s">
        <v>1</v>
      </c>
      <c r="F627" s="253" t="s">
        <v>2339</v>
      </c>
      <c r="G627" s="251"/>
      <c r="H627" s="254">
        <v>26.675000000000001</v>
      </c>
      <c r="I627" s="255"/>
      <c r="J627" s="251"/>
      <c r="K627" s="251"/>
      <c r="L627" s="256"/>
      <c r="M627" s="257"/>
      <c r="N627" s="258"/>
      <c r="O627" s="258"/>
      <c r="P627" s="258"/>
      <c r="Q627" s="258"/>
      <c r="R627" s="258"/>
      <c r="S627" s="258"/>
      <c r="T627" s="25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0" t="s">
        <v>165</v>
      </c>
      <c r="AU627" s="260" t="s">
        <v>87</v>
      </c>
      <c r="AV627" s="14" t="s">
        <v>87</v>
      </c>
      <c r="AW627" s="14" t="s">
        <v>33</v>
      </c>
      <c r="AX627" s="14" t="s">
        <v>85</v>
      </c>
      <c r="AY627" s="260" t="s">
        <v>155</v>
      </c>
    </row>
    <row r="628" s="2" customFormat="1" ht="21.75" customHeight="1">
      <c r="A628" s="39"/>
      <c r="B628" s="40"/>
      <c r="C628" s="221" t="s">
        <v>1284</v>
      </c>
      <c r="D628" s="221" t="s">
        <v>157</v>
      </c>
      <c r="E628" s="222" t="s">
        <v>2340</v>
      </c>
      <c r="F628" s="223" t="s">
        <v>1754</v>
      </c>
      <c r="G628" s="224" t="s">
        <v>818</v>
      </c>
      <c r="H628" s="225">
        <v>909.14300000000003</v>
      </c>
      <c r="I628" s="226"/>
      <c r="J628" s="227">
        <f>ROUND(I628*H628,2)</f>
        <v>0</v>
      </c>
      <c r="K628" s="228"/>
      <c r="L628" s="45"/>
      <c r="M628" s="229" t="s">
        <v>1</v>
      </c>
      <c r="N628" s="230" t="s">
        <v>43</v>
      </c>
      <c r="O628" s="92"/>
      <c r="P628" s="231">
        <f>O628*H628</f>
        <v>0</v>
      </c>
      <c r="Q628" s="231">
        <v>0</v>
      </c>
      <c r="R628" s="231">
        <f>Q628*H628</f>
        <v>0</v>
      </c>
      <c r="S628" s="231">
        <v>0</v>
      </c>
      <c r="T628" s="232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3" t="s">
        <v>161</v>
      </c>
      <c r="AT628" s="233" t="s">
        <v>157</v>
      </c>
      <c r="AU628" s="233" t="s">
        <v>87</v>
      </c>
      <c r="AY628" s="18" t="s">
        <v>155</v>
      </c>
      <c r="BE628" s="234">
        <f>IF(N628="základní",J628,0)</f>
        <v>0</v>
      </c>
      <c r="BF628" s="234">
        <f>IF(N628="snížená",J628,0)</f>
        <v>0</v>
      </c>
      <c r="BG628" s="234">
        <f>IF(N628="zákl. přenesená",J628,0)</f>
        <v>0</v>
      </c>
      <c r="BH628" s="234">
        <f>IF(N628="sníž. přenesená",J628,0)</f>
        <v>0</v>
      </c>
      <c r="BI628" s="234">
        <f>IF(N628="nulová",J628,0)</f>
        <v>0</v>
      </c>
      <c r="BJ628" s="18" t="s">
        <v>85</v>
      </c>
      <c r="BK628" s="234">
        <f>ROUND(I628*H628,2)</f>
        <v>0</v>
      </c>
      <c r="BL628" s="18" t="s">
        <v>161</v>
      </c>
      <c r="BM628" s="233" t="s">
        <v>2341</v>
      </c>
    </row>
    <row r="629" s="2" customFormat="1">
      <c r="A629" s="39"/>
      <c r="B629" s="40"/>
      <c r="C629" s="41"/>
      <c r="D629" s="235" t="s">
        <v>163</v>
      </c>
      <c r="E629" s="41"/>
      <c r="F629" s="236" t="s">
        <v>1756</v>
      </c>
      <c r="G629" s="41"/>
      <c r="H629" s="41"/>
      <c r="I629" s="237"/>
      <c r="J629" s="41"/>
      <c r="K629" s="41"/>
      <c r="L629" s="45"/>
      <c r="M629" s="238"/>
      <c r="N629" s="239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163</v>
      </c>
      <c r="AU629" s="18" t="s">
        <v>87</v>
      </c>
    </row>
    <row r="630" s="14" customFormat="1">
      <c r="A630" s="14"/>
      <c r="B630" s="250"/>
      <c r="C630" s="251"/>
      <c r="D630" s="235" t="s">
        <v>165</v>
      </c>
      <c r="E630" s="252" t="s">
        <v>1</v>
      </c>
      <c r="F630" s="253" t="s">
        <v>2342</v>
      </c>
      <c r="G630" s="251"/>
      <c r="H630" s="254">
        <v>157.87299999999999</v>
      </c>
      <c r="I630" s="255"/>
      <c r="J630" s="251"/>
      <c r="K630" s="251"/>
      <c r="L630" s="256"/>
      <c r="M630" s="257"/>
      <c r="N630" s="258"/>
      <c r="O630" s="258"/>
      <c r="P630" s="258"/>
      <c r="Q630" s="258"/>
      <c r="R630" s="258"/>
      <c r="S630" s="258"/>
      <c r="T630" s="25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0" t="s">
        <v>165</v>
      </c>
      <c r="AU630" s="260" t="s">
        <v>87</v>
      </c>
      <c r="AV630" s="14" t="s">
        <v>87</v>
      </c>
      <c r="AW630" s="14" t="s">
        <v>33</v>
      </c>
      <c r="AX630" s="14" t="s">
        <v>78</v>
      </c>
      <c r="AY630" s="260" t="s">
        <v>155</v>
      </c>
    </row>
    <row r="631" s="14" customFormat="1">
      <c r="A631" s="14"/>
      <c r="B631" s="250"/>
      <c r="C631" s="251"/>
      <c r="D631" s="235" t="s">
        <v>165</v>
      </c>
      <c r="E631" s="252" t="s">
        <v>1</v>
      </c>
      <c r="F631" s="253" t="s">
        <v>1757</v>
      </c>
      <c r="G631" s="251"/>
      <c r="H631" s="254">
        <v>751.26999999999998</v>
      </c>
      <c r="I631" s="255"/>
      <c r="J631" s="251"/>
      <c r="K631" s="251"/>
      <c r="L631" s="256"/>
      <c r="M631" s="257"/>
      <c r="N631" s="258"/>
      <c r="O631" s="258"/>
      <c r="P631" s="258"/>
      <c r="Q631" s="258"/>
      <c r="R631" s="258"/>
      <c r="S631" s="258"/>
      <c r="T631" s="25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0" t="s">
        <v>165</v>
      </c>
      <c r="AU631" s="260" t="s">
        <v>87</v>
      </c>
      <c r="AV631" s="14" t="s">
        <v>87</v>
      </c>
      <c r="AW631" s="14" t="s">
        <v>33</v>
      </c>
      <c r="AX631" s="14" t="s">
        <v>78</v>
      </c>
      <c r="AY631" s="260" t="s">
        <v>155</v>
      </c>
    </row>
    <row r="632" s="15" customFormat="1">
      <c r="A632" s="15"/>
      <c r="B632" s="261"/>
      <c r="C632" s="262"/>
      <c r="D632" s="235" t="s">
        <v>165</v>
      </c>
      <c r="E632" s="263" t="s">
        <v>1</v>
      </c>
      <c r="F632" s="264" t="s">
        <v>168</v>
      </c>
      <c r="G632" s="262"/>
      <c r="H632" s="265">
        <v>909.14300000000003</v>
      </c>
      <c r="I632" s="266"/>
      <c r="J632" s="262"/>
      <c r="K632" s="262"/>
      <c r="L632" s="267"/>
      <c r="M632" s="268"/>
      <c r="N632" s="269"/>
      <c r="O632" s="269"/>
      <c r="P632" s="269"/>
      <c r="Q632" s="269"/>
      <c r="R632" s="269"/>
      <c r="S632" s="269"/>
      <c r="T632" s="270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1" t="s">
        <v>165</v>
      </c>
      <c r="AU632" s="271" t="s">
        <v>87</v>
      </c>
      <c r="AV632" s="15" t="s">
        <v>161</v>
      </c>
      <c r="AW632" s="15" t="s">
        <v>33</v>
      </c>
      <c r="AX632" s="15" t="s">
        <v>85</v>
      </c>
      <c r="AY632" s="271" t="s">
        <v>155</v>
      </c>
    </row>
    <row r="633" s="2" customFormat="1" ht="21.75" customHeight="1">
      <c r="A633" s="39"/>
      <c r="B633" s="40"/>
      <c r="C633" s="221" t="s">
        <v>1289</v>
      </c>
      <c r="D633" s="221" t="s">
        <v>157</v>
      </c>
      <c r="E633" s="222" t="s">
        <v>1723</v>
      </c>
      <c r="F633" s="223" t="s">
        <v>1724</v>
      </c>
      <c r="G633" s="224" t="s">
        <v>818</v>
      </c>
      <c r="H633" s="225">
        <v>223.21700000000001</v>
      </c>
      <c r="I633" s="226"/>
      <c r="J633" s="227">
        <f>ROUND(I633*H633,2)</f>
        <v>0</v>
      </c>
      <c r="K633" s="228"/>
      <c r="L633" s="45"/>
      <c r="M633" s="229" t="s">
        <v>1</v>
      </c>
      <c r="N633" s="230" t="s">
        <v>43</v>
      </c>
      <c r="O633" s="92"/>
      <c r="P633" s="231">
        <f>O633*H633</f>
        <v>0</v>
      </c>
      <c r="Q633" s="231">
        <v>0</v>
      </c>
      <c r="R633" s="231">
        <f>Q633*H633</f>
        <v>0</v>
      </c>
      <c r="S633" s="231">
        <v>0</v>
      </c>
      <c r="T633" s="232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3" t="s">
        <v>161</v>
      </c>
      <c r="AT633" s="233" t="s">
        <v>157</v>
      </c>
      <c r="AU633" s="233" t="s">
        <v>87</v>
      </c>
      <c r="AY633" s="18" t="s">
        <v>155</v>
      </c>
      <c r="BE633" s="234">
        <f>IF(N633="základní",J633,0)</f>
        <v>0</v>
      </c>
      <c r="BF633" s="234">
        <f>IF(N633="snížená",J633,0)</f>
        <v>0</v>
      </c>
      <c r="BG633" s="234">
        <f>IF(N633="zákl. přenesená",J633,0)</f>
        <v>0</v>
      </c>
      <c r="BH633" s="234">
        <f>IF(N633="sníž. přenesená",J633,0)</f>
        <v>0</v>
      </c>
      <c r="BI633" s="234">
        <f>IF(N633="nulová",J633,0)</f>
        <v>0</v>
      </c>
      <c r="BJ633" s="18" t="s">
        <v>85</v>
      </c>
      <c r="BK633" s="234">
        <f>ROUND(I633*H633,2)</f>
        <v>0</v>
      </c>
      <c r="BL633" s="18" t="s">
        <v>161</v>
      </c>
      <c r="BM633" s="233" t="s">
        <v>2343</v>
      </c>
    </row>
    <row r="634" s="2" customFormat="1">
      <c r="A634" s="39"/>
      <c r="B634" s="40"/>
      <c r="C634" s="41"/>
      <c r="D634" s="235" t="s">
        <v>163</v>
      </c>
      <c r="E634" s="41"/>
      <c r="F634" s="236" t="s">
        <v>1726</v>
      </c>
      <c r="G634" s="41"/>
      <c r="H634" s="41"/>
      <c r="I634" s="237"/>
      <c r="J634" s="41"/>
      <c r="K634" s="41"/>
      <c r="L634" s="45"/>
      <c r="M634" s="238"/>
      <c r="N634" s="239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163</v>
      </c>
      <c r="AU634" s="18" t="s">
        <v>87</v>
      </c>
    </row>
    <row r="635" s="2" customFormat="1" ht="16.5" customHeight="1">
      <c r="A635" s="39"/>
      <c r="B635" s="40"/>
      <c r="C635" s="221" t="s">
        <v>1293</v>
      </c>
      <c r="D635" s="221" t="s">
        <v>157</v>
      </c>
      <c r="E635" s="222" t="s">
        <v>1728</v>
      </c>
      <c r="F635" s="223" t="s">
        <v>1729</v>
      </c>
      <c r="G635" s="224" t="s">
        <v>818</v>
      </c>
      <c r="H635" s="225">
        <v>3571.4720000000002</v>
      </c>
      <c r="I635" s="226"/>
      <c r="J635" s="227">
        <f>ROUND(I635*H635,2)</f>
        <v>0</v>
      </c>
      <c r="K635" s="228"/>
      <c r="L635" s="45"/>
      <c r="M635" s="229" t="s">
        <v>1</v>
      </c>
      <c r="N635" s="230" t="s">
        <v>43</v>
      </c>
      <c r="O635" s="92"/>
      <c r="P635" s="231">
        <f>O635*H635</f>
        <v>0</v>
      </c>
      <c r="Q635" s="231">
        <v>0</v>
      </c>
      <c r="R635" s="231">
        <f>Q635*H635</f>
        <v>0</v>
      </c>
      <c r="S635" s="231">
        <v>0</v>
      </c>
      <c r="T635" s="232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3" t="s">
        <v>161</v>
      </c>
      <c r="AT635" s="233" t="s">
        <v>157</v>
      </c>
      <c r="AU635" s="233" t="s">
        <v>87</v>
      </c>
      <c r="AY635" s="18" t="s">
        <v>155</v>
      </c>
      <c r="BE635" s="234">
        <f>IF(N635="základní",J635,0)</f>
        <v>0</v>
      </c>
      <c r="BF635" s="234">
        <f>IF(N635="snížená",J635,0)</f>
        <v>0</v>
      </c>
      <c r="BG635" s="234">
        <f>IF(N635="zákl. přenesená",J635,0)</f>
        <v>0</v>
      </c>
      <c r="BH635" s="234">
        <f>IF(N635="sníž. přenesená",J635,0)</f>
        <v>0</v>
      </c>
      <c r="BI635" s="234">
        <f>IF(N635="nulová",J635,0)</f>
        <v>0</v>
      </c>
      <c r="BJ635" s="18" t="s">
        <v>85</v>
      </c>
      <c r="BK635" s="234">
        <f>ROUND(I635*H635,2)</f>
        <v>0</v>
      </c>
      <c r="BL635" s="18" t="s">
        <v>161</v>
      </c>
      <c r="BM635" s="233" t="s">
        <v>2344</v>
      </c>
    </row>
    <row r="636" s="2" customFormat="1">
      <c r="A636" s="39"/>
      <c r="B636" s="40"/>
      <c r="C636" s="41"/>
      <c r="D636" s="235" t="s">
        <v>163</v>
      </c>
      <c r="E636" s="41"/>
      <c r="F636" s="236" t="s">
        <v>1731</v>
      </c>
      <c r="G636" s="41"/>
      <c r="H636" s="41"/>
      <c r="I636" s="237"/>
      <c r="J636" s="41"/>
      <c r="K636" s="41"/>
      <c r="L636" s="45"/>
      <c r="M636" s="238"/>
      <c r="N636" s="239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163</v>
      </c>
      <c r="AU636" s="18" t="s">
        <v>87</v>
      </c>
    </row>
    <row r="637" s="14" customFormat="1">
      <c r="A637" s="14"/>
      <c r="B637" s="250"/>
      <c r="C637" s="251"/>
      <c r="D637" s="235" t="s">
        <v>165</v>
      </c>
      <c r="E637" s="252" t="s">
        <v>1</v>
      </c>
      <c r="F637" s="253" t="s">
        <v>2345</v>
      </c>
      <c r="G637" s="251"/>
      <c r="H637" s="254">
        <v>3571.4720000000002</v>
      </c>
      <c r="I637" s="255"/>
      <c r="J637" s="251"/>
      <c r="K637" s="251"/>
      <c r="L637" s="256"/>
      <c r="M637" s="257"/>
      <c r="N637" s="258"/>
      <c r="O637" s="258"/>
      <c r="P637" s="258"/>
      <c r="Q637" s="258"/>
      <c r="R637" s="258"/>
      <c r="S637" s="258"/>
      <c r="T637" s="25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0" t="s">
        <v>165</v>
      </c>
      <c r="AU637" s="260" t="s">
        <v>87</v>
      </c>
      <c r="AV637" s="14" t="s">
        <v>87</v>
      </c>
      <c r="AW637" s="14" t="s">
        <v>33</v>
      </c>
      <c r="AX637" s="14" t="s">
        <v>85</v>
      </c>
      <c r="AY637" s="260" t="s">
        <v>155</v>
      </c>
    </row>
    <row r="638" s="12" customFormat="1" ht="25.92" customHeight="1">
      <c r="A638" s="12"/>
      <c r="B638" s="205"/>
      <c r="C638" s="206"/>
      <c r="D638" s="207" t="s">
        <v>77</v>
      </c>
      <c r="E638" s="208" t="s">
        <v>1766</v>
      </c>
      <c r="F638" s="208" t="s">
        <v>1767</v>
      </c>
      <c r="G638" s="206"/>
      <c r="H638" s="206"/>
      <c r="I638" s="209"/>
      <c r="J638" s="210">
        <f>BK638</f>
        <v>0</v>
      </c>
      <c r="K638" s="206"/>
      <c r="L638" s="211"/>
      <c r="M638" s="212"/>
      <c r="N638" s="213"/>
      <c r="O638" s="213"/>
      <c r="P638" s="214">
        <f>P639</f>
        <v>0</v>
      </c>
      <c r="Q638" s="213"/>
      <c r="R638" s="214">
        <f>R639</f>
        <v>0.053658000000000004</v>
      </c>
      <c r="S638" s="213"/>
      <c r="T638" s="215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16" t="s">
        <v>87</v>
      </c>
      <c r="AT638" s="217" t="s">
        <v>77</v>
      </c>
      <c r="AU638" s="217" t="s">
        <v>78</v>
      </c>
      <c r="AY638" s="216" t="s">
        <v>155</v>
      </c>
      <c r="BK638" s="218">
        <f>BK639</f>
        <v>0</v>
      </c>
    </row>
    <row r="639" s="12" customFormat="1" ht="22.8" customHeight="1">
      <c r="A639" s="12"/>
      <c r="B639" s="205"/>
      <c r="C639" s="206"/>
      <c r="D639" s="207" t="s">
        <v>77</v>
      </c>
      <c r="E639" s="219" t="s">
        <v>1841</v>
      </c>
      <c r="F639" s="219" t="s">
        <v>1842</v>
      </c>
      <c r="G639" s="206"/>
      <c r="H639" s="206"/>
      <c r="I639" s="209"/>
      <c r="J639" s="220">
        <f>BK639</f>
        <v>0</v>
      </c>
      <c r="K639" s="206"/>
      <c r="L639" s="211"/>
      <c r="M639" s="212"/>
      <c r="N639" s="213"/>
      <c r="O639" s="213"/>
      <c r="P639" s="214">
        <f>SUM(P640:P661)</f>
        <v>0</v>
      </c>
      <c r="Q639" s="213"/>
      <c r="R639" s="214">
        <f>SUM(R640:R661)</f>
        <v>0.053658000000000004</v>
      </c>
      <c r="S639" s="213"/>
      <c r="T639" s="215">
        <f>SUM(T640:T661)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16" t="s">
        <v>87</v>
      </c>
      <c r="AT639" s="217" t="s">
        <v>77</v>
      </c>
      <c r="AU639" s="217" t="s">
        <v>85</v>
      </c>
      <c r="AY639" s="216" t="s">
        <v>155</v>
      </c>
      <c r="BK639" s="218">
        <f>SUM(BK640:BK661)</f>
        <v>0</v>
      </c>
    </row>
    <row r="640" s="2" customFormat="1" ht="21.75" customHeight="1">
      <c r="A640" s="39"/>
      <c r="B640" s="40"/>
      <c r="C640" s="221" t="s">
        <v>1298</v>
      </c>
      <c r="D640" s="221" t="s">
        <v>157</v>
      </c>
      <c r="E640" s="222" t="s">
        <v>2346</v>
      </c>
      <c r="F640" s="223" t="s">
        <v>2347</v>
      </c>
      <c r="G640" s="224" t="s">
        <v>363</v>
      </c>
      <c r="H640" s="225">
        <v>298.10000000000002</v>
      </c>
      <c r="I640" s="226"/>
      <c r="J640" s="227">
        <f>ROUND(I640*H640,2)</f>
        <v>0</v>
      </c>
      <c r="K640" s="228"/>
      <c r="L640" s="45"/>
      <c r="M640" s="229" t="s">
        <v>1</v>
      </c>
      <c r="N640" s="230" t="s">
        <v>43</v>
      </c>
      <c r="O640" s="92"/>
      <c r="P640" s="231">
        <f>O640*H640</f>
        <v>0</v>
      </c>
      <c r="Q640" s="231">
        <v>0</v>
      </c>
      <c r="R640" s="231">
        <f>Q640*H640</f>
        <v>0</v>
      </c>
      <c r="S640" s="231">
        <v>0</v>
      </c>
      <c r="T640" s="232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3" t="s">
        <v>389</v>
      </c>
      <c r="AT640" s="233" t="s">
        <v>157</v>
      </c>
      <c r="AU640" s="233" t="s">
        <v>87</v>
      </c>
      <c r="AY640" s="18" t="s">
        <v>155</v>
      </c>
      <c r="BE640" s="234">
        <f>IF(N640="základní",J640,0)</f>
        <v>0</v>
      </c>
      <c r="BF640" s="234">
        <f>IF(N640="snížená",J640,0)</f>
        <v>0</v>
      </c>
      <c r="BG640" s="234">
        <f>IF(N640="zákl. přenesená",J640,0)</f>
        <v>0</v>
      </c>
      <c r="BH640" s="234">
        <f>IF(N640="sníž. přenesená",J640,0)</f>
        <v>0</v>
      </c>
      <c r="BI640" s="234">
        <f>IF(N640="nulová",J640,0)</f>
        <v>0</v>
      </c>
      <c r="BJ640" s="18" t="s">
        <v>85</v>
      </c>
      <c r="BK640" s="234">
        <f>ROUND(I640*H640,2)</f>
        <v>0</v>
      </c>
      <c r="BL640" s="18" t="s">
        <v>389</v>
      </c>
      <c r="BM640" s="233" t="s">
        <v>2348</v>
      </c>
    </row>
    <row r="641" s="2" customFormat="1">
      <c r="A641" s="39"/>
      <c r="B641" s="40"/>
      <c r="C641" s="41"/>
      <c r="D641" s="235" t="s">
        <v>163</v>
      </c>
      <c r="E641" s="41"/>
      <c r="F641" s="236" t="s">
        <v>2347</v>
      </c>
      <c r="G641" s="41"/>
      <c r="H641" s="41"/>
      <c r="I641" s="237"/>
      <c r="J641" s="41"/>
      <c r="K641" s="41"/>
      <c r="L641" s="45"/>
      <c r="M641" s="238"/>
      <c r="N641" s="239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163</v>
      </c>
      <c r="AU641" s="18" t="s">
        <v>87</v>
      </c>
    </row>
    <row r="642" s="13" customFormat="1">
      <c r="A642" s="13"/>
      <c r="B642" s="240"/>
      <c r="C642" s="241"/>
      <c r="D642" s="235" t="s">
        <v>165</v>
      </c>
      <c r="E642" s="242" t="s">
        <v>1</v>
      </c>
      <c r="F642" s="243" t="s">
        <v>2349</v>
      </c>
      <c r="G642" s="241"/>
      <c r="H642" s="242" t="s">
        <v>1</v>
      </c>
      <c r="I642" s="244"/>
      <c r="J642" s="241"/>
      <c r="K642" s="241"/>
      <c r="L642" s="245"/>
      <c r="M642" s="246"/>
      <c r="N642" s="247"/>
      <c r="O642" s="247"/>
      <c r="P642" s="247"/>
      <c r="Q642" s="247"/>
      <c r="R642" s="247"/>
      <c r="S642" s="247"/>
      <c r="T642" s="24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9" t="s">
        <v>165</v>
      </c>
      <c r="AU642" s="249" t="s">
        <v>87</v>
      </c>
      <c r="AV642" s="13" t="s">
        <v>85</v>
      </c>
      <c r="AW642" s="13" t="s">
        <v>33</v>
      </c>
      <c r="AX642" s="13" t="s">
        <v>78</v>
      </c>
      <c r="AY642" s="249" t="s">
        <v>155</v>
      </c>
    </row>
    <row r="643" s="14" customFormat="1">
      <c r="A643" s="14"/>
      <c r="B643" s="250"/>
      <c r="C643" s="251"/>
      <c r="D643" s="235" t="s">
        <v>165</v>
      </c>
      <c r="E643" s="252" t="s">
        <v>1</v>
      </c>
      <c r="F643" s="253" t="s">
        <v>2350</v>
      </c>
      <c r="G643" s="251"/>
      <c r="H643" s="254">
        <v>105.8</v>
      </c>
      <c r="I643" s="255"/>
      <c r="J643" s="251"/>
      <c r="K643" s="251"/>
      <c r="L643" s="256"/>
      <c r="M643" s="257"/>
      <c r="N643" s="258"/>
      <c r="O643" s="258"/>
      <c r="P643" s="258"/>
      <c r="Q643" s="258"/>
      <c r="R643" s="258"/>
      <c r="S643" s="258"/>
      <c r="T643" s="25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0" t="s">
        <v>165</v>
      </c>
      <c r="AU643" s="260" t="s">
        <v>87</v>
      </c>
      <c r="AV643" s="14" t="s">
        <v>87</v>
      </c>
      <c r="AW643" s="14" t="s">
        <v>33</v>
      </c>
      <c r="AX643" s="14" t="s">
        <v>78</v>
      </c>
      <c r="AY643" s="260" t="s">
        <v>155</v>
      </c>
    </row>
    <row r="644" s="13" customFormat="1">
      <c r="A644" s="13"/>
      <c r="B644" s="240"/>
      <c r="C644" s="241"/>
      <c r="D644" s="235" t="s">
        <v>165</v>
      </c>
      <c r="E644" s="242" t="s">
        <v>1</v>
      </c>
      <c r="F644" s="243" t="s">
        <v>2351</v>
      </c>
      <c r="G644" s="241"/>
      <c r="H644" s="242" t="s">
        <v>1</v>
      </c>
      <c r="I644" s="244"/>
      <c r="J644" s="241"/>
      <c r="K644" s="241"/>
      <c r="L644" s="245"/>
      <c r="M644" s="246"/>
      <c r="N644" s="247"/>
      <c r="O644" s="247"/>
      <c r="P644" s="247"/>
      <c r="Q644" s="247"/>
      <c r="R644" s="247"/>
      <c r="S644" s="247"/>
      <c r="T644" s="24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9" t="s">
        <v>165</v>
      </c>
      <c r="AU644" s="249" t="s">
        <v>87</v>
      </c>
      <c r="AV644" s="13" t="s">
        <v>85</v>
      </c>
      <c r="AW644" s="13" t="s">
        <v>33</v>
      </c>
      <c r="AX644" s="13" t="s">
        <v>78</v>
      </c>
      <c r="AY644" s="249" t="s">
        <v>155</v>
      </c>
    </row>
    <row r="645" s="14" customFormat="1">
      <c r="A645" s="14"/>
      <c r="B645" s="250"/>
      <c r="C645" s="251"/>
      <c r="D645" s="235" t="s">
        <v>165</v>
      </c>
      <c r="E645" s="252" t="s">
        <v>1</v>
      </c>
      <c r="F645" s="253" t="s">
        <v>2352</v>
      </c>
      <c r="G645" s="251"/>
      <c r="H645" s="254">
        <v>24.5</v>
      </c>
      <c r="I645" s="255"/>
      <c r="J645" s="251"/>
      <c r="K645" s="251"/>
      <c r="L645" s="256"/>
      <c r="M645" s="257"/>
      <c r="N645" s="258"/>
      <c r="O645" s="258"/>
      <c r="P645" s="258"/>
      <c r="Q645" s="258"/>
      <c r="R645" s="258"/>
      <c r="S645" s="258"/>
      <c r="T645" s="25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0" t="s">
        <v>165</v>
      </c>
      <c r="AU645" s="260" t="s">
        <v>87</v>
      </c>
      <c r="AV645" s="14" t="s">
        <v>87</v>
      </c>
      <c r="AW645" s="14" t="s">
        <v>33</v>
      </c>
      <c r="AX645" s="14" t="s">
        <v>78</v>
      </c>
      <c r="AY645" s="260" t="s">
        <v>155</v>
      </c>
    </row>
    <row r="646" s="13" customFormat="1">
      <c r="A646" s="13"/>
      <c r="B646" s="240"/>
      <c r="C646" s="241"/>
      <c r="D646" s="235" t="s">
        <v>165</v>
      </c>
      <c r="E646" s="242" t="s">
        <v>1</v>
      </c>
      <c r="F646" s="243" t="s">
        <v>2353</v>
      </c>
      <c r="G646" s="241"/>
      <c r="H646" s="242" t="s">
        <v>1</v>
      </c>
      <c r="I646" s="244"/>
      <c r="J646" s="241"/>
      <c r="K646" s="241"/>
      <c r="L646" s="245"/>
      <c r="M646" s="246"/>
      <c r="N646" s="247"/>
      <c r="O646" s="247"/>
      <c r="P646" s="247"/>
      <c r="Q646" s="247"/>
      <c r="R646" s="247"/>
      <c r="S646" s="247"/>
      <c r="T646" s="24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9" t="s">
        <v>165</v>
      </c>
      <c r="AU646" s="249" t="s">
        <v>87</v>
      </c>
      <c r="AV646" s="13" t="s">
        <v>85</v>
      </c>
      <c r="AW646" s="13" t="s">
        <v>33</v>
      </c>
      <c r="AX646" s="13" t="s">
        <v>78</v>
      </c>
      <c r="AY646" s="249" t="s">
        <v>155</v>
      </c>
    </row>
    <row r="647" s="14" customFormat="1">
      <c r="A647" s="14"/>
      <c r="B647" s="250"/>
      <c r="C647" s="251"/>
      <c r="D647" s="235" t="s">
        <v>165</v>
      </c>
      <c r="E647" s="252" t="s">
        <v>1</v>
      </c>
      <c r="F647" s="253" t="s">
        <v>2354</v>
      </c>
      <c r="G647" s="251"/>
      <c r="H647" s="254">
        <v>24.600000000000001</v>
      </c>
      <c r="I647" s="255"/>
      <c r="J647" s="251"/>
      <c r="K647" s="251"/>
      <c r="L647" s="256"/>
      <c r="M647" s="257"/>
      <c r="N647" s="258"/>
      <c r="O647" s="258"/>
      <c r="P647" s="258"/>
      <c r="Q647" s="258"/>
      <c r="R647" s="258"/>
      <c r="S647" s="258"/>
      <c r="T647" s="25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0" t="s">
        <v>165</v>
      </c>
      <c r="AU647" s="260" t="s">
        <v>87</v>
      </c>
      <c r="AV647" s="14" t="s">
        <v>87</v>
      </c>
      <c r="AW647" s="14" t="s">
        <v>33</v>
      </c>
      <c r="AX647" s="14" t="s">
        <v>78</v>
      </c>
      <c r="AY647" s="260" t="s">
        <v>155</v>
      </c>
    </row>
    <row r="648" s="13" customFormat="1">
      <c r="A648" s="13"/>
      <c r="B648" s="240"/>
      <c r="C648" s="241"/>
      <c r="D648" s="235" t="s">
        <v>165</v>
      </c>
      <c r="E648" s="242" t="s">
        <v>1</v>
      </c>
      <c r="F648" s="243" t="s">
        <v>2355</v>
      </c>
      <c r="G648" s="241"/>
      <c r="H648" s="242" t="s">
        <v>1</v>
      </c>
      <c r="I648" s="244"/>
      <c r="J648" s="241"/>
      <c r="K648" s="241"/>
      <c r="L648" s="245"/>
      <c r="M648" s="246"/>
      <c r="N648" s="247"/>
      <c r="O648" s="247"/>
      <c r="P648" s="247"/>
      <c r="Q648" s="247"/>
      <c r="R648" s="247"/>
      <c r="S648" s="247"/>
      <c r="T648" s="24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9" t="s">
        <v>165</v>
      </c>
      <c r="AU648" s="249" t="s">
        <v>87</v>
      </c>
      <c r="AV648" s="13" t="s">
        <v>85</v>
      </c>
      <c r="AW648" s="13" t="s">
        <v>33</v>
      </c>
      <c r="AX648" s="13" t="s">
        <v>78</v>
      </c>
      <c r="AY648" s="249" t="s">
        <v>155</v>
      </c>
    </row>
    <row r="649" s="14" customFormat="1">
      <c r="A649" s="14"/>
      <c r="B649" s="250"/>
      <c r="C649" s="251"/>
      <c r="D649" s="235" t="s">
        <v>165</v>
      </c>
      <c r="E649" s="252" t="s">
        <v>1</v>
      </c>
      <c r="F649" s="253" t="s">
        <v>2356</v>
      </c>
      <c r="G649" s="251"/>
      <c r="H649" s="254">
        <v>143.19999999999999</v>
      </c>
      <c r="I649" s="255"/>
      <c r="J649" s="251"/>
      <c r="K649" s="251"/>
      <c r="L649" s="256"/>
      <c r="M649" s="257"/>
      <c r="N649" s="258"/>
      <c r="O649" s="258"/>
      <c r="P649" s="258"/>
      <c r="Q649" s="258"/>
      <c r="R649" s="258"/>
      <c r="S649" s="258"/>
      <c r="T649" s="25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0" t="s">
        <v>165</v>
      </c>
      <c r="AU649" s="260" t="s">
        <v>87</v>
      </c>
      <c r="AV649" s="14" t="s">
        <v>87</v>
      </c>
      <c r="AW649" s="14" t="s">
        <v>33</v>
      </c>
      <c r="AX649" s="14" t="s">
        <v>78</v>
      </c>
      <c r="AY649" s="260" t="s">
        <v>155</v>
      </c>
    </row>
    <row r="650" s="15" customFormat="1">
      <c r="A650" s="15"/>
      <c r="B650" s="261"/>
      <c r="C650" s="262"/>
      <c r="D650" s="235" t="s">
        <v>165</v>
      </c>
      <c r="E650" s="263" t="s">
        <v>1</v>
      </c>
      <c r="F650" s="264" t="s">
        <v>168</v>
      </c>
      <c r="G650" s="262"/>
      <c r="H650" s="265">
        <v>298.10000000000002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1" t="s">
        <v>165</v>
      </c>
      <c r="AU650" s="271" t="s">
        <v>87</v>
      </c>
      <c r="AV650" s="15" t="s">
        <v>161</v>
      </c>
      <c r="AW650" s="15" t="s">
        <v>33</v>
      </c>
      <c r="AX650" s="15" t="s">
        <v>85</v>
      </c>
      <c r="AY650" s="271" t="s">
        <v>155</v>
      </c>
    </row>
    <row r="651" s="2" customFormat="1" ht="16.5" customHeight="1">
      <c r="A651" s="39"/>
      <c r="B651" s="40"/>
      <c r="C651" s="283" t="s">
        <v>1302</v>
      </c>
      <c r="D651" s="283" t="s">
        <v>695</v>
      </c>
      <c r="E651" s="284" t="s">
        <v>2357</v>
      </c>
      <c r="F651" s="285" t="s">
        <v>2358</v>
      </c>
      <c r="G651" s="286" t="s">
        <v>363</v>
      </c>
      <c r="H651" s="287">
        <v>298.10000000000002</v>
      </c>
      <c r="I651" s="288"/>
      <c r="J651" s="289">
        <f>ROUND(I651*H651,2)</f>
        <v>0</v>
      </c>
      <c r="K651" s="290"/>
      <c r="L651" s="291"/>
      <c r="M651" s="292" t="s">
        <v>1</v>
      </c>
      <c r="N651" s="293" t="s">
        <v>43</v>
      </c>
      <c r="O651" s="92"/>
      <c r="P651" s="231">
        <f>O651*H651</f>
        <v>0</v>
      </c>
      <c r="Q651" s="231">
        <v>0.00018000000000000001</v>
      </c>
      <c r="R651" s="231">
        <f>Q651*H651</f>
        <v>0.053658000000000004</v>
      </c>
      <c r="S651" s="231">
        <v>0</v>
      </c>
      <c r="T651" s="232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3" t="s">
        <v>368</v>
      </c>
      <c r="AT651" s="233" t="s">
        <v>695</v>
      </c>
      <c r="AU651" s="233" t="s">
        <v>87</v>
      </c>
      <c r="AY651" s="18" t="s">
        <v>155</v>
      </c>
      <c r="BE651" s="234">
        <f>IF(N651="základní",J651,0)</f>
        <v>0</v>
      </c>
      <c r="BF651" s="234">
        <f>IF(N651="snížená",J651,0)</f>
        <v>0</v>
      </c>
      <c r="BG651" s="234">
        <f>IF(N651="zákl. přenesená",J651,0)</f>
        <v>0</v>
      </c>
      <c r="BH651" s="234">
        <f>IF(N651="sníž. přenesená",J651,0)</f>
        <v>0</v>
      </c>
      <c r="BI651" s="234">
        <f>IF(N651="nulová",J651,0)</f>
        <v>0</v>
      </c>
      <c r="BJ651" s="18" t="s">
        <v>85</v>
      </c>
      <c r="BK651" s="234">
        <f>ROUND(I651*H651,2)</f>
        <v>0</v>
      </c>
      <c r="BL651" s="18" t="s">
        <v>389</v>
      </c>
      <c r="BM651" s="233" t="s">
        <v>2359</v>
      </c>
    </row>
    <row r="652" s="2" customFormat="1">
      <c r="A652" s="39"/>
      <c r="B652" s="40"/>
      <c r="C652" s="41"/>
      <c r="D652" s="235" t="s">
        <v>163</v>
      </c>
      <c r="E652" s="41"/>
      <c r="F652" s="236" t="s">
        <v>2358</v>
      </c>
      <c r="G652" s="41"/>
      <c r="H652" s="41"/>
      <c r="I652" s="237"/>
      <c r="J652" s="41"/>
      <c r="K652" s="41"/>
      <c r="L652" s="45"/>
      <c r="M652" s="238"/>
      <c r="N652" s="239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163</v>
      </c>
      <c r="AU652" s="18" t="s">
        <v>87</v>
      </c>
    </row>
    <row r="653" s="13" customFormat="1">
      <c r="A653" s="13"/>
      <c r="B653" s="240"/>
      <c r="C653" s="241"/>
      <c r="D653" s="235" t="s">
        <v>165</v>
      </c>
      <c r="E653" s="242" t="s">
        <v>1</v>
      </c>
      <c r="F653" s="243" t="s">
        <v>2349</v>
      </c>
      <c r="G653" s="241"/>
      <c r="H653" s="242" t="s">
        <v>1</v>
      </c>
      <c r="I653" s="244"/>
      <c r="J653" s="241"/>
      <c r="K653" s="241"/>
      <c r="L653" s="245"/>
      <c r="M653" s="246"/>
      <c r="N653" s="247"/>
      <c r="O653" s="247"/>
      <c r="P653" s="247"/>
      <c r="Q653" s="247"/>
      <c r="R653" s="247"/>
      <c r="S653" s="247"/>
      <c r="T653" s="24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9" t="s">
        <v>165</v>
      </c>
      <c r="AU653" s="249" t="s">
        <v>87</v>
      </c>
      <c r="AV653" s="13" t="s">
        <v>85</v>
      </c>
      <c r="AW653" s="13" t="s">
        <v>33</v>
      </c>
      <c r="AX653" s="13" t="s">
        <v>78</v>
      </c>
      <c r="AY653" s="249" t="s">
        <v>155</v>
      </c>
    </row>
    <row r="654" s="14" customFormat="1">
      <c r="A654" s="14"/>
      <c r="B654" s="250"/>
      <c r="C654" s="251"/>
      <c r="D654" s="235" t="s">
        <v>165</v>
      </c>
      <c r="E654" s="252" t="s">
        <v>1</v>
      </c>
      <c r="F654" s="253" t="s">
        <v>2350</v>
      </c>
      <c r="G654" s="251"/>
      <c r="H654" s="254">
        <v>105.8</v>
      </c>
      <c r="I654" s="255"/>
      <c r="J654" s="251"/>
      <c r="K654" s="251"/>
      <c r="L654" s="256"/>
      <c r="M654" s="257"/>
      <c r="N654" s="258"/>
      <c r="O654" s="258"/>
      <c r="P654" s="258"/>
      <c r="Q654" s="258"/>
      <c r="R654" s="258"/>
      <c r="S654" s="258"/>
      <c r="T654" s="25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0" t="s">
        <v>165</v>
      </c>
      <c r="AU654" s="260" t="s">
        <v>87</v>
      </c>
      <c r="AV654" s="14" t="s">
        <v>87</v>
      </c>
      <c r="AW654" s="14" t="s">
        <v>33</v>
      </c>
      <c r="AX654" s="14" t="s">
        <v>78</v>
      </c>
      <c r="AY654" s="260" t="s">
        <v>155</v>
      </c>
    </row>
    <row r="655" s="13" customFormat="1">
      <c r="A655" s="13"/>
      <c r="B655" s="240"/>
      <c r="C655" s="241"/>
      <c r="D655" s="235" t="s">
        <v>165</v>
      </c>
      <c r="E655" s="242" t="s">
        <v>1</v>
      </c>
      <c r="F655" s="243" t="s">
        <v>2351</v>
      </c>
      <c r="G655" s="241"/>
      <c r="H655" s="242" t="s">
        <v>1</v>
      </c>
      <c r="I655" s="244"/>
      <c r="J655" s="241"/>
      <c r="K655" s="241"/>
      <c r="L655" s="245"/>
      <c r="M655" s="246"/>
      <c r="N655" s="247"/>
      <c r="O655" s="247"/>
      <c r="P655" s="247"/>
      <c r="Q655" s="247"/>
      <c r="R655" s="247"/>
      <c r="S655" s="247"/>
      <c r="T655" s="24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9" t="s">
        <v>165</v>
      </c>
      <c r="AU655" s="249" t="s">
        <v>87</v>
      </c>
      <c r="AV655" s="13" t="s">
        <v>85</v>
      </c>
      <c r="AW655" s="13" t="s">
        <v>33</v>
      </c>
      <c r="AX655" s="13" t="s">
        <v>78</v>
      </c>
      <c r="AY655" s="249" t="s">
        <v>155</v>
      </c>
    </row>
    <row r="656" s="14" customFormat="1">
      <c r="A656" s="14"/>
      <c r="B656" s="250"/>
      <c r="C656" s="251"/>
      <c r="D656" s="235" t="s">
        <v>165</v>
      </c>
      <c r="E656" s="252" t="s">
        <v>1</v>
      </c>
      <c r="F656" s="253" t="s">
        <v>2352</v>
      </c>
      <c r="G656" s="251"/>
      <c r="H656" s="254">
        <v>24.5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0" t="s">
        <v>165</v>
      </c>
      <c r="AU656" s="260" t="s">
        <v>87</v>
      </c>
      <c r="AV656" s="14" t="s">
        <v>87</v>
      </c>
      <c r="AW656" s="14" t="s">
        <v>33</v>
      </c>
      <c r="AX656" s="14" t="s">
        <v>78</v>
      </c>
      <c r="AY656" s="260" t="s">
        <v>155</v>
      </c>
    </row>
    <row r="657" s="13" customFormat="1">
      <c r="A657" s="13"/>
      <c r="B657" s="240"/>
      <c r="C657" s="241"/>
      <c r="D657" s="235" t="s">
        <v>165</v>
      </c>
      <c r="E657" s="242" t="s">
        <v>1</v>
      </c>
      <c r="F657" s="243" t="s">
        <v>2353</v>
      </c>
      <c r="G657" s="241"/>
      <c r="H657" s="242" t="s">
        <v>1</v>
      </c>
      <c r="I657" s="244"/>
      <c r="J657" s="241"/>
      <c r="K657" s="241"/>
      <c r="L657" s="245"/>
      <c r="M657" s="246"/>
      <c r="N657" s="247"/>
      <c r="O657" s="247"/>
      <c r="P657" s="247"/>
      <c r="Q657" s="247"/>
      <c r="R657" s="247"/>
      <c r="S657" s="247"/>
      <c r="T657" s="24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9" t="s">
        <v>165</v>
      </c>
      <c r="AU657" s="249" t="s">
        <v>87</v>
      </c>
      <c r="AV657" s="13" t="s">
        <v>85</v>
      </c>
      <c r="AW657" s="13" t="s">
        <v>33</v>
      </c>
      <c r="AX657" s="13" t="s">
        <v>78</v>
      </c>
      <c r="AY657" s="249" t="s">
        <v>155</v>
      </c>
    </row>
    <row r="658" s="14" customFormat="1">
      <c r="A658" s="14"/>
      <c r="B658" s="250"/>
      <c r="C658" s="251"/>
      <c r="D658" s="235" t="s">
        <v>165</v>
      </c>
      <c r="E658" s="252" t="s">
        <v>1</v>
      </c>
      <c r="F658" s="253" t="s">
        <v>2354</v>
      </c>
      <c r="G658" s="251"/>
      <c r="H658" s="254">
        <v>24.600000000000001</v>
      </c>
      <c r="I658" s="255"/>
      <c r="J658" s="251"/>
      <c r="K658" s="251"/>
      <c r="L658" s="256"/>
      <c r="M658" s="257"/>
      <c r="N658" s="258"/>
      <c r="O658" s="258"/>
      <c r="P658" s="258"/>
      <c r="Q658" s="258"/>
      <c r="R658" s="258"/>
      <c r="S658" s="258"/>
      <c r="T658" s="25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0" t="s">
        <v>165</v>
      </c>
      <c r="AU658" s="260" t="s">
        <v>87</v>
      </c>
      <c r="AV658" s="14" t="s">
        <v>87</v>
      </c>
      <c r="AW658" s="14" t="s">
        <v>33</v>
      </c>
      <c r="AX658" s="14" t="s">
        <v>78</v>
      </c>
      <c r="AY658" s="260" t="s">
        <v>155</v>
      </c>
    </row>
    <row r="659" s="13" customFormat="1">
      <c r="A659" s="13"/>
      <c r="B659" s="240"/>
      <c r="C659" s="241"/>
      <c r="D659" s="235" t="s">
        <v>165</v>
      </c>
      <c r="E659" s="242" t="s">
        <v>1</v>
      </c>
      <c r="F659" s="243" t="s">
        <v>2355</v>
      </c>
      <c r="G659" s="241"/>
      <c r="H659" s="242" t="s">
        <v>1</v>
      </c>
      <c r="I659" s="244"/>
      <c r="J659" s="241"/>
      <c r="K659" s="241"/>
      <c r="L659" s="245"/>
      <c r="M659" s="246"/>
      <c r="N659" s="247"/>
      <c r="O659" s="247"/>
      <c r="P659" s="247"/>
      <c r="Q659" s="247"/>
      <c r="R659" s="247"/>
      <c r="S659" s="247"/>
      <c r="T659" s="24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9" t="s">
        <v>165</v>
      </c>
      <c r="AU659" s="249" t="s">
        <v>87</v>
      </c>
      <c r="AV659" s="13" t="s">
        <v>85</v>
      </c>
      <c r="AW659" s="13" t="s">
        <v>33</v>
      </c>
      <c r="AX659" s="13" t="s">
        <v>78</v>
      </c>
      <c r="AY659" s="249" t="s">
        <v>155</v>
      </c>
    </row>
    <row r="660" s="14" customFormat="1">
      <c r="A660" s="14"/>
      <c r="B660" s="250"/>
      <c r="C660" s="251"/>
      <c r="D660" s="235" t="s">
        <v>165</v>
      </c>
      <c r="E660" s="252" t="s">
        <v>1</v>
      </c>
      <c r="F660" s="253" t="s">
        <v>2356</v>
      </c>
      <c r="G660" s="251"/>
      <c r="H660" s="254">
        <v>143.19999999999999</v>
      </c>
      <c r="I660" s="255"/>
      <c r="J660" s="251"/>
      <c r="K660" s="251"/>
      <c r="L660" s="256"/>
      <c r="M660" s="257"/>
      <c r="N660" s="258"/>
      <c r="O660" s="258"/>
      <c r="P660" s="258"/>
      <c r="Q660" s="258"/>
      <c r="R660" s="258"/>
      <c r="S660" s="258"/>
      <c r="T660" s="25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0" t="s">
        <v>165</v>
      </c>
      <c r="AU660" s="260" t="s">
        <v>87</v>
      </c>
      <c r="AV660" s="14" t="s">
        <v>87</v>
      </c>
      <c r="AW660" s="14" t="s">
        <v>33</v>
      </c>
      <c r="AX660" s="14" t="s">
        <v>78</v>
      </c>
      <c r="AY660" s="260" t="s">
        <v>155</v>
      </c>
    </row>
    <row r="661" s="15" customFormat="1">
      <c r="A661" s="15"/>
      <c r="B661" s="261"/>
      <c r="C661" s="262"/>
      <c r="D661" s="235" t="s">
        <v>165</v>
      </c>
      <c r="E661" s="263" t="s">
        <v>1</v>
      </c>
      <c r="F661" s="264" t="s">
        <v>168</v>
      </c>
      <c r="G661" s="262"/>
      <c r="H661" s="265">
        <v>298.10000000000002</v>
      </c>
      <c r="I661" s="266"/>
      <c r="J661" s="262"/>
      <c r="K661" s="262"/>
      <c r="L661" s="267"/>
      <c r="M661" s="299"/>
      <c r="N661" s="300"/>
      <c r="O661" s="300"/>
      <c r="P661" s="300"/>
      <c r="Q661" s="300"/>
      <c r="R661" s="300"/>
      <c r="S661" s="300"/>
      <c r="T661" s="301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1" t="s">
        <v>165</v>
      </c>
      <c r="AU661" s="271" t="s">
        <v>87</v>
      </c>
      <c r="AV661" s="15" t="s">
        <v>161</v>
      </c>
      <c r="AW661" s="15" t="s">
        <v>33</v>
      </c>
      <c r="AX661" s="15" t="s">
        <v>85</v>
      </c>
      <c r="AY661" s="271" t="s">
        <v>155</v>
      </c>
    </row>
    <row r="662" s="2" customFormat="1" ht="6.96" customHeight="1">
      <c r="A662" s="39"/>
      <c r="B662" s="67"/>
      <c r="C662" s="68"/>
      <c r="D662" s="68"/>
      <c r="E662" s="68"/>
      <c r="F662" s="68"/>
      <c r="G662" s="68"/>
      <c r="H662" s="68"/>
      <c r="I662" s="68"/>
      <c r="J662" s="68"/>
      <c r="K662" s="68"/>
      <c r="L662" s="45"/>
      <c r="M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</sheetData>
  <sheetProtection sheet="1" autoFilter="0" formatColumns="0" formatRows="0" objects="1" scenarios="1" spinCount="100000" saltValue="IqIRoR5oII0Z3hu3uc+fxrj8sWcO0nIGwAikuvK4XEtAPiHp7/M/h8oDzBFGvsY23/S2BswFvj9DoSNmQgmduA==" hashValue="+ByDSQwa43lWZO5F9RqnCQpMAt1XJhxdytStRDYwhTiPSkrFaXtflf1+MFb0N2hOlKSVAOClhxstzfUWlJ5k8w==" algorithmName="SHA-512" password="EBEA"/>
  <autoFilter ref="C127:K66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99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2360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22. 3. 2021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ROUND((SUM(BE121:BE204)),  2)</f>
        <v>0</v>
      </c>
      <c r="G33" s="39"/>
      <c r="H33" s="39"/>
      <c r="I33" s="157">
        <v>0.20999999999999999</v>
      </c>
      <c r="J33" s="156">
        <f>ROUND(((SUM(BE121:BE204))*I33),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ROUND((SUM(BF121:BF204)),  2)</f>
        <v>0</v>
      </c>
      <c r="G34" s="39"/>
      <c r="H34" s="39"/>
      <c r="I34" s="157">
        <v>0.14999999999999999</v>
      </c>
      <c r="J34" s="156">
        <f>ROUND(((SUM(BF121:BF204))*I34),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ROUND((SUM(BG121:BG204)),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ROUND((SUM(BH121:BH204)),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ROUND((SUM(BI121:BI204)),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VONMedlSplKam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22. 3. 2021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115</v>
      </c>
      <c r="D94" s="178"/>
      <c r="E94" s="178"/>
      <c r="F94" s="178"/>
      <c r="G94" s="178"/>
      <c r="H94" s="178"/>
      <c r="I94" s="178"/>
      <c r="J94" s="179" t="s">
        <v>116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1"/>
      <c r="C97" s="182"/>
      <c r="D97" s="183" t="s">
        <v>2361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2362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2363</v>
      </c>
      <c r="E99" s="190"/>
      <c r="F99" s="190"/>
      <c r="G99" s="190"/>
      <c r="H99" s="190"/>
      <c r="I99" s="190"/>
      <c r="J99" s="191">
        <f>J188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2364</v>
      </c>
      <c r="E100" s="190"/>
      <c r="F100" s="190"/>
      <c r="G100" s="190"/>
      <c r="H100" s="190"/>
      <c r="I100" s="190"/>
      <c r="J100" s="191">
        <f>J196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2365</v>
      </c>
      <c r="E101" s="190"/>
      <c r="F101" s="190"/>
      <c r="G101" s="190"/>
      <c r="H101" s="190"/>
      <c r="I101" s="190"/>
      <c r="J101" s="191">
        <f>J199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Medlešice - splašková kanalizace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VONMedlSplKam - Medlešice - splašková kanalizace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21</v>
      </c>
      <c r="D115" s="41"/>
      <c r="E115" s="41"/>
      <c r="F115" s="28" t="str">
        <f>F12</f>
        <v>Medlešice</v>
      </c>
      <c r="G115" s="41"/>
      <c r="H115" s="41"/>
      <c r="I115" s="33" t="s">
        <v>23</v>
      </c>
      <c r="J115" s="80" t="str">
        <f>IF(J12="","",J12)</f>
        <v>22. 3. 2021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25</v>
      </c>
      <c r="D117" s="41"/>
      <c r="E117" s="41"/>
      <c r="F117" s="28" t="str">
        <f>E15</f>
        <v>Město Chrudim</v>
      </c>
      <c r="G117" s="41"/>
      <c r="H117" s="41"/>
      <c r="I117" s="33" t="s">
        <v>31</v>
      </c>
      <c r="J117" s="37" t="str">
        <f>E21</f>
        <v>Vodárenská společnost Chrudim, a.s.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34</v>
      </c>
      <c r="J118" s="37" t="str">
        <f>E24</f>
        <v>Roman Pešek, DiS.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141</v>
      </c>
      <c r="D120" s="196" t="s">
        <v>63</v>
      </c>
      <c r="E120" s="196" t="s">
        <v>59</v>
      </c>
      <c r="F120" s="196" t="s">
        <v>60</v>
      </c>
      <c r="G120" s="196" t="s">
        <v>142</v>
      </c>
      <c r="H120" s="196" t="s">
        <v>143</v>
      </c>
      <c r="I120" s="196" t="s">
        <v>144</v>
      </c>
      <c r="J120" s="197" t="s">
        <v>116</v>
      </c>
      <c r="K120" s="198" t="s">
        <v>145</v>
      </c>
      <c r="L120" s="199"/>
      <c r="M120" s="101" t="s">
        <v>1</v>
      </c>
      <c r="N120" s="102" t="s">
        <v>42</v>
      </c>
      <c r="O120" s="102" t="s">
        <v>146</v>
      </c>
      <c r="P120" s="102" t="s">
        <v>147</v>
      </c>
      <c r="Q120" s="102" t="s">
        <v>148</v>
      </c>
      <c r="R120" s="102" t="s">
        <v>149</v>
      </c>
      <c r="S120" s="102" t="s">
        <v>150</v>
      </c>
      <c r="T120" s="103" t="s">
        <v>151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152</v>
      </c>
      <c r="D121" s="41"/>
      <c r="E121" s="41"/>
      <c r="F121" s="41"/>
      <c r="G121" s="41"/>
      <c r="H121" s="41"/>
      <c r="I121" s="41"/>
      <c r="J121" s="200">
        <f>BK121</f>
        <v>0</v>
      </c>
      <c r="K121" s="41"/>
      <c r="L121" s="45"/>
      <c r="M121" s="104"/>
      <c r="N121" s="201"/>
      <c r="O121" s="105"/>
      <c r="P121" s="202">
        <f>P122</f>
        <v>0</v>
      </c>
      <c r="Q121" s="105"/>
      <c r="R121" s="202">
        <f>R122</f>
        <v>0</v>
      </c>
      <c r="S121" s="105"/>
      <c r="T121" s="203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118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77</v>
      </c>
      <c r="E122" s="208" t="s">
        <v>2366</v>
      </c>
      <c r="F122" s="208" t="s">
        <v>2367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P123+P188+P196+P199</f>
        <v>0</v>
      </c>
      <c r="Q122" s="213"/>
      <c r="R122" s="214">
        <f>R123+R188+R196+R199</f>
        <v>0</v>
      </c>
      <c r="S122" s="213"/>
      <c r="T122" s="215">
        <f>T123+T188+T196+T199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268</v>
      </c>
      <c r="AT122" s="217" t="s">
        <v>77</v>
      </c>
      <c r="AU122" s="217" t="s">
        <v>78</v>
      </c>
      <c r="AY122" s="216" t="s">
        <v>155</v>
      </c>
      <c r="BK122" s="218">
        <f>BK123+BK188+BK196+BK199</f>
        <v>0</v>
      </c>
    </row>
    <row r="123" s="12" customFormat="1" ht="22.8" customHeight="1">
      <c r="A123" s="12"/>
      <c r="B123" s="205"/>
      <c r="C123" s="206"/>
      <c r="D123" s="207" t="s">
        <v>77</v>
      </c>
      <c r="E123" s="219" t="s">
        <v>2368</v>
      </c>
      <c r="F123" s="219" t="s">
        <v>2369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SUM(P124:P187)</f>
        <v>0</v>
      </c>
      <c r="Q123" s="213"/>
      <c r="R123" s="214">
        <f>SUM(R124:R187)</f>
        <v>0</v>
      </c>
      <c r="S123" s="213"/>
      <c r="T123" s="215">
        <f>SUM(T124:T187)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268</v>
      </c>
      <c r="AT123" s="217" t="s">
        <v>77</v>
      </c>
      <c r="AU123" s="217" t="s">
        <v>85</v>
      </c>
      <c r="AY123" s="216" t="s">
        <v>155</v>
      </c>
      <c r="BK123" s="218">
        <f>SUM(BK124:BK187)</f>
        <v>0</v>
      </c>
    </row>
    <row r="124" s="2" customFormat="1" ht="16.5" customHeight="1">
      <c r="A124" s="39"/>
      <c r="B124" s="40"/>
      <c r="C124" s="221" t="s">
        <v>85</v>
      </c>
      <c r="D124" s="221" t="s">
        <v>157</v>
      </c>
      <c r="E124" s="222" t="s">
        <v>2370</v>
      </c>
      <c r="F124" s="223" t="s">
        <v>2371</v>
      </c>
      <c r="G124" s="224" t="s">
        <v>775</v>
      </c>
      <c r="H124" s="225">
        <v>1</v>
      </c>
      <c r="I124" s="226"/>
      <c r="J124" s="227">
        <f>ROUND(I124*H124,2)</f>
        <v>0</v>
      </c>
      <c r="K124" s="228"/>
      <c r="L124" s="45"/>
      <c r="M124" s="229" t="s">
        <v>1</v>
      </c>
      <c r="N124" s="230" t="s">
        <v>43</v>
      </c>
      <c r="O124" s="92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3" t="s">
        <v>2372</v>
      </c>
      <c r="AT124" s="233" t="s">
        <v>157</v>
      </c>
      <c r="AU124" s="233" t="s">
        <v>87</v>
      </c>
      <c r="AY124" s="18" t="s">
        <v>155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8" t="s">
        <v>85</v>
      </c>
      <c r="BK124" s="234">
        <f>ROUND(I124*H124,2)</f>
        <v>0</v>
      </c>
      <c r="BL124" s="18" t="s">
        <v>2372</v>
      </c>
      <c r="BM124" s="233" t="s">
        <v>2373</v>
      </c>
    </row>
    <row r="125" s="2" customFormat="1">
      <c r="A125" s="39"/>
      <c r="B125" s="40"/>
      <c r="C125" s="41"/>
      <c r="D125" s="235" t="s">
        <v>163</v>
      </c>
      <c r="E125" s="41"/>
      <c r="F125" s="236" t="s">
        <v>2371</v>
      </c>
      <c r="G125" s="41"/>
      <c r="H125" s="41"/>
      <c r="I125" s="237"/>
      <c r="J125" s="41"/>
      <c r="K125" s="41"/>
      <c r="L125" s="45"/>
      <c r="M125" s="238"/>
      <c r="N125" s="239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163</v>
      </c>
      <c r="AU125" s="18" t="s">
        <v>87</v>
      </c>
    </row>
    <row r="126" s="2" customFormat="1" ht="21.75" customHeight="1">
      <c r="A126" s="39"/>
      <c r="B126" s="40"/>
      <c r="C126" s="221" t="s">
        <v>87</v>
      </c>
      <c r="D126" s="221" t="s">
        <v>157</v>
      </c>
      <c r="E126" s="222" t="s">
        <v>2374</v>
      </c>
      <c r="F126" s="223" t="s">
        <v>2375</v>
      </c>
      <c r="G126" s="224" t="s">
        <v>775</v>
      </c>
      <c r="H126" s="225">
        <v>1</v>
      </c>
      <c r="I126" s="226"/>
      <c r="J126" s="227">
        <f>ROUND(I126*H126,2)</f>
        <v>0</v>
      </c>
      <c r="K126" s="228"/>
      <c r="L126" s="45"/>
      <c r="M126" s="229" t="s">
        <v>1</v>
      </c>
      <c r="N126" s="230" t="s">
        <v>43</v>
      </c>
      <c r="O126" s="92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3" t="s">
        <v>2372</v>
      </c>
      <c r="AT126" s="233" t="s">
        <v>157</v>
      </c>
      <c r="AU126" s="233" t="s">
        <v>87</v>
      </c>
      <c r="AY126" s="18" t="s">
        <v>155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8" t="s">
        <v>85</v>
      </c>
      <c r="BK126" s="234">
        <f>ROUND(I126*H126,2)</f>
        <v>0</v>
      </c>
      <c r="BL126" s="18" t="s">
        <v>2372</v>
      </c>
      <c r="BM126" s="233" t="s">
        <v>2376</v>
      </c>
    </row>
    <row r="127" s="2" customFormat="1" ht="33" customHeight="1">
      <c r="A127" s="39"/>
      <c r="B127" s="40"/>
      <c r="C127" s="221" t="s">
        <v>226</v>
      </c>
      <c r="D127" s="221" t="s">
        <v>157</v>
      </c>
      <c r="E127" s="222" t="s">
        <v>2377</v>
      </c>
      <c r="F127" s="223" t="s">
        <v>2378</v>
      </c>
      <c r="G127" s="224" t="s">
        <v>775</v>
      </c>
      <c r="H127" s="225">
        <v>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43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2372</v>
      </c>
      <c r="AT127" s="233" t="s">
        <v>157</v>
      </c>
      <c r="AU127" s="233" t="s">
        <v>87</v>
      </c>
      <c r="AY127" s="18" t="s">
        <v>155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85</v>
      </c>
      <c r="BK127" s="234">
        <f>ROUND(I127*H127,2)</f>
        <v>0</v>
      </c>
      <c r="BL127" s="18" t="s">
        <v>2372</v>
      </c>
      <c r="BM127" s="233" t="s">
        <v>2379</v>
      </c>
    </row>
    <row r="128" s="2" customFormat="1" ht="21.75" customHeight="1">
      <c r="A128" s="39"/>
      <c r="B128" s="40"/>
      <c r="C128" s="221" t="s">
        <v>161</v>
      </c>
      <c r="D128" s="221" t="s">
        <v>157</v>
      </c>
      <c r="E128" s="222" t="s">
        <v>2380</v>
      </c>
      <c r="F128" s="223" t="s">
        <v>2381</v>
      </c>
      <c r="G128" s="224" t="s">
        <v>775</v>
      </c>
      <c r="H128" s="225">
        <v>1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43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2372</v>
      </c>
      <c r="AT128" s="233" t="s">
        <v>157</v>
      </c>
      <c r="AU128" s="233" t="s">
        <v>87</v>
      </c>
      <c r="AY128" s="18" t="s">
        <v>155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85</v>
      </c>
      <c r="BK128" s="234">
        <f>ROUND(I128*H128,2)</f>
        <v>0</v>
      </c>
      <c r="BL128" s="18" t="s">
        <v>2372</v>
      </c>
      <c r="BM128" s="233" t="s">
        <v>2382</v>
      </c>
    </row>
    <row r="129" s="2" customFormat="1" ht="16.5" customHeight="1">
      <c r="A129" s="39"/>
      <c r="B129" s="40"/>
      <c r="C129" s="221" t="s">
        <v>268</v>
      </c>
      <c r="D129" s="221" t="s">
        <v>157</v>
      </c>
      <c r="E129" s="222" t="s">
        <v>2383</v>
      </c>
      <c r="F129" s="223" t="s">
        <v>2384</v>
      </c>
      <c r="G129" s="224" t="s">
        <v>775</v>
      </c>
      <c r="H129" s="225">
        <v>1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43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2372</v>
      </c>
      <c r="AT129" s="233" t="s">
        <v>157</v>
      </c>
      <c r="AU129" s="233" t="s">
        <v>87</v>
      </c>
      <c r="AY129" s="18" t="s">
        <v>155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85</v>
      </c>
      <c r="BK129" s="234">
        <f>ROUND(I129*H129,2)</f>
        <v>0</v>
      </c>
      <c r="BL129" s="18" t="s">
        <v>2372</v>
      </c>
      <c r="BM129" s="233" t="s">
        <v>2385</v>
      </c>
    </row>
    <row r="130" s="2" customFormat="1">
      <c r="A130" s="39"/>
      <c r="B130" s="40"/>
      <c r="C130" s="41"/>
      <c r="D130" s="235" t="s">
        <v>766</v>
      </c>
      <c r="E130" s="41"/>
      <c r="F130" s="294" t="s">
        <v>2386</v>
      </c>
      <c r="G130" s="41"/>
      <c r="H130" s="41"/>
      <c r="I130" s="237"/>
      <c r="J130" s="41"/>
      <c r="K130" s="41"/>
      <c r="L130" s="45"/>
      <c r="M130" s="238"/>
      <c r="N130" s="23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766</v>
      </c>
      <c r="AU130" s="18" t="s">
        <v>87</v>
      </c>
    </row>
    <row r="131" s="2" customFormat="1" ht="44.25" customHeight="1">
      <c r="A131" s="39"/>
      <c r="B131" s="40"/>
      <c r="C131" s="221" t="s">
        <v>290</v>
      </c>
      <c r="D131" s="221" t="s">
        <v>157</v>
      </c>
      <c r="E131" s="222" t="s">
        <v>2387</v>
      </c>
      <c r="F131" s="223" t="s">
        <v>2388</v>
      </c>
      <c r="G131" s="224" t="s">
        <v>775</v>
      </c>
      <c r="H131" s="225">
        <v>1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43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2372</v>
      </c>
      <c r="AT131" s="233" t="s">
        <v>157</v>
      </c>
      <c r="AU131" s="233" t="s">
        <v>87</v>
      </c>
      <c r="AY131" s="18" t="s">
        <v>155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2372</v>
      </c>
      <c r="BM131" s="233" t="s">
        <v>2389</v>
      </c>
    </row>
    <row r="132" s="2" customFormat="1">
      <c r="A132" s="39"/>
      <c r="B132" s="40"/>
      <c r="C132" s="41"/>
      <c r="D132" s="235" t="s">
        <v>766</v>
      </c>
      <c r="E132" s="41"/>
      <c r="F132" s="294" t="s">
        <v>2390</v>
      </c>
      <c r="G132" s="41"/>
      <c r="H132" s="41"/>
      <c r="I132" s="237"/>
      <c r="J132" s="41"/>
      <c r="K132" s="41"/>
      <c r="L132" s="45"/>
      <c r="M132" s="238"/>
      <c r="N132" s="23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766</v>
      </c>
      <c r="AU132" s="18" t="s">
        <v>87</v>
      </c>
    </row>
    <row r="133" s="2" customFormat="1" ht="33" customHeight="1">
      <c r="A133" s="39"/>
      <c r="B133" s="40"/>
      <c r="C133" s="221" t="s">
        <v>298</v>
      </c>
      <c r="D133" s="221" t="s">
        <v>157</v>
      </c>
      <c r="E133" s="222" t="s">
        <v>2391</v>
      </c>
      <c r="F133" s="223" t="s">
        <v>2392</v>
      </c>
      <c r="G133" s="224" t="s">
        <v>775</v>
      </c>
      <c r="H133" s="225">
        <v>1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43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2372</v>
      </c>
      <c r="AT133" s="233" t="s">
        <v>157</v>
      </c>
      <c r="AU133" s="233" t="s">
        <v>87</v>
      </c>
      <c r="AY133" s="18" t="s">
        <v>155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85</v>
      </c>
      <c r="BK133" s="234">
        <f>ROUND(I133*H133,2)</f>
        <v>0</v>
      </c>
      <c r="BL133" s="18" t="s">
        <v>2372</v>
      </c>
      <c r="BM133" s="233" t="s">
        <v>2393</v>
      </c>
    </row>
    <row r="134" s="2" customFormat="1">
      <c r="A134" s="39"/>
      <c r="B134" s="40"/>
      <c r="C134" s="41"/>
      <c r="D134" s="235" t="s">
        <v>766</v>
      </c>
      <c r="E134" s="41"/>
      <c r="F134" s="294" t="s">
        <v>2394</v>
      </c>
      <c r="G134" s="41"/>
      <c r="H134" s="41"/>
      <c r="I134" s="237"/>
      <c r="J134" s="41"/>
      <c r="K134" s="41"/>
      <c r="L134" s="45"/>
      <c r="M134" s="238"/>
      <c r="N134" s="23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766</v>
      </c>
      <c r="AU134" s="18" t="s">
        <v>87</v>
      </c>
    </row>
    <row r="135" s="2" customFormat="1" ht="44.25" customHeight="1">
      <c r="A135" s="39"/>
      <c r="B135" s="40"/>
      <c r="C135" s="221" t="s">
        <v>305</v>
      </c>
      <c r="D135" s="221" t="s">
        <v>157</v>
      </c>
      <c r="E135" s="222" t="s">
        <v>2395</v>
      </c>
      <c r="F135" s="223" t="s">
        <v>2396</v>
      </c>
      <c r="G135" s="224" t="s">
        <v>775</v>
      </c>
      <c r="H135" s="225">
        <v>1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43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2372</v>
      </c>
      <c r="AT135" s="233" t="s">
        <v>157</v>
      </c>
      <c r="AU135" s="233" t="s">
        <v>87</v>
      </c>
      <c r="AY135" s="18" t="s">
        <v>155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2372</v>
      </c>
      <c r="BM135" s="233" t="s">
        <v>2397</v>
      </c>
    </row>
    <row r="136" s="2" customFormat="1">
      <c r="A136" s="39"/>
      <c r="B136" s="40"/>
      <c r="C136" s="41"/>
      <c r="D136" s="235" t="s">
        <v>163</v>
      </c>
      <c r="E136" s="41"/>
      <c r="F136" s="236" t="s">
        <v>2396</v>
      </c>
      <c r="G136" s="41"/>
      <c r="H136" s="41"/>
      <c r="I136" s="237"/>
      <c r="J136" s="41"/>
      <c r="K136" s="41"/>
      <c r="L136" s="45"/>
      <c r="M136" s="238"/>
      <c r="N136" s="23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163</v>
      </c>
      <c r="AU136" s="18" t="s">
        <v>87</v>
      </c>
    </row>
    <row r="137" s="2" customFormat="1" ht="33" customHeight="1">
      <c r="A137" s="39"/>
      <c r="B137" s="40"/>
      <c r="C137" s="221" t="s">
        <v>317</v>
      </c>
      <c r="D137" s="221" t="s">
        <v>157</v>
      </c>
      <c r="E137" s="222" t="s">
        <v>2398</v>
      </c>
      <c r="F137" s="223" t="s">
        <v>2399</v>
      </c>
      <c r="G137" s="224" t="s">
        <v>775</v>
      </c>
      <c r="H137" s="225">
        <v>1</v>
      </c>
      <c r="I137" s="226"/>
      <c r="J137" s="227">
        <f>ROUND(I137*H137,2)</f>
        <v>0</v>
      </c>
      <c r="K137" s="228"/>
      <c r="L137" s="45"/>
      <c r="M137" s="229" t="s">
        <v>1</v>
      </c>
      <c r="N137" s="230" t="s">
        <v>43</v>
      </c>
      <c r="O137" s="92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2372</v>
      </c>
      <c r="AT137" s="233" t="s">
        <v>157</v>
      </c>
      <c r="AU137" s="233" t="s">
        <v>87</v>
      </c>
      <c r="AY137" s="18" t="s">
        <v>155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85</v>
      </c>
      <c r="BK137" s="234">
        <f>ROUND(I137*H137,2)</f>
        <v>0</v>
      </c>
      <c r="BL137" s="18" t="s">
        <v>2372</v>
      </c>
      <c r="BM137" s="233" t="s">
        <v>2400</v>
      </c>
    </row>
    <row r="138" s="2" customFormat="1">
      <c r="A138" s="39"/>
      <c r="B138" s="40"/>
      <c r="C138" s="41"/>
      <c r="D138" s="235" t="s">
        <v>163</v>
      </c>
      <c r="E138" s="41"/>
      <c r="F138" s="236" t="s">
        <v>2399</v>
      </c>
      <c r="G138" s="41"/>
      <c r="H138" s="41"/>
      <c r="I138" s="237"/>
      <c r="J138" s="41"/>
      <c r="K138" s="41"/>
      <c r="L138" s="45"/>
      <c r="M138" s="238"/>
      <c r="N138" s="23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163</v>
      </c>
      <c r="AU138" s="18" t="s">
        <v>87</v>
      </c>
    </row>
    <row r="139" s="2" customFormat="1" ht="44.25" customHeight="1">
      <c r="A139" s="39"/>
      <c r="B139" s="40"/>
      <c r="C139" s="221" t="s">
        <v>327</v>
      </c>
      <c r="D139" s="221" t="s">
        <v>157</v>
      </c>
      <c r="E139" s="222" t="s">
        <v>2401</v>
      </c>
      <c r="F139" s="223" t="s">
        <v>2402</v>
      </c>
      <c r="G139" s="224" t="s">
        <v>775</v>
      </c>
      <c r="H139" s="225">
        <v>1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43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2372</v>
      </c>
      <c r="AT139" s="233" t="s">
        <v>157</v>
      </c>
      <c r="AU139" s="233" t="s">
        <v>87</v>
      </c>
      <c r="AY139" s="18" t="s">
        <v>155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85</v>
      </c>
      <c r="BK139" s="234">
        <f>ROUND(I139*H139,2)</f>
        <v>0</v>
      </c>
      <c r="BL139" s="18" t="s">
        <v>2372</v>
      </c>
      <c r="BM139" s="233" t="s">
        <v>2403</v>
      </c>
    </row>
    <row r="140" s="2" customFormat="1">
      <c r="A140" s="39"/>
      <c r="B140" s="40"/>
      <c r="C140" s="41"/>
      <c r="D140" s="235" t="s">
        <v>163</v>
      </c>
      <c r="E140" s="41"/>
      <c r="F140" s="236" t="s">
        <v>2402</v>
      </c>
      <c r="G140" s="41"/>
      <c r="H140" s="41"/>
      <c r="I140" s="237"/>
      <c r="J140" s="41"/>
      <c r="K140" s="41"/>
      <c r="L140" s="45"/>
      <c r="M140" s="238"/>
      <c r="N140" s="23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163</v>
      </c>
      <c r="AU140" s="18" t="s">
        <v>87</v>
      </c>
    </row>
    <row r="141" s="2" customFormat="1" ht="16.5" customHeight="1">
      <c r="A141" s="39"/>
      <c r="B141" s="40"/>
      <c r="C141" s="221" t="s">
        <v>334</v>
      </c>
      <c r="D141" s="221" t="s">
        <v>157</v>
      </c>
      <c r="E141" s="222" t="s">
        <v>2404</v>
      </c>
      <c r="F141" s="223" t="s">
        <v>2405</v>
      </c>
      <c r="G141" s="224" t="s">
        <v>775</v>
      </c>
      <c r="H141" s="225">
        <v>1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43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2372</v>
      </c>
      <c r="AT141" s="233" t="s">
        <v>157</v>
      </c>
      <c r="AU141" s="233" t="s">
        <v>87</v>
      </c>
      <c r="AY141" s="18" t="s">
        <v>155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2372</v>
      </c>
      <c r="BM141" s="233" t="s">
        <v>2406</v>
      </c>
    </row>
    <row r="142" s="2" customFormat="1">
      <c r="A142" s="39"/>
      <c r="B142" s="40"/>
      <c r="C142" s="41"/>
      <c r="D142" s="235" t="s">
        <v>163</v>
      </c>
      <c r="E142" s="41"/>
      <c r="F142" s="236" t="s">
        <v>2405</v>
      </c>
      <c r="G142" s="41"/>
      <c r="H142" s="41"/>
      <c r="I142" s="237"/>
      <c r="J142" s="41"/>
      <c r="K142" s="41"/>
      <c r="L142" s="45"/>
      <c r="M142" s="238"/>
      <c r="N142" s="23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163</v>
      </c>
      <c r="AU142" s="18" t="s">
        <v>87</v>
      </c>
    </row>
    <row r="143" s="2" customFormat="1">
      <c r="A143" s="39"/>
      <c r="B143" s="40"/>
      <c r="C143" s="41"/>
      <c r="D143" s="235" t="s">
        <v>766</v>
      </c>
      <c r="E143" s="41"/>
      <c r="F143" s="294" t="s">
        <v>2407</v>
      </c>
      <c r="G143" s="41"/>
      <c r="H143" s="41"/>
      <c r="I143" s="237"/>
      <c r="J143" s="41"/>
      <c r="K143" s="41"/>
      <c r="L143" s="45"/>
      <c r="M143" s="238"/>
      <c r="N143" s="23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766</v>
      </c>
      <c r="AU143" s="18" t="s">
        <v>87</v>
      </c>
    </row>
    <row r="144" s="2" customFormat="1" ht="21.75" customHeight="1">
      <c r="A144" s="39"/>
      <c r="B144" s="40"/>
      <c r="C144" s="221" t="s">
        <v>360</v>
      </c>
      <c r="D144" s="221" t="s">
        <v>157</v>
      </c>
      <c r="E144" s="222" t="s">
        <v>2408</v>
      </c>
      <c r="F144" s="223" t="s">
        <v>2409</v>
      </c>
      <c r="G144" s="224" t="s">
        <v>775</v>
      </c>
      <c r="H144" s="225">
        <v>1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43</v>
      </c>
      <c r="O144" s="92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2372</v>
      </c>
      <c r="AT144" s="233" t="s">
        <v>157</v>
      </c>
      <c r="AU144" s="233" t="s">
        <v>87</v>
      </c>
      <c r="AY144" s="18" t="s">
        <v>155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85</v>
      </c>
      <c r="BK144" s="234">
        <f>ROUND(I144*H144,2)</f>
        <v>0</v>
      </c>
      <c r="BL144" s="18" t="s">
        <v>2372</v>
      </c>
      <c r="BM144" s="233" t="s">
        <v>2410</v>
      </c>
    </row>
    <row r="145" s="2" customFormat="1">
      <c r="A145" s="39"/>
      <c r="B145" s="40"/>
      <c r="C145" s="41"/>
      <c r="D145" s="235" t="s">
        <v>163</v>
      </c>
      <c r="E145" s="41"/>
      <c r="F145" s="236" t="s">
        <v>2409</v>
      </c>
      <c r="G145" s="41"/>
      <c r="H145" s="41"/>
      <c r="I145" s="237"/>
      <c r="J145" s="41"/>
      <c r="K145" s="41"/>
      <c r="L145" s="45"/>
      <c r="M145" s="238"/>
      <c r="N145" s="23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163</v>
      </c>
      <c r="AU145" s="18" t="s">
        <v>87</v>
      </c>
    </row>
    <row r="146" s="2" customFormat="1">
      <c r="A146" s="39"/>
      <c r="B146" s="40"/>
      <c r="C146" s="41"/>
      <c r="D146" s="235" t="s">
        <v>766</v>
      </c>
      <c r="E146" s="41"/>
      <c r="F146" s="294" t="s">
        <v>2411</v>
      </c>
      <c r="G146" s="41"/>
      <c r="H146" s="41"/>
      <c r="I146" s="237"/>
      <c r="J146" s="41"/>
      <c r="K146" s="41"/>
      <c r="L146" s="45"/>
      <c r="M146" s="238"/>
      <c r="N146" s="23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766</v>
      </c>
      <c r="AU146" s="18" t="s">
        <v>87</v>
      </c>
    </row>
    <row r="147" s="2" customFormat="1" ht="16.5" customHeight="1">
      <c r="A147" s="39"/>
      <c r="B147" s="40"/>
      <c r="C147" s="221" t="s">
        <v>372</v>
      </c>
      <c r="D147" s="221" t="s">
        <v>157</v>
      </c>
      <c r="E147" s="222" t="s">
        <v>2412</v>
      </c>
      <c r="F147" s="223" t="s">
        <v>2413</v>
      </c>
      <c r="G147" s="224" t="s">
        <v>775</v>
      </c>
      <c r="H147" s="225">
        <v>1</v>
      </c>
      <c r="I147" s="226"/>
      <c r="J147" s="227">
        <f>ROUND(I147*H147,2)</f>
        <v>0</v>
      </c>
      <c r="K147" s="228"/>
      <c r="L147" s="45"/>
      <c r="M147" s="229" t="s">
        <v>1</v>
      </c>
      <c r="N147" s="230" t="s">
        <v>43</v>
      </c>
      <c r="O147" s="92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2372</v>
      </c>
      <c r="AT147" s="233" t="s">
        <v>157</v>
      </c>
      <c r="AU147" s="233" t="s">
        <v>87</v>
      </c>
      <c r="AY147" s="18" t="s">
        <v>155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85</v>
      </c>
      <c r="BK147" s="234">
        <f>ROUND(I147*H147,2)</f>
        <v>0</v>
      </c>
      <c r="BL147" s="18" t="s">
        <v>2372</v>
      </c>
      <c r="BM147" s="233" t="s">
        <v>2414</v>
      </c>
    </row>
    <row r="148" s="2" customFormat="1">
      <c r="A148" s="39"/>
      <c r="B148" s="40"/>
      <c r="C148" s="41"/>
      <c r="D148" s="235" t="s">
        <v>163</v>
      </c>
      <c r="E148" s="41"/>
      <c r="F148" s="236" t="s">
        <v>2413</v>
      </c>
      <c r="G148" s="41"/>
      <c r="H148" s="41"/>
      <c r="I148" s="237"/>
      <c r="J148" s="41"/>
      <c r="K148" s="41"/>
      <c r="L148" s="45"/>
      <c r="M148" s="238"/>
      <c r="N148" s="23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163</v>
      </c>
      <c r="AU148" s="18" t="s">
        <v>87</v>
      </c>
    </row>
    <row r="149" s="2" customFormat="1">
      <c r="A149" s="39"/>
      <c r="B149" s="40"/>
      <c r="C149" s="41"/>
      <c r="D149" s="235" t="s">
        <v>766</v>
      </c>
      <c r="E149" s="41"/>
      <c r="F149" s="294" t="s">
        <v>2411</v>
      </c>
      <c r="G149" s="41"/>
      <c r="H149" s="41"/>
      <c r="I149" s="237"/>
      <c r="J149" s="41"/>
      <c r="K149" s="41"/>
      <c r="L149" s="45"/>
      <c r="M149" s="238"/>
      <c r="N149" s="23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766</v>
      </c>
      <c r="AU149" s="18" t="s">
        <v>87</v>
      </c>
    </row>
    <row r="150" s="2" customFormat="1" ht="21.75" customHeight="1">
      <c r="A150" s="39"/>
      <c r="B150" s="40"/>
      <c r="C150" s="221" t="s">
        <v>378</v>
      </c>
      <c r="D150" s="221" t="s">
        <v>157</v>
      </c>
      <c r="E150" s="222" t="s">
        <v>2415</v>
      </c>
      <c r="F150" s="223" t="s">
        <v>2416</v>
      </c>
      <c r="G150" s="224" t="s">
        <v>775</v>
      </c>
      <c r="H150" s="225">
        <v>1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43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2372</v>
      </c>
      <c r="AT150" s="233" t="s">
        <v>157</v>
      </c>
      <c r="AU150" s="233" t="s">
        <v>87</v>
      </c>
      <c r="AY150" s="18" t="s">
        <v>155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2372</v>
      </c>
      <c r="BM150" s="233" t="s">
        <v>2417</v>
      </c>
    </row>
    <row r="151" s="2" customFormat="1">
      <c r="A151" s="39"/>
      <c r="B151" s="40"/>
      <c r="C151" s="41"/>
      <c r="D151" s="235" t="s">
        <v>163</v>
      </c>
      <c r="E151" s="41"/>
      <c r="F151" s="236" t="s">
        <v>2416</v>
      </c>
      <c r="G151" s="41"/>
      <c r="H151" s="41"/>
      <c r="I151" s="237"/>
      <c r="J151" s="41"/>
      <c r="K151" s="41"/>
      <c r="L151" s="45"/>
      <c r="M151" s="238"/>
      <c r="N151" s="23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163</v>
      </c>
      <c r="AU151" s="18" t="s">
        <v>87</v>
      </c>
    </row>
    <row r="152" s="2" customFormat="1">
      <c r="A152" s="39"/>
      <c r="B152" s="40"/>
      <c r="C152" s="41"/>
      <c r="D152" s="235" t="s">
        <v>766</v>
      </c>
      <c r="E152" s="41"/>
      <c r="F152" s="294" t="s">
        <v>2418</v>
      </c>
      <c r="G152" s="41"/>
      <c r="H152" s="41"/>
      <c r="I152" s="237"/>
      <c r="J152" s="41"/>
      <c r="K152" s="41"/>
      <c r="L152" s="45"/>
      <c r="M152" s="238"/>
      <c r="N152" s="23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766</v>
      </c>
      <c r="AU152" s="18" t="s">
        <v>87</v>
      </c>
    </row>
    <row r="153" s="2" customFormat="1" ht="16.5" customHeight="1">
      <c r="A153" s="39"/>
      <c r="B153" s="40"/>
      <c r="C153" s="221" t="s">
        <v>8</v>
      </c>
      <c r="D153" s="221" t="s">
        <v>157</v>
      </c>
      <c r="E153" s="222" t="s">
        <v>2419</v>
      </c>
      <c r="F153" s="223" t="s">
        <v>2420</v>
      </c>
      <c r="G153" s="224" t="s">
        <v>2421</v>
      </c>
      <c r="H153" s="225">
        <v>1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43</v>
      </c>
      <c r="O153" s="92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2372</v>
      </c>
      <c r="AT153" s="233" t="s">
        <v>157</v>
      </c>
      <c r="AU153" s="233" t="s">
        <v>87</v>
      </c>
      <c r="AY153" s="18" t="s">
        <v>155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85</v>
      </c>
      <c r="BK153" s="234">
        <f>ROUND(I153*H153,2)</f>
        <v>0</v>
      </c>
      <c r="BL153" s="18" t="s">
        <v>2372</v>
      </c>
      <c r="BM153" s="233" t="s">
        <v>2422</v>
      </c>
    </row>
    <row r="154" s="2" customFormat="1">
      <c r="A154" s="39"/>
      <c r="B154" s="40"/>
      <c r="C154" s="41"/>
      <c r="D154" s="235" t="s">
        <v>163</v>
      </c>
      <c r="E154" s="41"/>
      <c r="F154" s="236" t="s">
        <v>2420</v>
      </c>
      <c r="G154" s="41"/>
      <c r="H154" s="41"/>
      <c r="I154" s="237"/>
      <c r="J154" s="41"/>
      <c r="K154" s="41"/>
      <c r="L154" s="45"/>
      <c r="M154" s="238"/>
      <c r="N154" s="23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163</v>
      </c>
      <c r="AU154" s="18" t="s">
        <v>87</v>
      </c>
    </row>
    <row r="155" s="2" customFormat="1">
      <c r="A155" s="39"/>
      <c r="B155" s="40"/>
      <c r="C155" s="41"/>
      <c r="D155" s="235" t="s">
        <v>766</v>
      </c>
      <c r="E155" s="41"/>
      <c r="F155" s="294" t="s">
        <v>2423</v>
      </c>
      <c r="G155" s="41"/>
      <c r="H155" s="41"/>
      <c r="I155" s="237"/>
      <c r="J155" s="41"/>
      <c r="K155" s="41"/>
      <c r="L155" s="45"/>
      <c r="M155" s="238"/>
      <c r="N155" s="239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766</v>
      </c>
      <c r="AU155" s="18" t="s">
        <v>87</v>
      </c>
    </row>
    <row r="156" s="2" customFormat="1" ht="21.75" customHeight="1">
      <c r="A156" s="39"/>
      <c r="B156" s="40"/>
      <c r="C156" s="221" t="s">
        <v>389</v>
      </c>
      <c r="D156" s="221" t="s">
        <v>157</v>
      </c>
      <c r="E156" s="222" t="s">
        <v>2424</v>
      </c>
      <c r="F156" s="223" t="s">
        <v>2425</v>
      </c>
      <c r="G156" s="224" t="s">
        <v>775</v>
      </c>
      <c r="H156" s="225">
        <v>1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43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2372</v>
      </c>
      <c r="AT156" s="233" t="s">
        <v>157</v>
      </c>
      <c r="AU156" s="233" t="s">
        <v>87</v>
      </c>
      <c r="AY156" s="18" t="s">
        <v>155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85</v>
      </c>
      <c r="BK156" s="234">
        <f>ROUND(I156*H156,2)</f>
        <v>0</v>
      </c>
      <c r="BL156" s="18" t="s">
        <v>2372</v>
      </c>
      <c r="BM156" s="233" t="s">
        <v>2426</v>
      </c>
    </row>
    <row r="157" s="2" customFormat="1">
      <c r="A157" s="39"/>
      <c r="B157" s="40"/>
      <c r="C157" s="41"/>
      <c r="D157" s="235" t="s">
        <v>163</v>
      </c>
      <c r="E157" s="41"/>
      <c r="F157" s="236" t="s">
        <v>2427</v>
      </c>
      <c r="G157" s="41"/>
      <c r="H157" s="41"/>
      <c r="I157" s="237"/>
      <c r="J157" s="41"/>
      <c r="K157" s="41"/>
      <c r="L157" s="45"/>
      <c r="M157" s="238"/>
      <c r="N157" s="23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163</v>
      </c>
      <c r="AU157" s="18" t="s">
        <v>87</v>
      </c>
    </row>
    <row r="158" s="2" customFormat="1" ht="33" customHeight="1">
      <c r="A158" s="39"/>
      <c r="B158" s="40"/>
      <c r="C158" s="221" t="s">
        <v>424</v>
      </c>
      <c r="D158" s="221" t="s">
        <v>157</v>
      </c>
      <c r="E158" s="222" t="s">
        <v>2428</v>
      </c>
      <c r="F158" s="223" t="s">
        <v>2429</v>
      </c>
      <c r="G158" s="224" t="s">
        <v>775</v>
      </c>
      <c r="H158" s="225">
        <v>1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43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2372</v>
      </c>
      <c r="AT158" s="233" t="s">
        <v>157</v>
      </c>
      <c r="AU158" s="233" t="s">
        <v>87</v>
      </c>
      <c r="AY158" s="18" t="s">
        <v>155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2372</v>
      </c>
      <c r="BM158" s="233" t="s">
        <v>2430</v>
      </c>
    </row>
    <row r="159" s="2" customFormat="1">
      <c r="A159" s="39"/>
      <c r="B159" s="40"/>
      <c r="C159" s="41"/>
      <c r="D159" s="235" t="s">
        <v>163</v>
      </c>
      <c r="E159" s="41"/>
      <c r="F159" s="236" t="s">
        <v>2429</v>
      </c>
      <c r="G159" s="41"/>
      <c r="H159" s="41"/>
      <c r="I159" s="237"/>
      <c r="J159" s="41"/>
      <c r="K159" s="41"/>
      <c r="L159" s="45"/>
      <c r="M159" s="238"/>
      <c r="N159" s="239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163</v>
      </c>
      <c r="AU159" s="18" t="s">
        <v>87</v>
      </c>
    </row>
    <row r="160" s="2" customFormat="1">
      <c r="A160" s="39"/>
      <c r="B160" s="40"/>
      <c r="C160" s="41"/>
      <c r="D160" s="235" t="s">
        <v>766</v>
      </c>
      <c r="E160" s="41"/>
      <c r="F160" s="294" t="s">
        <v>2431</v>
      </c>
      <c r="G160" s="41"/>
      <c r="H160" s="41"/>
      <c r="I160" s="237"/>
      <c r="J160" s="41"/>
      <c r="K160" s="41"/>
      <c r="L160" s="45"/>
      <c r="M160" s="238"/>
      <c r="N160" s="239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766</v>
      </c>
      <c r="AU160" s="18" t="s">
        <v>87</v>
      </c>
    </row>
    <row r="161" s="2" customFormat="1" ht="21.75" customHeight="1">
      <c r="A161" s="39"/>
      <c r="B161" s="40"/>
      <c r="C161" s="221" t="s">
        <v>429</v>
      </c>
      <c r="D161" s="221" t="s">
        <v>157</v>
      </c>
      <c r="E161" s="222" t="s">
        <v>2432</v>
      </c>
      <c r="F161" s="223" t="s">
        <v>2433</v>
      </c>
      <c r="G161" s="224" t="s">
        <v>775</v>
      </c>
      <c r="H161" s="225">
        <v>1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43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2372</v>
      </c>
      <c r="AT161" s="233" t="s">
        <v>157</v>
      </c>
      <c r="AU161" s="233" t="s">
        <v>87</v>
      </c>
      <c r="AY161" s="18" t="s">
        <v>155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85</v>
      </c>
      <c r="BK161" s="234">
        <f>ROUND(I161*H161,2)</f>
        <v>0</v>
      </c>
      <c r="BL161" s="18" t="s">
        <v>2372</v>
      </c>
      <c r="BM161" s="233" t="s">
        <v>2434</v>
      </c>
    </row>
    <row r="162" s="2" customFormat="1">
      <c r="A162" s="39"/>
      <c r="B162" s="40"/>
      <c r="C162" s="41"/>
      <c r="D162" s="235" t="s">
        <v>163</v>
      </c>
      <c r="E162" s="41"/>
      <c r="F162" s="236" t="s">
        <v>2433</v>
      </c>
      <c r="G162" s="41"/>
      <c r="H162" s="41"/>
      <c r="I162" s="237"/>
      <c r="J162" s="41"/>
      <c r="K162" s="41"/>
      <c r="L162" s="45"/>
      <c r="M162" s="238"/>
      <c r="N162" s="23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163</v>
      </c>
      <c r="AU162" s="18" t="s">
        <v>87</v>
      </c>
    </row>
    <row r="163" s="2" customFormat="1">
      <c r="A163" s="39"/>
      <c r="B163" s="40"/>
      <c r="C163" s="41"/>
      <c r="D163" s="235" t="s">
        <v>766</v>
      </c>
      <c r="E163" s="41"/>
      <c r="F163" s="294" t="s">
        <v>2435</v>
      </c>
      <c r="G163" s="41"/>
      <c r="H163" s="41"/>
      <c r="I163" s="237"/>
      <c r="J163" s="41"/>
      <c r="K163" s="41"/>
      <c r="L163" s="45"/>
      <c r="M163" s="238"/>
      <c r="N163" s="239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766</v>
      </c>
      <c r="AU163" s="18" t="s">
        <v>87</v>
      </c>
    </row>
    <row r="164" s="2" customFormat="1" ht="16.5" customHeight="1">
      <c r="A164" s="39"/>
      <c r="B164" s="40"/>
      <c r="C164" s="221" t="s">
        <v>437</v>
      </c>
      <c r="D164" s="221" t="s">
        <v>157</v>
      </c>
      <c r="E164" s="222" t="s">
        <v>2436</v>
      </c>
      <c r="F164" s="223" t="s">
        <v>2437</v>
      </c>
      <c r="G164" s="224" t="s">
        <v>775</v>
      </c>
      <c r="H164" s="225">
        <v>1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43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2372</v>
      </c>
      <c r="AT164" s="233" t="s">
        <v>157</v>
      </c>
      <c r="AU164" s="233" t="s">
        <v>87</v>
      </c>
      <c r="AY164" s="18" t="s">
        <v>155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2372</v>
      </c>
      <c r="BM164" s="233" t="s">
        <v>2438</v>
      </c>
    </row>
    <row r="165" s="2" customFormat="1">
      <c r="A165" s="39"/>
      <c r="B165" s="40"/>
      <c r="C165" s="41"/>
      <c r="D165" s="235" t="s">
        <v>163</v>
      </c>
      <c r="E165" s="41"/>
      <c r="F165" s="236" t="s">
        <v>2437</v>
      </c>
      <c r="G165" s="41"/>
      <c r="H165" s="41"/>
      <c r="I165" s="237"/>
      <c r="J165" s="41"/>
      <c r="K165" s="41"/>
      <c r="L165" s="45"/>
      <c r="M165" s="238"/>
      <c r="N165" s="23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163</v>
      </c>
      <c r="AU165" s="18" t="s">
        <v>87</v>
      </c>
    </row>
    <row r="166" s="2" customFormat="1" ht="16.5" customHeight="1">
      <c r="A166" s="39"/>
      <c r="B166" s="40"/>
      <c r="C166" s="221" t="s">
        <v>446</v>
      </c>
      <c r="D166" s="221" t="s">
        <v>157</v>
      </c>
      <c r="E166" s="222" t="s">
        <v>2439</v>
      </c>
      <c r="F166" s="223" t="s">
        <v>2440</v>
      </c>
      <c r="G166" s="224" t="s">
        <v>775</v>
      </c>
      <c r="H166" s="225">
        <v>1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43</v>
      </c>
      <c r="O166" s="92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2372</v>
      </c>
      <c r="AT166" s="233" t="s">
        <v>157</v>
      </c>
      <c r="AU166" s="233" t="s">
        <v>87</v>
      </c>
      <c r="AY166" s="18" t="s">
        <v>155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85</v>
      </c>
      <c r="BK166" s="234">
        <f>ROUND(I166*H166,2)</f>
        <v>0</v>
      </c>
      <c r="BL166" s="18" t="s">
        <v>2372</v>
      </c>
      <c r="BM166" s="233" t="s">
        <v>2441</v>
      </c>
    </row>
    <row r="167" s="2" customFormat="1">
      <c r="A167" s="39"/>
      <c r="B167" s="40"/>
      <c r="C167" s="41"/>
      <c r="D167" s="235" t="s">
        <v>163</v>
      </c>
      <c r="E167" s="41"/>
      <c r="F167" s="236" t="s">
        <v>2440</v>
      </c>
      <c r="G167" s="41"/>
      <c r="H167" s="41"/>
      <c r="I167" s="237"/>
      <c r="J167" s="41"/>
      <c r="K167" s="41"/>
      <c r="L167" s="45"/>
      <c r="M167" s="238"/>
      <c r="N167" s="23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163</v>
      </c>
      <c r="AU167" s="18" t="s">
        <v>87</v>
      </c>
    </row>
    <row r="168" s="2" customFormat="1">
      <c r="A168" s="39"/>
      <c r="B168" s="40"/>
      <c r="C168" s="41"/>
      <c r="D168" s="235" t="s">
        <v>766</v>
      </c>
      <c r="E168" s="41"/>
      <c r="F168" s="294" t="s">
        <v>2442</v>
      </c>
      <c r="G168" s="41"/>
      <c r="H168" s="41"/>
      <c r="I168" s="237"/>
      <c r="J168" s="41"/>
      <c r="K168" s="41"/>
      <c r="L168" s="45"/>
      <c r="M168" s="238"/>
      <c r="N168" s="239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766</v>
      </c>
      <c r="AU168" s="18" t="s">
        <v>87</v>
      </c>
    </row>
    <row r="169" s="2" customFormat="1" ht="33" customHeight="1">
      <c r="A169" s="39"/>
      <c r="B169" s="40"/>
      <c r="C169" s="221" t="s">
        <v>7</v>
      </c>
      <c r="D169" s="221" t="s">
        <v>157</v>
      </c>
      <c r="E169" s="222" t="s">
        <v>2443</v>
      </c>
      <c r="F169" s="223" t="s">
        <v>2444</v>
      </c>
      <c r="G169" s="224" t="s">
        <v>775</v>
      </c>
      <c r="H169" s="225">
        <v>1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43</v>
      </c>
      <c r="O169" s="92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2372</v>
      </c>
      <c r="AT169" s="233" t="s">
        <v>157</v>
      </c>
      <c r="AU169" s="233" t="s">
        <v>87</v>
      </c>
      <c r="AY169" s="18" t="s">
        <v>155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2372</v>
      </c>
      <c r="BM169" s="233" t="s">
        <v>2445</v>
      </c>
    </row>
    <row r="170" s="2" customFormat="1">
      <c r="A170" s="39"/>
      <c r="B170" s="40"/>
      <c r="C170" s="41"/>
      <c r="D170" s="235" t="s">
        <v>163</v>
      </c>
      <c r="E170" s="41"/>
      <c r="F170" s="236" t="s">
        <v>2444</v>
      </c>
      <c r="G170" s="41"/>
      <c r="H170" s="41"/>
      <c r="I170" s="237"/>
      <c r="J170" s="41"/>
      <c r="K170" s="41"/>
      <c r="L170" s="45"/>
      <c r="M170" s="238"/>
      <c r="N170" s="239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163</v>
      </c>
      <c r="AU170" s="18" t="s">
        <v>87</v>
      </c>
    </row>
    <row r="171" s="2" customFormat="1">
      <c r="A171" s="39"/>
      <c r="B171" s="40"/>
      <c r="C171" s="41"/>
      <c r="D171" s="235" t="s">
        <v>766</v>
      </c>
      <c r="E171" s="41"/>
      <c r="F171" s="294" t="s">
        <v>2446</v>
      </c>
      <c r="G171" s="41"/>
      <c r="H171" s="41"/>
      <c r="I171" s="237"/>
      <c r="J171" s="41"/>
      <c r="K171" s="41"/>
      <c r="L171" s="45"/>
      <c r="M171" s="238"/>
      <c r="N171" s="23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766</v>
      </c>
      <c r="AU171" s="18" t="s">
        <v>87</v>
      </c>
    </row>
    <row r="172" s="2" customFormat="1" ht="21.75" customHeight="1">
      <c r="A172" s="39"/>
      <c r="B172" s="40"/>
      <c r="C172" s="221" t="s">
        <v>496</v>
      </c>
      <c r="D172" s="221" t="s">
        <v>157</v>
      </c>
      <c r="E172" s="222" t="s">
        <v>2447</v>
      </c>
      <c r="F172" s="223" t="s">
        <v>2448</v>
      </c>
      <c r="G172" s="224" t="s">
        <v>775</v>
      </c>
      <c r="H172" s="225">
        <v>1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43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2372</v>
      </c>
      <c r="AT172" s="233" t="s">
        <v>157</v>
      </c>
      <c r="AU172" s="233" t="s">
        <v>87</v>
      </c>
      <c r="AY172" s="18" t="s">
        <v>155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2372</v>
      </c>
      <c r="BM172" s="233" t="s">
        <v>2449</v>
      </c>
    </row>
    <row r="173" s="2" customFormat="1">
      <c r="A173" s="39"/>
      <c r="B173" s="40"/>
      <c r="C173" s="41"/>
      <c r="D173" s="235" t="s">
        <v>163</v>
      </c>
      <c r="E173" s="41"/>
      <c r="F173" s="236" t="s">
        <v>2448</v>
      </c>
      <c r="G173" s="41"/>
      <c r="H173" s="41"/>
      <c r="I173" s="237"/>
      <c r="J173" s="41"/>
      <c r="K173" s="41"/>
      <c r="L173" s="45"/>
      <c r="M173" s="238"/>
      <c r="N173" s="239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163</v>
      </c>
      <c r="AU173" s="18" t="s">
        <v>87</v>
      </c>
    </row>
    <row r="174" s="2" customFormat="1">
      <c r="A174" s="39"/>
      <c r="B174" s="40"/>
      <c r="C174" s="41"/>
      <c r="D174" s="235" t="s">
        <v>766</v>
      </c>
      <c r="E174" s="41"/>
      <c r="F174" s="294" t="s">
        <v>2450</v>
      </c>
      <c r="G174" s="41"/>
      <c r="H174" s="41"/>
      <c r="I174" s="237"/>
      <c r="J174" s="41"/>
      <c r="K174" s="41"/>
      <c r="L174" s="45"/>
      <c r="M174" s="238"/>
      <c r="N174" s="239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766</v>
      </c>
      <c r="AU174" s="18" t="s">
        <v>87</v>
      </c>
    </row>
    <row r="175" s="2" customFormat="1" ht="21.75" customHeight="1">
      <c r="A175" s="39"/>
      <c r="B175" s="40"/>
      <c r="C175" s="221" t="s">
        <v>512</v>
      </c>
      <c r="D175" s="221" t="s">
        <v>157</v>
      </c>
      <c r="E175" s="222" t="s">
        <v>2451</v>
      </c>
      <c r="F175" s="223" t="s">
        <v>2452</v>
      </c>
      <c r="G175" s="224" t="s">
        <v>775</v>
      </c>
      <c r="H175" s="225">
        <v>1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43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2372</v>
      </c>
      <c r="AT175" s="233" t="s">
        <v>157</v>
      </c>
      <c r="AU175" s="233" t="s">
        <v>87</v>
      </c>
      <c r="AY175" s="18" t="s">
        <v>155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2372</v>
      </c>
      <c r="BM175" s="233" t="s">
        <v>2453</v>
      </c>
    </row>
    <row r="176" s="2" customFormat="1">
      <c r="A176" s="39"/>
      <c r="B176" s="40"/>
      <c r="C176" s="41"/>
      <c r="D176" s="235" t="s">
        <v>163</v>
      </c>
      <c r="E176" s="41"/>
      <c r="F176" s="236" t="s">
        <v>2454</v>
      </c>
      <c r="G176" s="41"/>
      <c r="H176" s="41"/>
      <c r="I176" s="237"/>
      <c r="J176" s="41"/>
      <c r="K176" s="41"/>
      <c r="L176" s="45"/>
      <c r="M176" s="238"/>
      <c r="N176" s="239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163</v>
      </c>
      <c r="AU176" s="18" t="s">
        <v>87</v>
      </c>
    </row>
    <row r="177" s="2" customFormat="1" ht="21.75" customHeight="1">
      <c r="A177" s="39"/>
      <c r="B177" s="40"/>
      <c r="C177" s="221" t="s">
        <v>526</v>
      </c>
      <c r="D177" s="221" t="s">
        <v>157</v>
      </c>
      <c r="E177" s="222" t="s">
        <v>2455</v>
      </c>
      <c r="F177" s="223" t="s">
        <v>2456</v>
      </c>
      <c r="G177" s="224" t="s">
        <v>761</v>
      </c>
      <c r="H177" s="225">
        <v>13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43</v>
      </c>
      <c r="O177" s="92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2372</v>
      </c>
      <c r="AT177" s="233" t="s">
        <v>157</v>
      </c>
      <c r="AU177" s="233" t="s">
        <v>87</v>
      </c>
      <c r="AY177" s="18" t="s">
        <v>155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2372</v>
      </c>
      <c r="BM177" s="233" t="s">
        <v>2457</v>
      </c>
    </row>
    <row r="178" s="2" customFormat="1">
      <c r="A178" s="39"/>
      <c r="B178" s="40"/>
      <c r="C178" s="41"/>
      <c r="D178" s="235" t="s">
        <v>163</v>
      </c>
      <c r="E178" s="41"/>
      <c r="F178" s="236" t="s">
        <v>2458</v>
      </c>
      <c r="G178" s="41"/>
      <c r="H178" s="41"/>
      <c r="I178" s="237"/>
      <c r="J178" s="41"/>
      <c r="K178" s="41"/>
      <c r="L178" s="45"/>
      <c r="M178" s="238"/>
      <c r="N178" s="23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163</v>
      </c>
      <c r="AU178" s="18" t="s">
        <v>87</v>
      </c>
    </row>
    <row r="179" s="2" customFormat="1">
      <c r="A179" s="39"/>
      <c r="B179" s="40"/>
      <c r="C179" s="41"/>
      <c r="D179" s="235" t="s">
        <v>766</v>
      </c>
      <c r="E179" s="41"/>
      <c r="F179" s="294" t="s">
        <v>2459</v>
      </c>
      <c r="G179" s="41"/>
      <c r="H179" s="41"/>
      <c r="I179" s="237"/>
      <c r="J179" s="41"/>
      <c r="K179" s="41"/>
      <c r="L179" s="45"/>
      <c r="M179" s="238"/>
      <c r="N179" s="239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766</v>
      </c>
      <c r="AU179" s="18" t="s">
        <v>87</v>
      </c>
    </row>
    <row r="180" s="14" customFormat="1">
      <c r="A180" s="14"/>
      <c r="B180" s="250"/>
      <c r="C180" s="251"/>
      <c r="D180" s="235" t="s">
        <v>165</v>
      </c>
      <c r="E180" s="252" t="s">
        <v>1</v>
      </c>
      <c r="F180" s="253" t="s">
        <v>372</v>
      </c>
      <c r="G180" s="251"/>
      <c r="H180" s="254">
        <v>13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165</v>
      </c>
      <c r="AU180" s="260" t="s">
        <v>87</v>
      </c>
      <c r="AV180" s="14" t="s">
        <v>87</v>
      </c>
      <c r="AW180" s="14" t="s">
        <v>33</v>
      </c>
      <c r="AX180" s="14" t="s">
        <v>85</v>
      </c>
      <c r="AY180" s="260" t="s">
        <v>155</v>
      </c>
    </row>
    <row r="181" s="2" customFormat="1" ht="16.5" customHeight="1">
      <c r="A181" s="39"/>
      <c r="B181" s="40"/>
      <c r="C181" s="221" t="s">
        <v>532</v>
      </c>
      <c r="D181" s="221" t="s">
        <v>157</v>
      </c>
      <c r="E181" s="222" t="s">
        <v>2460</v>
      </c>
      <c r="F181" s="223" t="s">
        <v>2461</v>
      </c>
      <c r="G181" s="224" t="s">
        <v>775</v>
      </c>
      <c r="H181" s="225">
        <v>1</v>
      </c>
      <c r="I181" s="226"/>
      <c r="J181" s="227">
        <f>ROUND(I181*H181,2)</f>
        <v>0</v>
      </c>
      <c r="K181" s="228"/>
      <c r="L181" s="45"/>
      <c r="M181" s="229" t="s">
        <v>1</v>
      </c>
      <c r="N181" s="230" t="s">
        <v>43</v>
      </c>
      <c r="O181" s="92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2372</v>
      </c>
      <c r="AT181" s="233" t="s">
        <v>157</v>
      </c>
      <c r="AU181" s="233" t="s">
        <v>87</v>
      </c>
      <c r="AY181" s="18" t="s">
        <v>155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2372</v>
      </c>
      <c r="BM181" s="233" t="s">
        <v>2462</v>
      </c>
    </row>
    <row r="182" s="2" customFormat="1">
      <c r="A182" s="39"/>
      <c r="B182" s="40"/>
      <c r="C182" s="41"/>
      <c r="D182" s="235" t="s">
        <v>163</v>
      </c>
      <c r="E182" s="41"/>
      <c r="F182" s="236" t="s">
        <v>2461</v>
      </c>
      <c r="G182" s="41"/>
      <c r="H182" s="41"/>
      <c r="I182" s="237"/>
      <c r="J182" s="41"/>
      <c r="K182" s="41"/>
      <c r="L182" s="45"/>
      <c r="M182" s="238"/>
      <c r="N182" s="23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163</v>
      </c>
      <c r="AU182" s="18" t="s">
        <v>87</v>
      </c>
    </row>
    <row r="183" s="2" customFormat="1">
      <c r="A183" s="39"/>
      <c r="B183" s="40"/>
      <c r="C183" s="41"/>
      <c r="D183" s="235" t="s">
        <v>766</v>
      </c>
      <c r="E183" s="41"/>
      <c r="F183" s="294" t="s">
        <v>2463</v>
      </c>
      <c r="G183" s="41"/>
      <c r="H183" s="41"/>
      <c r="I183" s="237"/>
      <c r="J183" s="41"/>
      <c r="K183" s="41"/>
      <c r="L183" s="45"/>
      <c r="M183" s="238"/>
      <c r="N183" s="23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766</v>
      </c>
      <c r="AU183" s="18" t="s">
        <v>87</v>
      </c>
    </row>
    <row r="184" s="2" customFormat="1" ht="16.5" customHeight="1">
      <c r="A184" s="39"/>
      <c r="B184" s="40"/>
      <c r="C184" s="221" t="s">
        <v>538</v>
      </c>
      <c r="D184" s="221" t="s">
        <v>157</v>
      </c>
      <c r="E184" s="222" t="s">
        <v>2464</v>
      </c>
      <c r="F184" s="223" t="s">
        <v>2465</v>
      </c>
      <c r="G184" s="224" t="s">
        <v>775</v>
      </c>
      <c r="H184" s="225">
        <v>1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43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2372</v>
      </c>
      <c r="AT184" s="233" t="s">
        <v>157</v>
      </c>
      <c r="AU184" s="233" t="s">
        <v>87</v>
      </c>
      <c r="AY184" s="18" t="s">
        <v>155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2372</v>
      </c>
      <c r="BM184" s="233" t="s">
        <v>2466</v>
      </c>
    </row>
    <row r="185" s="2" customFormat="1">
      <c r="A185" s="39"/>
      <c r="B185" s="40"/>
      <c r="C185" s="41"/>
      <c r="D185" s="235" t="s">
        <v>163</v>
      </c>
      <c r="E185" s="41"/>
      <c r="F185" s="236" t="s">
        <v>2465</v>
      </c>
      <c r="G185" s="41"/>
      <c r="H185" s="41"/>
      <c r="I185" s="237"/>
      <c r="J185" s="41"/>
      <c r="K185" s="41"/>
      <c r="L185" s="45"/>
      <c r="M185" s="238"/>
      <c r="N185" s="239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163</v>
      </c>
      <c r="AU185" s="18" t="s">
        <v>87</v>
      </c>
    </row>
    <row r="186" s="2" customFormat="1">
      <c r="A186" s="39"/>
      <c r="B186" s="40"/>
      <c r="C186" s="41"/>
      <c r="D186" s="235" t="s">
        <v>766</v>
      </c>
      <c r="E186" s="41"/>
      <c r="F186" s="294" t="s">
        <v>2467</v>
      </c>
      <c r="G186" s="41"/>
      <c r="H186" s="41"/>
      <c r="I186" s="237"/>
      <c r="J186" s="41"/>
      <c r="K186" s="41"/>
      <c r="L186" s="45"/>
      <c r="M186" s="238"/>
      <c r="N186" s="23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766</v>
      </c>
      <c r="AU186" s="18" t="s">
        <v>87</v>
      </c>
    </row>
    <row r="187" s="2" customFormat="1" ht="21.75" customHeight="1">
      <c r="A187" s="39"/>
      <c r="B187" s="40"/>
      <c r="C187" s="221" t="s">
        <v>544</v>
      </c>
      <c r="D187" s="221" t="s">
        <v>157</v>
      </c>
      <c r="E187" s="222" t="s">
        <v>2468</v>
      </c>
      <c r="F187" s="223" t="s">
        <v>2469</v>
      </c>
      <c r="G187" s="224" t="s">
        <v>775</v>
      </c>
      <c r="H187" s="225">
        <v>1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43</v>
      </c>
      <c r="O187" s="92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2372</v>
      </c>
      <c r="AT187" s="233" t="s">
        <v>157</v>
      </c>
      <c r="AU187" s="233" t="s">
        <v>87</v>
      </c>
      <c r="AY187" s="18" t="s">
        <v>155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85</v>
      </c>
      <c r="BK187" s="234">
        <f>ROUND(I187*H187,2)</f>
        <v>0</v>
      </c>
      <c r="BL187" s="18" t="s">
        <v>2372</v>
      </c>
      <c r="BM187" s="233" t="s">
        <v>2470</v>
      </c>
    </row>
    <row r="188" s="12" customFormat="1" ht="22.8" customHeight="1">
      <c r="A188" s="12"/>
      <c r="B188" s="205"/>
      <c r="C188" s="206"/>
      <c r="D188" s="207" t="s">
        <v>77</v>
      </c>
      <c r="E188" s="219" t="s">
        <v>2471</v>
      </c>
      <c r="F188" s="219" t="s">
        <v>2472</v>
      </c>
      <c r="G188" s="206"/>
      <c r="H188" s="206"/>
      <c r="I188" s="209"/>
      <c r="J188" s="220">
        <f>BK188</f>
        <v>0</v>
      </c>
      <c r="K188" s="206"/>
      <c r="L188" s="211"/>
      <c r="M188" s="212"/>
      <c r="N188" s="213"/>
      <c r="O188" s="213"/>
      <c r="P188" s="214">
        <f>SUM(P189:P195)</f>
        <v>0</v>
      </c>
      <c r="Q188" s="213"/>
      <c r="R188" s="214">
        <f>SUM(R189:R195)</f>
        <v>0</v>
      </c>
      <c r="S188" s="213"/>
      <c r="T188" s="215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6" t="s">
        <v>268</v>
      </c>
      <c r="AT188" s="217" t="s">
        <v>77</v>
      </c>
      <c r="AU188" s="217" t="s">
        <v>85</v>
      </c>
      <c r="AY188" s="216" t="s">
        <v>155</v>
      </c>
      <c r="BK188" s="218">
        <f>SUM(BK189:BK195)</f>
        <v>0</v>
      </c>
    </row>
    <row r="189" s="2" customFormat="1" ht="21.75" customHeight="1">
      <c r="A189" s="39"/>
      <c r="B189" s="40"/>
      <c r="C189" s="221" t="s">
        <v>677</v>
      </c>
      <c r="D189" s="221" t="s">
        <v>157</v>
      </c>
      <c r="E189" s="222" t="s">
        <v>2473</v>
      </c>
      <c r="F189" s="223" t="s">
        <v>2474</v>
      </c>
      <c r="G189" s="224" t="s">
        <v>775</v>
      </c>
      <c r="H189" s="225">
        <v>1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43</v>
      </c>
      <c r="O189" s="92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2372</v>
      </c>
      <c r="AT189" s="233" t="s">
        <v>157</v>
      </c>
      <c r="AU189" s="233" t="s">
        <v>87</v>
      </c>
      <c r="AY189" s="18" t="s">
        <v>155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2372</v>
      </c>
      <c r="BM189" s="233" t="s">
        <v>2475</v>
      </c>
    </row>
    <row r="190" s="2" customFormat="1">
      <c r="A190" s="39"/>
      <c r="B190" s="40"/>
      <c r="C190" s="41"/>
      <c r="D190" s="235" t="s">
        <v>163</v>
      </c>
      <c r="E190" s="41"/>
      <c r="F190" s="236" t="s">
        <v>2474</v>
      </c>
      <c r="G190" s="41"/>
      <c r="H190" s="41"/>
      <c r="I190" s="237"/>
      <c r="J190" s="41"/>
      <c r="K190" s="41"/>
      <c r="L190" s="45"/>
      <c r="M190" s="238"/>
      <c r="N190" s="23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163</v>
      </c>
      <c r="AU190" s="18" t="s">
        <v>87</v>
      </c>
    </row>
    <row r="191" s="2" customFormat="1" ht="21.75" customHeight="1">
      <c r="A191" s="39"/>
      <c r="B191" s="40"/>
      <c r="C191" s="221" t="s">
        <v>683</v>
      </c>
      <c r="D191" s="221" t="s">
        <v>157</v>
      </c>
      <c r="E191" s="222" t="s">
        <v>2476</v>
      </c>
      <c r="F191" s="223" t="s">
        <v>2477</v>
      </c>
      <c r="G191" s="224" t="s">
        <v>775</v>
      </c>
      <c r="H191" s="225">
        <v>1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43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2372</v>
      </c>
      <c r="AT191" s="233" t="s">
        <v>157</v>
      </c>
      <c r="AU191" s="233" t="s">
        <v>87</v>
      </c>
      <c r="AY191" s="18" t="s">
        <v>155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2372</v>
      </c>
      <c r="BM191" s="233" t="s">
        <v>2478</v>
      </c>
    </row>
    <row r="192" s="2" customFormat="1">
      <c r="A192" s="39"/>
      <c r="B192" s="40"/>
      <c r="C192" s="41"/>
      <c r="D192" s="235" t="s">
        <v>163</v>
      </c>
      <c r="E192" s="41"/>
      <c r="F192" s="236" t="s">
        <v>2477</v>
      </c>
      <c r="G192" s="41"/>
      <c r="H192" s="41"/>
      <c r="I192" s="237"/>
      <c r="J192" s="41"/>
      <c r="K192" s="41"/>
      <c r="L192" s="45"/>
      <c r="M192" s="238"/>
      <c r="N192" s="239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163</v>
      </c>
      <c r="AU192" s="18" t="s">
        <v>87</v>
      </c>
    </row>
    <row r="193" s="2" customFormat="1">
      <c r="A193" s="39"/>
      <c r="B193" s="40"/>
      <c r="C193" s="41"/>
      <c r="D193" s="235" t="s">
        <v>766</v>
      </c>
      <c r="E193" s="41"/>
      <c r="F193" s="294" t="s">
        <v>2479</v>
      </c>
      <c r="G193" s="41"/>
      <c r="H193" s="41"/>
      <c r="I193" s="237"/>
      <c r="J193" s="41"/>
      <c r="K193" s="41"/>
      <c r="L193" s="45"/>
      <c r="M193" s="238"/>
      <c r="N193" s="23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766</v>
      </c>
      <c r="AU193" s="18" t="s">
        <v>87</v>
      </c>
    </row>
    <row r="194" s="2" customFormat="1" ht="55.5" customHeight="1">
      <c r="A194" s="39"/>
      <c r="B194" s="40"/>
      <c r="C194" s="221" t="s">
        <v>689</v>
      </c>
      <c r="D194" s="221" t="s">
        <v>157</v>
      </c>
      <c r="E194" s="222" t="s">
        <v>2480</v>
      </c>
      <c r="F194" s="223" t="s">
        <v>2481</v>
      </c>
      <c r="G194" s="224" t="s">
        <v>775</v>
      </c>
      <c r="H194" s="225">
        <v>1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43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2372</v>
      </c>
      <c r="AT194" s="233" t="s">
        <v>157</v>
      </c>
      <c r="AU194" s="233" t="s">
        <v>87</v>
      </c>
      <c r="AY194" s="18" t="s">
        <v>155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2372</v>
      </c>
      <c r="BM194" s="233" t="s">
        <v>2482</v>
      </c>
    </row>
    <row r="195" s="2" customFormat="1">
      <c r="A195" s="39"/>
      <c r="B195" s="40"/>
      <c r="C195" s="41"/>
      <c r="D195" s="235" t="s">
        <v>163</v>
      </c>
      <c r="E195" s="41"/>
      <c r="F195" s="236" t="s">
        <v>2481</v>
      </c>
      <c r="G195" s="41"/>
      <c r="H195" s="41"/>
      <c r="I195" s="237"/>
      <c r="J195" s="41"/>
      <c r="K195" s="41"/>
      <c r="L195" s="45"/>
      <c r="M195" s="238"/>
      <c r="N195" s="239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163</v>
      </c>
      <c r="AU195" s="18" t="s">
        <v>87</v>
      </c>
    </row>
    <row r="196" s="12" customFormat="1" ht="22.8" customHeight="1">
      <c r="A196" s="12"/>
      <c r="B196" s="205"/>
      <c r="C196" s="206"/>
      <c r="D196" s="207" t="s">
        <v>77</v>
      </c>
      <c r="E196" s="219" t="s">
        <v>2483</v>
      </c>
      <c r="F196" s="219" t="s">
        <v>2484</v>
      </c>
      <c r="G196" s="206"/>
      <c r="H196" s="206"/>
      <c r="I196" s="209"/>
      <c r="J196" s="220">
        <f>BK196</f>
        <v>0</v>
      </c>
      <c r="K196" s="206"/>
      <c r="L196" s="211"/>
      <c r="M196" s="212"/>
      <c r="N196" s="213"/>
      <c r="O196" s="213"/>
      <c r="P196" s="214">
        <f>SUM(P197:P198)</f>
        <v>0</v>
      </c>
      <c r="Q196" s="213"/>
      <c r="R196" s="214">
        <f>SUM(R197:R198)</f>
        <v>0</v>
      </c>
      <c r="S196" s="213"/>
      <c r="T196" s="215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6" t="s">
        <v>268</v>
      </c>
      <c r="AT196" s="217" t="s">
        <v>77</v>
      </c>
      <c r="AU196" s="217" t="s">
        <v>85</v>
      </c>
      <c r="AY196" s="216" t="s">
        <v>155</v>
      </c>
      <c r="BK196" s="218">
        <f>SUM(BK197:BK198)</f>
        <v>0</v>
      </c>
    </row>
    <row r="197" s="2" customFormat="1" ht="16.5" customHeight="1">
      <c r="A197" s="39"/>
      <c r="B197" s="40"/>
      <c r="C197" s="221" t="s">
        <v>694</v>
      </c>
      <c r="D197" s="221" t="s">
        <v>157</v>
      </c>
      <c r="E197" s="222" t="s">
        <v>2485</v>
      </c>
      <c r="F197" s="223" t="s">
        <v>2484</v>
      </c>
      <c r="G197" s="224" t="s">
        <v>775</v>
      </c>
      <c r="H197" s="225">
        <v>1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43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2372</v>
      </c>
      <c r="AT197" s="233" t="s">
        <v>157</v>
      </c>
      <c r="AU197" s="233" t="s">
        <v>87</v>
      </c>
      <c r="AY197" s="18" t="s">
        <v>155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2372</v>
      </c>
      <c r="BM197" s="233" t="s">
        <v>2486</v>
      </c>
    </row>
    <row r="198" s="2" customFormat="1">
      <c r="A198" s="39"/>
      <c r="B198" s="40"/>
      <c r="C198" s="41"/>
      <c r="D198" s="235" t="s">
        <v>163</v>
      </c>
      <c r="E198" s="41"/>
      <c r="F198" s="236" t="s">
        <v>2484</v>
      </c>
      <c r="G198" s="41"/>
      <c r="H198" s="41"/>
      <c r="I198" s="237"/>
      <c r="J198" s="41"/>
      <c r="K198" s="41"/>
      <c r="L198" s="45"/>
      <c r="M198" s="238"/>
      <c r="N198" s="239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163</v>
      </c>
      <c r="AU198" s="18" t="s">
        <v>87</v>
      </c>
    </row>
    <row r="199" s="12" customFormat="1" ht="22.8" customHeight="1">
      <c r="A199" s="12"/>
      <c r="B199" s="205"/>
      <c r="C199" s="206"/>
      <c r="D199" s="207" t="s">
        <v>77</v>
      </c>
      <c r="E199" s="219" t="s">
        <v>2487</v>
      </c>
      <c r="F199" s="219" t="s">
        <v>2488</v>
      </c>
      <c r="G199" s="206"/>
      <c r="H199" s="206"/>
      <c r="I199" s="209"/>
      <c r="J199" s="220">
        <f>BK199</f>
        <v>0</v>
      </c>
      <c r="K199" s="206"/>
      <c r="L199" s="211"/>
      <c r="M199" s="212"/>
      <c r="N199" s="213"/>
      <c r="O199" s="213"/>
      <c r="P199" s="214">
        <f>SUM(P200:P204)</f>
        <v>0</v>
      </c>
      <c r="Q199" s="213"/>
      <c r="R199" s="214">
        <f>SUM(R200:R204)</f>
        <v>0</v>
      </c>
      <c r="S199" s="213"/>
      <c r="T199" s="215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6" t="s">
        <v>268</v>
      </c>
      <c r="AT199" s="217" t="s">
        <v>77</v>
      </c>
      <c r="AU199" s="217" t="s">
        <v>85</v>
      </c>
      <c r="AY199" s="216" t="s">
        <v>155</v>
      </c>
      <c r="BK199" s="218">
        <f>SUM(BK200:BK204)</f>
        <v>0</v>
      </c>
    </row>
    <row r="200" s="2" customFormat="1" ht="16.5" customHeight="1">
      <c r="A200" s="39"/>
      <c r="B200" s="40"/>
      <c r="C200" s="221" t="s">
        <v>368</v>
      </c>
      <c r="D200" s="221" t="s">
        <v>157</v>
      </c>
      <c r="E200" s="222" t="s">
        <v>2489</v>
      </c>
      <c r="F200" s="223" t="s">
        <v>2490</v>
      </c>
      <c r="G200" s="224" t="s">
        <v>775</v>
      </c>
      <c r="H200" s="225">
        <v>1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43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2372</v>
      </c>
      <c r="AT200" s="233" t="s">
        <v>157</v>
      </c>
      <c r="AU200" s="233" t="s">
        <v>87</v>
      </c>
      <c r="AY200" s="18" t="s">
        <v>155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2372</v>
      </c>
      <c r="BM200" s="233" t="s">
        <v>2491</v>
      </c>
    </row>
    <row r="201" s="2" customFormat="1">
      <c r="A201" s="39"/>
      <c r="B201" s="40"/>
      <c r="C201" s="41"/>
      <c r="D201" s="235" t="s">
        <v>163</v>
      </c>
      <c r="E201" s="41"/>
      <c r="F201" s="236" t="s">
        <v>2490</v>
      </c>
      <c r="G201" s="41"/>
      <c r="H201" s="41"/>
      <c r="I201" s="237"/>
      <c r="J201" s="41"/>
      <c r="K201" s="41"/>
      <c r="L201" s="45"/>
      <c r="M201" s="238"/>
      <c r="N201" s="239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163</v>
      </c>
      <c r="AU201" s="18" t="s">
        <v>87</v>
      </c>
    </row>
    <row r="202" s="2" customFormat="1" ht="21.75" customHeight="1">
      <c r="A202" s="39"/>
      <c r="B202" s="40"/>
      <c r="C202" s="221" t="s">
        <v>703</v>
      </c>
      <c r="D202" s="221" t="s">
        <v>157</v>
      </c>
      <c r="E202" s="222" t="s">
        <v>2492</v>
      </c>
      <c r="F202" s="223" t="s">
        <v>2493</v>
      </c>
      <c r="G202" s="224" t="s">
        <v>2421</v>
      </c>
      <c r="H202" s="225">
        <v>1</v>
      </c>
      <c r="I202" s="226"/>
      <c r="J202" s="227">
        <f>ROUND(I202*H202,2)</f>
        <v>0</v>
      </c>
      <c r="K202" s="228"/>
      <c r="L202" s="45"/>
      <c r="M202" s="229" t="s">
        <v>1</v>
      </c>
      <c r="N202" s="230" t="s">
        <v>43</v>
      </c>
      <c r="O202" s="92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2372</v>
      </c>
      <c r="AT202" s="233" t="s">
        <v>157</v>
      </c>
      <c r="AU202" s="233" t="s">
        <v>87</v>
      </c>
      <c r="AY202" s="18" t="s">
        <v>155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2372</v>
      </c>
      <c r="BM202" s="233" t="s">
        <v>2494</v>
      </c>
    </row>
    <row r="203" s="2" customFormat="1">
      <c r="A203" s="39"/>
      <c r="B203" s="40"/>
      <c r="C203" s="41"/>
      <c r="D203" s="235" t="s">
        <v>163</v>
      </c>
      <c r="E203" s="41"/>
      <c r="F203" s="236" t="s">
        <v>2493</v>
      </c>
      <c r="G203" s="41"/>
      <c r="H203" s="41"/>
      <c r="I203" s="237"/>
      <c r="J203" s="41"/>
      <c r="K203" s="41"/>
      <c r="L203" s="45"/>
      <c r="M203" s="238"/>
      <c r="N203" s="23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163</v>
      </c>
      <c r="AU203" s="18" t="s">
        <v>87</v>
      </c>
    </row>
    <row r="204" s="2" customFormat="1">
      <c r="A204" s="39"/>
      <c r="B204" s="40"/>
      <c r="C204" s="41"/>
      <c r="D204" s="235" t="s">
        <v>766</v>
      </c>
      <c r="E204" s="41"/>
      <c r="F204" s="294" t="s">
        <v>2495</v>
      </c>
      <c r="G204" s="41"/>
      <c r="H204" s="41"/>
      <c r="I204" s="237"/>
      <c r="J204" s="41"/>
      <c r="K204" s="41"/>
      <c r="L204" s="45"/>
      <c r="M204" s="295"/>
      <c r="N204" s="296"/>
      <c r="O204" s="297"/>
      <c r="P204" s="297"/>
      <c r="Q204" s="297"/>
      <c r="R204" s="297"/>
      <c r="S204" s="297"/>
      <c r="T204" s="298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766</v>
      </c>
      <c r="AU204" s="18" t="s">
        <v>87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2regX9F4OcgEiT3BBMtOthXDVsE41Cks0boBhLg8CeJiwF7S3NRs7punykqgSV4fSZDOGTFMWFv+jIvPjy3xHw==" hashValue="/6GG503Gt97OVKdSrDgLBNa/uzx2ia/Yfq4zz/5zV9tMgC4pZAnrQNT16lbbs1yrqmRvRKa3vYwcBS99VRdDLA==" algorithmName="SHA-512" password="EBEA"/>
  <autoFilter ref="C120:K20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2496</v>
      </c>
      <c r="H4" s="21"/>
    </row>
    <row r="5" s="1" customFormat="1" ht="12" customHeight="1">
      <c r="B5" s="21"/>
      <c r="C5" s="302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3" t="s">
        <v>16</v>
      </c>
      <c r="D6" s="304" t="s">
        <v>17</v>
      </c>
      <c r="E6" s="1"/>
      <c r="F6" s="1"/>
      <c r="H6" s="21"/>
    </row>
    <row r="7" s="1" customFormat="1" ht="16.5" customHeight="1">
      <c r="B7" s="21"/>
      <c r="C7" s="142" t="s">
        <v>23</v>
      </c>
      <c r="D7" s="146" t="str">
        <f>'Rekapitulace stavby'!AN8</f>
        <v>22. 3. 2021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305"/>
      <c r="C9" s="306" t="s">
        <v>59</v>
      </c>
      <c r="D9" s="307" t="s">
        <v>60</v>
      </c>
      <c r="E9" s="307" t="s">
        <v>142</v>
      </c>
      <c r="F9" s="308" t="s">
        <v>2497</v>
      </c>
      <c r="G9" s="193"/>
      <c r="H9" s="305"/>
    </row>
    <row r="10" s="2" customFormat="1" ht="26.4" customHeight="1">
      <c r="A10" s="39"/>
      <c r="B10" s="45"/>
      <c r="C10" s="309" t="s">
        <v>2498</v>
      </c>
      <c r="D10" s="309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310" t="s">
        <v>93</v>
      </c>
      <c r="D11" s="311" t="s">
        <v>94</v>
      </c>
      <c r="E11" s="312" t="s">
        <v>1</v>
      </c>
      <c r="F11" s="313">
        <v>3.4380000000000002</v>
      </c>
      <c r="G11" s="39"/>
      <c r="H11" s="45"/>
    </row>
    <row r="12" s="2" customFormat="1" ht="16.8" customHeight="1">
      <c r="A12" s="39"/>
      <c r="B12" s="45"/>
      <c r="C12" s="314" t="s">
        <v>1</v>
      </c>
      <c r="D12" s="314" t="s">
        <v>510</v>
      </c>
      <c r="E12" s="18" t="s">
        <v>1</v>
      </c>
      <c r="F12" s="315">
        <v>0</v>
      </c>
      <c r="G12" s="39"/>
      <c r="H12" s="45"/>
    </row>
    <row r="13" s="2" customFormat="1" ht="16.8" customHeight="1">
      <c r="A13" s="39"/>
      <c r="B13" s="45"/>
      <c r="C13" s="314" t="s">
        <v>93</v>
      </c>
      <c r="D13" s="314" t="s">
        <v>531</v>
      </c>
      <c r="E13" s="18" t="s">
        <v>1</v>
      </c>
      <c r="F13" s="315">
        <v>3.4380000000000002</v>
      </c>
      <c r="G13" s="39"/>
      <c r="H13" s="45"/>
    </row>
    <row r="14" s="2" customFormat="1" ht="16.8" customHeight="1">
      <c r="A14" s="39"/>
      <c r="B14" s="45"/>
      <c r="C14" s="316" t="s">
        <v>2499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14" t="s">
        <v>527</v>
      </c>
      <c r="D15" s="314" t="s">
        <v>528</v>
      </c>
      <c r="E15" s="18" t="s">
        <v>460</v>
      </c>
      <c r="F15" s="315">
        <v>3.4380000000000002</v>
      </c>
      <c r="G15" s="39"/>
      <c r="H15" s="45"/>
    </row>
    <row r="16" s="2" customFormat="1">
      <c r="A16" s="39"/>
      <c r="B16" s="45"/>
      <c r="C16" s="314" t="s">
        <v>778</v>
      </c>
      <c r="D16" s="314" t="s">
        <v>779</v>
      </c>
      <c r="E16" s="18" t="s">
        <v>460</v>
      </c>
      <c r="F16" s="315">
        <v>6101.2489999999998</v>
      </c>
      <c r="G16" s="39"/>
      <c r="H16" s="45"/>
    </row>
    <row r="17" s="2" customFormat="1" ht="16.8" customHeight="1">
      <c r="A17" s="39"/>
      <c r="B17" s="45"/>
      <c r="C17" s="310" t="s">
        <v>96</v>
      </c>
      <c r="D17" s="311" t="s">
        <v>97</v>
      </c>
      <c r="E17" s="312" t="s">
        <v>1</v>
      </c>
      <c r="F17" s="313">
        <v>211.66300000000001</v>
      </c>
      <c r="G17" s="39"/>
      <c r="H17" s="45"/>
    </row>
    <row r="18" s="2" customFormat="1" ht="16.8" customHeight="1">
      <c r="A18" s="39"/>
      <c r="B18" s="45"/>
      <c r="C18" s="314" t="s">
        <v>1</v>
      </c>
      <c r="D18" s="314" t="s">
        <v>274</v>
      </c>
      <c r="E18" s="18" t="s">
        <v>1</v>
      </c>
      <c r="F18" s="315">
        <v>0</v>
      </c>
      <c r="G18" s="39"/>
      <c r="H18" s="45"/>
    </row>
    <row r="19" s="2" customFormat="1" ht="16.8" customHeight="1">
      <c r="A19" s="39"/>
      <c r="B19" s="45"/>
      <c r="C19" s="314" t="s">
        <v>1</v>
      </c>
      <c r="D19" s="314" t="s">
        <v>517</v>
      </c>
      <c r="E19" s="18" t="s">
        <v>1</v>
      </c>
      <c r="F19" s="315">
        <v>79.625</v>
      </c>
      <c r="G19" s="39"/>
      <c r="H19" s="45"/>
    </row>
    <row r="20" s="2" customFormat="1" ht="16.8" customHeight="1">
      <c r="A20" s="39"/>
      <c r="B20" s="45"/>
      <c r="C20" s="314" t="s">
        <v>1</v>
      </c>
      <c r="D20" s="314" t="s">
        <v>278</v>
      </c>
      <c r="E20" s="18" t="s">
        <v>1</v>
      </c>
      <c r="F20" s="315">
        <v>0</v>
      </c>
      <c r="G20" s="39"/>
      <c r="H20" s="45"/>
    </row>
    <row r="21" s="2" customFormat="1" ht="16.8" customHeight="1">
      <c r="A21" s="39"/>
      <c r="B21" s="45"/>
      <c r="C21" s="314" t="s">
        <v>1</v>
      </c>
      <c r="D21" s="314" t="s">
        <v>518</v>
      </c>
      <c r="E21" s="18" t="s">
        <v>1</v>
      </c>
      <c r="F21" s="315">
        <v>20.625</v>
      </c>
      <c r="G21" s="39"/>
      <c r="H21" s="45"/>
    </row>
    <row r="22" s="2" customFormat="1" ht="16.8" customHeight="1">
      <c r="A22" s="39"/>
      <c r="B22" s="45"/>
      <c r="C22" s="314" t="s">
        <v>1</v>
      </c>
      <c r="D22" s="314" t="s">
        <v>506</v>
      </c>
      <c r="E22" s="18" t="s">
        <v>1</v>
      </c>
      <c r="F22" s="315">
        <v>0</v>
      </c>
      <c r="G22" s="39"/>
      <c r="H22" s="45"/>
    </row>
    <row r="23" s="2" customFormat="1" ht="16.8" customHeight="1">
      <c r="A23" s="39"/>
      <c r="B23" s="45"/>
      <c r="C23" s="314" t="s">
        <v>1</v>
      </c>
      <c r="D23" s="314" t="s">
        <v>519</v>
      </c>
      <c r="E23" s="18" t="s">
        <v>1</v>
      </c>
      <c r="F23" s="315">
        <v>36.899999999999999</v>
      </c>
      <c r="G23" s="39"/>
      <c r="H23" s="45"/>
    </row>
    <row r="24" s="2" customFormat="1" ht="16.8" customHeight="1">
      <c r="A24" s="39"/>
      <c r="B24" s="45"/>
      <c r="C24" s="314" t="s">
        <v>1</v>
      </c>
      <c r="D24" s="314" t="s">
        <v>520</v>
      </c>
      <c r="E24" s="18" t="s">
        <v>1</v>
      </c>
      <c r="F24" s="315">
        <v>0</v>
      </c>
      <c r="G24" s="39"/>
      <c r="H24" s="45"/>
    </row>
    <row r="25" s="2" customFormat="1" ht="16.8" customHeight="1">
      <c r="A25" s="39"/>
      <c r="B25" s="45"/>
      <c r="C25" s="314" t="s">
        <v>1</v>
      </c>
      <c r="D25" s="314" t="s">
        <v>521</v>
      </c>
      <c r="E25" s="18" t="s">
        <v>1</v>
      </c>
      <c r="F25" s="315">
        <v>21.562999999999999</v>
      </c>
      <c r="G25" s="39"/>
      <c r="H25" s="45"/>
    </row>
    <row r="26" s="2" customFormat="1" ht="16.8" customHeight="1">
      <c r="A26" s="39"/>
      <c r="B26" s="45"/>
      <c r="C26" s="314" t="s">
        <v>1</v>
      </c>
      <c r="D26" s="314" t="s">
        <v>285</v>
      </c>
      <c r="E26" s="18" t="s">
        <v>1</v>
      </c>
      <c r="F26" s="315">
        <v>0</v>
      </c>
      <c r="G26" s="39"/>
      <c r="H26" s="45"/>
    </row>
    <row r="27" s="2" customFormat="1" ht="16.8" customHeight="1">
      <c r="A27" s="39"/>
      <c r="B27" s="45"/>
      <c r="C27" s="314" t="s">
        <v>1</v>
      </c>
      <c r="D27" s="314" t="s">
        <v>522</v>
      </c>
      <c r="E27" s="18" t="s">
        <v>1</v>
      </c>
      <c r="F27" s="315">
        <v>18.75</v>
      </c>
      <c r="G27" s="39"/>
      <c r="H27" s="45"/>
    </row>
    <row r="28" s="2" customFormat="1" ht="16.8" customHeight="1">
      <c r="A28" s="39"/>
      <c r="B28" s="45"/>
      <c r="C28" s="314" t="s">
        <v>1</v>
      </c>
      <c r="D28" s="314" t="s">
        <v>523</v>
      </c>
      <c r="E28" s="18" t="s">
        <v>1</v>
      </c>
      <c r="F28" s="315">
        <v>0</v>
      </c>
      <c r="G28" s="39"/>
      <c r="H28" s="45"/>
    </row>
    <row r="29" s="2" customFormat="1" ht="16.8" customHeight="1">
      <c r="A29" s="39"/>
      <c r="B29" s="45"/>
      <c r="C29" s="314" t="s">
        <v>1</v>
      </c>
      <c r="D29" s="314" t="s">
        <v>524</v>
      </c>
      <c r="E29" s="18" t="s">
        <v>1</v>
      </c>
      <c r="F29" s="315">
        <v>34.200000000000003</v>
      </c>
      <c r="G29" s="39"/>
      <c r="H29" s="45"/>
    </row>
    <row r="30" s="2" customFormat="1" ht="16.8" customHeight="1">
      <c r="A30" s="39"/>
      <c r="B30" s="45"/>
      <c r="C30" s="314" t="s">
        <v>96</v>
      </c>
      <c r="D30" s="314" t="s">
        <v>168</v>
      </c>
      <c r="E30" s="18" t="s">
        <v>1</v>
      </c>
      <c r="F30" s="315">
        <v>211.66300000000001</v>
      </c>
      <c r="G30" s="39"/>
      <c r="H30" s="45"/>
    </row>
    <row r="31" s="2" customFormat="1" ht="16.8" customHeight="1">
      <c r="A31" s="39"/>
      <c r="B31" s="45"/>
      <c r="C31" s="316" t="s">
        <v>2499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314" t="s">
        <v>513</v>
      </c>
      <c r="D32" s="314" t="s">
        <v>514</v>
      </c>
      <c r="E32" s="18" t="s">
        <v>460</v>
      </c>
      <c r="F32" s="315">
        <v>105.83199999999999</v>
      </c>
      <c r="G32" s="39"/>
      <c r="H32" s="45"/>
    </row>
    <row r="33" s="2" customFormat="1" ht="16.8" customHeight="1">
      <c r="A33" s="39"/>
      <c r="B33" s="45"/>
      <c r="C33" s="314" t="s">
        <v>533</v>
      </c>
      <c r="D33" s="314" t="s">
        <v>534</v>
      </c>
      <c r="E33" s="18" t="s">
        <v>460</v>
      </c>
      <c r="F33" s="315">
        <v>63.499000000000002</v>
      </c>
      <c r="G33" s="39"/>
      <c r="H33" s="45"/>
    </row>
    <row r="34" s="2" customFormat="1" ht="16.8" customHeight="1">
      <c r="A34" s="39"/>
      <c r="B34" s="45"/>
      <c r="C34" s="314" t="s">
        <v>539</v>
      </c>
      <c r="D34" s="314" t="s">
        <v>540</v>
      </c>
      <c r="E34" s="18" t="s">
        <v>460</v>
      </c>
      <c r="F34" s="315">
        <v>42.332999999999998</v>
      </c>
      <c r="G34" s="39"/>
      <c r="H34" s="45"/>
    </row>
    <row r="35" s="2" customFormat="1">
      <c r="A35" s="39"/>
      <c r="B35" s="45"/>
      <c r="C35" s="314" t="s">
        <v>778</v>
      </c>
      <c r="D35" s="314" t="s">
        <v>779</v>
      </c>
      <c r="E35" s="18" t="s">
        <v>460</v>
      </c>
      <c r="F35" s="315">
        <v>6101.2489999999998</v>
      </c>
      <c r="G35" s="39"/>
      <c r="H35" s="45"/>
    </row>
    <row r="36" s="2" customFormat="1" ht="16.8" customHeight="1">
      <c r="A36" s="39"/>
      <c r="B36" s="45"/>
      <c r="C36" s="314" t="s">
        <v>810</v>
      </c>
      <c r="D36" s="314" t="s">
        <v>811</v>
      </c>
      <c r="E36" s="18" t="s">
        <v>460</v>
      </c>
      <c r="F36" s="315">
        <v>7170.9709999999995</v>
      </c>
      <c r="G36" s="39"/>
      <c r="H36" s="45"/>
    </row>
    <row r="37" s="2" customFormat="1" ht="16.8" customHeight="1">
      <c r="A37" s="39"/>
      <c r="B37" s="45"/>
      <c r="C37" s="314" t="s">
        <v>816</v>
      </c>
      <c r="D37" s="314" t="s">
        <v>817</v>
      </c>
      <c r="E37" s="18" t="s">
        <v>818</v>
      </c>
      <c r="F37" s="315">
        <v>9310.634</v>
      </c>
      <c r="G37" s="39"/>
      <c r="H37" s="45"/>
    </row>
    <row r="38" s="2" customFormat="1" ht="16.8" customHeight="1">
      <c r="A38" s="39"/>
      <c r="B38" s="45"/>
      <c r="C38" s="310" t="s">
        <v>100</v>
      </c>
      <c r="D38" s="311" t="s">
        <v>101</v>
      </c>
      <c r="E38" s="312" t="s">
        <v>1</v>
      </c>
      <c r="F38" s="313">
        <v>9927.1139999999905</v>
      </c>
      <c r="G38" s="39"/>
      <c r="H38" s="45"/>
    </row>
    <row r="39" s="2" customFormat="1" ht="16.8" customHeight="1">
      <c r="A39" s="39"/>
      <c r="B39" s="45"/>
      <c r="C39" s="314" t="s">
        <v>1</v>
      </c>
      <c r="D39" s="314" t="s">
        <v>232</v>
      </c>
      <c r="E39" s="18" t="s">
        <v>1</v>
      </c>
      <c r="F39" s="315">
        <v>0</v>
      </c>
      <c r="G39" s="39"/>
      <c r="H39" s="45"/>
    </row>
    <row r="40" s="2" customFormat="1" ht="16.8" customHeight="1">
      <c r="A40" s="39"/>
      <c r="B40" s="45"/>
      <c r="C40" s="314" t="s">
        <v>1</v>
      </c>
      <c r="D40" s="314" t="s">
        <v>549</v>
      </c>
      <c r="E40" s="18" t="s">
        <v>1</v>
      </c>
      <c r="F40" s="315">
        <v>0</v>
      </c>
      <c r="G40" s="39"/>
      <c r="H40" s="45"/>
    </row>
    <row r="41" s="2" customFormat="1" ht="16.8" customHeight="1">
      <c r="A41" s="39"/>
      <c r="B41" s="45"/>
      <c r="C41" s="314" t="s">
        <v>1</v>
      </c>
      <c r="D41" s="314" t="s">
        <v>550</v>
      </c>
      <c r="E41" s="18" t="s">
        <v>1</v>
      </c>
      <c r="F41" s="315">
        <v>0</v>
      </c>
      <c r="G41" s="39"/>
      <c r="H41" s="45"/>
    </row>
    <row r="42" s="2" customFormat="1" ht="16.8" customHeight="1">
      <c r="A42" s="39"/>
      <c r="B42" s="45"/>
      <c r="C42" s="314" t="s">
        <v>1</v>
      </c>
      <c r="D42" s="314" t="s">
        <v>551</v>
      </c>
      <c r="E42" s="18" t="s">
        <v>1</v>
      </c>
      <c r="F42" s="315">
        <v>3.6150000000000002</v>
      </c>
      <c r="G42" s="39"/>
      <c r="H42" s="45"/>
    </row>
    <row r="43" s="2" customFormat="1" ht="16.8" customHeight="1">
      <c r="A43" s="39"/>
      <c r="B43" s="45"/>
      <c r="C43" s="314" t="s">
        <v>1</v>
      </c>
      <c r="D43" s="314" t="s">
        <v>552</v>
      </c>
      <c r="E43" s="18" t="s">
        <v>1</v>
      </c>
      <c r="F43" s="315">
        <v>1.8340000000000001</v>
      </c>
      <c r="G43" s="39"/>
      <c r="H43" s="45"/>
    </row>
    <row r="44" s="2" customFormat="1" ht="16.8" customHeight="1">
      <c r="A44" s="39"/>
      <c r="B44" s="45"/>
      <c r="C44" s="314" t="s">
        <v>1</v>
      </c>
      <c r="D44" s="314" t="s">
        <v>553</v>
      </c>
      <c r="E44" s="18" t="s">
        <v>1</v>
      </c>
      <c r="F44" s="315">
        <v>0</v>
      </c>
      <c r="G44" s="39"/>
      <c r="H44" s="45"/>
    </row>
    <row r="45" s="2" customFormat="1" ht="16.8" customHeight="1">
      <c r="A45" s="39"/>
      <c r="B45" s="45"/>
      <c r="C45" s="314" t="s">
        <v>1</v>
      </c>
      <c r="D45" s="314" t="s">
        <v>554</v>
      </c>
      <c r="E45" s="18" t="s">
        <v>1</v>
      </c>
      <c r="F45" s="315">
        <v>288.33800000000002</v>
      </c>
      <c r="G45" s="39"/>
      <c r="H45" s="45"/>
    </row>
    <row r="46" s="2" customFormat="1" ht="16.8" customHeight="1">
      <c r="A46" s="39"/>
      <c r="B46" s="45"/>
      <c r="C46" s="314" t="s">
        <v>1</v>
      </c>
      <c r="D46" s="314" t="s">
        <v>555</v>
      </c>
      <c r="E46" s="18" t="s">
        <v>1</v>
      </c>
      <c r="F46" s="315">
        <v>126.773</v>
      </c>
      <c r="G46" s="39"/>
      <c r="H46" s="45"/>
    </row>
    <row r="47" s="2" customFormat="1" ht="16.8" customHeight="1">
      <c r="A47" s="39"/>
      <c r="B47" s="45"/>
      <c r="C47" s="314" t="s">
        <v>1</v>
      </c>
      <c r="D47" s="314" t="s">
        <v>196</v>
      </c>
      <c r="E47" s="18" t="s">
        <v>1</v>
      </c>
      <c r="F47" s="315">
        <v>0</v>
      </c>
      <c r="G47" s="39"/>
      <c r="H47" s="45"/>
    </row>
    <row r="48" s="2" customFormat="1" ht="16.8" customHeight="1">
      <c r="A48" s="39"/>
      <c r="B48" s="45"/>
      <c r="C48" s="314" t="s">
        <v>1</v>
      </c>
      <c r="D48" s="314" t="s">
        <v>556</v>
      </c>
      <c r="E48" s="18" t="s">
        <v>1</v>
      </c>
      <c r="F48" s="315">
        <v>0</v>
      </c>
      <c r="G48" s="39"/>
      <c r="H48" s="45"/>
    </row>
    <row r="49" s="2" customFormat="1" ht="16.8" customHeight="1">
      <c r="A49" s="39"/>
      <c r="B49" s="45"/>
      <c r="C49" s="314" t="s">
        <v>1</v>
      </c>
      <c r="D49" s="314" t="s">
        <v>557</v>
      </c>
      <c r="E49" s="18" t="s">
        <v>1</v>
      </c>
      <c r="F49" s="315">
        <v>158.38800000000001</v>
      </c>
      <c r="G49" s="39"/>
      <c r="H49" s="45"/>
    </row>
    <row r="50" s="2" customFormat="1" ht="16.8" customHeight="1">
      <c r="A50" s="39"/>
      <c r="B50" s="45"/>
      <c r="C50" s="314" t="s">
        <v>1</v>
      </c>
      <c r="D50" s="314" t="s">
        <v>558</v>
      </c>
      <c r="E50" s="18" t="s">
        <v>1</v>
      </c>
      <c r="F50" s="315">
        <v>0</v>
      </c>
      <c r="G50" s="39"/>
      <c r="H50" s="45"/>
    </row>
    <row r="51" s="2" customFormat="1" ht="16.8" customHeight="1">
      <c r="A51" s="39"/>
      <c r="B51" s="45"/>
      <c r="C51" s="314" t="s">
        <v>1</v>
      </c>
      <c r="D51" s="314" t="s">
        <v>559</v>
      </c>
      <c r="E51" s="18" t="s">
        <v>1</v>
      </c>
      <c r="F51" s="315">
        <v>1101.0719999999999</v>
      </c>
      <c r="G51" s="39"/>
      <c r="H51" s="45"/>
    </row>
    <row r="52" s="2" customFormat="1" ht="16.8" customHeight="1">
      <c r="A52" s="39"/>
      <c r="B52" s="45"/>
      <c r="C52" s="314" t="s">
        <v>1</v>
      </c>
      <c r="D52" s="314" t="s">
        <v>560</v>
      </c>
      <c r="E52" s="18" t="s">
        <v>1</v>
      </c>
      <c r="F52" s="315">
        <v>0</v>
      </c>
      <c r="G52" s="39"/>
      <c r="H52" s="45"/>
    </row>
    <row r="53" s="2" customFormat="1" ht="16.8" customHeight="1">
      <c r="A53" s="39"/>
      <c r="B53" s="45"/>
      <c r="C53" s="314" t="s">
        <v>1</v>
      </c>
      <c r="D53" s="314" t="s">
        <v>561</v>
      </c>
      <c r="E53" s="18" t="s">
        <v>1</v>
      </c>
      <c r="F53" s="315">
        <v>25.459</v>
      </c>
      <c r="G53" s="39"/>
      <c r="H53" s="45"/>
    </row>
    <row r="54" s="2" customFormat="1" ht="16.8" customHeight="1">
      <c r="A54" s="39"/>
      <c r="B54" s="45"/>
      <c r="C54" s="314" t="s">
        <v>1</v>
      </c>
      <c r="D54" s="314" t="s">
        <v>562</v>
      </c>
      <c r="E54" s="18" t="s">
        <v>1</v>
      </c>
      <c r="F54" s="315">
        <v>44.755000000000003</v>
      </c>
      <c r="G54" s="39"/>
      <c r="H54" s="45"/>
    </row>
    <row r="55" s="2" customFormat="1" ht="16.8" customHeight="1">
      <c r="A55" s="39"/>
      <c r="B55" s="45"/>
      <c r="C55" s="314" t="s">
        <v>1</v>
      </c>
      <c r="D55" s="314" t="s">
        <v>563</v>
      </c>
      <c r="E55" s="18" t="s">
        <v>1</v>
      </c>
      <c r="F55" s="315">
        <v>0</v>
      </c>
      <c r="G55" s="39"/>
      <c r="H55" s="45"/>
    </row>
    <row r="56" s="2" customFormat="1" ht="16.8" customHeight="1">
      <c r="A56" s="39"/>
      <c r="B56" s="45"/>
      <c r="C56" s="314" t="s">
        <v>1</v>
      </c>
      <c r="D56" s="314" t="s">
        <v>556</v>
      </c>
      <c r="E56" s="18" t="s">
        <v>1</v>
      </c>
      <c r="F56" s="315">
        <v>0</v>
      </c>
      <c r="G56" s="39"/>
      <c r="H56" s="45"/>
    </row>
    <row r="57" s="2" customFormat="1" ht="16.8" customHeight="1">
      <c r="A57" s="39"/>
      <c r="B57" s="45"/>
      <c r="C57" s="314" t="s">
        <v>1</v>
      </c>
      <c r="D57" s="314" t="s">
        <v>564</v>
      </c>
      <c r="E57" s="18" t="s">
        <v>1</v>
      </c>
      <c r="F57" s="315">
        <v>5.5800000000000001</v>
      </c>
      <c r="G57" s="39"/>
      <c r="H57" s="45"/>
    </row>
    <row r="58" s="2" customFormat="1" ht="16.8" customHeight="1">
      <c r="A58" s="39"/>
      <c r="B58" s="45"/>
      <c r="C58" s="314" t="s">
        <v>1</v>
      </c>
      <c r="D58" s="314" t="s">
        <v>565</v>
      </c>
      <c r="E58" s="18" t="s">
        <v>1</v>
      </c>
      <c r="F58" s="315">
        <v>0</v>
      </c>
      <c r="G58" s="39"/>
      <c r="H58" s="45"/>
    </row>
    <row r="59" s="2" customFormat="1" ht="16.8" customHeight="1">
      <c r="A59" s="39"/>
      <c r="B59" s="45"/>
      <c r="C59" s="314" t="s">
        <v>1</v>
      </c>
      <c r="D59" s="314" t="s">
        <v>566</v>
      </c>
      <c r="E59" s="18" t="s">
        <v>1</v>
      </c>
      <c r="F59" s="315">
        <v>58.823999999999998</v>
      </c>
      <c r="G59" s="39"/>
      <c r="H59" s="45"/>
    </row>
    <row r="60" s="2" customFormat="1" ht="16.8" customHeight="1">
      <c r="A60" s="39"/>
      <c r="B60" s="45"/>
      <c r="C60" s="314" t="s">
        <v>1</v>
      </c>
      <c r="D60" s="314" t="s">
        <v>567</v>
      </c>
      <c r="E60" s="18" t="s">
        <v>1</v>
      </c>
      <c r="F60" s="315">
        <v>0</v>
      </c>
      <c r="G60" s="39"/>
      <c r="H60" s="45"/>
    </row>
    <row r="61" s="2" customFormat="1" ht="16.8" customHeight="1">
      <c r="A61" s="39"/>
      <c r="B61" s="45"/>
      <c r="C61" s="314" t="s">
        <v>1</v>
      </c>
      <c r="D61" s="314" t="s">
        <v>568</v>
      </c>
      <c r="E61" s="18" t="s">
        <v>1</v>
      </c>
      <c r="F61" s="315">
        <v>151.60400000000001</v>
      </c>
      <c r="G61" s="39"/>
      <c r="H61" s="45"/>
    </row>
    <row r="62" s="2" customFormat="1" ht="16.8" customHeight="1">
      <c r="A62" s="39"/>
      <c r="B62" s="45"/>
      <c r="C62" s="314" t="s">
        <v>1</v>
      </c>
      <c r="D62" s="314" t="s">
        <v>235</v>
      </c>
      <c r="E62" s="18" t="s">
        <v>1</v>
      </c>
      <c r="F62" s="315">
        <v>0</v>
      </c>
      <c r="G62" s="39"/>
      <c r="H62" s="45"/>
    </row>
    <row r="63" s="2" customFormat="1" ht="16.8" customHeight="1">
      <c r="A63" s="39"/>
      <c r="B63" s="45"/>
      <c r="C63" s="314" t="s">
        <v>1</v>
      </c>
      <c r="D63" s="314" t="s">
        <v>553</v>
      </c>
      <c r="E63" s="18" t="s">
        <v>1</v>
      </c>
      <c r="F63" s="315">
        <v>0</v>
      </c>
      <c r="G63" s="39"/>
      <c r="H63" s="45"/>
    </row>
    <row r="64" s="2" customFormat="1" ht="16.8" customHeight="1">
      <c r="A64" s="39"/>
      <c r="B64" s="45"/>
      <c r="C64" s="314" t="s">
        <v>1</v>
      </c>
      <c r="D64" s="314" t="s">
        <v>569</v>
      </c>
      <c r="E64" s="18" t="s">
        <v>1</v>
      </c>
      <c r="F64" s="315">
        <v>20.603999999999999</v>
      </c>
      <c r="G64" s="39"/>
      <c r="H64" s="45"/>
    </row>
    <row r="65" s="2" customFormat="1" ht="16.8" customHeight="1">
      <c r="A65" s="39"/>
      <c r="B65" s="45"/>
      <c r="C65" s="314" t="s">
        <v>1</v>
      </c>
      <c r="D65" s="314" t="s">
        <v>570</v>
      </c>
      <c r="E65" s="18" t="s">
        <v>1</v>
      </c>
      <c r="F65" s="315">
        <v>0</v>
      </c>
      <c r="G65" s="39"/>
      <c r="H65" s="45"/>
    </row>
    <row r="66" s="2" customFormat="1" ht="16.8" customHeight="1">
      <c r="A66" s="39"/>
      <c r="B66" s="45"/>
      <c r="C66" s="314" t="s">
        <v>1</v>
      </c>
      <c r="D66" s="314" t="s">
        <v>571</v>
      </c>
      <c r="E66" s="18" t="s">
        <v>1</v>
      </c>
      <c r="F66" s="315">
        <v>0</v>
      </c>
      <c r="G66" s="39"/>
      <c r="H66" s="45"/>
    </row>
    <row r="67" s="2" customFormat="1" ht="16.8" customHeight="1">
      <c r="A67" s="39"/>
      <c r="B67" s="45"/>
      <c r="C67" s="314" t="s">
        <v>1</v>
      </c>
      <c r="D67" s="314" t="s">
        <v>572</v>
      </c>
      <c r="E67" s="18" t="s">
        <v>1</v>
      </c>
      <c r="F67" s="315">
        <v>7.5899999999999999</v>
      </c>
      <c r="G67" s="39"/>
      <c r="H67" s="45"/>
    </row>
    <row r="68" s="2" customFormat="1" ht="16.8" customHeight="1">
      <c r="A68" s="39"/>
      <c r="B68" s="45"/>
      <c r="C68" s="314" t="s">
        <v>1</v>
      </c>
      <c r="D68" s="314" t="s">
        <v>573</v>
      </c>
      <c r="E68" s="18" t="s">
        <v>1</v>
      </c>
      <c r="F68" s="315">
        <v>0</v>
      </c>
      <c r="G68" s="39"/>
      <c r="H68" s="45"/>
    </row>
    <row r="69" s="2" customFormat="1" ht="16.8" customHeight="1">
      <c r="A69" s="39"/>
      <c r="B69" s="45"/>
      <c r="C69" s="314" t="s">
        <v>1</v>
      </c>
      <c r="D69" s="314" t="s">
        <v>574</v>
      </c>
      <c r="E69" s="18" t="s">
        <v>1</v>
      </c>
      <c r="F69" s="315">
        <v>94.939999999999998</v>
      </c>
      <c r="G69" s="39"/>
      <c r="H69" s="45"/>
    </row>
    <row r="70" s="2" customFormat="1" ht="16.8" customHeight="1">
      <c r="A70" s="39"/>
      <c r="B70" s="45"/>
      <c r="C70" s="314" t="s">
        <v>1</v>
      </c>
      <c r="D70" s="314" t="s">
        <v>575</v>
      </c>
      <c r="E70" s="18" t="s">
        <v>1</v>
      </c>
      <c r="F70" s="315">
        <v>3.0529999999999999</v>
      </c>
      <c r="G70" s="39"/>
      <c r="H70" s="45"/>
    </row>
    <row r="71" s="2" customFormat="1" ht="16.8" customHeight="1">
      <c r="A71" s="39"/>
      <c r="B71" s="45"/>
      <c r="C71" s="314" t="s">
        <v>1</v>
      </c>
      <c r="D71" s="314" t="s">
        <v>367</v>
      </c>
      <c r="E71" s="18" t="s">
        <v>1</v>
      </c>
      <c r="F71" s="315">
        <v>0</v>
      </c>
      <c r="G71" s="39"/>
      <c r="H71" s="45"/>
    </row>
    <row r="72" s="2" customFormat="1" ht="16.8" customHeight="1">
      <c r="A72" s="39"/>
      <c r="B72" s="45"/>
      <c r="C72" s="314" t="s">
        <v>1</v>
      </c>
      <c r="D72" s="314" t="s">
        <v>571</v>
      </c>
      <c r="E72" s="18" t="s">
        <v>1</v>
      </c>
      <c r="F72" s="315">
        <v>0</v>
      </c>
      <c r="G72" s="39"/>
      <c r="H72" s="45"/>
    </row>
    <row r="73" s="2" customFormat="1" ht="16.8" customHeight="1">
      <c r="A73" s="39"/>
      <c r="B73" s="45"/>
      <c r="C73" s="314" t="s">
        <v>1</v>
      </c>
      <c r="D73" s="314" t="s">
        <v>576</v>
      </c>
      <c r="E73" s="18" t="s">
        <v>1</v>
      </c>
      <c r="F73" s="315">
        <v>573.24000000000001</v>
      </c>
      <c r="G73" s="39"/>
      <c r="H73" s="45"/>
    </row>
    <row r="74" s="2" customFormat="1" ht="16.8" customHeight="1">
      <c r="A74" s="39"/>
      <c r="B74" s="45"/>
      <c r="C74" s="314" t="s">
        <v>1</v>
      </c>
      <c r="D74" s="314" t="s">
        <v>577</v>
      </c>
      <c r="E74" s="18" t="s">
        <v>1</v>
      </c>
      <c r="F74" s="315">
        <v>21.370000000000001</v>
      </c>
      <c r="G74" s="39"/>
      <c r="H74" s="45"/>
    </row>
    <row r="75" s="2" customFormat="1" ht="16.8" customHeight="1">
      <c r="A75" s="39"/>
      <c r="B75" s="45"/>
      <c r="C75" s="314" t="s">
        <v>1</v>
      </c>
      <c r="D75" s="314" t="s">
        <v>578</v>
      </c>
      <c r="E75" s="18" t="s">
        <v>1</v>
      </c>
      <c r="F75" s="315">
        <v>0</v>
      </c>
      <c r="G75" s="39"/>
      <c r="H75" s="45"/>
    </row>
    <row r="76" s="2" customFormat="1" ht="16.8" customHeight="1">
      <c r="A76" s="39"/>
      <c r="B76" s="45"/>
      <c r="C76" s="314" t="s">
        <v>1</v>
      </c>
      <c r="D76" s="314" t="s">
        <v>579</v>
      </c>
      <c r="E76" s="18" t="s">
        <v>1</v>
      </c>
      <c r="F76" s="315">
        <v>0</v>
      </c>
      <c r="G76" s="39"/>
      <c r="H76" s="45"/>
    </row>
    <row r="77" s="2" customFormat="1" ht="16.8" customHeight="1">
      <c r="A77" s="39"/>
      <c r="B77" s="45"/>
      <c r="C77" s="314" t="s">
        <v>1</v>
      </c>
      <c r="D77" s="314" t="s">
        <v>558</v>
      </c>
      <c r="E77" s="18" t="s">
        <v>1</v>
      </c>
      <c r="F77" s="315">
        <v>0</v>
      </c>
      <c r="G77" s="39"/>
      <c r="H77" s="45"/>
    </row>
    <row r="78" s="2" customFormat="1" ht="16.8" customHeight="1">
      <c r="A78" s="39"/>
      <c r="B78" s="45"/>
      <c r="C78" s="314" t="s">
        <v>1</v>
      </c>
      <c r="D78" s="314" t="s">
        <v>580</v>
      </c>
      <c r="E78" s="18" t="s">
        <v>1</v>
      </c>
      <c r="F78" s="315">
        <v>78.521000000000001</v>
      </c>
      <c r="G78" s="39"/>
      <c r="H78" s="45"/>
    </row>
    <row r="79" s="2" customFormat="1" ht="16.8" customHeight="1">
      <c r="A79" s="39"/>
      <c r="B79" s="45"/>
      <c r="C79" s="314" t="s">
        <v>1</v>
      </c>
      <c r="D79" s="314" t="s">
        <v>196</v>
      </c>
      <c r="E79" s="18" t="s">
        <v>1</v>
      </c>
      <c r="F79" s="315">
        <v>0</v>
      </c>
      <c r="G79" s="39"/>
      <c r="H79" s="45"/>
    </row>
    <row r="80" s="2" customFormat="1" ht="16.8" customHeight="1">
      <c r="A80" s="39"/>
      <c r="B80" s="45"/>
      <c r="C80" s="314" t="s">
        <v>1</v>
      </c>
      <c r="D80" s="314" t="s">
        <v>558</v>
      </c>
      <c r="E80" s="18" t="s">
        <v>1</v>
      </c>
      <c r="F80" s="315">
        <v>0</v>
      </c>
      <c r="G80" s="39"/>
      <c r="H80" s="45"/>
    </row>
    <row r="81" s="2" customFormat="1" ht="16.8" customHeight="1">
      <c r="A81" s="39"/>
      <c r="B81" s="45"/>
      <c r="C81" s="314" t="s">
        <v>1</v>
      </c>
      <c r="D81" s="314" t="s">
        <v>581</v>
      </c>
      <c r="E81" s="18" t="s">
        <v>1</v>
      </c>
      <c r="F81" s="315">
        <v>460.69200000000001</v>
      </c>
      <c r="G81" s="39"/>
      <c r="H81" s="45"/>
    </row>
    <row r="82" s="2" customFormat="1" ht="16.8" customHeight="1">
      <c r="A82" s="39"/>
      <c r="B82" s="45"/>
      <c r="C82" s="314" t="s">
        <v>1</v>
      </c>
      <c r="D82" s="314" t="s">
        <v>582</v>
      </c>
      <c r="E82" s="18" t="s">
        <v>1</v>
      </c>
      <c r="F82" s="315">
        <v>17.193999999999999</v>
      </c>
      <c r="G82" s="39"/>
      <c r="H82" s="45"/>
    </row>
    <row r="83" s="2" customFormat="1" ht="16.8" customHeight="1">
      <c r="A83" s="39"/>
      <c r="B83" s="45"/>
      <c r="C83" s="314" t="s">
        <v>1</v>
      </c>
      <c r="D83" s="314" t="s">
        <v>583</v>
      </c>
      <c r="E83" s="18" t="s">
        <v>1</v>
      </c>
      <c r="F83" s="315">
        <v>0</v>
      </c>
      <c r="G83" s="39"/>
      <c r="H83" s="45"/>
    </row>
    <row r="84" s="2" customFormat="1" ht="16.8" customHeight="1">
      <c r="A84" s="39"/>
      <c r="B84" s="45"/>
      <c r="C84" s="314" t="s">
        <v>1</v>
      </c>
      <c r="D84" s="314" t="s">
        <v>558</v>
      </c>
      <c r="E84" s="18" t="s">
        <v>1</v>
      </c>
      <c r="F84" s="315">
        <v>0</v>
      </c>
      <c r="G84" s="39"/>
      <c r="H84" s="45"/>
    </row>
    <row r="85" s="2" customFormat="1" ht="16.8" customHeight="1">
      <c r="A85" s="39"/>
      <c r="B85" s="45"/>
      <c r="C85" s="314" t="s">
        <v>1</v>
      </c>
      <c r="D85" s="314" t="s">
        <v>584</v>
      </c>
      <c r="E85" s="18" t="s">
        <v>1</v>
      </c>
      <c r="F85" s="315">
        <v>4.048</v>
      </c>
      <c r="G85" s="39"/>
      <c r="H85" s="45"/>
    </row>
    <row r="86" s="2" customFormat="1" ht="16.8" customHeight="1">
      <c r="A86" s="39"/>
      <c r="B86" s="45"/>
      <c r="C86" s="314" t="s">
        <v>1</v>
      </c>
      <c r="D86" s="314" t="s">
        <v>585</v>
      </c>
      <c r="E86" s="18" t="s">
        <v>1</v>
      </c>
      <c r="F86" s="315">
        <v>0</v>
      </c>
      <c r="G86" s="39"/>
      <c r="H86" s="45"/>
    </row>
    <row r="87" s="2" customFormat="1" ht="16.8" customHeight="1">
      <c r="A87" s="39"/>
      <c r="B87" s="45"/>
      <c r="C87" s="314" t="s">
        <v>1</v>
      </c>
      <c r="D87" s="314" t="s">
        <v>586</v>
      </c>
      <c r="E87" s="18" t="s">
        <v>1</v>
      </c>
      <c r="F87" s="315">
        <v>346.31799999999998</v>
      </c>
      <c r="G87" s="39"/>
      <c r="H87" s="45"/>
    </row>
    <row r="88" s="2" customFormat="1" ht="16.8" customHeight="1">
      <c r="A88" s="39"/>
      <c r="B88" s="45"/>
      <c r="C88" s="314" t="s">
        <v>1</v>
      </c>
      <c r="D88" s="314" t="s">
        <v>587</v>
      </c>
      <c r="E88" s="18" t="s">
        <v>1</v>
      </c>
      <c r="F88" s="315">
        <v>9.202</v>
      </c>
      <c r="G88" s="39"/>
      <c r="H88" s="45"/>
    </row>
    <row r="89" s="2" customFormat="1" ht="16.8" customHeight="1">
      <c r="A89" s="39"/>
      <c r="B89" s="45"/>
      <c r="C89" s="314" t="s">
        <v>1</v>
      </c>
      <c r="D89" s="314" t="s">
        <v>237</v>
      </c>
      <c r="E89" s="18" t="s">
        <v>1</v>
      </c>
      <c r="F89" s="315">
        <v>0</v>
      </c>
      <c r="G89" s="39"/>
      <c r="H89" s="45"/>
    </row>
    <row r="90" s="2" customFormat="1" ht="16.8" customHeight="1">
      <c r="A90" s="39"/>
      <c r="B90" s="45"/>
      <c r="C90" s="314" t="s">
        <v>1</v>
      </c>
      <c r="D90" s="314" t="s">
        <v>588</v>
      </c>
      <c r="E90" s="18" t="s">
        <v>1</v>
      </c>
      <c r="F90" s="315">
        <v>0</v>
      </c>
      <c r="G90" s="39"/>
      <c r="H90" s="45"/>
    </row>
    <row r="91" s="2" customFormat="1" ht="16.8" customHeight="1">
      <c r="A91" s="39"/>
      <c r="B91" s="45"/>
      <c r="C91" s="314" t="s">
        <v>1</v>
      </c>
      <c r="D91" s="314" t="s">
        <v>589</v>
      </c>
      <c r="E91" s="18" t="s">
        <v>1</v>
      </c>
      <c r="F91" s="315">
        <v>549.79600000000005</v>
      </c>
      <c r="G91" s="39"/>
      <c r="H91" s="45"/>
    </row>
    <row r="92" s="2" customFormat="1" ht="16.8" customHeight="1">
      <c r="A92" s="39"/>
      <c r="B92" s="45"/>
      <c r="C92" s="314" t="s">
        <v>1</v>
      </c>
      <c r="D92" s="314" t="s">
        <v>590</v>
      </c>
      <c r="E92" s="18" t="s">
        <v>1</v>
      </c>
      <c r="F92" s="315">
        <v>0</v>
      </c>
      <c r="G92" s="39"/>
      <c r="H92" s="45"/>
    </row>
    <row r="93" s="2" customFormat="1" ht="16.8" customHeight="1">
      <c r="A93" s="39"/>
      <c r="B93" s="45"/>
      <c r="C93" s="314" t="s">
        <v>1</v>
      </c>
      <c r="D93" s="314" t="s">
        <v>591</v>
      </c>
      <c r="E93" s="18" t="s">
        <v>1</v>
      </c>
      <c r="F93" s="315">
        <v>150.846</v>
      </c>
      <c r="G93" s="39"/>
      <c r="H93" s="45"/>
    </row>
    <row r="94" s="2" customFormat="1" ht="16.8" customHeight="1">
      <c r="A94" s="39"/>
      <c r="B94" s="45"/>
      <c r="C94" s="314" t="s">
        <v>1</v>
      </c>
      <c r="D94" s="314" t="s">
        <v>592</v>
      </c>
      <c r="E94" s="18" t="s">
        <v>1</v>
      </c>
      <c r="F94" s="315">
        <v>21.658000000000001</v>
      </c>
      <c r="G94" s="39"/>
      <c r="H94" s="45"/>
    </row>
    <row r="95" s="2" customFormat="1" ht="16.8" customHeight="1">
      <c r="A95" s="39"/>
      <c r="B95" s="45"/>
      <c r="C95" s="314" t="s">
        <v>1</v>
      </c>
      <c r="D95" s="314" t="s">
        <v>593</v>
      </c>
      <c r="E95" s="18" t="s">
        <v>1</v>
      </c>
      <c r="F95" s="315">
        <v>7.7759999999999998</v>
      </c>
      <c r="G95" s="39"/>
      <c r="H95" s="45"/>
    </row>
    <row r="96" s="2" customFormat="1" ht="16.8" customHeight="1">
      <c r="A96" s="39"/>
      <c r="B96" s="45"/>
      <c r="C96" s="314" t="s">
        <v>1</v>
      </c>
      <c r="D96" s="314" t="s">
        <v>239</v>
      </c>
      <c r="E96" s="18" t="s">
        <v>1</v>
      </c>
      <c r="F96" s="315">
        <v>0</v>
      </c>
      <c r="G96" s="39"/>
      <c r="H96" s="45"/>
    </row>
    <row r="97" s="2" customFormat="1" ht="16.8" customHeight="1">
      <c r="A97" s="39"/>
      <c r="B97" s="45"/>
      <c r="C97" s="314" t="s">
        <v>1</v>
      </c>
      <c r="D97" s="314" t="s">
        <v>231</v>
      </c>
      <c r="E97" s="18" t="s">
        <v>1</v>
      </c>
      <c r="F97" s="315">
        <v>0</v>
      </c>
      <c r="G97" s="39"/>
      <c r="H97" s="45"/>
    </row>
    <row r="98" s="2" customFormat="1" ht="16.8" customHeight="1">
      <c r="A98" s="39"/>
      <c r="B98" s="45"/>
      <c r="C98" s="314" t="s">
        <v>1</v>
      </c>
      <c r="D98" s="314" t="s">
        <v>594</v>
      </c>
      <c r="E98" s="18" t="s">
        <v>1</v>
      </c>
      <c r="F98" s="315">
        <v>8.4039999999999999</v>
      </c>
      <c r="G98" s="39"/>
      <c r="H98" s="45"/>
    </row>
    <row r="99" s="2" customFormat="1" ht="16.8" customHeight="1">
      <c r="A99" s="39"/>
      <c r="B99" s="45"/>
      <c r="C99" s="314" t="s">
        <v>1</v>
      </c>
      <c r="D99" s="314" t="s">
        <v>297</v>
      </c>
      <c r="E99" s="18" t="s">
        <v>1</v>
      </c>
      <c r="F99" s="315">
        <v>0</v>
      </c>
      <c r="G99" s="39"/>
      <c r="H99" s="45"/>
    </row>
    <row r="100" s="2" customFormat="1" ht="16.8" customHeight="1">
      <c r="A100" s="39"/>
      <c r="B100" s="45"/>
      <c r="C100" s="314" t="s">
        <v>1</v>
      </c>
      <c r="D100" s="314" t="s">
        <v>595</v>
      </c>
      <c r="E100" s="18" t="s">
        <v>1</v>
      </c>
      <c r="F100" s="315">
        <v>802</v>
      </c>
      <c r="G100" s="39"/>
      <c r="H100" s="45"/>
    </row>
    <row r="101" s="2" customFormat="1" ht="16.8" customHeight="1">
      <c r="A101" s="39"/>
      <c r="B101" s="45"/>
      <c r="C101" s="314" t="s">
        <v>1</v>
      </c>
      <c r="D101" s="314" t="s">
        <v>244</v>
      </c>
      <c r="E101" s="18" t="s">
        <v>1</v>
      </c>
      <c r="F101" s="315">
        <v>0</v>
      </c>
      <c r="G101" s="39"/>
      <c r="H101" s="45"/>
    </row>
    <row r="102" s="2" customFormat="1" ht="16.8" customHeight="1">
      <c r="A102" s="39"/>
      <c r="B102" s="45"/>
      <c r="C102" s="314" t="s">
        <v>1</v>
      </c>
      <c r="D102" s="314" t="s">
        <v>596</v>
      </c>
      <c r="E102" s="18" t="s">
        <v>1</v>
      </c>
      <c r="F102" s="315">
        <v>312.78399999999999</v>
      </c>
      <c r="G102" s="39"/>
      <c r="H102" s="45"/>
    </row>
    <row r="103" s="2" customFormat="1" ht="16.8" customHeight="1">
      <c r="A103" s="39"/>
      <c r="B103" s="45"/>
      <c r="C103" s="314" t="s">
        <v>1</v>
      </c>
      <c r="D103" s="314" t="s">
        <v>565</v>
      </c>
      <c r="E103" s="18" t="s">
        <v>1</v>
      </c>
      <c r="F103" s="315">
        <v>0</v>
      </c>
      <c r="G103" s="39"/>
      <c r="H103" s="45"/>
    </row>
    <row r="104" s="2" customFormat="1" ht="16.8" customHeight="1">
      <c r="A104" s="39"/>
      <c r="B104" s="45"/>
      <c r="C104" s="314" t="s">
        <v>1</v>
      </c>
      <c r="D104" s="314" t="s">
        <v>597</v>
      </c>
      <c r="E104" s="18" t="s">
        <v>1</v>
      </c>
      <c r="F104" s="315">
        <v>52.316000000000002</v>
      </c>
      <c r="G104" s="39"/>
      <c r="H104" s="45"/>
    </row>
    <row r="105" s="2" customFormat="1" ht="16.8" customHeight="1">
      <c r="A105" s="39"/>
      <c r="B105" s="45"/>
      <c r="C105" s="314" t="s">
        <v>1</v>
      </c>
      <c r="D105" s="314" t="s">
        <v>585</v>
      </c>
      <c r="E105" s="18" t="s">
        <v>1</v>
      </c>
      <c r="F105" s="315">
        <v>0</v>
      </c>
      <c r="G105" s="39"/>
      <c r="H105" s="45"/>
    </row>
    <row r="106" s="2" customFormat="1" ht="16.8" customHeight="1">
      <c r="A106" s="39"/>
      <c r="B106" s="45"/>
      <c r="C106" s="314" t="s">
        <v>1</v>
      </c>
      <c r="D106" s="314" t="s">
        <v>598</v>
      </c>
      <c r="E106" s="18" t="s">
        <v>1</v>
      </c>
      <c r="F106" s="315">
        <v>40.301000000000002</v>
      </c>
      <c r="G106" s="39"/>
      <c r="H106" s="45"/>
    </row>
    <row r="107" s="2" customFormat="1" ht="16.8" customHeight="1">
      <c r="A107" s="39"/>
      <c r="B107" s="45"/>
      <c r="C107" s="314" t="s">
        <v>1</v>
      </c>
      <c r="D107" s="314" t="s">
        <v>599</v>
      </c>
      <c r="E107" s="18" t="s">
        <v>1</v>
      </c>
      <c r="F107" s="315">
        <v>14.946999999999999</v>
      </c>
      <c r="G107" s="39"/>
      <c r="H107" s="45"/>
    </row>
    <row r="108" s="2" customFormat="1" ht="16.8" customHeight="1">
      <c r="A108" s="39"/>
      <c r="B108" s="45"/>
      <c r="C108" s="314" t="s">
        <v>1</v>
      </c>
      <c r="D108" s="314" t="s">
        <v>600</v>
      </c>
      <c r="E108" s="18" t="s">
        <v>1</v>
      </c>
      <c r="F108" s="315">
        <v>1.8720000000000001</v>
      </c>
      <c r="G108" s="39"/>
      <c r="H108" s="45"/>
    </row>
    <row r="109" s="2" customFormat="1" ht="16.8" customHeight="1">
      <c r="A109" s="39"/>
      <c r="B109" s="45"/>
      <c r="C109" s="314" t="s">
        <v>1</v>
      </c>
      <c r="D109" s="314" t="s">
        <v>601</v>
      </c>
      <c r="E109" s="18" t="s">
        <v>1</v>
      </c>
      <c r="F109" s="315">
        <v>28.224</v>
      </c>
      <c r="G109" s="39"/>
      <c r="H109" s="45"/>
    </row>
    <row r="110" s="2" customFormat="1" ht="16.8" customHeight="1">
      <c r="A110" s="39"/>
      <c r="B110" s="45"/>
      <c r="C110" s="314" t="s">
        <v>1</v>
      </c>
      <c r="D110" s="314" t="s">
        <v>602</v>
      </c>
      <c r="E110" s="18" t="s">
        <v>1</v>
      </c>
      <c r="F110" s="315">
        <v>0</v>
      </c>
      <c r="G110" s="39"/>
      <c r="H110" s="45"/>
    </row>
    <row r="111" s="2" customFormat="1" ht="16.8" customHeight="1">
      <c r="A111" s="39"/>
      <c r="B111" s="45"/>
      <c r="C111" s="314" t="s">
        <v>1</v>
      </c>
      <c r="D111" s="314" t="s">
        <v>297</v>
      </c>
      <c r="E111" s="18" t="s">
        <v>1</v>
      </c>
      <c r="F111" s="315">
        <v>0</v>
      </c>
      <c r="G111" s="39"/>
      <c r="H111" s="45"/>
    </row>
    <row r="112" s="2" customFormat="1" ht="16.8" customHeight="1">
      <c r="A112" s="39"/>
      <c r="B112" s="45"/>
      <c r="C112" s="314" t="s">
        <v>1</v>
      </c>
      <c r="D112" s="314" t="s">
        <v>603</v>
      </c>
      <c r="E112" s="18" t="s">
        <v>1</v>
      </c>
      <c r="F112" s="315">
        <v>67.159999999999997</v>
      </c>
      <c r="G112" s="39"/>
      <c r="H112" s="45"/>
    </row>
    <row r="113" s="2" customFormat="1" ht="16.8" customHeight="1">
      <c r="A113" s="39"/>
      <c r="B113" s="45"/>
      <c r="C113" s="314" t="s">
        <v>1</v>
      </c>
      <c r="D113" s="314" t="s">
        <v>585</v>
      </c>
      <c r="E113" s="18" t="s">
        <v>1</v>
      </c>
      <c r="F113" s="315">
        <v>0</v>
      </c>
      <c r="G113" s="39"/>
      <c r="H113" s="45"/>
    </row>
    <row r="114" s="2" customFormat="1" ht="16.8" customHeight="1">
      <c r="A114" s="39"/>
      <c r="B114" s="45"/>
      <c r="C114" s="314" t="s">
        <v>1</v>
      </c>
      <c r="D114" s="314" t="s">
        <v>604</v>
      </c>
      <c r="E114" s="18" t="s">
        <v>1</v>
      </c>
      <c r="F114" s="315">
        <v>246.13200000000001</v>
      </c>
      <c r="G114" s="39"/>
      <c r="H114" s="45"/>
    </row>
    <row r="115" s="2" customFormat="1" ht="16.8" customHeight="1">
      <c r="A115" s="39"/>
      <c r="B115" s="45"/>
      <c r="C115" s="314" t="s">
        <v>1</v>
      </c>
      <c r="D115" s="314" t="s">
        <v>605</v>
      </c>
      <c r="E115" s="18" t="s">
        <v>1</v>
      </c>
      <c r="F115" s="315">
        <v>4.2050000000000001</v>
      </c>
      <c r="G115" s="39"/>
      <c r="H115" s="45"/>
    </row>
    <row r="116" s="2" customFormat="1" ht="16.8" customHeight="1">
      <c r="A116" s="39"/>
      <c r="B116" s="45"/>
      <c r="C116" s="314" t="s">
        <v>1</v>
      </c>
      <c r="D116" s="314" t="s">
        <v>606</v>
      </c>
      <c r="E116" s="18" t="s">
        <v>1</v>
      </c>
      <c r="F116" s="315">
        <v>5.5300000000000002</v>
      </c>
      <c r="G116" s="39"/>
      <c r="H116" s="45"/>
    </row>
    <row r="117" s="2" customFormat="1" ht="16.8" customHeight="1">
      <c r="A117" s="39"/>
      <c r="B117" s="45"/>
      <c r="C117" s="314" t="s">
        <v>1</v>
      </c>
      <c r="D117" s="314" t="s">
        <v>607</v>
      </c>
      <c r="E117" s="18" t="s">
        <v>1</v>
      </c>
      <c r="F117" s="315">
        <v>0</v>
      </c>
      <c r="G117" s="39"/>
      <c r="H117" s="45"/>
    </row>
    <row r="118" s="2" customFormat="1" ht="16.8" customHeight="1">
      <c r="A118" s="39"/>
      <c r="B118" s="45"/>
      <c r="C118" s="314" t="s">
        <v>1</v>
      </c>
      <c r="D118" s="314" t="s">
        <v>297</v>
      </c>
      <c r="E118" s="18" t="s">
        <v>1</v>
      </c>
      <c r="F118" s="315">
        <v>0</v>
      </c>
      <c r="G118" s="39"/>
      <c r="H118" s="45"/>
    </row>
    <row r="119" s="2" customFormat="1" ht="16.8" customHeight="1">
      <c r="A119" s="39"/>
      <c r="B119" s="45"/>
      <c r="C119" s="314" t="s">
        <v>1</v>
      </c>
      <c r="D119" s="314" t="s">
        <v>608</v>
      </c>
      <c r="E119" s="18" t="s">
        <v>1</v>
      </c>
      <c r="F119" s="315">
        <v>0</v>
      </c>
      <c r="G119" s="39"/>
      <c r="H119" s="45"/>
    </row>
    <row r="120" s="2" customFormat="1" ht="16.8" customHeight="1">
      <c r="A120" s="39"/>
      <c r="B120" s="45"/>
      <c r="C120" s="314" t="s">
        <v>1</v>
      </c>
      <c r="D120" s="314" t="s">
        <v>609</v>
      </c>
      <c r="E120" s="18" t="s">
        <v>1</v>
      </c>
      <c r="F120" s="315">
        <v>110.208</v>
      </c>
      <c r="G120" s="39"/>
      <c r="H120" s="45"/>
    </row>
    <row r="121" s="2" customFormat="1" ht="16.8" customHeight="1">
      <c r="A121" s="39"/>
      <c r="B121" s="45"/>
      <c r="C121" s="314" t="s">
        <v>1</v>
      </c>
      <c r="D121" s="314" t="s">
        <v>196</v>
      </c>
      <c r="E121" s="18" t="s">
        <v>1</v>
      </c>
      <c r="F121" s="315">
        <v>0</v>
      </c>
      <c r="G121" s="39"/>
      <c r="H121" s="45"/>
    </row>
    <row r="122" s="2" customFormat="1" ht="16.8" customHeight="1">
      <c r="A122" s="39"/>
      <c r="B122" s="45"/>
      <c r="C122" s="314" t="s">
        <v>1</v>
      </c>
      <c r="D122" s="314" t="s">
        <v>610</v>
      </c>
      <c r="E122" s="18" t="s">
        <v>1</v>
      </c>
      <c r="F122" s="315">
        <v>57.552</v>
      </c>
      <c r="G122" s="39"/>
      <c r="H122" s="45"/>
    </row>
    <row r="123" s="2" customFormat="1" ht="16.8" customHeight="1">
      <c r="A123" s="39"/>
      <c r="B123" s="45"/>
      <c r="C123" s="314" t="s">
        <v>1</v>
      </c>
      <c r="D123" s="314" t="s">
        <v>611</v>
      </c>
      <c r="E123" s="18" t="s">
        <v>1</v>
      </c>
      <c r="F123" s="315">
        <v>8.4100000000000001</v>
      </c>
      <c r="G123" s="39"/>
      <c r="H123" s="45"/>
    </row>
    <row r="124" s="2" customFormat="1" ht="16.8" customHeight="1">
      <c r="A124" s="39"/>
      <c r="B124" s="45"/>
      <c r="C124" s="314" t="s">
        <v>1</v>
      </c>
      <c r="D124" s="314" t="s">
        <v>241</v>
      </c>
      <c r="E124" s="18" t="s">
        <v>1</v>
      </c>
      <c r="F124" s="315">
        <v>0</v>
      </c>
      <c r="G124" s="39"/>
      <c r="H124" s="45"/>
    </row>
    <row r="125" s="2" customFormat="1" ht="16.8" customHeight="1">
      <c r="A125" s="39"/>
      <c r="B125" s="45"/>
      <c r="C125" s="314" t="s">
        <v>1</v>
      </c>
      <c r="D125" s="314" t="s">
        <v>231</v>
      </c>
      <c r="E125" s="18" t="s">
        <v>1</v>
      </c>
      <c r="F125" s="315">
        <v>0</v>
      </c>
      <c r="G125" s="39"/>
      <c r="H125" s="45"/>
    </row>
    <row r="126" s="2" customFormat="1" ht="16.8" customHeight="1">
      <c r="A126" s="39"/>
      <c r="B126" s="45"/>
      <c r="C126" s="314" t="s">
        <v>1</v>
      </c>
      <c r="D126" s="314" t="s">
        <v>612</v>
      </c>
      <c r="E126" s="18" t="s">
        <v>1</v>
      </c>
      <c r="F126" s="315">
        <v>9.5039999999999996</v>
      </c>
      <c r="G126" s="39"/>
      <c r="H126" s="45"/>
    </row>
    <row r="127" s="2" customFormat="1" ht="16.8" customHeight="1">
      <c r="A127" s="39"/>
      <c r="B127" s="45"/>
      <c r="C127" s="314" t="s">
        <v>1</v>
      </c>
      <c r="D127" s="314" t="s">
        <v>297</v>
      </c>
      <c r="E127" s="18" t="s">
        <v>1</v>
      </c>
      <c r="F127" s="315">
        <v>0</v>
      </c>
      <c r="G127" s="39"/>
      <c r="H127" s="45"/>
    </row>
    <row r="128" s="2" customFormat="1" ht="16.8" customHeight="1">
      <c r="A128" s="39"/>
      <c r="B128" s="45"/>
      <c r="C128" s="314" t="s">
        <v>1</v>
      </c>
      <c r="D128" s="314" t="s">
        <v>613</v>
      </c>
      <c r="E128" s="18" t="s">
        <v>1</v>
      </c>
      <c r="F128" s="315">
        <v>557.17200000000003</v>
      </c>
      <c r="G128" s="39"/>
      <c r="H128" s="45"/>
    </row>
    <row r="129" s="2" customFormat="1" ht="16.8" customHeight="1">
      <c r="A129" s="39"/>
      <c r="B129" s="45"/>
      <c r="C129" s="314" t="s">
        <v>1</v>
      </c>
      <c r="D129" s="314" t="s">
        <v>244</v>
      </c>
      <c r="E129" s="18" t="s">
        <v>1</v>
      </c>
      <c r="F129" s="315">
        <v>0</v>
      </c>
      <c r="G129" s="39"/>
      <c r="H129" s="45"/>
    </row>
    <row r="130" s="2" customFormat="1" ht="16.8" customHeight="1">
      <c r="A130" s="39"/>
      <c r="B130" s="45"/>
      <c r="C130" s="314" t="s">
        <v>1</v>
      </c>
      <c r="D130" s="314" t="s">
        <v>614</v>
      </c>
      <c r="E130" s="18" t="s">
        <v>1</v>
      </c>
      <c r="F130" s="315">
        <v>152.09999999999999</v>
      </c>
      <c r="G130" s="39"/>
      <c r="H130" s="45"/>
    </row>
    <row r="131" s="2" customFormat="1" ht="16.8" customHeight="1">
      <c r="A131" s="39"/>
      <c r="B131" s="45"/>
      <c r="C131" s="314" t="s">
        <v>1</v>
      </c>
      <c r="D131" s="314" t="s">
        <v>615</v>
      </c>
      <c r="E131" s="18" t="s">
        <v>1</v>
      </c>
      <c r="F131" s="315">
        <v>29.52</v>
      </c>
      <c r="G131" s="39"/>
      <c r="H131" s="45"/>
    </row>
    <row r="132" s="2" customFormat="1" ht="16.8" customHeight="1">
      <c r="A132" s="39"/>
      <c r="B132" s="45"/>
      <c r="C132" s="314" t="s">
        <v>1</v>
      </c>
      <c r="D132" s="314" t="s">
        <v>616</v>
      </c>
      <c r="E132" s="18" t="s">
        <v>1</v>
      </c>
      <c r="F132" s="315">
        <v>10.253</v>
      </c>
      <c r="G132" s="39"/>
      <c r="H132" s="45"/>
    </row>
    <row r="133" s="2" customFormat="1" ht="16.8" customHeight="1">
      <c r="A133" s="39"/>
      <c r="B133" s="45"/>
      <c r="C133" s="314" t="s">
        <v>1</v>
      </c>
      <c r="D133" s="314" t="s">
        <v>248</v>
      </c>
      <c r="E133" s="18" t="s">
        <v>1</v>
      </c>
      <c r="F133" s="315">
        <v>0</v>
      </c>
      <c r="G133" s="39"/>
      <c r="H133" s="45"/>
    </row>
    <row r="134" s="2" customFormat="1" ht="16.8" customHeight="1">
      <c r="A134" s="39"/>
      <c r="B134" s="45"/>
      <c r="C134" s="314" t="s">
        <v>1</v>
      </c>
      <c r="D134" s="314" t="s">
        <v>244</v>
      </c>
      <c r="E134" s="18" t="s">
        <v>1</v>
      </c>
      <c r="F134" s="315">
        <v>0</v>
      </c>
      <c r="G134" s="39"/>
      <c r="H134" s="45"/>
    </row>
    <row r="135" s="2" customFormat="1" ht="16.8" customHeight="1">
      <c r="A135" s="39"/>
      <c r="B135" s="45"/>
      <c r="C135" s="314" t="s">
        <v>1</v>
      </c>
      <c r="D135" s="314" t="s">
        <v>617</v>
      </c>
      <c r="E135" s="18" t="s">
        <v>1</v>
      </c>
      <c r="F135" s="315">
        <v>71.584999999999994</v>
      </c>
      <c r="G135" s="39"/>
      <c r="H135" s="45"/>
    </row>
    <row r="136" s="2" customFormat="1" ht="16.8" customHeight="1">
      <c r="A136" s="39"/>
      <c r="B136" s="45"/>
      <c r="C136" s="314" t="s">
        <v>1</v>
      </c>
      <c r="D136" s="314" t="s">
        <v>618</v>
      </c>
      <c r="E136" s="18" t="s">
        <v>1</v>
      </c>
      <c r="F136" s="315">
        <v>1.5980000000000001</v>
      </c>
      <c r="G136" s="39"/>
      <c r="H136" s="45"/>
    </row>
    <row r="137" s="2" customFormat="1" ht="16.8" customHeight="1">
      <c r="A137" s="39"/>
      <c r="B137" s="45"/>
      <c r="C137" s="314" t="s">
        <v>1</v>
      </c>
      <c r="D137" s="314" t="s">
        <v>250</v>
      </c>
      <c r="E137" s="18" t="s">
        <v>1</v>
      </c>
      <c r="F137" s="315">
        <v>0</v>
      </c>
      <c r="G137" s="39"/>
      <c r="H137" s="45"/>
    </row>
    <row r="138" s="2" customFormat="1" ht="16.8" customHeight="1">
      <c r="A138" s="39"/>
      <c r="B138" s="45"/>
      <c r="C138" s="314" t="s">
        <v>1</v>
      </c>
      <c r="D138" s="314" t="s">
        <v>244</v>
      </c>
      <c r="E138" s="18" t="s">
        <v>1</v>
      </c>
      <c r="F138" s="315">
        <v>0</v>
      </c>
      <c r="G138" s="39"/>
      <c r="H138" s="45"/>
    </row>
    <row r="139" s="2" customFormat="1" ht="16.8" customHeight="1">
      <c r="A139" s="39"/>
      <c r="B139" s="45"/>
      <c r="C139" s="314" t="s">
        <v>1</v>
      </c>
      <c r="D139" s="314" t="s">
        <v>619</v>
      </c>
      <c r="E139" s="18" t="s">
        <v>1</v>
      </c>
      <c r="F139" s="315">
        <v>15.640000000000001</v>
      </c>
      <c r="G139" s="39"/>
      <c r="H139" s="45"/>
    </row>
    <row r="140" s="2" customFormat="1" ht="16.8" customHeight="1">
      <c r="A140" s="39"/>
      <c r="B140" s="45"/>
      <c r="C140" s="314" t="s">
        <v>1</v>
      </c>
      <c r="D140" s="314" t="s">
        <v>620</v>
      </c>
      <c r="E140" s="18" t="s">
        <v>1</v>
      </c>
      <c r="F140" s="315">
        <v>0</v>
      </c>
      <c r="G140" s="39"/>
      <c r="H140" s="45"/>
    </row>
    <row r="141" s="2" customFormat="1" ht="16.8" customHeight="1">
      <c r="A141" s="39"/>
      <c r="B141" s="45"/>
      <c r="C141" s="314" t="s">
        <v>1</v>
      </c>
      <c r="D141" s="314" t="s">
        <v>621</v>
      </c>
      <c r="E141" s="18" t="s">
        <v>1</v>
      </c>
      <c r="F141" s="315">
        <v>2.496</v>
      </c>
      <c r="G141" s="39"/>
      <c r="H141" s="45"/>
    </row>
    <row r="142" s="2" customFormat="1" ht="16.8" customHeight="1">
      <c r="A142" s="39"/>
      <c r="B142" s="45"/>
      <c r="C142" s="314" t="s">
        <v>1</v>
      </c>
      <c r="D142" s="314" t="s">
        <v>585</v>
      </c>
      <c r="E142" s="18" t="s">
        <v>1</v>
      </c>
      <c r="F142" s="315">
        <v>0</v>
      </c>
      <c r="G142" s="39"/>
      <c r="H142" s="45"/>
    </row>
    <row r="143" s="2" customFormat="1" ht="16.8" customHeight="1">
      <c r="A143" s="39"/>
      <c r="B143" s="45"/>
      <c r="C143" s="314" t="s">
        <v>1</v>
      </c>
      <c r="D143" s="314" t="s">
        <v>622</v>
      </c>
      <c r="E143" s="18" t="s">
        <v>1</v>
      </c>
      <c r="F143" s="315">
        <v>62.033999999999999</v>
      </c>
      <c r="G143" s="39"/>
      <c r="H143" s="45"/>
    </row>
    <row r="144" s="2" customFormat="1" ht="16.8" customHeight="1">
      <c r="A144" s="39"/>
      <c r="B144" s="45"/>
      <c r="C144" s="314" t="s">
        <v>1</v>
      </c>
      <c r="D144" s="314" t="s">
        <v>565</v>
      </c>
      <c r="E144" s="18" t="s">
        <v>1</v>
      </c>
      <c r="F144" s="315">
        <v>0</v>
      </c>
      <c r="G144" s="39"/>
      <c r="H144" s="45"/>
    </row>
    <row r="145" s="2" customFormat="1" ht="16.8" customHeight="1">
      <c r="A145" s="39"/>
      <c r="B145" s="45"/>
      <c r="C145" s="314" t="s">
        <v>1</v>
      </c>
      <c r="D145" s="314" t="s">
        <v>623</v>
      </c>
      <c r="E145" s="18" t="s">
        <v>1</v>
      </c>
      <c r="F145" s="315">
        <v>37.045000000000002</v>
      </c>
      <c r="G145" s="39"/>
      <c r="H145" s="45"/>
    </row>
    <row r="146" s="2" customFormat="1" ht="16.8" customHeight="1">
      <c r="A146" s="39"/>
      <c r="B146" s="45"/>
      <c r="C146" s="314" t="s">
        <v>1</v>
      </c>
      <c r="D146" s="314" t="s">
        <v>624</v>
      </c>
      <c r="E146" s="18" t="s">
        <v>1</v>
      </c>
      <c r="F146" s="315">
        <v>2.9809999999999999</v>
      </c>
      <c r="G146" s="39"/>
      <c r="H146" s="45"/>
    </row>
    <row r="147" s="2" customFormat="1" ht="16.8" customHeight="1">
      <c r="A147" s="39"/>
      <c r="B147" s="45"/>
      <c r="C147" s="314" t="s">
        <v>1</v>
      </c>
      <c r="D147" s="314" t="s">
        <v>625</v>
      </c>
      <c r="E147" s="18" t="s">
        <v>1</v>
      </c>
      <c r="F147" s="315">
        <v>4.3780000000000001</v>
      </c>
      <c r="G147" s="39"/>
      <c r="H147" s="45"/>
    </row>
    <row r="148" s="2" customFormat="1" ht="16.8" customHeight="1">
      <c r="A148" s="39"/>
      <c r="B148" s="45"/>
      <c r="C148" s="314" t="s">
        <v>1</v>
      </c>
      <c r="D148" s="314" t="s">
        <v>626</v>
      </c>
      <c r="E148" s="18" t="s">
        <v>1</v>
      </c>
      <c r="F148" s="315">
        <v>0</v>
      </c>
      <c r="G148" s="39"/>
      <c r="H148" s="45"/>
    </row>
    <row r="149" s="2" customFormat="1" ht="16.8" customHeight="1">
      <c r="A149" s="39"/>
      <c r="B149" s="45"/>
      <c r="C149" s="314" t="s">
        <v>1</v>
      </c>
      <c r="D149" s="314" t="s">
        <v>297</v>
      </c>
      <c r="E149" s="18" t="s">
        <v>1</v>
      </c>
      <c r="F149" s="315">
        <v>0</v>
      </c>
      <c r="G149" s="39"/>
      <c r="H149" s="45"/>
    </row>
    <row r="150" s="2" customFormat="1" ht="16.8" customHeight="1">
      <c r="A150" s="39"/>
      <c r="B150" s="45"/>
      <c r="C150" s="314" t="s">
        <v>1</v>
      </c>
      <c r="D150" s="314" t="s">
        <v>203</v>
      </c>
      <c r="E150" s="18" t="s">
        <v>1</v>
      </c>
      <c r="F150" s="315">
        <v>0</v>
      </c>
      <c r="G150" s="39"/>
      <c r="H150" s="45"/>
    </row>
    <row r="151" s="2" customFormat="1" ht="16.8" customHeight="1">
      <c r="A151" s="39"/>
      <c r="B151" s="45"/>
      <c r="C151" s="314" t="s">
        <v>1</v>
      </c>
      <c r="D151" s="314" t="s">
        <v>627</v>
      </c>
      <c r="E151" s="18" t="s">
        <v>1</v>
      </c>
      <c r="F151" s="315">
        <v>99.492000000000004</v>
      </c>
      <c r="G151" s="39"/>
      <c r="H151" s="45"/>
    </row>
    <row r="152" s="2" customFormat="1" ht="16.8" customHeight="1">
      <c r="A152" s="39"/>
      <c r="B152" s="45"/>
      <c r="C152" s="314" t="s">
        <v>1</v>
      </c>
      <c r="D152" s="314" t="s">
        <v>628</v>
      </c>
      <c r="E152" s="18" t="s">
        <v>1</v>
      </c>
      <c r="F152" s="315">
        <v>54.500999999999998</v>
      </c>
      <c r="G152" s="39"/>
      <c r="H152" s="45"/>
    </row>
    <row r="153" s="2" customFormat="1" ht="16.8" customHeight="1">
      <c r="A153" s="39"/>
      <c r="B153" s="45"/>
      <c r="C153" s="314" t="s">
        <v>1</v>
      </c>
      <c r="D153" s="314" t="s">
        <v>196</v>
      </c>
      <c r="E153" s="18" t="s">
        <v>1</v>
      </c>
      <c r="F153" s="315">
        <v>0</v>
      </c>
      <c r="G153" s="39"/>
      <c r="H153" s="45"/>
    </row>
    <row r="154" s="2" customFormat="1" ht="16.8" customHeight="1">
      <c r="A154" s="39"/>
      <c r="B154" s="45"/>
      <c r="C154" s="314" t="s">
        <v>1</v>
      </c>
      <c r="D154" s="314" t="s">
        <v>629</v>
      </c>
      <c r="E154" s="18" t="s">
        <v>1</v>
      </c>
      <c r="F154" s="315">
        <v>32.752000000000002</v>
      </c>
      <c r="G154" s="39"/>
      <c r="H154" s="45"/>
    </row>
    <row r="155" s="2" customFormat="1" ht="16.8" customHeight="1">
      <c r="A155" s="39"/>
      <c r="B155" s="45"/>
      <c r="C155" s="314" t="s">
        <v>1</v>
      </c>
      <c r="D155" s="314" t="s">
        <v>630</v>
      </c>
      <c r="E155" s="18" t="s">
        <v>1</v>
      </c>
      <c r="F155" s="315">
        <v>0</v>
      </c>
      <c r="G155" s="39"/>
      <c r="H155" s="45"/>
    </row>
    <row r="156" s="2" customFormat="1" ht="16.8" customHeight="1">
      <c r="A156" s="39"/>
      <c r="B156" s="45"/>
      <c r="C156" s="314" t="s">
        <v>1</v>
      </c>
      <c r="D156" s="314" t="s">
        <v>631</v>
      </c>
      <c r="E156" s="18" t="s">
        <v>1</v>
      </c>
      <c r="F156" s="315">
        <v>23.472000000000001</v>
      </c>
      <c r="G156" s="39"/>
      <c r="H156" s="45"/>
    </row>
    <row r="157" s="2" customFormat="1" ht="16.8" customHeight="1">
      <c r="A157" s="39"/>
      <c r="B157" s="45"/>
      <c r="C157" s="314" t="s">
        <v>1</v>
      </c>
      <c r="D157" s="314" t="s">
        <v>632</v>
      </c>
      <c r="E157" s="18" t="s">
        <v>1</v>
      </c>
      <c r="F157" s="315">
        <v>7.6029999999999998</v>
      </c>
      <c r="G157" s="39"/>
      <c r="H157" s="45"/>
    </row>
    <row r="158" s="2" customFormat="1" ht="16.8" customHeight="1">
      <c r="A158" s="39"/>
      <c r="B158" s="45"/>
      <c r="C158" s="314" t="s">
        <v>1</v>
      </c>
      <c r="D158" s="314" t="s">
        <v>633</v>
      </c>
      <c r="E158" s="18" t="s">
        <v>1</v>
      </c>
      <c r="F158" s="315">
        <v>0</v>
      </c>
      <c r="G158" s="39"/>
      <c r="H158" s="45"/>
    </row>
    <row r="159" s="2" customFormat="1" ht="16.8" customHeight="1">
      <c r="A159" s="39"/>
      <c r="B159" s="45"/>
      <c r="C159" s="314" t="s">
        <v>1</v>
      </c>
      <c r="D159" s="314" t="s">
        <v>297</v>
      </c>
      <c r="E159" s="18" t="s">
        <v>1</v>
      </c>
      <c r="F159" s="315">
        <v>0</v>
      </c>
      <c r="G159" s="39"/>
      <c r="H159" s="45"/>
    </row>
    <row r="160" s="2" customFormat="1" ht="16.8" customHeight="1">
      <c r="A160" s="39"/>
      <c r="B160" s="45"/>
      <c r="C160" s="314" t="s">
        <v>1</v>
      </c>
      <c r="D160" s="314" t="s">
        <v>634</v>
      </c>
      <c r="E160" s="18" t="s">
        <v>1</v>
      </c>
      <c r="F160" s="315">
        <v>97.244</v>
      </c>
      <c r="G160" s="39"/>
      <c r="H160" s="45"/>
    </row>
    <row r="161" s="2" customFormat="1" ht="16.8" customHeight="1">
      <c r="A161" s="39"/>
      <c r="B161" s="45"/>
      <c r="C161" s="314" t="s">
        <v>1</v>
      </c>
      <c r="D161" s="314" t="s">
        <v>244</v>
      </c>
      <c r="E161" s="18" t="s">
        <v>1</v>
      </c>
      <c r="F161" s="315">
        <v>0</v>
      </c>
      <c r="G161" s="39"/>
      <c r="H161" s="45"/>
    </row>
    <row r="162" s="2" customFormat="1" ht="16.8" customHeight="1">
      <c r="A162" s="39"/>
      <c r="B162" s="45"/>
      <c r="C162" s="314" t="s">
        <v>1</v>
      </c>
      <c r="D162" s="314" t="s">
        <v>635</v>
      </c>
      <c r="E162" s="18" t="s">
        <v>1</v>
      </c>
      <c r="F162" s="315">
        <v>8.9039999999999999</v>
      </c>
      <c r="G162" s="39"/>
      <c r="H162" s="45"/>
    </row>
    <row r="163" s="2" customFormat="1" ht="16.8" customHeight="1">
      <c r="A163" s="39"/>
      <c r="B163" s="45"/>
      <c r="C163" s="314" t="s">
        <v>1</v>
      </c>
      <c r="D163" s="314" t="s">
        <v>636</v>
      </c>
      <c r="E163" s="18" t="s">
        <v>1</v>
      </c>
      <c r="F163" s="315">
        <v>0</v>
      </c>
      <c r="G163" s="39"/>
      <c r="H163" s="45"/>
    </row>
    <row r="164" s="2" customFormat="1" ht="16.8" customHeight="1">
      <c r="A164" s="39"/>
      <c r="B164" s="45"/>
      <c r="C164" s="314" t="s">
        <v>1</v>
      </c>
      <c r="D164" s="314" t="s">
        <v>637</v>
      </c>
      <c r="E164" s="18" t="s">
        <v>1</v>
      </c>
      <c r="F164" s="315">
        <v>58.139000000000003</v>
      </c>
      <c r="G164" s="39"/>
      <c r="H164" s="45"/>
    </row>
    <row r="165" s="2" customFormat="1" ht="16.8" customHeight="1">
      <c r="A165" s="39"/>
      <c r="B165" s="45"/>
      <c r="C165" s="314" t="s">
        <v>1</v>
      </c>
      <c r="D165" s="314" t="s">
        <v>638</v>
      </c>
      <c r="E165" s="18" t="s">
        <v>1</v>
      </c>
      <c r="F165" s="315">
        <v>2.5920000000000001</v>
      </c>
      <c r="G165" s="39"/>
      <c r="H165" s="45"/>
    </row>
    <row r="166" s="2" customFormat="1" ht="16.8" customHeight="1">
      <c r="A166" s="39"/>
      <c r="B166" s="45"/>
      <c r="C166" s="314" t="s">
        <v>1</v>
      </c>
      <c r="D166" s="314" t="s">
        <v>504</v>
      </c>
      <c r="E166" s="18" t="s">
        <v>1</v>
      </c>
      <c r="F166" s="315">
        <v>0</v>
      </c>
      <c r="G166" s="39"/>
      <c r="H166" s="45"/>
    </row>
    <row r="167" s="2" customFormat="1" ht="16.8" customHeight="1">
      <c r="A167" s="39"/>
      <c r="B167" s="45"/>
      <c r="C167" s="314" t="s">
        <v>1</v>
      </c>
      <c r="D167" s="314" t="s">
        <v>565</v>
      </c>
      <c r="E167" s="18" t="s">
        <v>1</v>
      </c>
      <c r="F167" s="315">
        <v>0</v>
      </c>
      <c r="G167" s="39"/>
      <c r="H167" s="45"/>
    </row>
    <row r="168" s="2" customFormat="1" ht="16.8" customHeight="1">
      <c r="A168" s="39"/>
      <c r="B168" s="45"/>
      <c r="C168" s="314" t="s">
        <v>1</v>
      </c>
      <c r="D168" s="314" t="s">
        <v>639</v>
      </c>
      <c r="E168" s="18" t="s">
        <v>1</v>
      </c>
      <c r="F168" s="315">
        <v>32.448</v>
      </c>
      <c r="G168" s="39"/>
      <c r="H168" s="45"/>
    </row>
    <row r="169" s="2" customFormat="1" ht="16.8" customHeight="1">
      <c r="A169" s="39"/>
      <c r="B169" s="45"/>
      <c r="C169" s="314" t="s">
        <v>1</v>
      </c>
      <c r="D169" s="314" t="s">
        <v>297</v>
      </c>
      <c r="E169" s="18" t="s">
        <v>1</v>
      </c>
      <c r="F169" s="315">
        <v>0</v>
      </c>
      <c r="G169" s="39"/>
      <c r="H169" s="45"/>
    </row>
    <row r="170" s="2" customFormat="1" ht="16.8" customHeight="1">
      <c r="A170" s="39"/>
      <c r="B170" s="45"/>
      <c r="C170" s="314" t="s">
        <v>1</v>
      </c>
      <c r="D170" s="314" t="s">
        <v>640</v>
      </c>
      <c r="E170" s="18" t="s">
        <v>1</v>
      </c>
      <c r="F170" s="315">
        <v>604.42200000000003</v>
      </c>
      <c r="G170" s="39"/>
      <c r="H170" s="45"/>
    </row>
    <row r="171" s="2" customFormat="1" ht="16.8" customHeight="1">
      <c r="A171" s="39"/>
      <c r="B171" s="45"/>
      <c r="C171" s="314" t="s">
        <v>1</v>
      </c>
      <c r="D171" s="314" t="s">
        <v>641</v>
      </c>
      <c r="E171" s="18" t="s">
        <v>1</v>
      </c>
      <c r="F171" s="315">
        <v>22.420999999999999</v>
      </c>
      <c r="G171" s="39"/>
      <c r="H171" s="45"/>
    </row>
    <row r="172" s="2" customFormat="1" ht="16.8" customHeight="1">
      <c r="A172" s="39"/>
      <c r="B172" s="45"/>
      <c r="C172" s="314" t="s">
        <v>1</v>
      </c>
      <c r="D172" s="314" t="s">
        <v>642</v>
      </c>
      <c r="E172" s="18" t="s">
        <v>1</v>
      </c>
      <c r="F172" s="315">
        <v>0</v>
      </c>
      <c r="G172" s="39"/>
      <c r="H172" s="45"/>
    </row>
    <row r="173" s="2" customFormat="1" ht="16.8" customHeight="1">
      <c r="A173" s="39"/>
      <c r="B173" s="45"/>
      <c r="C173" s="314" t="s">
        <v>1</v>
      </c>
      <c r="D173" s="314" t="s">
        <v>203</v>
      </c>
      <c r="E173" s="18" t="s">
        <v>1</v>
      </c>
      <c r="F173" s="315">
        <v>0</v>
      </c>
      <c r="G173" s="39"/>
      <c r="H173" s="45"/>
    </row>
    <row r="174" s="2" customFormat="1" ht="16.8" customHeight="1">
      <c r="A174" s="39"/>
      <c r="B174" s="45"/>
      <c r="C174" s="314" t="s">
        <v>1</v>
      </c>
      <c r="D174" s="314" t="s">
        <v>585</v>
      </c>
      <c r="E174" s="18" t="s">
        <v>1</v>
      </c>
      <c r="F174" s="315">
        <v>0</v>
      </c>
      <c r="G174" s="39"/>
      <c r="H174" s="45"/>
    </row>
    <row r="175" s="2" customFormat="1" ht="16.8" customHeight="1">
      <c r="A175" s="39"/>
      <c r="B175" s="45"/>
      <c r="C175" s="314" t="s">
        <v>1</v>
      </c>
      <c r="D175" s="314" t="s">
        <v>643</v>
      </c>
      <c r="E175" s="18" t="s">
        <v>1</v>
      </c>
      <c r="F175" s="315">
        <v>266.66699999999997</v>
      </c>
      <c r="G175" s="39"/>
      <c r="H175" s="45"/>
    </row>
    <row r="176" s="2" customFormat="1" ht="16.8" customHeight="1">
      <c r="A176" s="39"/>
      <c r="B176" s="45"/>
      <c r="C176" s="314" t="s">
        <v>1</v>
      </c>
      <c r="D176" s="314" t="s">
        <v>644</v>
      </c>
      <c r="E176" s="18" t="s">
        <v>1</v>
      </c>
      <c r="F176" s="315">
        <v>162.29900000000001</v>
      </c>
      <c r="G176" s="39"/>
      <c r="H176" s="45"/>
    </row>
    <row r="177" s="2" customFormat="1" ht="16.8" customHeight="1">
      <c r="A177" s="39"/>
      <c r="B177" s="45"/>
      <c r="C177" s="314" t="s">
        <v>1</v>
      </c>
      <c r="D177" s="314" t="s">
        <v>558</v>
      </c>
      <c r="E177" s="18" t="s">
        <v>1</v>
      </c>
      <c r="F177" s="315">
        <v>0</v>
      </c>
      <c r="G177" s="39"/>
      <c r="H177" s="45"/>
    </row>
    <row r="178" s="2" customFormat="1" ht="16.8" customHeight="1">
      <c r="A178" s="39"/>
      <c r="B178" s="45"/>
      <c r="C178" s="314" t="s">
        <v>1</v>
      </c>
      <c r="D178" s="314" t="s">
        <v>645</v>
      </c>
      <c r="E178" s="18" t="s">
        <v>1</v>
      </c>
      <c r="F178" s="315">
        <v>9.0150000000000006</v>
      </c>
      <c r="G178" s="39"/>
      <c r="H178" s="45"/>
    </row>
    <row r="179" s="2" customFormat="1" ht="16.8" customHeight="1">
      <c r="A179" s="39"/>
      <c r="B179" s="45"/>
      <c r="C179" s="314" t="s">
        <v>1</v>
      </c>
      <c r="D179" s="314" t="s">
        <v>646</v>
      </c>
      <c r="E179" s="18" t="s">
        <v>1</v>
      </c>
      <c r="F179" s="315">
        <v>9.7100000000000009</v>
      </c>
      <c r="G179" s="39"/>
      <c r="H179" s="45"/>
    </row>
    <row r="180" s="2" customFormat="1" ht="16.8" customHeight="1">
      <c r="A180" s="39"/>
      <c r="B180" s="45"/>
      <c r="C180" s="314" t="s">
        <v>1</v>
      </c>
      <c r="D180" s="314" t="s">
        <v>647</v>
      </c>
      <c r="E180" s="18" t="s">
        <v>1</v>
      </c>
      <c r="F180" s="315">
        <v>7.5599999999999996</v>
      </c>
      <c r="G180" s="39"/>
      <c r="H180" s="45"/>
    </row>
    <row r="181" s="2" customFormat="1" ht="16.8" customHeight="1">
      <c r="A181" s="39"/>
      <c r="B181" s="45"/>
      <c r="C181" s="314" t="s">
        <v>1</v>
      </c>
      <c r="D181" s="314" t="s">
        <v>648</v>
      </c>
      <c r="E181" s="18" t="s">
        <v>1</v>
      </c>
      <c r="F181" s="315">
        <v>2.2749999999999999</v>
      </c>
      <c r="G181" s="39"/>
      <c r="H181" s="45"/>
    </row>
    <row r="182" s="2" customFormat="1" ht="16.8" customHeight="1">
      <c r="A182" s="39"/>
      <c r="B182" s="45"/>
      <c r="C182" s="314" t="s">
        <v>1</v>
      </c>
      <c r="D182" s="314" t="s">
        <v>649</v>
      </c>
      <c r="E182" s="18" t="s">
        <v>1</v>
      </c>
      <c r="F182" s="315">
        <v>0</v>
      </c>
      <c r="G182" s="39"/>
      <c r="H182" s="45"/>
    </row>
    <row r="183" s="2" customFormat="1" ht="16.8" customHeight="1">
      <c r="A183" s="39"/>
      <c r="B183" s="45"/>
      <c r="C183" s="314" t="s">
        <v>1</v>
      </c>
      <c r="D183" s="314" t="s">
        <v>558</v>
      </c>
      <c r="E183" s="18" t="s">
        <v>1</v>
      </c>
      <c r="F183" s="315">
        <v>0</v>
      </c>
      <c r="G183" s="39"/>
      <c r="H183" s="45"/>
    </row>
    <row r="184" s="2" customFormat="1" ht="16.8" customHeight="1">
      <c r="A184" s="39"/>
      <c r="B184" s="45"/>
      <c r="C184" s="314" t="s">
        <v>1</v>
      </c>
      <c r="D184" s="314" t="s">
        <v>650</v>
      </c>
      <c r="E184" s="18" t="s">
        <v>1</v>
      </c>
      <c r="F184" s="315">
        <v>123.76000000000001</v>
      </c>
      <c r="G184" s="39"/>
      <c r="H184" s="45"/>
    </row>
    <row r="185" s="2" customFormat="1" ht="16.8" customHeight="1">
      <c r="A185" s="39"/>
      <c r="B185" s="45"/>
      <c r="C185" s="314" t="s">
        <v>1</v>
      </c>
      <c r="D185" s="314" t="s">
        <v>254</v>
      </c>
      <c r="E185" s="18" t="s">
        <v>1</v>
      </c>
      <c r="F185" s="315">
        <v>0</v>
      </c>
      <c r="G185" s="39"/>
      <c r="H185" s="45"/>
    </row>
    <row r="186" s="2" customFormat="1" ht="16.8" customHeight="1">
      <c r="A186" s="39"/>
      <c r="B186" s="45"/>
      <c r="C186" s="314" t="s">
        <v>1</v>
      </c>
      <c r="D186" s="314" t="s">
        <v>203</v>
      </c>
      <c r="E186" s="18" t="s">
        <v>1</v>
      </c>
      <c r="F186" s="315">
        <v>0</v>
      </c>
      <c r="G186" s="39"/>
      <c r="H186" s="45"/>
    </row>
    <row r="187" s="2" customFormat="1" ht="16.8" customHeight="1">
      <c r="A187" s="39"/>
      <c r="B187" s="45"/>
      <c r="C187" s="314" t="s">
        <v>1</v>
      </c>
      <c r="D187" s="314" t="s">
        <v>558</v>
      </c>
      <c r="E187" s="18" t="s">
        <v>1</v>
      </c>
      <c r="F187" s="315">
        <v>0</v>
      </c>
      <c r="G187" s="39"/>
      <c r="H187" s="45"/>
    </row>
    <row r="188" s="2" customFormat="1" ht="16.8" customHeight="1">
      <c r="A188" s="39"/>
      <c r="B188" s="45"/>
      <c r="C188" s="314" t="s">
        <v>1</v>
      </c>
      <c r="D188" s="314" t="s">
        <v>651</v>
      </c>
      <c r="E188" s="18" t="s">
        <v>1</v>
      </c>
      <c r="F188" s="315">
        <v>240.487</v>
      </c>
      <c r="G188" s="39"/>
      <c r="H188" s="45"/>
    </row>
    <row r="189" s="2" customFormat="1" ht="16.8" customHeight="1">
      <c r="A189" s="39"/>
      <c r="B189" s="45"/>
      <c r="C189" s="314" t="s">
        <v>1</v>
      </c>
      <c r="D189" s="314" t="s">
        <v>652</v>
      </c>
      <c r="E189" s="18" t="s">
        <v>1</v>
      </c>
      <c r="F189" s="315">
        <v>52.488999999999997</v>
      </c>
      <c r="G189" s="39"/>
      <c r="H189" s="45"/>
    </row>
    <row r="190" s="2" customFormat="1" ht="16.8" customHeight="1">
      <c r="A190" s="39"/>
      <c r="B190" s="45"/>
      <c r="C190" s="314" t="s">
        <v>1</v>
      </c>
      <c r="D190" s="314" t="s">
        <v>244</v>
      </c>
      <c r="E190" s="18" t="s">
        <v>1</v>
      </c>
      <c r="F190" s="315">
        <v>0</v>
      </c>
      <c r="G190" s="39"/>
      <c r="H190" s="45"/>
    </row>
    <row r="191" s="2" customFormat="1" ht="16.8" customHeight="1">
      <c r="A191" s="39"/>
      <c r="B191" s="45"/>
      <c r="C191" s="314" t="s">
        <v>1</v>
      </c>
      <c r="D191" s="314" t="s">
        <v>653</v>
      </c>
      <c r="E191" s="18" t="s">
        <v>1</v>
      </c>
      <c r="F191" s="315">
        <v>6.0650000000000004</v>
      </c>
      <c r="G191" s="39"/>
      <c r="H191" s="45"/>
    </row>
    <row r="192" s="2" customFormat="1" ht="16.8" customHeight="1">
      <c r="A192" s="39"/>
      <c r="B192" s="45"/>
      <c r="C192" s="314" t="s">
        <v>1</v>
      </c>
      <c r="D192" s="314" t="s">
        <v>654</v>
      </c>
      <c r="E192" s="18" t="s">
        <v>1</v>
      </c>
      <c r="F192" s="315">
        <v>1.3440000000000001</v>
      </c>
      <c r="G192" s="39"/>
      <c r="H192" s="45"/>
    </row>
    <row r="193" s="2" customFormat="1" ht="16.8" customHeight="1">
      <c r="A193" s="39"/>
      <c r="B193" s="45"/>
      <c r="C193" s="314" t="s">
        <v>1</v>
      </c>
      <c r="D193" s="314" t="s">
        <v>655</v>
      </c>
      <c r="E193" s="18" t="s">
        <v>1</v>
      </c>
      <c r="F193" s="315">
        <v>0</v>
      </c>
      <c r="G193" s="39"/>
      <c r="H193" s="45"/>
    </row>
    <row r="194" s="2" customFormat="1" ht="16.8" customHeight="1">
      <c r="A194" s="39"/>
      <c r="B194" s="45"/>
      <c r="C194" s="314" t="s">
        <v>1</v>
      </c>
      <c r="D194" s="314" t="s">
        <v>656</v>
      </c>
      <c r="E194" s="18" t="s">
        <v>1</v>
      </c>
      <c r="F194" s="315">
        <v>372.589</v>
      </c>
      <c r="G194" s="39"/>
      <c r="H194" s="45"/>
    </row>
    <row r="195" s="2" customFormat="1" ht="16.8" customHeight="1">
      <c r="A195" s="39"/>
      <c r="B195" s="45"/>
      <c r="C195" s="314" t="s">
        <v>1</v>
      </c>
      <c r="D195" s="314" t="s">
        <v>657</v>
      </c>
      <c r="E195" s="18" t="s">
        <v>1</v>
      </c>
      <c r="F195" s="315">
        <v>11.621</v>
      </c>
      <c r="G195" s="39"/>
      <c r="H195" s="45"/>
    </row>
    <row r="196" s="2" customFormat="1" ht="16.8" customHeight="1">
      <c r="A196" s="39"/>
      <c r="B196" s="45"/>
      <c r="C196" s="314" t="s">
        <v>1</v>
      </c>
      <c r="D196" s="314" t="s">
        <v>658</v>
      </c>
      <c r="E196" s="18" t="s">
        <v>1</v>
      </c>
      <c r="F196" s="315">
        <v>15.263999999999999</v>
      </c>
      <c r="G196" s="39"/>
      <c r="H196" s="45"/>
    </row>
    <row r="197" s="2" customFormat="1" ht="16.8" customHeight="1">
      <c r="A197" s="39"/>
      <c r="B197" s="45"/>
      <c r="C197" s="314" t="s">
        <v>1</v>
      </c>
      <c r="D197" s="314" t="s">
        <v>257</v>
      </c>
      <c r="E197" s="18" t="s">
        <v>1</v>
      </c>
      <c r="F197" s="315">
        <v>0</v>
      </c>
      <c r="G197" s="39"/>
      <c r="H197" s="45"/>
    </row>
    <row r="198" s="2" customFormat="1" ht="16.8" customHeight="1">
      <c r="A198" s="39"/>
      <c r="B198" s="45"/>
      <c r="C198" s="314" t="s">
        <v>1</v>
      </c>
      <c r="D198" s="314" t="s">
        <v>659</v>
      </c>
      <c r="E198" s="18" t="s">
        <v>1</v>
      </c>
      <c r="F198" s="315">
        <v>0</v>
      </c>
      <c r="G198" s="39"/>
      <c r="H198" s="45"/>
    </row>
    <row r="199" s="2" customFormat="1" ht="16.8" customHeight="1">
      <c r="A199" s="39"/>
      <c r="B199" s="45"/>
      <c r="C199" s="314" t="s">
        <v>1</v>
      </c>
      <c r="D199" s="314" t="s">
        <v>660</v>
      </c>
      <c r="E199" s="18" t="s">
        <v>1</v>
      </c>
      <c r="F199" s="315">
        <v>81.608000000000004</v>
      </c>
      <c r="G199" s="39"/>
      <c r="H199" s="45"/>
    </row>
    <row r="200" s="2" customFormat="1" ht="16.8" customHeight="1">
      <c r="A200" s="39"/>
      <c r="B200" s="45"/>
      <c r="C200" s="314" t="s">
        <v>1</v>
      </c>
      <c r="D200" s="314" t="s">
        <v>661</v>
      </c>
      <c r="E200" s="18" t="s">
        <v>1</v>
      </c>
      <c r="F200" s="315">
        <v>32.543999999999997</v>
      </c>
      <c r="G200" s="39"/>
      <c r="H200" s="45"/>
    </row>
    <row r="201" s="2" customFormat="1" ht="16.8" customHeight="1">
      <c r="A201" s="39"/>
      <c r="B201" s="45"/>
      <c r="C201" s="314" t="s">
        <v>1</v>
      </c>
      <c r="D201" s="314" t="s">
        <v>662</v>
      </c>
      <c r="E201" s="18" t="s">
        <v>1</v>
      </c>
      <c r="F201" s="315">
        <v>2.3039999999999998</v>
      </c>
      <c r="G201" s="39"/>
      <c r="H201" s="45"/>
    </row>
    <row r="202" s="2" customFormat="1" ht="16.8" customHeight="1">
      <c r="A202" s="39"/>
      <c r="B202" s="45"/>
      <c r="C202" s="314" t="s">
        <v>1</v>
      </c>
      <c r="D202" s="314" t="s">
        <v>663</v>
      </c>
      <c r="E202" s="18" t="s">
        <v>1</v>
      </c>
      <c r="F202" s="315">
        <v>0</v>
      </c>
      <c r="G202" s="39"/>
      <c r="H202" s="45"/>
    </row>
    <row r="203" s="2" customFormat="1" ht="16.8" customHeight="1">
      <c r="A203" s="39"/>
      <c r="B203" s="45"/>
      <c r="C203" s="314" t="s">
        <v>1</v>
      </c>
      <c r="D203" s="314" t="s">
        <v>244</v>
      </c>
      <c r="E203" s="18" t="s">
        <v>1</v>
      </c>
      <c r="F203" s="315">
        <v>0</v>
      </c>
      <c r="G203" s="39"/>
      <c r="H203" s="45"/>
    </row>
    <row r="204" s="2" customFormat="1" ht="16.8" customHeight="1">
      <c r="A204" s="39"/>
      <c r="B204" s="45"/>
      <c r="C204" s="314" t="s">
        <v>1</v>
      </c>
      <c r="D204" s="314" t="s">
        <v>664</v>
      </c>
      <c r="E204" s="18" t="s">
        <v>1</v>
      </c>
      <c r="F204" s="315">
        <v>14.012000000000001</v>
      </c>
      <c r="G204" s="39"/>
      <c r="H204" s="45"/>
    </row>
    <row r="205" s="2" customFormat="1" ht="16.8" customHeight="1">
      <c r="A205" s="39"/>
      <c r="B205" s="45"/>
      <c r="C205" s="314" t="s">
        <v>1</v>
      </c>
      <c r="D205" s="314" t="s">
        <v>665</v>
      </c>
      <c r="E205" s="18" t="s">
        <v>1</v>
      </c>
      <c r="F205" s="315">
        <v>0</v>
      </c>
      <c r="G205" s="39"/>
      <c r="H205" s="45"/>
    </row>
    <row r="206" s="2" customFormat="1" ht="16.8" customHeight="1">
      <c r="A206" s="39"/>
      <c r="B206" s="45"/>
      <c r="C206" s="314" t="s">
        <v>1</v>
      </c>
      <c r="D206" s="314" t="s">
        <v>666</v>
      </c>
      <c r="E206" s="18" t="s">
        <v>1</v>
      </c>
      <c r="F206" s="315">
        <v>140.29599999999999</v>
      </c>
      <c r="G206" s="39"/>
      <c r="H206" s="45"/>
    </row>
    <row r="207" s="2" customFormat="1" ht="16.8" customHeight="1">
      <c r="A207" s="39"/>
      <c r="B207" s="45"/>
      <c r="C207" s="314" t="s">
        <v>1</v>
      </c>
      <c r="D207" s="314" t="s">
        <v>667</v>
      </c>
      <c r="E207" s="18" t="s">
        <v>1</v>
      </c>
      <c r="F207" s="315">
        <v>7.7759999999999998</v>
      </c>
      <c r="G207" s="39"/>
      <c r="H207" s="45"/>
    </row>
    <row r="208" s="2" customFormat="1" ht="16.8" customHeight="1">
      <c r="A208" s="39"/>
      <c r="B208" s="45"/>
      <c r="C208" s="314" t="s">
        <v>1</v>
      </c>
      <c r="D208" s="314" t="s">
        <v>286</v>
      </c>
      <c r="E208" s="18" t="s">
        <v>1</v>
      </c>
      <c r="F208" s="315">
        <v>0</v>
      </c>
      <c r="G208" s="39"/>
      <c r="H208" s="45"/>
    </row>
    <row r="209" s="2" customFormat="1" ht="16.8" customHeight="1">
      <c r="A209" s="39"/>
      <c r="B209" s="45"/>
      <c r="C209" s="314" t="s">
        <v>1</v>
      </c>
      <c r="D209" s="314" t="s">
        <v>585</v>
      </c>
      <c r="E209" s="18" t="s">
        <v>1</v>
      </c>
      <c r="F209" s="315">
        <v>0</v>
      </c>
      <c r="G209" s="39"/>
      <c r="H209" s="45"/>
    </row>
    <row r="210" s="2" customFormat="1" ht="16.8" customHeight="1">
      <c r="A210" s="39"/>
      <c r="B210" s="45"/>
      <c r="C210" s="314" t="s">
        <v>1</v>
      </c>
      <c r="D210" s="314" t="s">
        <v>668</v>
      </c>
      <c r="E210" s="18" t="s">
        <v>1</v>
      </c>
      <c r="F210" s="315">
        <v>68.608000000000004</v>
      </c>
      <c r="G210" s="39"/>
      <c r="H210" s="45"/>
    </row>
    <row r="211" s="2" customFormat="1" ht="16.8" customHeight="1">
      <c r="A211" s="39"/>
      <c r="B211" s="45"/>
      <c r="C211" s="314" t="s">
        <v>1</v>
      </c>
      <c r="D211" s="314" t="s">
        <v>669</v>
      </c>
      <c r="E211" s="18" t="s">
        <v>1</v>
      </c>
      <c r="F211" s="315">
        <v>0</v>
      </c>
      <c r="G211" s="39"/>
      <c r="H211" s="45"/>
    </row>
    <row r="212" s="2" customFormat="1" ht="16.8" customHeight="1">
      <c r="A212" s="39"/>
      <c r="B212" s="45"/>
      <c r="C212" s="314" t="s">
        <v>1</v>
      </c>
      <c r="D212" s="314" t="s">
        <v>558</v>
      </c>
      <c r="E212" s="18" t="s">
        <v>1</v>
      </c>
      <c r="F212" s="315">
        <v>0</v>
      </c>
      <c r="G212" s="39"/>
      <c r="H212" s="45"/>
    </row>
    <row r="213" s="2" customFormat="1" ht="16.8" customHeight="1">
      <c r="A213" s="39"/>
      <c r="B213" s="45"/>
      <c r="C213" s="314" t="s">
        <v>1</v>
      </c>
      <c r="D213" s="314" t="s">
        <v>670</v>
      </c>
      <c r="E213" s="18" t="s">
        <v>1</v>
      </c>
      <c r="F213" s="315">
        <v>129.75</v>
      </c>
      <c r="G213" s="39"/>
      <c r="H213" s="45"/>
    </row>
    <row r="214" s="2" customFormat="1" ht="16.8" customHeight="1">
      <c r="A214" s="39"/>
      <c r="B214" s="45"/>
      <c r="C214" s="314" t="s">
        <v>1</v>
      </c>
      <c r="D214" s="314" t="s">
        <v>671</v>
      </c>
      <c r="E214" s="18" t="s">
        <v>1</v>
      </c>
      <c r="F214" s="315">
        <v>0</v>
      </c>
      <c r="G214" s="39"/>
      <c r="H214" s="45"/>
    </row>
    <row r="215" s="2" customFormat="1" ht="16.8" customHeight="1">
      <c r="A215" s="39"/>
      <c r="B215" s="45"/>
      <c r="C215" s="314" t="s">
        <v>1</v>
      </c>
      <c r="D215" s="314" t="s">
        <v>672</v>
      </c>
      <c r="E215" s="18" t="s">
        <v>1</v>
      </c>
      <c r="F215" s="315">
        <v>48.880000000000003</v>
      </c>
      <c r="G215" s="39"/>
      <c r="H215" s="45"/>
    </row>
    <row r="216" s="2" customFormat="1" ht="16.8" customHeight="1">
      <c r="A216" s="39"/>
      <c r="B216" s="45"/>
      <c r="C216" s="314" t="s">
        <v>1</v>
      </c>
      <c r="D216" s="314" t="s">
        <v>508</v>
      </c>
      <c r="E216" s="18" t="s">
        <v>1</v>
      </c>
      <c r="F216" s="315">
        <v>0</v>
      </c>
      <c r="G216" s="39"/>
      <c r="H216" s="45"/>
    </row>
    <row r="217" s="2" customFormat="1" ht="16.8" customHeight="1">
      <c r="A217" s="39"/>
      <c r="B217" s="45"/>
      <c r="C217" s="314" t="s">
        <v>1</v>
      </c>
      <c r="D217" s="314" t="s">
        <v>673</v>
      </c>
      <c r="E217" s="18" t="s">
        <v>1</v>
      </c>
      <c r="F217" s="315">
        <v>1.6499999999999999</v>
      </c>
      <c r="G217" s="39"/>
      <c r="H217" s="45"/>
    </row>
    <row r="218" s="2" customFormat="1" ht="16.8" customHeight="1">
      <c r="A218" s="39"/>
      <c r="B218" s="45"/>
      <c r="C218" s="314" t="s">
        <v>1</v>
      </c>
      <c r="D218" s="314" t="s">
        <v>224</v>
      </c>
      <c r="E218" s="18" t="s">
        <v>1</v>
      </c>
      <c r="F218" s="315">
        <v>0</v>
      </c>
      <c r="G218" s="39"/>
      <c r="H218" s="45"/>
    </row>
    <row r="219" s="2" customFormat="1" ht="16.8" customHeight="1">
      <c r="A219" s="39"/>
      <c r="B219" s="45"/>
      <c r="C219" s="314" t="s">
        <v>1</v>
      </c>
      <c r="D219" s="314" t="s">
        <v>674</v>
      </c>
      <c r="E219" s="18" t="s">
        <v>1</v>
      </c>
      <c r="F219" s="315">
        <v>12.960000000000001</v>
      </c>
      <c r="G219" s="39"/>
      <c r="H219" s="45"/>
    </row>
    <row r="220" s="2" customFormat="1" ht="16.8" customHeight="1">
      <c r="A220" s="39"/>
      <c r="B220" s="45"/>
      <c r="C220" s="314" t="s">
        <v>1</v>
      </c>
      <c r="D220" s="314" t="s">
        <v>675</v>
      </c>
      <c r="E220" s="18" t="s">
        <v>1</v>
      </c>
      <c r="F220" s="315">
        <v>12.15</v>
      </c>
      <c r="G220" s="39"/>
      <c r="H220" s="45"/>
    </row>
    <row r="221" s="2" customFormat="1" ht="16.8" customHeight="1">
      <c r="A221" s="39"/>
      <c r="B221" s="45"/>
      <c r="C221" s="314" t="s">
        <v>100</v>
      </c>
      <c r="D221" s="314" t="s">
        <v>168</v>
      </c>
      <c r="E221" s="18" t="s">
        <v>1</v>
      </c>
      <c r="F221" s="315">
        <v>9927.1139999999905</v>
      </c>
      <c r="G221" s="39"/>
      <c r="H221" s="45"/>
    </row>
    <row r="222" s="2" customFormat="1" ht="16.8" customHeight="1">
      <c r="A222" s="39"/>
      <c r="B222" s="45"/>
      <c r="C222" s="316" t="s">
        <v>2499</v>
      </c>
      <c r="D222" s="39"/>
      <c r="E222" s="39"/>
      <c r="F222" s="39"/>
      <c r="G222" s="39"/>
      <c r="H222" s="45"/>
    </row>
    <row r="223" s="2" customFormat="1">
      <c r="A223" s="39"/>
      <c r="B223" s="45"/>
      <c r="C223" s="314" t="s">
        <v>545</v>
      </c>
      <c r="D223" s="314" t="s">
        <v>546</v>
      </c>
      <c r="E223" s="18" t="s">
        <v>460</v>
      </c>
      <c r="F223" s="315">
        <v>4963.5569999999998</v>
      </c>
      <c r="G223" s="39"/>
      <c r="H223" s="45"/>
    </row>
    <row r="224" s="2" customFormat="1">
      <c r="A224" s="39"/>
      <c r="B224" s="45"/>
      <c r="C224" s="314" t="s">
        <v>678</v>
      </c>
      <c r="D224" s="314" t="s">
        <v>679</v>
      </c>
      <c r="E224" s="18" t="s">
        <v>460</v>
      </c>
      <c r="F224" s="315">
        <v>2978.134</v>
      </c>
      <c r="G224" s="39"/>
      <c r="H224" s="45"/>
    </row>
    <row r="225" s="2" customFormat="1">
      <c r="A225" s="39"/>
      <c r="B225" s="45"/>
      <c r="C225" s="314" t="s">
        <v>684</v>
      </c>
      <c r="D225" s="314" t="s">
        <v>685</v>
      </c>
      <c r="E225" s="18" t="s">
        <v>460</v>
      </c>
      <c r="F225" s="315">
        <v>1985.423</v>
      </c>
      <c r="G225" s="39"/>
      <c r="H225" s="45"/>
    </row>
    <row r="226" s="2" customFormat="1">
      <c r="A226" s="39"/>
      <c r="B226" s="45"/>
      <c r="C226" s="314" t="s">
        <v>778</v>
      </c>
      <c r="D226" s="314" t="s">
        <v>779</v>
      </c>
      <c r="E226" s="18" t="s">
        <v>460</v>
      </c>
      <c r="F226" s="315">
        <v>6101.2489999999998</v>
      </c>
      <c r="G226" s="39"/>
      <c r="H226" s="45"/>
    </row>
    <row r="227" s="2" customFormat="1" ht="16.8" customHeight="1">
      <c r="A227" s="39"/>
      <c r="B227" s="45"/>
      <c r="C227" s="314" t="s">
        <v>810</v>
      </c>
      <c r="D227" s="314" t="s">
        <v>811</v>
      </c>
      <c r="E227" s="18" t="s">
        <v>460</v>
      </c>
      <c r="F227" s="315">
        <v>7170.9709999999995</v>
      </c>
      <c r="G227" s="39"/>
      <c r="H227" s="45"/>
    </row>
    <row r="228" s="2" customFormat="1" ht="16.8" customHeight="1">
      <c r="A228" s="39"/>
      <c r="B228" s="45"/>
      <c r="C228" s="314" t="s">
        <v>816</v>
      </c>
      <c r="D228" s="314" t="s">
        <v>817</v>
      </c>
      <c r="E228" s="18" t="s">
        <v>818</v>
      </c>
      <c r="F228" s="315">
        <v>9310.634</v>
      </c>
      <c r="G228" s="39"/>
      <c r="H228" s="45"/>
    </row>
    <row r="229" s="2" customFormat="1" ht="16.8" customHeight="1">
      <c r="A229" s="39"/>
      <c r="B229" s="45"/>
      <c r="C229" s="310" t="s">
        <v>103</v>
      </c>
      <c r="D229" s="311" t="s">
        <v>104</v>
      </c>
      <c r="E229" s="312" t="s">
        <v>1</v>
      </c>
      <c r="F229" s="313">
        <v>518.42499999999995</v>
      </c>
      <c r="G229" s="39"/>
      <c r="H229" s="45"/>
    </row>
    <row r="230" s="2" customFormat="1" ht="16.8" customHeight="1">
      <c r="A230" s="39"/>
      <c r="B230" s="45"/>
      <c r="C230" s="314" t="s">
        <v>1</v>
      </c>
      <c r="D230" s="314" t="s">
        <v>848</v>
      </c>
      <c r="E230" s="18" t="s">
        <v>1</v>
      </c>
      <c r="F230" s="315">
        <v>0</v>
      </c>
      <c r="G230" s="39"/>
      <c r="H230" s="45"/>
    </row>
    <row r="231" s="2" customFormat="1" ht="16.8" customHeight="1">
      <c r="A231" s="39"/>
      <c r="B231" s="45"/>
      <c r="C231" s="314" t="s">
        <v>1</v>
      </c>
      <c r="D231" s="314" t="s">
        <v>939</v>
      </c>
      <c r="E231" s="18" t="s">
        <v>1</v>
      </c>
      <c r="F231" s="315">
        <v>418.63</v>
      </c>
      <c r="G231" s="39"/>
      <c r="H231" s="45"/>
    </row>
    <row r="232" s="2" customFormat="1" ht="16.8" customHeight="1">
      <c r="A232" s="39"/>
      <c r="B232" s="45"/>
      <c r="C232" s="314" t="s">
        <v>1</v>
      </c>
      <c r="D232" s="314" t="s">
        <v>850</v>
      </c>
      <c r="E232" s="18" t="s">
        <v>1</v>
      </c>
      <c r="F232" s="315">
        <v>0</v>
      </c>
      <c r="G232" s="39"/>
      <c r="H232" s="45"/>
    </row>
    <row r="233" s="2" customFormat="1" ht="16.8" customHeight="1">
      <c r="A233" s="39"/>
      <c r="B233" s="45"/>
      <c r="C233" s="314" t="s">
        <v>1</v>
      </c>
      <c r="D233" s="314" t="s">
        <v>940</v>
      </c>
      <c r="E233" s="18" t="s">
        <v>1</v>
      </c>
      <c r="F233" s="315">
        <v>27.870000000000001</v>
      </c>
      <c r="G233" s="39"/>
      <c r="H233" s="45"/>
    </row>
    <row r="234" s="2" customFormat="1" ht="16.8" customHeight="1">
      <c r="A234" s="39"/>
      <c r="B234" s="45"/>
      <c r="C234" s="314" t="s">
        <v>1</v>
      </c>
      <c r="D234" s="314" t="s">
        <v>941</v>
      </c>
      <c r="E234" s="18" t="s">
        <v>1</v>
      </c>
      <c r="F234" s="315">
        <v>64.159999999999997</v>
      </c>
      <c r="G234" s="39"/>
      <c r="H234" s="45"/>
    </row>
    <row r="235" s="2" customFormat="1" ht="16.8" customHeight="1">
      <c r="A235" s="39"/>
      <c r="B235" s="45"/>
      <c r="C235" s="314" t="s">
        <v>1</v>
      </c>
      <c r="D235" s="314" t="s">
        <v>942</v>
      </c>
      <c r="E235" s="18" t="s">
        <v>1</v>
      </c>
      <c r="F235" s="315">
        <v>0</v>
      </c>
      <c r="G235" s="39"/>
      <c r="H235" s="45"/>
    </row>
    <row r="236" s="2" customFormat="1" ht="16.8" customHeight="1">
      <c r="A236" s="39"/>
      <c r="B236" s="45"/>
      <c r="C236" s="314" t="s">
        <v>1</v>
      </c>
      <c r="D236" s="314" t="s">
        <v>943</v>
      </c>
      <c r="E236" s="18" t="s">
        <v>1</v>
      </c>
      <c r="F236" s="315">
        <v>1.8</v>
      </c>
      <c r="G236" s="39"/>
      <c r="H236" s="45"/>
    </row>
    <row r="237" s="2" customFormat="1" ht="16.8" customHeight="1">
      <c r="A237" s="39"/>
      <c r="B237" s="45"/>
      <c r="C237" s="314" t="s">
        <v>1</v>
      </c>
      <c r="D237" s="314" t="s">
        <v>944</v>
      </c>
      <c r="E237" s="18" t="s">
        <v>1</v>
      </c>
      <c r="F237" s="315">
        <v>1.875</v>
      </c>
      <c r="G237" s="39"/>
      <c r="H237" s="45"/>
    </row>
    <row r="238" s="2" customFormat="1" ht="16.8" customHeight="1">
      <c r="A238" s="39"/>
      <c r="B238" s="45"/>
      <c r="C238" s="314" t="s">
        <v>1</v>
      </c>
      <c r="D238" s="314" t="s">
        <v>945</v>
      </c>
      <c r="E238" s="18" t="s">
        <v>1</v>
      </c>
      <c r="F238" s="315">
        <v>1.1200000000000001</v>
      </c>
      <c r="G238" s="39"/>
      <c r="H238" s="45"/>
    </row>
    <row r="239" s="2" customFormat="1" ht="16.8" customHeight="1">
      <c r="A239" s="39"/>
      <c r="B239" s="45"/>
      <c r="C239" s="314" t="s">
        <v>1</v>
      </c>
      <c r="D239" s="314" t="s">
        <v>224</v>
      </c>
      <c r="E239" s="18" t="s">
        <v>1</v>
      </c>
      <c r="F239" s="315">
        <v>0</v>
      </c>
      <c r="G239" s="39"/>
      <c r="H239" s="45"/>
    </row>
    <row r="240" s="2" customFormat="1" ht="16.8" customHeight="1">
      <c r="A240" s="39"/>
      <c r="B240" s="45"/>
      <c r="C240" s="314" t="s">
        <v>1</v>
      </c>
      <c r="D240" s="314" t="s">
        <v>946</v>
      </c>
      <c r="E240" s="18" t="s">
        <v>1</v>
      </c>
      <c r="F240" s="315">
        <v>2.9700000000000002</v>
      </c>
      <c r="G240" s="39"/>
      <c r="H240" s="45"/>
    </row>
    <row r="241" s="2" customFormat="1" ht="16.8" customHeight="1">
      <c r="A241" s="39"/>
      <c r="B241" s="45"/>
      <c r="C241" s="314" t="s">
        <v>103</v>
      </c>
      <c r="D241" s="314" t="s">
        <v>168</v>
      </c>
      <c r="E241" s="18" t="s">
        <v>1</v>
      </c>
      <c r="F241" s="315">
        <v>518.42499999999995</v>
      </c>
      <c r="G241" s="39"/>
      <c r="H241" s="45"/>
    </row>
    <row r="242" s="2" customFormat="1" ht="16.8" customHeight="1">
      <c r="A242" s="39"/>
      <c r="B242" s="45"/>
      <c r="C242" s="316" t="s">
        <v>2499</v>
      </c>
      <c r="D242" s="39"/>
      <c r="E242" s="39"/>
      <c r="F242" s="39"/>
      <c r="G242" s="39"/>
      <c r="H242" s="45"/>
    </row>
    <row r="243" s="2" customFormat="1" ht="16.8" customHeight="1">
      <c r="A243" s="39"/>
      <c r="B243" s="45"/>
      <c r="C243" s="314" t="s">
        <v>935</v>
      </c>
      <c r="D243" s="314" t="s">
        <v>936</v>
      </c>
      <c r="E243" s="18" t="s">
        <v>460</v>
      </c>
      <c r="F243" s="315">
        <v>518.42499999999995</v>
      </c>
      <c r="G243" s="39"/>
      <c r="H243" s="45"/>
    </row>
    <row r="244" s="2" customFormat="1" ht="16.8" customHeight="1">
      <c r="A244" s="39"/>
      <c r="B244" s="45"/>
      <c r="C244" s="314" t="s">
        <v>810</v>
      </c>
      <c r="D244" s="314" t="s">
        <v>811</v>
      </c>
      <c r="E244" s="18" t="s">
        <v>460</v>
      </c>
      <c r="F244" s="315">
        <v>7170.9709999999995</v>
      </c>
      <c r="G244" s="39"/>
      <c r="H244" s="45"/>
    </row>
    <row r="245" s="2" customFormat="1" ht="16.8" customHeight="1">
      <c r="A245" s="39"/>
      <c r="B245" s="45"/>
      <c r="C245" s="314" t="s">
        <v>816</v>
      </c>
      <c r="D245" s="314" t="s">
        <v>817</v>
      </c>
      <c r="E245" s="18" t="s">
        <v>818</v>
      </c>
      <c r="F245" s="315">
        <v>9310.634</v>
      </c>
      <c r="G245" s="39"/>
      <c r="H245" s="45"/>
    </row>
    <row r="246" s="2" customFormat="1" ht="16.8" customHeight="1">
      <c r="A246" s="39"/>
      <c r="B246" s="45"/>
      <c r="C246" s="310" t="s">
        <v>106</v>
      </c>
      <c r="D246" s="311" t="s">
        <v>107</v>
      </c>
      <c r="E246" s="312" t="s">
        <v>1</v>
      </c>
      <c r="F246" s="313">
        <v>2449.3809999999999</v>
      </c>
      <c r="G246" s="39"/>
      <c r="H246" s="45"/>
    </row>
    <row r="247" s="2" customFormat="1" ht="16.8" customHeight="1">
      <c r="A247" s="39"/>
      <c r="B247" s="45"/>
      <c r="C247" s="314" t="s">
        <v>1</v>
      </c>
      <c r="D247" s="314" t="s">
        <v>848</v>
      </c>
      <c r="E247" s="18" t="s">
        <v>1</v>
      </c>
      <c r="F247" s="315">
        <v>0</v>
      </c>
      <c r="G247" s="39"/>
      <c r="H247" s="45"/>
    </row>
    <row r="248" s="2" customFormat="1" ht="16.8" customHeight="1">
      <c r="A248" s="39"/>
      <c r="B248" s="45"/>
      <c r="C248" s="314" t="s">
        <v>1</v>
      </c>
      <c r="D248" s="314" t="s">
        <v>849</v>
      </c>
      <c r="E248" s="18" t="s">
        <v>1</v>
      </c>
      <c r="F248" s="315">
        <v>2302.4650000000001</v>
      </c>
      <c r="G248" s="39"/>
      <c r="H248" s="45"/>
    </row>
    <row r="249" s="2" customFormat="1" ht="16.8" customHeight="1">
      <c r="A249" s="39"/>
      <c r="B249" s="45"/>
      <c r="C249" s="314" t="s">
        <v>1</v>
      </c>
      <c r="D249" s="314" t="s">
        <v>850</v>
      </c>
      <c r="E249" s="18" t="s">
        <v>1</v>
      </c>
      <c r="F249" s="315">
        <v>0</v>
      </c>
      <c r="G249" s="39"/>
      <c r="H249" s="45"/>
    </row>
    <row r="250" s="2" customFormat="1" ht="16.8" customHeight="1">
      <c r="A250" s="39"/>
      <c r="B250" s="45"/>
      <c r="C250" s="314" t="s">
        <v>1</v>
      </c>
      <c r="D250" s="314" t="s">
        <v>851</v>
      </c>
      <c r="E250" s="18" t="s">
        <v>1</v>
      </c>
      <c r="F250" s="315">
        <v>114.267</v>
      </c>
      <c r="G250" s="39"/>
      <c r="H250" s="45"/>
    </row>
    <row r="251" s="2" customFormat="1" ht="16.8" customHeight="1">
      <c r="A251" s="39"/>
      <c r="B251" s="45"/>
      <c r="C251" s="314" t="s">
        <v>1</v>
      </c>
      <c r="D251" s="314" t="s">
        <v>852</v>
      </c>
      <c r="E251" s="18" t="s">
        <v>1</v>
      </c>
      <c r="F251" s="315">
        <v>23.739000000000001</v>
      </c>
      <c r="G251" s="39"/>
      <c r="H251" s="45"/>
    </row>
    <row r="252" s="2" customFormat="1" ht="16.8" customHeight="1">
      <c r="A252" s="39"/>
      <c r="B252" s="45"/>
      <c r="C252" s="314" t="s">
        <v>1</v>
      </c>
      <c r="D252" s="314" t="s">
        <v>224</v>
      </c>
      <c r="E252" s="18" t="s">
        <v>1</v>
      </c>
      <c r="F252" s="315">
        <v>0</v>
      </c>
      <c r="G252" s="39"/>
      <c r="H252" s="45"/>
    </row>
    <row r="253" s="2" customFormat="1" ht="16.8" customHeight="1">
      <c r="A253" s="39"/>
      <c r="B253" s="45"/>
      <c r="C253" s="314" t="s">
        <v>1</v>
      </c>
      <c r="D253" s="314" t="s">
        <v>853</v>
      </c>
      <c r="E253" s="18" t="s">
        <v>1</v>
      </c>
      <c r="F253" s="315">
        <v>8.9100000000000001</v>
      </c>
      <c r="G253" s="39"/>
      <c r="H253" s="45"/>
    </row>
    <row r="254" s="2" customFormat="1" ht="16.8" customHeight="1">
      <c r="A254" s="39"/>
      <c r="B254" s="45"/>
      <c r="C254" s="314" t="s">
        <v>106</v>
      </c>
      <c r="D254" s="314" t="s">
        <v>168</v>
      </c>
      <c r="E254" s="18" t="s">
        <v>1</v>
      </c>
      <c r="F254" s="315">
        <v>2449.3809999999999</v>
      </c>
      <c r="G254" s="39"/>
      <c r="H254" s="45"/>
    </row>
    <row r="255" s="2" customFormat="1" ht="16.8" customHeight="1">
      <c r="A255" s="39"/>
      <c r="B255" s="45"/>
      <c r="C255" s="316" t="s">
        <v>2499</v>
      </c>
      <c r="D255" s="39"/>
      <c r="E255" s="39"/>
      <c r="F255" s="39"/>
      <c r="G255" s="39"/>
      <c r="H255" s="45"/>
    </row>
    <row r="256" s="2" customFormat="1" ht="16.8" customHeight="1">
      <c r="A256" s="39"/>
      <c r="B256" s="45"/>
      <c r="C256" s="314" t="s">
        <v>844</v>
      </c>
      <c r="D256" s="314" t="s">
        <v>845</v>
      </c>
      <c r="E256" s="18" t="s">
        <v>460</v>
      </c>
      <c r="F256" s="315">
        <v>2449.3809999999999</v>
      </c>
      <c r="G256" s="39"/>
      <c r="H256" s="45"/>
    </row>
    <row r="257" s="2" customFormat="1" ht="16.8" customHeight="1">
      <c r="A257" s="39"/>
      <c r="B257" s="45"/>
      <c r="C257" s="314" t="s">
        <v>810</v>
      </c>
      <c r="D257" s="314" t="s">
        <v>811</v>
      </c>
      <c r="E257" s="18" t="s">
        <v>460</v>
      </c>
      <c r="F257" s="315">
        <v>7170.9709999999995</v>
      </c>
      <c r="G257" s="39"/>
      <c r="H257" s="45"/>
    </row>
    <row r="258" s="2" customFormat="1" ht="16.8" customHeight="1">
      <c r="A258" s="39"/>
      <c r="B258" s="45"/>
      <c r="C258" s="314" t="s">
        <v>816</v>
      </c>
      <c r="D258" s="314" t="s">
        <v>817</v>
      </c>
      <c r="E258" s="18" t="s">
        <v>818</v>
      </c>
      <c r="F258" s="315">
        <v>9310.634</v>
      </c>
      <c r="G258" s="39"/>
      <c r="H258" s="45"/>
    </row>
    <row r="259" s="2" customFormat="1" ht="16.8" customHeight="1">
      <c r="A259" s="39"/>
      <c r="B259" s="45"/>
      <c r="C259" s="314" t="s">
        <v>855</v>
      </c>
      <c r="D259" s="314" t="s">
        <v>856</v>
      </c>
      <c r="E259" s="18" t="s">
        <v>818</v>
      </c>
      <c r="F259" s="315">
        <v>4898.7619999999997</v>
      </c>
      <c r="G259" s="39"/>
      <c r="H259" s="45"/>
    </row>
    <row r="260" s="2" customFormat="1" ht="16.8" customHeight="1">
      <c r="A260" s="39"/>
      <c r="B260" s="45"/>
      <c r="C260" s="310" t="s">
        <v>109</v>
      </c>
      <c r="D260" s="311" t="s">
        <v>110</v>
      </c>
      <c r="E260" s="312" t="s">
        <v>1</v>
      </c>
      <c r="F260" s="313">
        <v>7626.5609999999997</v>
      </c>
      <c r="G260" s="39"/>
      <c r="H260" s="45"/>
    </row>
    <row r="261" s="2" customFormat="1" ht="16.8" customHeight="1">
      <c r="A261" s="39"/>
      <c r="B261" s="45"/>
      <c r="C261" s="314" t="s">
        <v>109</v>
      </c>
      <c r="D261" s="314" t="s">
        <v>782</v>
      </c>
      <c r="E261" s="18" t="s">
        <v>1</v>
      </c>
      <c r="F261" s="315">
        <v>7626.5609999999997</v>
      </c>
      <c r="G261" s="39"/>
      <c r="H261" s="45"/>
    </row>
    <row r="262" s="2" customFormat="1" ht="16.8" customHeight="1">
      <c r="A262" s="39"/>
      <c r="B262" s="45"/>
      <c r="C262" s="316" t="s">
        <v>2499</v>
      </c>
      <c r="D262" s="39"/>
      <c r="E262" s="39"/>
      <c r="F262" s="39"/>
      <c r="G262" s="39"/>
      <c r="H262" s="45"/>
    </row>
    <row r="263" s="2" customFormat="1">
      <c r="A263" s="39"/>
      <c r="B263" s="45"/>
      <c r="C263" s="314" t="s">
        <v>778</v>
      </c>
      <c r="D263" s="314" t="s">
        <v>779</v>
      </c>
      <c r="E263" s="18" t="s">
        <v>460</v>
      </c>
      <c r="F263" s="315">
        <v>6101.2489999999998</v>
      </c>
      <c r="G263" s="39"/>
      <c r="H263" s="45"/>
    </row>
    <row r="264" s="2" customFormat="1">
      <c r="A264" s="39"/>
      <c r="B264" s="45"/>
      <c r="C264" s="314" t="s">
        <v>785</v>
      </c>
      <c r="D264" s="314" t="s">
        <v>786</v>
      </c>
      <c r="E264" s="18" t="s">
        <v>460</v>
      </c>
      <c r="F264" s="315">
        <v>30506.243999999999</v>
      </c>
      <c r="G264" s="39"/>
      <c r="H264" s="45"/>
    </row>
    <row r="265" s="2" customFormat="1">
      <c r="A265" s="39"/>
      <c r="B265" s="45"/>
      <c r="C265" s="314" t="s">
        <v>792</v>
      </c>
      <c r="D265" s="314" t="s">
        <v>793</v>
      </c>
      <c r="E265" s="18" t="s">
        <v>460</v>
      </c>
      <c r="F265" s="315">
        <v>1525.3119999999999</v>
      </c>
      <c r="G265" s="39"/>
      <c r="H265" s="45"/>
    </row>
    <row r="266" s="2" customFormat="1">
      <c r="A266" s="39"/>
      <c r="B266" s="45"/>
      <c r="C266" s="314" t="s">
        <v>798</v>
      </c>
      <c r="D266" s="314" t="s">
        <v>799</v>
      </c>
      <c r="E266" s="18" t="s">
        <v>460</v>
      </c>
      <c r="F266" s="315">
        <v>7626.5609999999997</v>
      </c>
      <c r="G266" s="39"/>
      <c r="H266" s="45"/>
    </row>
    <row r="267" s="2" customFormat="1" ht="16.8" customHeight="1">
      <c r="A267" s="39"/>
      <c r="B267" s="45"/>
      <c r="C267" s="314" t="s">
        <v>804</v>
      </c>
      <c r="D267" s="314" t="s">
        <v>805</v>
      </c>
      <c r="E267" s="18" t="s">
        <v>460</v>
      </c>
      <c r="F267" s="315">
        <v>10078.401</v>
      </c>
      <c r="G267" s="39"/>
      <c r="H267" s="45"/>
    </row>
    <row r="268" s="2" customFormat="1" ht="16.8" customHeight="1">
      <c r="A268" s="39"/>
      <c r="B268" s="45"/>
      <c r="C268" s="314" t="s">
        <v>1753</v>
      </c>
      <c r="D268" s="314" t="s">
        <v>1754</v>
      </c>
      <c r="E268" s="18" t="s">
        <v>818</v>
      </c>
      <c r="F268" s="315">
        <v>16002.051</v>
      </c>
      <c r="G268" s="39"/>
      <c r="H268" s="45"/>
    </row>
    <row r="269" s="2" customFormat="1" ht="26.4" customHeight="1">
      <c r="A269" s="39"/>
      <c r="B269" s="45"/>
      <c r="C269" s="309" t="s">
        <v>2500</v>
      </c>
      <c r="D269" s="309" t="s">
        <v>17</v>
      </c>
      <c r="E269" s="39"/>
      <c r="F269" s="39"/>
      <c r="G269" s="39"/>
      <c r="H269" s="45"/>
    </row>
    <row r="270" s="2" customFormat="1" ht="16.8" customHeight="1">
      <c r="A270" s="39"/>
      <c r="B270" s="45"/>
      <c r="C270" s="310" t="s">
        <v>100</v>
      </c>
      <c r="D270" s="311" t="s">
        <v>101</v>
      </c>
      <c r="E270" s="312" t="s">
        <v>1</v>
      </c>
      <c r="F270" s="313">
        <v>375.63499999999999</v>
      </c>
      <c r="G270" s="39"/>
      <c r="H270" s="45"/>
    </row>
    <row r="271" s="2" customFormat="1" ht="16.8" customHeight="1">
      <c r="A271" s="39"/>
      <c r="B271" s="45"/>
      <c r="C271" s="314" t="s">
        <v>1</v>
      </c>
      <c r="D271" s="314" t="s">
        <v>578</v>
      </c>
      <c r="E271" s="18" t="s">
        <v>1</v>
      </c>
      <c r="F271" s="315">
        <v>0</v>
      </c>
      <c r="G271" s="39"/>
      <c r="H271" s="45"/>
    </row>
    <row r="272" s="2" customFormat="1" ht="16.8" customHeight="1">
      <c r="A272" s="39"/>
      <c r="B272" s="45"/>
      <c r="C272" s="314" t="s">
        <v>1</v>
      </c>
      <c r="D272" s="314" t="s">
        <v>579</v>
      </c>
      <c r="E272" s="18" t="s">
        <v>1</v>
      </c>
      <c r="F272" s="315">
        <v>0</v>
      </c>
      <c r="G272" s="39"/>
      <c r="H272" s="45"/>
    </row>
    <row r="273" s="2" customFormat="1" ht="16.8" customHeight="1">
      <c r="A273" s="39"/>
      <c r="B273" s="45"/>
      <c r="C273" s="314" t="s">
        <v>1</v>
      </c>
      <c r="D273" s="314" t="s">
        <v>558</v>
      </c>
      <c r="E273" s="18" t="s">
        <v>1</v>
      </c>
      <c r="F273" s="315">
        <v>0</v>
      </c>
      <c r="G273" s="39"/>
      <c r="H273" s="45"/>
    </row>
    <row r="274" s="2" customFormat="1" ht="16.8" customHeight="1">
      <c r="A274" s="39"/>
      <c r="B274" s="45"/>
      <c r="C274" s="314" t="s">
        <v>1</v>
      </c>
      <c r="D274" s="314" t="s">
        <v>2024</v>
      </c>
      <c r="E274" s="18" t="s">
        <v>1</v>
      </c>
      <c r="F274" s="315">
        <v>30.652999999999999</v>
      </c>
      <c r="G274" s="39"/>
      <c r="H274" s="45"/>
    </row>
    <row r="275" s="2" customFormat="1" ht="16.8" customHeight="1">
      <c r="A275" s="39"/>
      <c r="B275" s="45"/>
      <c r="C275" s="314" t="s">
        <v>1</v>
      </c>
      <c r="D275" s="314" t="s">
        <v>607</v>
      </c>
      <c r="E275" s="18" t="s">
        <v>1</v>
      </c>
      <c r="F275" s="315">
        <v>0</v>
      </c>
      <c r="G275" s="39"/>
      <c r="H275" s="45"/>
    </row>
    <row r="276" s="2" customFormat="1" ht="16.8" customHeight="1">
      <c r="A276" s="39"/>
      <c r="B276" s="45"/>
      <c r="C276" s="314" t="s">
        <v>1</v>
      </c>
      <c r="D276" s="314" t="s">
        <v>297</v>
      </c>
      <c r="E276" s="18" t="s">
        <v>1</v>
      </c>
      <c r="F276" s="315">
        <v>0</v>
      </c>
      <c r="G276" s="39"/>
      <c r="H276" s="45"/>
    </row>
    <row r="277" s="2" customFormat="1" ht="16.8" customHeight="1">
      <c r="A277" s="39"/>
      <c r="B277" s="45"/>
      <c r="C277" s="314" t="s">
        <v>1</v>
      </c>
      <c r="D277" s="314" t="s">
        <v>608</v>
      </c>
      <c r="E277" s="18" t="s">
        <v>1</v>
      </c>
      <c r="F277" s="315">
        <v>0</v>
      </c>
      <c r="G277" s="39"/>
      <c r="H277" s="45"/>
    </row>
    <row r="278" s="2" customFormat="1" ht="16.8" customHeight="1">
      <c r="A278" s="39"/>
      <c r="B278" s="45"/>
      <c r="C278" s="314" t="s">
        <v>1</v>
      </c>
      <c r="D278" s="314" t="s">
        <v>2025</v>
      </c>
      <c r="E278" s="18" t="s">
        <v>1</v>
      </c>
      <c r="F278" s="315">
        <v>193.98400000000001</v>
      </c>
      <c r="G278" s="39"/>
      <c r="H278" s="45"/>
    </row>
    <row r="279" s="2" customFormat="1" ht="16.8" customHeight="1">
      <c r="A279" s="39"/>
      <c r="B279" s="45"/>
      <c r="C279" s="314" t="s">
        <v>1</v>
      </c>
      <c r="D279" s="314" t="s">
        <v>2026</v>
      </c>
      <c r="E279" s="18" t="s">
        <v>1</v>
      </c>
      <c r="F279" s="315">
        <v>6.3070000000000004</v>
      </c>
      <c r="G279" s="39"/>
      <c r="H279" s="45"/>
    </row>
    <row r="280" s="2" customFormat="1" ht="16.8" customHeight="1">
      <c r="A280" s="39"/>
      <c r="B280" s="45"/>
      <c r="C280" s="314" t="s">
        <v>1</v>
      </c>
      <c r="D280" s="314" t="s">
        <v>740</v>
      </c>
      <c r="E280" s="18" t="s">
        <v>1</v>
      </c>
      <c r="F280" s="315">
        <v>0</v>
      </c>
      <c r="G280" s="39"/>
      <c r="H280" s="45"/>
    </row>
    <row r="281" s="2" customFormat="1" ht="16.8" customHeight="1">
      <c r="A281" s="39"/>
      <c r="B281" s="45"/>
      <c r="C281" s="314" t="s">
        <v>1</v>
      </c>
      <c r="D281" s="314" t="s">
        <v>2027</v>
      </c>
      <c r="E281" s="18" t="s">
        <v>1</v>
      </c>
      <c r="F281" s="315">
        <v>51</v>
      </c>
      <c r="G281" s="39"/>
      <c r="H281" s="45"/>
    </row>
    <row r="282" s="2" customFormat="1" ht="16.8" customHeight="1">
      <c r="A282" s="39"/>
      <c r="B282" s="45"/>
      <c r="C282" s="314" t="s">
        <v>1</v>
      </c>
      <c r="D282" s="314" t="s">
        <v>2028</v>
      </c>
      <c r="E282" s="18" t="s">
        <v>1</v>
      </c>
      <c r="F282" s="315">
        <v>76.218999999999994</v>
      </c>
      <c r="G282" s="39"/>
      <c r="H282" s="45"/>
    </row>
    <row r="283" s="2" customFormat="1" ht="16.8" customHeight="1">
      <c r="A283" s="39"/>
      <c r="B283" s="45"/>
      <c r="C283" s="314" t="s">
        <v>1</v>
      </c>
      <c r="D283" s="314" t="s">
        <v>626</v>
      </c>
      <c r="E283" s="18" t="s">
        <v>1</v>
      </c>
      <c r="F283" s="315">
        <v>0</v>
      </c>
      <c r="G283" s="39"/>
      <c r="H283" s="45"/>
    </row>
    <row r="284" s="2" customFormat="1" ht="16.8" customHeight="1">
      <c r="A284" s="39"/>
      <c r="B284" s="45"/>
      <c r="C284" s="314" t="s">
        <v>1</v>
      </c>
      <c r="D284" s="314" t="s">
        <v>297</v>
      </c>
      <c r="E284" s="18" t="s">
        <v>1</v>
      </c>
      <c r="F284" s="315">
        <v>0</v>
      </c>
      <c r="G284" s="39"/>
      <c r="H284" s="45"/>
    </row>
    <row r="285" s="2" customFormat="1" ht="16.8" customHeight="1">
      <c r="A285" s="39"/>
      <c r="B285" s="45"/>
      <c r="C285" s="314" t="s">
        <v>1</v>
      </c>
      <c r="D285" s="314" t="s">
        <v>630</v>
      </c>
      <c r="E285" s="18" t="s">
        <v>1</v>
      </c>
      <c r="F285" s="315">
        <v>0</v>
      </c>
      <c r="G285" s="39"/>
      <c r="H285" s="45"/>
    </row>
    <row r="286" s="2" customFormat="1" ht="16.8" customHeight="1">
      <c r="A286" s="39"/>
      <c r="B286" s="45"/>
      <c r="C286" s="314" t="s">
        <v>1</v>
      </c>
      <c r="D286" s="314" t="s">
        <v>2029</v>
      </c>
      <c r="E286" s="18" t="s">
        <v>1</v>
      </c>
      <c r="F286" s="315">
        <v>17.472000000000001</v>
      </c>
      <c r="G286" s="39"/>
      <c r="H286" s="45"/>
    </row>
    <row r="287" s="2" customFormat="1" ht="16.8" customHeight="1">
      <c r="A287" s="39"/>
      <c r="B287" s="45"/>
      <c r="C287" s="314" t="s">
        <v>100</v>
      </c>
      <c r="D287" s="314" t="s">
        <v>168</v>
      </c>
      <c r="E287" s="18" t="s">
        <v>1</v>
      </c>
      <c r="F287" s="315">
        <v>375.63499999999999</v>
      </c>
      <c r="G287" s="39"/>
      <c r="H287" s="45"/>
    </row>
    <row r="288" s="2" customFormat="1" ht="16.8" customHeight="1">
      <c r="A288" s="39"/>
      <c r="B288" s="45"/>
      <c r="C288" s="316" t="s">
        <v>2499</v>
      </c>
      <c r="D288" s="39"/>
      <c r="E288" s="39"/>
      <c r="F288" s="39"/>
      <c r="G288" s="39"/>
      <c r="H288" s="45"/>
    </row>
    <row r="289" s="2" customFormat="1">
      <c r="A289" s="39"/>
      <c r="B289" s="45"/>
      <c r="C289" s="314" t="s">
        <v>2020</v>
      </c>
      <c r="D289" s="314" t="s">
        <v>2021</v>
      </c>
      <c r="E289" s="18" t="s">
        <v>460</v>
      </c>
      <c r="F289" s="315">
        <v>187.81800000000001</v>
      </c>
      <c r="G289" s="39"/>
      <c r="H289" s="45"/>
    </row>
    <row r="290" s="2" customFormat="1">
      <c r="A290" s="39"/>
      <c r="B290" s="45"/>
      <c r="C290" s="314" t="s">
        <v>2030</v>
      </c>
      <c r="D290" s="314" t="s">
        <v>2031</v>
      </c>
      <c r="E290" s="18" t="s">
        <v>460</v>
      </c>
      <c r="F290" s="315">
        <v>112.691</v>
      </c>
      <c r="G290" s="39"/>
      <c r="H290" s="45"/>
    </row>
    <row r="291" s="2" customFormat="1">
      <c r="A291" s="39"/>
      <c r="B291" s="45"/>
      <c r="C291" s="314" t="s">
        <v>2034</v>
      </c>
      <c r="D291" s="314" t="s">
        <v>2035</v>
      </c>
      <c r="E291" s="18" t="s">
        <v>460</v>
      </c>
      <c r="F291" s="315">
        <v>75.126999999999995</v>
      </c>
      <c r="G291" s="39"/>
      <c r="H291" s="45"/>
    </row>
    <row r="292" s="2" customFormat="1">
      <c r="A292" s="39"/>
      <c r="B292" s="45"/>
      <c r="C292" s="314" t="s">
        <v>778</v>
      </c>
      <c r="D292" s="314" t="s">
        <v>779</v>
      </c>
      <c r="E292" s="18" t="s">
        <v>460</v>
      </c>
      <c r="F292" s="315">
        <v>300.50799999999998</v>
      </c>
      <c r="G292" s="39"/>
      <c r="H292" s="45"/>
    </row>
    <row r="293" s="2" customFormat="1" ht="16.8" customHeight="1">
      <c r="A293" s="39"/>
      <c r="B293" s="45"/>
      <c r="C293" s="314" t="s">
        <v>804</v>
      </c>
      <c r="D293" s="314" t="s">
        <v>2048</v>
      </c>
      <c r="E293" s="18" t="s">
        <v>460</v>
      </c>
      <c r="F293" s="315">
        <v>375.63499999999999</v>
      </c>
      <c r="G293" s="39"/>
      <c r="H293" s="45"/>
    </row>
    <row r="294" s="2" customFormat="1" ht="16.8" customHeight="1">
      <c r="A294" s="39"/>
      <c r="B294" s="45"/>
      <c r="C294" s="314" t="s">
        <v>810</v>
      </c>
      <c r="D294" s="314" t="s">
        <v>811</v>
      </c>
      <c r="E294" s="18" t="s">
        <v>460</v>
      </c>
      <c r="F294" s="315">
        <v>215.72300000000001</v>
      </c>
      <c r="G294" s="39"/>
      <c r="H294" s="45"/>
    </row>
    <row r="295" s="2" customFormat="1" ht="16.8" customHeight="1">
      <c r="A295" s="39"/>
      <c r="B295" s="45"/>
      <c r="C295" s="310" t="s">
        <v>103</v>
      </c>
      <c r="D295" s="311" t="s">
        <v>104</v>
      </c>
      <c r="E295" s="312" t="s">
        <v>1</v>
      </c>
      <c r="F295" s="313">
        <v>27.219999999999999</v>
      </c>
      <c r="G295" s="39"/>
      <c r="H295" s="45"/>
    </row>
    <row r="296" s="2" customFormat="1" ht="16.8" customHeight="1">
      <c r="A296" s="39"/>
      <c r="B296" s="45"/>
      <c r="C296" s="314" t="s">
        <v>1</v>
      </c>
      <c r="D296" s="314" t="s">
        <v>578</v>
      </c>
      <c r="E296" s="18" t="s">
        <v>1</v>
      </c>
      <c r="F296" s="315">
        <v>0</v>
      </c>
      <c r="G296" s="39"/>
      <c r="H296" s="45"/>
    </row>
    <row r="297" s="2" customFormat="1" ht="16.8" customHeight="1">
      <c r="A297" s="39"/>
      <c r="B297" s="45"/>
      <c r="C297" s="314" t="s">
        <v>1</v>
      </c>
      <c r="D297" s="314" t="s">
        <v>579</v>
      </c>
      <c r="E297" s="18" t="s">
        <v>1</v>
      </c>
      <c r="F297" s="315">
        <v>0</v>
      </c>
      <c r="G297" s="39"/>
      <c r="H297" s="45"/>
    </row>
    <row r="298" s="2" customFormat="1" ht="16.8" customHeight="1">
      <c r="A298" s="39"/>
      <c r="B298" s="45"/>
      <c r="C298" s="314" t="s">
        <v>1</v>
      </c>
      <c r="D298" s="314" t="s">
        <v>558</v>
      </c>
      <c r="E298" s="18" t="s">
        <v>1</v>
      </c>
      <c r="F298" s="315">
        <v>0</v>
      </c>
      <c r="G298" s="39"/>
      <c r="H298" s="45"/>
    </row>
    <row r="299" s="2" customFormat="1" ht="16.8" customHeight="1">
      <c r="A299" s="39"/>
      <c r="B299" s="45"/>
      <c r="C299" s="314" t="s">
        <v>1</v>
      </c>
      <c r="D299" s="314" t="s">
        <v>2070</v>
      </c>
      <c r="E299" s="18" t="s">
        <v>1</v>
      </c>
      <c r="F299" s="315">
        <v>4.1989999999999998</v>
      </c>
      <c r="G299" s="39"/>
      <c r="H299" s="45"/>
    </row>
    <row r="300" s="2" customFormat="1" ht="16.8" customHeight="1">
      <c r="A300" s="39"/>
      <c r="B300" s="45"/>
      <c r="C300" s="314" t="s">
        <v>1</v>
      </c>
      <c r="D300" s="314" t="s">
        <v>607</v>
      </c>
      <c r="E300" s="18" t="s">
        <v>1</v>
      </c>
      <c r="F300" s="315">
        <v>0</v>
      </c>
      <c r="G300" s="39"/>
      <c r="H300" s="45"/>
    </row>
    <row r="301" s="2" customFormat="1" ht="16.8" customHeight="1">
      <c r="A301" s="39"/>
      <c r="B301" s="45"/>
      <c r="C301" s="314" t="s">
        <v>1</v>
      </c>
      <c r="D301" s="314" t="s">
        <v>297</v>
      </c>
      <c r="E301" s="18" t="s">
        <v>1</v>
      </c>
      <c r="F301" s="315">
        <v>0</v>
      </c>
      <c r="G301" s="39"/>
      <c r="H301" s="45"/>
    </row>
    <row r="302" s="2" customFormat="1" ht="16.8" customHeight="1">
      <c r="A302" s="39"/>
      <c r="B302" s="45"/>
      <c r="C302" s="314" t="s">
        <v>1</v>
      </c>
      <c r="D302" s="314" t="s">
        <v>608</v>
      </c>
      <c r="E302" s="18" t="s">
        <v>1</v>
      </c>
      <c r="F302" s="315">
        <v>0</v>
      </c>
      <c r="G302" s="39"/>
      <c r="H302" s="45"/>
    </row>
    <row r="303" s="2" customFormat="1" ht="16.8" customHeight="1">
      <c r="A303" s="39"/>
      <c r="B303" s="45"/>
      <c r="C303" s="314" t="s">
        <v>1</v>
      </c>
      <c r="D303" s="314" t="s">
        <v>2071</v>
      </c>
      <c r="E303" s="18" t="s">
        <v>1</v>
      </c>
      <c r="F303" s="315">
        <v>8.6600000000000001</v>
      </c>
      <c r="G303" s="39"/>
      <c r="H303" s="45"/>
    </row>
    <row r="304" s="2" customFormat="1" ht="16.8" customHeight="1">
      <c r="A304" s="39"/>
      <c r="B304" s="45"/>
      <c r="C304" s="314" t="s">
        <v>1</v>
      </c>
      <c r="D304" s="314" t="s">
        <v>2072</v>
      </c>
      <c r="E304" s="18" t="s">
        <v>1</v>
      </c>
      <c r="F304" s="315">
        <v>0.432</v>
      </c>
      <c r="G304" s="39"/>
      <c r="H304" s="45"/>
    </row>
    <row r="305" s="2" customFormat="1" ht="16.8" customHeight="1">
      <c r="A305" s="39"/>
      <c r="B305" s="45"/>
      <c r="C305" s="314" t="s">
        <v>1</v>
      </c>
      <c r="D305" s="314" t="s">
        <v>740</v>
      </c>
      <c r="E305" s="18" t="s">
        <v>1</v>
      </c>
      <c r="F305" s="315">
        <v>0</v>
      </c>
      <c r="G305" s="39"/>
      <c r="H305" s="45"/>
    </row>
    <row r="306" s="2" customFormat="1" ht="16.8" customHeight="1">
      <c r="A306" s="39"/>
      <c r="B306" s="45"/>
      <c r="C306" s="314" t="s">
        <v>1</v>
      </c>
      <c r="D306" s="314" t="s">
        <v>2073</v>
      </c>
      <c r="E306" s="18" t="s">
        <v>1</v>
      </c>
      <c r="F306" s="315">
        <v>6.375</v>
      </c>
      <c r="G306" s="39"/>
      <c r="H306" s="45"/>
    </row>
    <row r="307" s="2" customFormat="1" ht="16.8" customHeight="1">
      <c r="A307" s="39"/>
      <c r="B307" s="45"/>
      <c r="C307" s="314" t="s">
        <v>1</v>
      </c>
      <c r="D307" s="314" t="s">
        <v>2074</v>
      </c>
      <c r="E307" s="18" t="s">
        <v>1</v>
      </c>
      <c r="F307" s="315">
        <v>6.0979999999999999</v>
      </c>
      <c r="G307" s="39"/>
      <c r="H307" s="45"/>
    </row>
    <row r="308" s="2" customFormat="1" ht="16.8" customHeight="1">
      <c r="A308" s="39"/>
      <c r="B308" s="45"/>
      <c r="C308" s="314" t="s">
        <v>1</v>
      </c>
      <c r="D308" s="314" t="s">
        <v>626</v>
      </c>
      <c r="E308" s="18" t="s">
        <v>1</v>
      </c>
      <c r="F308" s="315">
        <v>0</v>
      </c>
      <c r="G308" s="39"/>
      <c r="H308" s="45"/>
    </row>
    <row r="309" s="2" customFormat="1" ht="16.8" customHeight="1">
      <c r="A309" s="39"/>
      <c r="B309" s="45"/>
      <c r="C309" s="314" t="s">
        <v>1</v>
      </c>
      <c r="D309" s="314" t="s">
        <v>297</v>
      </c>
      <c r="E309" s="18" t="s">
        <v>1</v>
      </c>
      <c r="F309" s="315">
        <v>0</v>
      </c>
      <c r="G309" s="39"/>
      <c r="H309" s="45"/>
    </row>
    <row r="310" s="2" customFormat="1" ht="16.8" customHeight="1">
      <c r="A310" s="39"/>
      <c r="B310" s="45"/>
      <c r="C310" s="314" t="s">
        <v>1</v>
      </c>
      <c r="D310" s="314" t="s">
        <v>630</v>
      </c>
      <c r="E310" s="18" t="s">
        <v>1</v>
      </c>
      <c r="F310" s="315">
        <v>0</v>
      </c>
      <c r="G310" s="39"/>
      <c r="H310" s="45"/>
    </row>
    <row r="311" s="2" customFormat="1" ht="16.8" customHeight="1">
      <c r="A311" s="39"/>
      <c r="B311" s="45"/>
      <c r="C311" s="314" t="s">
        <v>1</v>
      </c>
      <c r="D311" s="314" t="s">
        <v>2075</v>
      </c>
      <c r="E311" s="18" t="s">
        <v>1</v>
      </c>
      <c r="F311" s="315">
        <v>1.456</v>
      </c>
      <c r="G311" s="39"/>
      <c r="H311" s="45"/>
    </row>
    <row r="312" s="2" customFormat="1" ht="16.8" customHeight="1">
      <c r="A312" s="39"/>
      <c r="B312" s="45"/>
      <c r="C312" s="314" t="s">
        <v>103</v>
      </c>
      <c r="D312" s="314" t="s">
        <v>168</v>
      </c>
      <c r="E312" s="18" t="s">
        <v>1</v>
      </c>
      <c r="F312" s="315">
        <v>27.219999999999999</v>
      </c>
      <c r="G312" s="39"/>
      <c r="H312" s="45"/>
    </row>
    <row r="313" s="2" customFormat="1" ht="16.8" customHeight="1">
      <c r="A313" s="39"/>
      <c r="B313" s="45"/>
      <c r="C313" s="316" t="s">
        <v>2499</v>
      </c>
      <c r="D313" s="39"/>
      <c r="E313" s="39"/>
      <c r="F313" s="39"/>
      <c r="G313" s="39"/>
      <c r="H313" s="45"/>
    </row>
    <row r="314" s="2" customFormat="1" ht="16.8" customHeight="1">
      <c r="A314" s="39"/>
      <c r="B314" s="45"/>
      <c r="C314" s="314" t="s">
        <v>935</v>
      </c>
      <c r="D314" s="314" t="s">
        <v>936</v>
      </c>
      <c r="E314" s="18" t="s">
        <v>460</v>
      </c>
      <c r="F314" s="315">
        <v>27.219999999999999</v>
      </c>
      <c r="G314" s="39"/>
      <c r="H314" s="45"/>
    </row>
    <row r="315" s="2" customFormat="1" ht="16.8" customHeight="1">
      <c r="A315" s="39"/>
      <c r="B315" s="45"/>
      <c r="C315" s="314" t="s">
        <v>810</v>
      </c>
      <c r="D315" s="314" t="s">
        <v>811</v>
      </c>
      <c r="E315" s="18" t="s">
        <v>460</v>
      </c>
      <c r="F315" s="315">
        <v>215.72300000000001</v>
      </c>
      <c r="G315" s="39"/>
      <c r="H315" s="45"/>
    </row>
    <row r="316" s="2" customFormat="1" ht="16.8" customHeight="1">
      <c r="A316" s="39"/>
      <c r="B316" s="45"/>
      <c r="C316" s="310" t="s">
        <v>1984</v>
      </c>
      <c r="D316" s="311" t="s">
        <v>107</v>
      </c>
      <c r="E316" s="312" t="s">
        <v>1</v>
      </c>
      <c r="F316" s="313">
        <v>132.69200000000001</v>
      </c>
      <c r="G316" s="39"/>
      <c r="H316" s="45"/>
    </row>
    <row r="317" s="2" customFormat="1" ht="16.8" customHeight="1">
      <c r="A317" s="39"/>
      <c r="B317" s="45"/>
      <c r="C317" s="314" t="s">
        <v>1</v>
      </c>
      <c r="D317" s="314" t="s">
        <v>578</v>
      </c>
      <c r="E317" s="18" t="s">
        <v>1</v>
      </c>
      <c r="F317" s="315">
        <v>0</v>
      </c>
      <c r="G317" s="39"/>
      <c r="H317" s="45"/>
    </row>
    <row r="318" s="2" customFormat="1" ht="16.8" customHeight="1">
      <c r="A318" s="39"/>
      <c r="B318" s="45"/>
      <c r="C318" s="314" t="s">
        <v>1</v>
      </c>
      <c r="D318" s="314" t="s">
        <v>579</v>
      </c>
      <c r="E318" s="18" t="s">
        <v>1</v>
      </c>
      <c r="F318" s="315">
        <v>0</v>
      </c>
      <c r="G318" s="39"/>
      <c r="H318" s="45"/>
    </row>
    <row r="319" s="2" customFormat="1" ht="16.8" customHeight="1">
      <c r="A319" s="39"/>
      <c r="B319" s="45"/>
      <c r="C319" s="314" t="s">
        <v>1</v>
      </c>
      <c r="D319" s="314" t="s">
        <v>558</v>
      </c>
      <c r="E319" s="18" t="s">
        <v>1</v>
      </c>
      <c r="F319" s="315">
        <v>0</v>
      </c>
      <c r="G319" s="39"/>
      <c r="H319" s="45"/>
    </row>
    <row r="320" s="2" customFormat="1" ht="16.8" customHeight="1">
      <c r="A320" s="39"/>
      <c r="B320" s="45"/>
      <c r="C320" s="314" t="s">
        <v>1</v>
      </c>
      <c r="D320" s="314" t="s">
        <v>2056</v>
      </c>
      <c r="E320" s="18" t="s">
        <v>1</v>
      </c>
      <c r="F320" s="315">
        <v>25.193999999999999</v>
      </c>
      <c r="G320" s="39"/>
      <c r="H320" s="45"/>
    </row>
    <row r="321" s="2" customFormat="1" ht="16.8" customHeight="1">
      <c r="A321" s="39"/>
      <c r="B321" s="45"/>
      <c r="C321" s="314" t="s">
        <v>1</v>
      </c>
      <c r="D321" s="314" t="s">
        <v>607</v>
      </c>
      <c r="E321" s="18" t="s">
        <v>1</v>
      </c>
      <c r="F321" s="315">
        <v>0</v>
      </c>
      <c r="G321" s="39"/>
      <c r="H321" s="45"/>
    </row>
    <row r="322" s="2" customFormat="1" ht="16.8" customHeight="1">
      <c r="A322" s="39"/>
      <c r="B322" s="45"/>
      <c r="C322" s="314" t="s">
        <v>1</v>
      </c>
      <c r="D322" s="314" t="s">
        <v>297</v>
      </c>
      <c r="E322" s="18" t="s">
        <v>1</v>
      </c>
      <c r="F322" s="315">
        <v>0</v>
      </c>
      <c r="G322" s="39"/>
      <c r="H322" s="45"/>
    </row>
    <row r="323" s="2" customFormat="1" ht="16.8" customHeight="1">
      <c r="A323" s="39"/>
      <c r="B323" s="45"/>
      <c r="C323" s="314" t="s">
        <v>1</v>
      </c>
      <c r="D323" s="314" t="s">
        <v>608</v>
      </c>
      <c r="E323" s="18" t="s">
        <v>1</v>
      </c>
      <c r="F323" s="315">
        <v>0</v>
      </c>
      <c r="G323" s="39"/>
      <c r="H323" s="45"/>
    </row>
    <row r="324" s="2" customFormat="1" ht="16.8" customHeight="1">
      <c r="A324" s="39"/>
      <c r="B324" s="45"/>
      <c r="C324" s="314" t="s">
        <v>1</v>
      </c>
      <c r="D324" s="314" t="s">
        <v>2057</v>
      </c>
      <c r="E324" s="18" t="s">
        <v>1</v>
      </c>
      <c r="F324" s="315">
        <v>51.960000000000001</v>
      </c>
      <c r="G324" s="39"/>
      <c r="H324" s="45"/>
    </row>
    <row r="325" s="2" customFormat="1" ht="16.8" customHeight="1">
      <c r="A325" s="39"/>
      <c r="B325" s="45"/>
      <c r="C325" s="314" t="s">
        <v>1</v>
      </c>
      <c r="D325" s="314" t="s">
        <v>2058</v>
      </c>
      <c r="E325" s="18" t="s">
        <v>1</v>
      </c>
      <c r="F325" s="315">
        <v>1.296</v>
      </c>
      <c r="G325" s="39"/>
      <c r="H325" s="45"/>
    </row>
    <row r="326" s="2" customFormat="1" ht="16.8" customHeight="1">
      <c r="A326" s="39"/>
      <c r="B326" s="45"/>
      <c r="C326" s="314" t="s">
        <v>1</v>
      </c>
      <c r="D326" s="314" t="s">
        <v>740</v>
      </c>
      <c r="E326" s="18" t="s">
        <v>1</v>
      </c>
      <c r="F326" s="315">
        <v>0</v>
      </c>
      <c r="G326" s="39"/>
      <c r="H326" s="45"/>
    </row>
    <row r="327" s="2" customFormat="1" ht="16.8" customHeight="1">
      <c r="A327" s="39"/>
      <c r="B327" s="45"/>
      <c r="C327" s="314" t="s">
        <v>1</v>
      </c>
      <c r="D327" s="314" t="s">
        <v>2059</v>
      </c>
      <c r="E327" s="18" t="s">
        <v>1</v>
      </c>
      <c r="F327" s="315">
        <v>26.138000000000002</v>
      </c>
      <c r="G327" s="39"/>
      <c r="H327" s="45"/>
    </row>
    <row r="328" s="2" customFormat="1" ht="16.8" customHeight="1">
      <c r="A328" s="39"/>
      <c r="B328" s="45"/>
      <c r="C328" s="314" t="s">
        <v>1</v>
      </c>
      <c r="D328" s="314" t="s">
        <v>2060</v>
      </c>
      <c r="E328" s="18" t="s">
        <v>1</v>
      </c>
      <c r="F328" s="315">
        <v>22.134</v>
      </c>
      <c r="G328" s="39"/>
      <c r="H328" s="45"/>
    </row>
    <row r="329" s="2" customFormat="1" ht="16.8" customHeight="1">
      <c r="A329" s="39"/>
      <c r="B329" s="45"/>
      <c r="C329" s="314" t="s">
        <v>1</v>
      </c>
      <c r="D329" s="314" t="s">
        <v>626</v>
      </c>
      <c r="E329" s="18" t="s">
        <v>1</v>
      </c>
      <c r="F329" s="315">
        <v>0</v>
      </c>
      <c r="G329" s="39"/>
      <c r="H329" s="45"/>
    </row>
    <row r="330" s="2" customFormat="1" ht="16.8" customHeight="1">
      <c r="A330" s="39"/>
      <c r="B330" s="45"/>
      <c r="C330" s="314" t="s">
        <v>1</v>
      </c>
      <c r="D330" s="314" t="s">
        <v>297</v>
      </c>
      <c r="E330" s="18" t="s">
        <v>1</v>
      </c>
      <c r="F330" s="315">
        <v>0</v>
      </c>
      <c r="G330" s="39"/>
      <c r="H330" s="45"/>
    </row>
    <row r="331" s="2" customFormat="1" ht="16.8" customHeight="1">
      <c r="A331" s="39"/>
      <c r="B331" s="45"/>
      <c r="C331" s="314" t="s">
        <v>1</v>
      </c>
      <c r="D331" s="314" t="s">
        <v>630</v>
      </c>
      <c r="E331" s="18" t="s">
        <v>1</v>
      </c>
      <c r="F331" s="315">
        <v>0</v>
      </c>
      <c r="G331" s="39"/>
      <c r="H331" s="45"/>
    </row>
    <row r="332" s="2" customFormat="1" ht="16.8" customHeight="1">
      <c r="A332" s="39"/>
      <c r="B332" s="45"/>
      <c r="C332" s="314" t="s">
        <v>1</v>
      </c>
      <c r="D332" s="314" t="s">
        <v>2061</v>
      </c>
      <c r="E332" s="18" t="s">
        <v>1</v>
      </c>
      <c r="F332" s="315">
        <v>5.9699999999999998</v>
      </c>
      <c r="G332" s="39"/>
      <c r="H332" s="45"/>
    </row>
    <row r="333" s="2" customFormat="1" ht="16.8" customHeight="1">
      <c r="A333" s="39"/>
      <c r="B333" s="45"/>
      <c r="C333" s="314" t="s">
        <v>1984</v>
      </c>
      <c r="D333" s="314" t="s">
        <v>168</v>
      </c>
      <c r="E333" s="18" t="s">
        <v>1</v>
      </c>
      <c r="F333" s="315">
        <v>132.69200000000001</v>
      </c>
      <c r="G333" s="39"/>
      <c r="H333" s="45"/>
    </row>
    <row r="334" s="2" customFormat="1" ht="16.8" customHeight="1">
      <c r="A334" s="39"/>
      <c r="B334" s="45"/>
      <c r="C334" s="316" t="s">
        <v>2499</v>
      </c>
      <c r="D334" s="39"/>
      <c r="E334" s="39"/>
      <c r="F334" s="39"/>
      <c r="G334" s="39"/>
      <c r="H334" s="45"/>
    </row>
    <row r="335" s="2" customFormat="1" ht="16.8" customHeight="1">
      <c r="A335" s="39"/>
      <c r="B335" s="45"/>
      <c r="C335" s="314" t="s">
        <v>844</v>
      </c>
      <c r="D335" s="314" t="s">
        <v>845</v>
      </c>
      <c r="E335" s="18" t="s">
        <v>460</v>
      </c>
      <c r="F335" s="315">
        <v>132.69200000000001</v>
      </c>
      <c r="G335" s="39"/>
      <c r="H335" s="45"/>
    </row>
    <row r="336" s="2" customFormat="1" ht="16.8" customHeight="1">
      <c r="A336" s="39"/>
      <c r="B336" s="45"/>
      <c r="C336" s="314" t="s">
        <v>810</v>
      </c>
      <c r="D336" s="314" t="s">
        <v>811</v>
      </c>
      <c r="E336" s="18" t="s">
        <v>460</v>
      </c>
      <c r="F336" s="315">
        <v>215.72300000000001</v>
      </c>
      <c r="G336" s="39"/>
      <c r="H336" s="45"/>
    </row>
    <row r="337" s="2" customFormat="1" ht="16.8" customHeight="1">
      <c r="A337" s="39"/>
      <c r="B337" s="45"/>
      <c r="C337" s="314" t="s">
        <v>855</v>
      </c>
      <c r="D337" s="314" t="s">
        <v>856</v>
      </c>
      <c r="E337" s="18" t="s">
        <v>818</v>
      </c>
      <c r="F337" s="315">
        <v>265.38400000000001</v>
      </c>
      <c r="G337" s="39"/>
      <c r="H337" s="45"/>
    </row>
    <row r="338" s="2" customFormat="1" ht="16.8" customHeight="1">
      <c r="A338" s="39"/>
      <c r="B338" s="45"/>
      <c r="C338" s="310" t="s">
        <v>109</v>
      </c>
      <c r="D338" s="311" t="s">
        <v>110</v>
      </c>
      <c r="E338" s="312" t="s">
        <v>1</v>
      </c>
      <c r="F338" s="313">
        <v>375.63499999999999</v>
      </c>
      <c r="G338" s="39"/>
      <c r="H338" s="45"/>
    </row>
    <row r="339" s="2" customFormat="1" ht="16.8" customHeight="1">
      <c r="A339" s="39"/>
      <c r="B339" s="45"/>
      <c r="C339" s="314" t="s">
        <v>109</v>
      </c>
      <c r="D339" s="314" t="s">
        <v>100</v>
      </c>
      <c r="E339" s="18" t="s">
        <v>1</v>
      </c>
      <c r="F339" s="315">
        <v>375.63499999999999</v>
      </c>
      <c r="G339" s="39"/>
      <c r="H339" s="45"/>
    </row>
    <row r="340" s="2" customFormat="1" ht="16.8" customHeight="1">
      <c r="A340" s="39"/>
      <c r="B340" s="45"/>
      <c r="C340" s="316" t="s">
        <v>2499</v>
      </c>
      <c r="D340" s="39"/>
      <c r="E340" s="39"/>
      <c r="F340" s="39"/>
      <c r="G340" s="39"/>
      <c r="H340" s="45"/>
    </row>
    <row r="341" s="2" customFormat="1">
      <c r="A341" s="39"/>
      <c r="B341" s="45"/>
      <c r="C341" s="314" t="s">
        <v>778</v>
      </c>
      <c r="D341" s="314" t="s">
        <v>779</v>
      </c>
      <c r="E341" s="18" t="s">
        <v>460</v>
      </c>
      <c r="F341" s="315">
        <v>300.50799999999998</v>
      </c>
      <c r="G341" s="39"/>
      <c r="H341" s="45"/>
    </row>
    <row r="342" s="2" customFormat="1">
      <c r="A342" s="39"/>
      <c r="B342" s="45"/>
      <c r="C342" s="314" t="s">
        <v>785</v>
      </c>
      <c r="D342" s="314" t="s">
        <v>786</v>
      </c>
      <c r="E342" s="18" t="s">
        <v>460</v>
      </c>
      <c r="F342" s="315">
        <v>1502.54</v>
      </c>
      <c r="G342" s="39"/>
      <c r="H342" s="45"/>
    </row>
    <row r="343" s="2" customFormat="1">
      <c r="A343" s="39"/>
      <c r="B343" s="45"/>
      <c r="C343" s="314" t="s">
        <v>792</v>
      </c>
      <c r="D343" s="314" t="s">
        <v>793</v>
      </c>
      <c r="E343" s="18" t="s">
        <v>460</v>
      </c>
      <c r="F343" s="315">
        <v>75.126999999999995</v>
      </c>
      <c r="G343" s="39"/>
      <c r="H343" s="45"/>
    </row>
    <row r="344" s="2" customFormat="1">
      <c r="A344" s="39"/>
      <c r="B344" s="45"/>
      <c r="C344" s="314" t="s">
        <v>798</v>
      </c>
      <c r="D344" s="314" t="s">
        <v>799</v>
      </c>
      <c r="E344" s="18" t="s">
        <v>460</v>
      </c>
      <c r="F344" s="315">
        <v>375.63499999999999</v>
      </c>
      <c r="G344" s="39"/>
      <c r="H344" s="45"/>
    </row>
    <row r="345" s="2" customFormat="1" ht="16.8" customHeight="1">
      <c r="A345" s="39"/>
      <c r="B345" s="45"/>
      <c r="C345" s="314" t="s">
        <v>2340</v>
      </c>
      <c r="D345" s="314" t="s">
        <v>1754</v>
      </c>
      <c r="E345" s="18" t="s">
        <v>818</v>
      </c>
      <c r="F345" s="315">
        <v>909.14300000000003</v>
      </c>
      <c r="G345" s="39"/>
      <c r="H345" s="45"/>
    </row>
    <row r="346" s="2" customFormat="1" ht="7.44" customHeight="1">
      <c r="A346" s="39"/>
      <c r="B346" s="172"/>
      <c r="C346" s="173"/>
      <c r="D346" s="173"/>
      <c r="E346" s="173"/>
      <c r="F346" s="173"/>
      <c r="G346" s="173"/>
      <c r="H346" s="45"/>
    </row>
    <row r="347" s="2" customFormat="1">
      <c r="A347" s="39"/>
      <c r="B347" s="39"/>
      <c r="C347" s="39"/>
      <c r="D347" s="39"/>
      <c r="E347" s="39"/>
      <c r="F347" s="39"/>
      <c r="G347" s="39"/>
      <c r="H347" s="39"/>
    </row>
  </sheetData>
  <sheetProtection sheet="1" formatColumns="0" formatRows="0" objects="1" scenarios="1" spinCount="100000" saltValue="H7YQG+UPOt8ORDfuF6F5ae09D129awtqdyEuyCRkup8KO3PS4zlmh1fToJaRxMdMF91ZTeuf57kLykxaSXg+eA==" hashValue="Lz0k0cO3nnAv3WBA6cLHWl/J6UINxfbHn9khwXffMFRYmwsnpc3LqguU677mySEif67Ts0XkQ9A4c1cwmEWX8g==" algorithmName="SHA-512" password="EBEA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Pešek Roman</dc:creator>
  <cp:lastModifiedBy>Pešek Roman</cp:lastModifiedBy>
  <dcterms:created xsi:type="dcterms:W3CDTF">2021-08-31T09:55:47Z</dcterms:created>
  <dcterms:modified xsi:type="dcterms:W3CDTF">2021-08-31T09:55:57Z</dcterms:modified>
</cp:coreProperties>
</file>