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Svodiče přepětí, ..." sheetId="2" r:id="rId2"/>
    <sheet name="SO.02 - Výměna hlavního v..." sheetId="3" r:id="rId3"/>
    <sheet name="SO.03 - 4.n.p._chodby" sheetId="4" r:id="rId4"/>
    <sheet name="SO.04 - 3.n.p._chodby" sheetId="5" r:id="rId5"/>
    <sheet name="SO.07 - 4.n.p._kanceláře" sheetId="6" r:id="rId6"/>
    <sheet name="SO.08 - 3.n.p._kanceláře" sheetId="7" r:id="rId7"/>
    <sheet name="SO.11 - nouzové osvětlení" sheetId="8" r:id="rId8"/>
    <sheet name="SO.12 - 4.n.p._data" sheetId="9" r:id="rId9"/>
    <sheet name="SO.13 - 3.n.p._data" sheetId="10" r:id="rId10"/>
    <sheet name="SO.16 - podhledy" sheetId="11" r:id="rId11"/>
  </sheets>
  <definedNames>
    <definedName name="_xlnm.Print_Area" localSheetId="0">'Rekapitulace stavby'!$D$4:$AO$36,'Rekapitulace stavby'!$C$42:$AQ$65</definedName>
    <definedName name="_xlnm._FilterDatabase" localSheetId="1" hidden="1">'SO.01 - Svodiče přepětí, ...'!$C$81:$K$104</definedName>
    <definedName name="_xlnm.Print_Area" localSheetId="1">'SO.01 - Svodiče přepětí, ...'!$C$45:$J$63,'SO.01 - Svodiče přepětí, ...'!$C$69:$K$104</definedName>
    <definedName name="_xlnm._FilterDatabase" localSheetId="2" hidden="1">'SO.02 - Výměna hlavního v...'!$C$83:$K$102</definedName>
    <definedName name="_xlnm.Print_Area" localSheetId="2">'SO.02 - Výměna hlavního v...'!$C$45:$J$65,'SO.02 - Výměna hlavního v...'!$C$71:$K$102</definedName>
    <definedName name="_xlnm._FilterDatabase" localSheetId="3" hidden="1">'SO.03 - 4.n.p._chodby'!$C$85:$K$190</definedName>
    <definedName name="_xlnm.Print_Area" localSheetId="3">'SO.03 - 4.n.p._chodby'!$C$45:$J$67,'SO.03 - 4.n.p._chodby'!$C$73:$K$190</definedName>
    <definedName name="_xlnm._FilterDatabase" localSheetId="4" hidden="1">'SO.04 - 3.n.p._chodby'!$C$85:$K$184</definedName>
    <definedName name="_xlnm.Print_Area" localSheetId="4">'SO.04 - 3.n.p._chodby'!$C$45:$J$67,'SO.04 - 3.n.p._chodby'!$C$73:$K$184</definedName>
    <definedName name="_xlnm._FilterDatabase" localSheetId="5" hidden="1">'SO.07 - 4.n.p._kanceláře'!$C$83:$K$138</definedName>
    <definedName name="_xlnm.Print_Area" localSheetId="5">'SO.07 - 4.n.p._kanceláře'!$C$45:$J$65,'SO.07 - 4.n.p._kanceláře'!$C$71:$K$138</definedName>
    <definedName name="_xlnm._FilterDatabase" localSheetId="6" hidden="1">'SO.08 - 3.n.p._kanceláře'!$C$83:$K$144</definedName>
    <definedName name="_xlnm.Print_Area" localSheetId="6">'SO.08 - 3.n.p._kanceláře'!$C$45:$J$65,'SO.08 - 3.n.p._kanceláře'!$C$71:$K$144</definedName>
    <definedName name="_xlnm._FilterDatabase" localSheetId="7" hidden="1">'SO.11 - nouzové osvětlení'!$C$83:$K$113</definedName>
    <definedName name="_xlnm.Print_Area" localSheetId="7">'SO.11 - nouzové osvětlení'!$C$45:$J$65,'SO.11 - nouzové osvětlení'!$C$71:$K$113</definedName>
    <definedName name="_xlnm._FilterDatabase" localSheetId="8" hidden="1">'SO.12 - 4.n.p._data'!$C$84:$K$158</definedName>
    <definedName name="_xlnm.Print_Area" localSheetId="8">'SO.12 - 4.n.p._data'!$C$45:$J$66,'SO.12 - 4.n.p._data'!$C$72:$K$158</definedName>
    <definedName name="_xlnm._FilterDatabase" localSheetId="9" hidden="1">'SO.13 - 3.n.p._data'!$C$84:$K$131</definedName>
    <definedName name="_xlnm.Print_Area" localSheetId="9">'SO.13 - 3.n.p._data'!$C$45:$J$66,'SO.13 - 3.n.p._data'!$C$72:$K$131</definedName>
    <definedName name="_xlnm._FilterDatabase" localSheetId="10" hidden="1">'SO.16 - podhledy'!$C$80:$K$152</definedName>
    <definedName name="_xlnm.Print_Area" localSheetId="10">'SO.16 - podhledy'!$C$45:$J$62,'SO.16 - podhledy'!$C$68:$K$152</definedName>
    <definedName name="_xlnm.Print_Titles" localSheetId="0">'Rekapitulace stavby'!$52:$52</definedName>
    <definedName name="_xlnm.Print_Titles" localSheetId="2">'SO.02 - Výměna hlavního v...'!$83:$83</definedName>
    <definedName name="_xlnm.Print_Titles" localSheetId="3">'SO.03 - 4.n.p._chodby'!$85:$85</definedName>
    <definedName name="_xlnm.Print_Titles" localSheetId="4">'SO.04 - 3.n.p._chodby'!$85:$85</definedName>
    <definedName name="_xlnm.Print_Titles" localSheetId="5">'SO.07 - 4.n.p._kanceláře'!$83:$83</definedName>
    <definedName name="_xlnm.Print_Titles" localSheetId="6">'SO.08 - 3.n.p._kanceláře'!$83:$83</definedName>
    <definedName name="_xlnm.Print_Titles" localSheetId="7">'SO.11 - nouzové osvětlení'!$83:$83</definedName>
    <definedName name="_xlnm.Print_Titles" localSheetId="8">'SO.12 - 4.n.p._data'!$84:$84</definedName>
    <definedName name="_xlnm.Print_Titles" localSheetId="9">'SO.13 - 3.n.p._data'!$84:$84</definedName>
    <definedName name="_xlnm.Print_Titles" localSheetId="10">'SO.16 - podhledy'!$80:$80</definedName>
  </definedNames>
  <calcPr fullCalcOnLoad="1"/>
</workbook>
</file>

<file path=xl/sharedStrings.xml><?xml version="1.0" encoding="utf-8"?>
<sst xmlns="http://schemas.openxmlformats.org/spreadsheetml/2006/main" count="8237" uniqueCount="925">
  <si>
    <t>Export Komplet</t>
  </si>
  <si>
    <t>VZ</t>
  </si>
  <si>
    <t>2.0</t>
  </si>
  <si>
    <t>ZAMOK</t>
  </si>
  <si>
    <t>False</t>
  </si>
  <si>
    <t>{80ee147e-90e1-41c8-beed-62bf8919ff4c}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</si>
  <si>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</si>
  <si>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</si>
  <si>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</si>
  <si>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</si>
  <si>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</si>
  <si>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</si>
  <si>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</si>
  <si>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</si>
  <si>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03/2021_VZ_3_revize2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</si>
  <si>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</si>
  <si>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</si>
  <si>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MÚ Chrudim</t>
  </si>
  <si>
    <t>KSO:</t>
  </si>
  <si>
    <t/>
  </si>
  <si>
    <t>CC-CZ:</t>
  </si>
  <si>
    <t>Místo:</t>
  </si>
  <si>
    <t xml:space="preserve"> </t>
  </si>
  <si>
    <t>Datum:</t>
  </si>
  <si>
    <t>15. 7. 2021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</si>
  <si>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</si>
  <si>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</si>
  <si>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</si>
  <si>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</si>
  <si>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</si>
  <si>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</si>
  <si>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</si>
  <si>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</si>
  <si>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</si>
  <si>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Případné uvedené konkrétní typy výrobku určují standard zařízení, mohou být nahrazeny výrobky se stejnými, případně lepšími vlastnostmi.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</si>
  <si>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</si>
  <si>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</si>
  <si>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</si>
  <si>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</si>
  <si>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</si>
  <si>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</si>
  <si>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</si>
  <si>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</si>
  <si>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</si>
  <si>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</si>
  <si>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</si>
  <si>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</si>
  <si>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</si>
  <si>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</si>
  <si>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</si>
  <si>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</si>
  <si>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</si>
  <si>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</si>
  <si>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</si>
  <si>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</si>
  <si>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</si>
  <si>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</si>
  <si>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</si>
  <si>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</si>
  <si>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</si>
  <si>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</si>
  <si>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</si>
  <si>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</si>
  <si>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</si>
  <si>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</si>
  <si>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</si>
  <si>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</si>
  <si>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</si>
  <si>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</si>
  <si>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</si>
  <si>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</si>
  <si>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</si>
  <si>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</si>
  <si>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</si>
  <si>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</si>
  <si>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Svodiče přepětí, centrál STOP</t>
  </si>
  <si>
    <t>STA</t>
  </si>
  <si>
    <t>1</t>
  </si>
  <si>
    <t>{d4ffcedf-ad1e-4529-a620-b5832cbd3b2b}</t>
  </si>
  <si>
    <t>2</t>
  </si>
  <si>
    <t>SO.02</t>
  </si>
  <si>
    <t>Výměna hlavního vedení</t>
  </si>
  <si>
    <t>{90f8bba9-0600-4cee-a970-15a6186662a9}</t>
  </si>
  <si>
    <t>SO.03</t>
  </si>
  <si>
    <t>4.n.p._chodby</t>
  </si>
  <si>
    <t>{0f50e3c9-9487-4820-b9d5-7aaf09dd5f36}</t>
  </si>
  <si>
    <t>SO.04</t>
  </si>
  <si>
    <t>3.n.p._chodby</t>
  </si>
  <si>
    <t>{59fe212d-81a4-451d-92fb-2c63d007fe5c}</t>
  </si>
  <si>
    <t>SO.07</t>
  </si>
  <si>
    <t>4.n.p._kanceláře</t>
  </si>
  <si>
    <t>{6c521d96-ad69-4623-b9f3-204e82743662}</t>
  </si>
  <si>
    <t>SO.08</t>
  </si>
  <si>
    <t>3.n.p._kanceláře</t>
  </si>
  <si>
    <t>{e2369d10-eeb8-426d-8b5b-5aa535857b9b}</t>
  </si>
  <si>
    <t>SO.11</t>
  </si>
  <si>
    <t>nouzové osvětlení</t>
  </si>
  <si>
    <t>{a0173eb4-fa7b-45e6-9427-3847680361d3}</t>
  </si>
  <si>
    <t>SO.12</t>
  </si>
  <si>
    <t>4.n.p._data</t>
  </si>
  <si>
    <t>{a193d5ef-ceda-456e-a9ed-c5162d3c8695}</t>
  </si>
  <si>
    <t>SO.13</t>
  </si>
  <si>
    <t>3.n.p._data</t>
  </si>
  <si>
    <t>{397b410f-9553-4e62-903f-355c88ffef8f}</t>
  </si>
  <si>
    <t>SO.16</t>
  </si>
  <si>
    <t>podhledy</t>
  </si>
  <si>
    <t>{8c675cc9-5e46-4673-98c8-822e7db330c0}</t>
  </si>
  <si>
    <t>KRYCÍ LIST SOUPISU PRACÍ</t>
  </si>
  <si>
    <t>Objekt:</t>
  </si>
  <si>
    <t>SO.01 - Svodiče přepětí, centrál STOP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</si>
  <si>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</si>
  <si>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</si>
  <si>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</si>
  <si>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</si>
  <si>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</si>
  <si>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</si>
  <si>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</si>
  <si>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</si>
  <si>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</si>
  <si>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</si>
  <si>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</si>
  <si>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</si>
  <si>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</si>
  <si>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</si>
  <si>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</si>
  <si>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</si>
  <si>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</si>
  <si>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</si>
  <si>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</si>
  <si>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</si>
  <si>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</si>
  <si>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</si>
  <si>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</si>
  <si>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</si>
  <si>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</si>
  <si>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</si>
  <si>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741120001</t>
  </si>
  <si>
    <t>Montáž vodičů izolovaných měděných bez ukončení uložených pod omítku plných a laněných (např. CY), průřezu žíly 0,35 až 6 mm2</t>
  </si>
  <si>
    <t>m</t>
  </si>
  <si>
    <t>CS ÚRS 2021 01</t>
  </si>
  <si>
    <t>16</t>
  </si>
  <si>
    <t>571846777</t>
  </si>
  <si>
    <t>M</t>
  </si>
  <si>
    <t>34111324</t>
  </si>
  <si>
    <t>kabel silový oheň retardující bezhalogenový s funkční schopností při požáru 180min a P60-R třída reakce na oheň B2cas1d0 jádro Cu 0,6/1kV (1-CXKH-V) 2x1,5mm2</t>
  </si>
  <si>
    <t>32</t>
  </si>
  <si>
    <t>281490029</t>
  </si>
  <si>
    <t>VV</t>
  </si>
  <si>
    <t>30*1,15 'Přepočtené koeficientem množství</t>
  </si>
  <si>
    <t>3</t>
  </si>
  <si>
    <t>741130001</t>
  </si>
  <si>
    <t>Ukončení vodičů izolovaných s označením a zapojením v rozváděči nebo na přístroji, průřezu žíly do 2,5 mm2</t>
  </si>
  <si>
    <t>kus</t>
  </si>
  <si>
    <t>-191087520</t>
  </si>
  <si>
    <t>4</t>
  </si>
  <si>
    <t>741130012</t>
  </si>
  <si>
    <t>Ukončení vodičů izolovaných s označením a zapojením v rozváděči nebo na přístroji, průřezu žíly do 70 mm2</t>
  </si>
  <si>
    <t>1178531527</t>
  </si>
  <si>
    <t>5</t>
  </si>
  <si>
    <t>741130014</t>
  </si>
  <si>
    <t>Ukončení vodičů izolovaných s označením a zapojením v rozváděči nebo na přístroji, průřezu žíly do 120 mm2</t>
  </si>
  <si>
    <t>1922807946</t>
  </si>
  <si>
    <t>6</t>
  </si>
  <si>
    <t>741210001</t>
  </si>
  <si>
    <t>Montáž rozvodnic oceloplechových nebo plastových bez zapojení vodičů běžných, hmotnosti do 20 kg</t>
  </si>
  <si>
    <t>1589516350</t>
  </si>
  <si>
    <t>7</t>
  </si>
  <si>
    <t>357111R</t>
  </si>
  <si>
    <t xml:space="preserve">rozvodnice nástěnná, průhledné dveře, 1 řada, šířka 10 modulárních jednotek, 
pro svodič bleskových proudů, </t>
  </si>
  <si>
    <t>135782258</t>
  </si>
  <si>
    <t>8</t>
  </si>
  <si>
    <t>741210003</t>
  </si>
  <si>
    <t>Montáž rozvodnic oceloplechových nebo plastových bez zapojení vodičů běžných, hmotnosti do 100 kg</t>
  </si>
  <si>
    <t>879051226</t>
  </si>
  <si>
    <t>9</t>
  </si>
  <si>
    <t>3571112R</t>
  </si>
  <si>
    <t>rozvodnice nástěnná, 400x2000x250</t>
  </si>
  <si>
    <t>907800097</t>
  </si>
  <si>
    <t>10</t>
  </si>
  <si>
    <t>741310011</t>
  </si>
  <si>
    <t>Montáž spínačů jedno nebo dvoupólových nástěnných se zapojením vodičů, pro prostředí normální ovladačů, řazení 1/0-tlačítkových zapínacích</t>
  </si>
  <si>
    <t>-1896115880</t>
  </si>
  <si>
    <t>11</t>
  </si>
  <si>
    <t>123613R</t>
  </si>
  <si>
    <t xml:space="preserve">OVLADAC CENTRAL STOP </t>
  </si>
  <si>
    <t>593898024</t>
  </si>
  <si>
    <t>P</t>
  </si>
  <si>
    <t>Poznámka k položce:
V samostatné krabici</t>
  </si>
  <si>
    <t>12</t>
  </si>
  <si>
    <t>741320302</t>
  </si>
  <si>
    <t>Montáž jističů se zapojením vodičů čtyřpólových nn deionových vestavných s elektrickou spouští do 300 A</t>
  </si>
  <si>
    <t>-1213044793</t>
  </si>
  <si>
    <t>13</t>
  </si>
  <si>
    <t>35822675</t>
  </si>
  <si>
    <t>jistič do 250A 3P+N s vypínací schopností 36kA spínací blok pevného provedení bez nadproudových spouští</t>
  </si>
  <si>
    <t>-724601127</t>
  </si>
  <si>
    <t>14</t>
  </si>
  <si>
    <t>3582261R</t>
  </si>
  <si>
    <t>napěťová spoušť, AC/DC 230, 400V</t>
  </si>
  <si>
    <t>1264575829</t>
  </si>
  <si>
    <t>741322011</t>
  </si>
  <si>
    <t>Montáž přepěťových ochran nn se zapojením vodičů svodiče bleskových proudů – typ 1 třípólových, pro impulsní proud do 35 kA</t>
  </si>
  <si>
    <t>1482877952</t>
  </si>
  <si>
    <t>10.937.536</t>
  </si>
  <si>
    <t>Svodič přepětí T1/3, 25kA, s možností bez předjištění, princip jiskřiště (vhodný do neměřené části instalace)</t>
  </si>
  <si>
    <t>259861220</t>
  </si>
  <si>
    <t>HZS</t>
  </si>
  <si>
    <t>Hodinové zúčtovací sazby</t>
  </si>
  <si>
    <t>17</t>
  </si>
  <si>
    <t>HZS4211</t>
  </si>
  <si>
    <t>Hodinové zúčtovací sazby ostatních profesí revizní a kontrolní činnost revizní technik</t>
  </si>
  <si>
    <t>hod</t>
  </si>
  <si>
    <t>512</t>
  </si>
  <si>
    <t>-1206785356</t>
  </si>
  <si>
    <t>SO.02 - Výměna hlavního vedení</t>
  </si>
  <si>
    <t>M - Práce a dodávky M</t>
  </si>
  <si>
    <t xml:space="preserve">    46-M - Zemní práce při extr.mont.pracích</t>
  </si>
  <si>
    <t>-650618623</t>
  </si>
  <si>
    <t>34113277</t>
  </si>
  <si>
    <t>kabel Instalační flexibilní jádro Cu lanované izolace pryž plášť pryž chloroprenová 450/750V (H07RN-F) 5x1,5mm2</t>
  </si>
  <si>
    <t>376585435</t>
  </si>
  <si>
    <t>60*1,15 'Přepočtené koeficientem množství</t>
  </si>
  <si>
    <t>741120003</t>
  </si>
  <si>
    <t>Montáž vodičů izolovaných měděných bez ukončení uložených pod omítku plných a laněných (např. CY), průřezu žíly 10 až 16 mm2</t>
  </si>
  <si>
    <t>515746217</t>
  </si>
  <si>
    <t>34113034</t>
  </si>
  <si>
    <t>kabel instalační jádro Cu plné izolace PVC plášť PVC 450/750V (CYKY) 5x10mm2</t>
  </si>
  <si>
    <t>596952484</t>
  </si>
  <si>
    <t>741121865</t>
  </si>
  <si>
    <t>Demontáž kabelů měděných uložených pod omítku plných kulatých počtu a průřezu žil 4x6 až 10 mm2, 5x4 až 6 mm2, 7x1,5 až 2,5 mm2</t>
  </si>
  <si>
    <t>2041759538</t>
  </si>
  <si>
    <t>741920033</t>
  </si>
  <si>
    <t>Montáž a zhotovení ohnivzdorných konstrukcí pro elektrozařízení přepážek ucpávek ve stropním průchodu</t>
  </si>
  <si>
    <t>m2</t>
  </si>
  <si>
    <t>78226959</t>
  </si>
  <si>
    <t>59081218</t>
  </si>
  <si>
    <t>manžeta požárně ochranná pro průchod PVC,PP,PE potrubí stěnami a stropy š 63mm D 140mm EI120</t>
  </si>
  <si>
    <t>-2074099528</t>
  </si>
  <si>
    <t>Práce a dodávky M</t>
  </si>
  <si>
    <t>46-M</t>
  </si>
  <si>
    <t>Zemní práce při extr.mont.pracích</t>
  </si>
  <si>
    <t>468101413</t>
  </si>
  <si>
    <t>Vysekání rýh pro montáž trubek a kabelů v cihelných zdech hloubky do 3 cm a šířky přes 5 do 7 cm</t>
  </si>
  <si>
    <t>64</t>
  </si>
  <si>
    <t>1036067214</t>
  </si>
  <si>
    <t>-1600632560</t>
  </si>
  <si>
    <t>359720025</t>
  </si>
  <si>
    <t>1*10 'Přepočtené koeficientem množství</t>
  </si>
  <si>
    <t>SO.03 - 4.n.p._chodby</t>
  </si>
  <si>
    <t>VRN - Vedlejší rozpočtové náklady</t>
  </si>
  <si>
    <t xml:space="preserve">    VRN3 - Zařízení staveniště</t>
  </si>
  <si>
    <t>741110511</t>
  </si>
  <si>
    <t>Montáž lišt a kanálků elektroinstalačních se spojkami, ohyby a rohy a s nasunutím do krabic vkládacích s víčkem, šířky do 60 mm</t>
  </si>
  <si>
    <t>784641669</t>
  </si>
  <si>
    <t>34571010</t>
  </si>
  <si>
    <t>lišta elektroinstalační vkládací 18x13mm</t>
  </si>
  <si>
    <t>-1677249928</t>
  </si>
  <si>
    <t>50*1,05 'Přepočtené koeficientem množství</t>
  </si>
  <si>
    <t>741110513</t>
  </si>
  <si>
    <t>Montáž lišt a kanálků elektroinstalačních se spojkami, ohyby a rohy a s nasunutím do krabic vkládacích s víčkem, šířky do přes 120 do 180 mm</t>
  </si>
  <si>
    <t>-59571303</t>
  </si>
  <si>
    <t>165267R</t>
  </si>
  <si>
    <t>DRATENY ZLAB+SPOJKA 110X150 3M</t>
  </si>
  <si>
    <t>R položka</t>
  </si>
  <si>
    <t>-645100718</t>
  </si>
  <si>
    <t>Poznámka k položce:
elektrolyticky pozinkovaný</t>
  </si>
  <si>
    <t>47*1,15 'Přepočtené koeficientem množství</t>
  </si>
  <si>
    <t>741110521</t>
  </si>
  <si>
    <t>Montáž lišt a kanálků elektroinstalačních se spojkami, ohyby a rohy a s nasunutím do krabic vkládacích bez víčka, šířky do 60 mm</t>
  </si>
  <si>
    <t>346145606</t>
  </si>
  <si>
    <t>1141553R</t>
  </si>
  <si>
    <t xml:space="preserve">PERFOROVANÝ KAB. ZLAB 3M 60X50X1.00 S, se vzdáleností podpěr 2,5m </t>
  </si>
  <si>
    <t>710944341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</si>
  <si>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</si>
  <si>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</si>
  <si>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-1105705736</t>
  </si>
  <si>
    <t>34571521</t>
  </si>
  <si>
    <t>krabice pod omítku PVC odbočná kruhová D 70mm s víčkem a svorkovnicí</t>
  </si>
  <si>
    <t>130987730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</si>
  <si>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</si>
  <si>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</si>
  <si>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-1782374490</t>
  </si>
  <si>
    <t>34141029</t>
  </si>
  <si>
    <t>vodič propojovací flexibilní jádro Cu lanované izolace PVC 450/750V (H07V-K) 1x16mm2</t>
  </si>
  <si>
    <t>1205279360</t>
  </si>
  <si>
    <t>52*1,15 'Přepočtené koeficientem množství</t>
  </si>
  <si>
    <t>741122015</t>
  </si>
  <si>
    <t>Montáž kabelů měděných bez ukončení uložených pod omítku plných kulatých (např. CYKY), počtu a průřezu žil 3x1,5 mm2</t>
  </si>
  <si>
    <t>1694961017</t>
  </si>
  <si>
    <t>34111030</t>
  </si>
  <si>
    <t>kabel instalační jádro Cu plné izolace PVC plášť PVC 450/750V (CYKY) 3x1,5mm2</t>
  </si>
  <si>
    <t>90858428</t>
  </si>
  <si>
    <t>630*1,15 'Přepočtené koeficientem množství</t>
  </si>
  <si>
    <t>741122016</t>
  </si>
  <si>
    <t>Montáž kabelů měděných bez ukončení uložených pod omítku plných kulatých (např. CYKY), počtu a průřezu žil 3x2,5 až 6 mm2</t>
  </si>
  <si>
    <t>925377585</t>
  </si>
  <si>
    <t>34111036</t>
  </si>
  <si>
    <t>kabel instalační jádro Cu plné izolace PVC plášť PVC 450/750V (CYKY) 3x2,5mm2</t>
  </si>
  <si>
    <t>1246141654</t>
  </si>
  <si>
    <t>1180*1,15 'Přepočtené koeficientem množství</t>
  </si>
  <si>
    <t>741122032</t>
  </si>
  <si>
    <t>Montáž kabelů měděných bez ukončení uložených pod omítku plných kulatých (např. CYKY), počtu a průřezu žil 5x4 až 6 mm2</t>
  </si>
  <si>
    <t>825727544</t>
  </si>
  <si>
    <t>34111098</t>
  </si>
  <si>
    <t>kabel instalační jádro Cu plné izolace PVC plášť PVC 450/750V (CYKY) 5x4mm2</t>
  </si>
  <si>
    <t>895967426</t>
  </si>
  <si>
    <t>5*1,15 'Přepočtené koeficientem množství</t>
  </si>
  <si>
    <t>-518607840</t>
  </si>
  <si>
    <t>18</t>
  </si>
  <si>
    <t>741130005</t>
  </si>
  <si>
    <t>Ukončení vodičů izolovaných s označením a zapojením v rozváděči nebo na přístroji, průřezu žíly do 10 mm2</t>
  </si>
  <si>
    <t>-1669843448</t>
  </si>
  <si>
    <t>19</t>
  </si>
  <si>
    <t>873707793</t>
  </si>
  <si>
    <t>20</t>
  </si>
  <si>
    <t>-1633159131</t>
  </si>
  <si>
    <t>3571100R</t>
  </si>
  <si>
    <t xml:space="preserve">rozvodnice zapuštěná IP41/20,  vč. N/pE, 600x2000x300 mm, </t>
  </si>
  <si>
    <t>-1084924758</t>
  </si>
  <si>
    <t>Poznámka k položce:
stavební rozvodnice pro vymístění</t>
  </si>
  <si>
    <t>22</t>
  </si>
  <si>
    <t>741320101</t>
  </si>
  <si>
    <t>Montáž jističů se zapojením vodičů jednopólových nn do 25 A bez krytu</t>
  </si>
  <si>
    <t>-1830589447</t>
  </si>
  <si>
    <t>23</t>
  </si>
  <si>
    <t>35822109</t>
  </si>
  <si>
    <t>jistič 1pólový-charakteristika B 10A</t>
  </si>
  <si>
    <t>218254502</t>
  </si>
  <si>
    <t>24</t>
  </si>
  <si>
    <t>-514903197</t>
  </si>
  <si>
    <t>25</t>
  </si>
  <si>
    <t>10.641.27R</t>
  </si>
  <si>
    <t>rozvodnice zapuštěná 144M s průhl</t>
  </si>
  <si>
    <t>-111408940</t>
  </si>
  <si>
    <t>26</t>
  </si>
  <si>
    <t>1784679410</t>
  </si>
  <si>
    <t>27</t>
  </si>
  <si>
    <t>-1929247947</t>
  </si>
  <si>
    <t>28</t>
  </si>
  <si>
    <t>3582210R</t>
  </si>
  <si>
    <t xml:space="preserve">pomocný kontakt </t>
  </si>
  <si>
    <t>1420448345</t>
  </si>
  <si>
    <t>29</t>
  </si>
  <si>
    <t>35822107</t>
  </si>
  <si>
    <t>jistič 1pólový-charakteristika B 6A</t>
  </si>
  <si>
    <t>607895</t>
  </si>
  <si>
    <t>30</t>
  </si>
  <si>
    <t>1756226623</t>
  </si>
  <si>
    <t>31</t>
  </si>
  <si>
    <t>35822111</t>
  </si>
  <si>
    <t>jistič 1pólový-charakteristika B 16A</t>
  </si>
  <si>
    <t>1207113114</t>
  </si>
  <si>
    <t>741320111</t>
  </si>
  <si>
    <t>Montáž jističů se zapojením vodičů jednopólových nn do 63 A bez krytu</t>
  </si>
  <si>
    <t>-980140569</t>
  </si>
  <si>
    <t>33</t>
  </si>
  <si>
    <t>11.016.258</t>
  </si>
  <si>
    <t>jistič 3pólový-charakteristika B 63A</t>
  </si>
  <si>
    <t>-1325089135</t>
  </si>
  <si>
    <t>34</t>
  </si>
  <si>
    <t>741320161</t>
  </si>
  <si>
    <t>Montáž jističů se zapojením vodičů třípólových nn do 25 A bez krytu</t>
  </si>
  <si>
    <t>-1030078573</t>
  </si>
  <si>
    <t>35</t>
  </si>
  <si>
    <t>35822401</t>
  </si>
  <si>
    <t>jistič 3pólový-charakteristika B 16A</t>
  </si>
  <si>
    <t>188851736</t>
  </si>
  <si>
    <t>36</t>
  </si>
  <si>
    <t>741321001</t>
  </si>
  <si>
    <t>Montáž proudových chráničů se zapojením vodičů dvoupólových nn do 25 A bez krytu</t>
  </si>
  <si>
    <t>-896582890</t>
  </si>
  <si>
    <t>37</t>
  </si>
  <si>
    <t>850014108R</t>
  </si>
  <si>
    <t>Chránič proudový s jističem, 10 kA, 2pól, 16A</t>
  </si>
  <si>
    <t>-1676860738</t>
  </si>
  <si>
    <t xml:space="preserve">Poznámka k položce:
charakteristika A
</t>
  </si>
  <si>
    <t>38</t>
  </si>
  <si>
    <t>741321041</t>
  </si>
  <si>
    <t>Montáž proudových chráničů se zapojením vodičů čtyřpólových nn do 63 A bez krytu</t>
  </si>
  <si>
    <t>1253720119</t>
  </si>
  <si>
    <t>39</t>
  </si>
  <si>
    <t>3588920R</t>
  </si>
  <si>
    <t>chránič proudový 4pólový 40A pracovního proudu 0,03A</t>
  </si>
  <si>
    <t>682422074</t>
  </si>
  <si>
    <t>Poznámka k položce:
charakteristika A</t>
  </si>
  <si>
    <t>40</t>
  </si>
  <si>
    <t>741322122</t>
  </si>
  <si>
    <t>Montáž přepěťových ochran nn se zapojením vodičů svodiče přepětí – typ 2 čtyřpólových dvoudílných s vložením modulu</t>
  </si>
  <si>
    <t>-1613517446</t>
  </si>
  <si>
    <t>41</t>
  </si>
  <si>
    <t>8501510916</t>
  </si>
  <si>
    <t>Kombinovaný svodič blesk.proudů a přepětí T1+T2/4, 12,5kA</t>
  </si>
  <si>
    <t>-478605131</t>
  </si>
  <si>
    <t>42</t>
  </si>
  <si>
    <t>741330741</t>
  </si>
  <si>
    <t>Montáž relé nezávislých bez zapojení vodičů časových</t>
  </si>
  <si>
    <t>-348378221</t>
  </si>
  <si>
    <t>43</t>
  </si>
  <si>
    <t>1199829</t>
  </si>
  <si>
    <t>IMPULZNI RELE 20A, 230V</t>
  </si>
  <si>
    <t>-1029265455</t>
  </si>
  <si>
    <t>44</t>
  </si>
  <si>
    <t>1199833</t>
  </si>
  <si>
    <t>BLOK pro víceúrovňové centrální ovládání impulsního relé</t>
  </si>
  <si>
    <t>1089144555</t>
  </si>
  <si>
    <t>45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</si>
  <si>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</si>
  <si>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</si>
  <si>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-1068754082</t>
  </si>
  <si>
    <t>46</t>
  </si>
  <si>
    <t>34539000</t>
  </si>
  <si>
    <t>přístroj spínače jednopólového, řazení 1, 1So šroubové svorky</t>
  </si>
  <si>
    <t>-851380015</t>
  </si>
  <si>
    <t>47</t>
  </si>
  <si>
    <t>750223580</t>
  </si>
  <si>
    <t>48</t>
  </si>
  <si>
    <t>10.621.978</t>
  </si>
  <si>
    <t>Spínač pohybu infra 1000W, IP20</t>
  </si>
  <si>
    <t>677657597</t>
  </si>
  <si>
    <t>49</t>
  </si>
  <si>
    <t>741310214</t>
  </si>
  <si>
    <t>Montáž spínačů jedno nebo dvoupólových polozapuštěných nebo zapuštěných se zapojením vodičů šroubové připojení, pro prostředí normální ovladačů, řazení 1/0So-tlačítkových zapínacích s orientační doutnavkou</t>
  </si>
  <si>
    <t>-88051233</t>
  </si>
  <si>
    <t>50</t>
  </si>
  <si>
    <t>34539005</t>
  </si>
  <si>
    <t>přístroj spínače jednopólového se svorkou N, řazení 1, 1So, 1S šroubové svorky</t>
  </si>
  <si>
    <t>-1428630253</t>
  </si>
  <si>
    <t>51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</si>
  <si>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</si>
  <si>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</si>
  <si>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989438240</t>
  </si>
  <si>
    <t>52</t>
  </si>
  <si>
    <t>34555240</t>
  </si>
  <si>
    <t>přístroj zásuvky zápustné jednonásobné, krytka s clonkami, šroubové svorky</t>
  </si>
  <si>
    <t>18800009</t>
  </si>
  <si>
    <t>53</t>
  </si>
  <si>
    <t>741313041</t>
  </si>
  <si>
    <t>Montáž zásuvek domovních se zapojením vodičů šroubové připojení polozapuštěných nebo zapuštěných 10/16 A, provedení 2P + PE</t>
  </si>
  <si>
    <t>1479959649</t>
  </si>
  <si>
    <t>54</t>
  </si>
  <si>
    <t>34555244</t>
  </si>
  <si>
    <t>přístroj zásuvky zápustné jednonásobné s optickou přepěťovou ochranou, krytka s clonkami, bezšroubové svorky</t>
  </si>
  <si>
    <t>-919833122</t>
  </si>
  <si>
    <t>55</t>
  </si>
  <si>
    <t>34539049</t>
  </si>
  <si>
    <t>kryt spínače jednoduchý</t>
  </si>
  <si>
    <t>359197992</t>
  </si>
  <si>
    <t>56</t>
  </si>
  <si>
    <t>34539051</t>
  </si>
  <si>
    <t>kryt spínače jednoduchý, s průzorem</t>
  </si>
  <si>
    <t>-1678235090</t>
  </si>
  <si>
    <t>57</t>
  </si>
  <si>
    <t>34539027</t>
  </si>
  <si>
    <t>doutnavka orientační 0,5 mA (univerzální), světlo oranžové</t>
  </si>
  <si>
    <t>864786020</t>
  </si>
  <si>
    <t>58</t>
  </si>
  <si>
    <t>34539059</t>
  </si>
  <si>
    <t>rámeček jednonásobný</t>
  </si>
  <si>
    <t>1295502057</t>
  </si>
  <si>
    <t>59</t>
  </si>
  <si>
    <t>741313085</t>
  </si>
  <si>
    <t>Montáž zásuvek domovních se zapojením vodičů šroubové připojení venkovní nebo mokré, provedení 3P + N + PE</t>
  </si>
  <si>
    <t>-530577972</t>
  </si>
  <si>
    <t>60</t>
  </si>
  <si>
    <t>35811477</t>
  </si>
  <si>
    <t>zásuvka nástěnná 16A - 5pól, řazení 3P+N+PE IP44, šroubové svorky</t>
  </si>
  <si>
    <t>147919468</t>
  </si>
  <si>
    <t>61</t>
  </si>
  <si>
    <t>741371002</t>
  </si>
  <si>
    <t>Montáž svítidel zářivkových se zapojením vodičů bytových nebo společenských místností stropních přisazených 1 zdroj s krytem</t>
  </si>
  <si>
    <t>1952210780</t>
  </si>
  <si>
    <t>62</t>
  </si>
  <si>
    <t>123385R</t>
  </si>
  <si>
    <t>SVITIDLO NÁSTĚNNÉ A STROPNÍ</t>
  </si>
  <si>
    <t>1790960868</t>
  </si>
  <si>
    <t xml:space="preserve">Poznámka k položce:
B_nástěnné svítidlo, LED, 28W, 4270lm, 4000K, </t>
  </si>
  <si>
    <t>63</t>
  </si>
  <si>
    <t>741372022</t>
  </si>
  <si>
    <t>Montáž svítidel LED se zapojením vodičů bytových nebo společenských místností přisazených nástěnných panelových, obsahu přes 0,09 do 0,36 m2</t>
  </si>
  <si>
    <t>608100243</t>
  </si>
  <si>
    <t>34774110</t>
  </si>
  <si>
    <t>panel osvětlovací LED dl 600mm</t>
  </si>
  <si>
    <t>-867107999</t>
  </si>
  <si>
    <t>Poznámka k položce:
C_LED svítidlo, vč. rámečku pro přisazení, 17W, 1750lm, 3800K,  600x300mm, IP20</t>
  </si>
  <si>
    <t>65</t>
  </si>
  <si>
    <t>741374841</t>
  </si>
  <si>
    <t>Demontáž svítidel se zachováním funkčnosti v bytových nebo společenských místnostech se standardní paticí (E27, T5, GU10) přisazených, ploše do 0,09 m2</t>
  </si>
  <si>
    <t>-168005543</t>
  </si>
  <si>
    <t>66</t>
  </si>
  <si>
    <t>741910101</t>
  </si>
  <si>
    <t>Montáž výložníků bez kabelových lávek a osazení úchytných prvků typových, šířky do 400 mm nástěnných svařovaných se stojinou a 1 ramenem</t>
  </si>
  <si>
    <t>-554438812</t>
  </si>
  <si>
    <t>67</t>
  </si>
  <si>
    <t>114112R</t>
  </si>
  <si>
    <t>KAB. ZLAB 3M perforovaný _uchytový materiál</t>
  </si>
  <si>
    <t>958232690</t>
  </si>
  <si>
    <t>68</t>
  </si>
  <si>
    <t>-192542851</t>
  </si>
  <si>
    <t>69</t>
  </si>
  <si>
    <t>1618612</t>
  </si>
  <si>
    <t>PODPERA ZLABU DRÁTĚNÉHO 150 GC ZAR.ZINEK</t>
  </si>
  <si>
    <t>-1382422695</t>
  </si>
  <si>
    <t>70</t>
  </si>
  <si>
    <t>95250543</t>
  </si>
  <si>
    <t>nájem za den věže pojízdné š 0,6-0,9m do dl 3,2m v 3,5-4,5m</t>
  </si>
  <si>
    <t>1920103375</t>
  </si>
  <si>
    <t>71</t>
  </si>
  <si>
    <t>460941111</t>
  </si>
  <si>
    <t>Vyplnění rýh vyplnění a omítnutí rýh ve stropech hloubky do 3 cm a šířky do 3 cm</t>
  </si>
  <si>
    <t>-1612999447</t>
  </si>
  <si>
    <t>72</t>
  </si>
  <si>
    <t>468081314</t>
  </si>
  <si>
    <t>Vybourání otvorů ve zdivu cihelném plochy do 0,0225 m2 a tloušťky přes 45 do 60 cm</t>
  </si>
  <si>
    <t>301454581</t>
  </si>
  <si>
    <t>73</t>
  </si>
  <si>
    <t>468091311</t>
  </si>
  <si>
    <t>Vysekání kapes nebo výklenků ve zdivu pro osazení kotevních prvků nebo elektroinstalačního zařízení cihelném, velikosti 7x7x5 cm</t>
  </si>
  <si>
    <t>-987209525</t>
  </si>
  <si>
    <t>74</t>
  </si>
  <si>
    <t>468101411</t>
  </si>
  <si>
    <t>Vysekání rýh pro montáž trubek a kabelů v cihelných zdech hloubky do 3 cm a šířky do 3 cm</t>
  </si>
  <si>
    <t>1338107952</t>
  </si>
  <si>
    <t>75</t>
  </si>
  <si>
    <t>HZS2232</t>
  </si>
  <si>
    <t>Hodinové zúčtovací sazby profesí PSV provádění stavebních instalací elektrikář odborný</t>
  </si>
  <si>
    <t>1685146820</t>
  </si>
  <si>
    <t xml:space="preserve">Poznámka k položce:
Prověření vývodů, přepojení do staveništního rozvaděče
</t>
  </si>
  <si>
    <t>76</t>
  </si>
  <si>
    <t>81300733</t>
  </si>
  <si>
    <t xml:space="preserve">Poznámka k položce:
Demontáž rozvaděče sociálních prostor
</t>
  </si>
  <si>
    <t>77</t>
  </si>
  <si>
    <t>-459271806</t>
  </si>
  <si>
    <t>Poznámka k položce:
Úprava rozvaděče ve vedlejším objektu (odjištění varovného systému)</t>
  </si>
  <si>
    <t>78</t>
  </si>
  <si>
    <t>-1529712673</t>
  </si>
  <si>
    <t>Poznámka k položce:
Demontáž stávající instalace</t>
  </si>
  <si>
    <t>79</t>
  </si>
  <si>
    <t>HZS223R</t>
  </si>
  <si>
    <t>Pojízdné lešení, výška pracovní plochy 2,4m</t>
  </si>
  <si>
    <t>395416611</t>
  </si>
  <si>
    <t>80</t>
  </si>
  <si>
    <t>-473649184</t>
  </si>
  <si>
    <t>VRN</t>
  </si>
  <si>
    <t>Vedlejší rozpočtové náklady</t>
  </si>
  <si>
    <t>VRN3</t>
  </si>
  <si>
    <t>Zařízení staveniště</t>
  </si>
  <si>
    <t>81</t>
  </si>
  <si>
    <t>030001000</t>
  </si>
  <si>
    <t xml:space="preserve">Zařízení staveniště (2,5%)
</t>
  </si>
  <si>
    <t>%</t>
  </si>
  <si>
    <t>1024</t>
  </si>
  <si>
    <t>-2032751396</t>
  </si>
  <si>
    <t>SO.04 - 3.n.p._chodby</t>
  </si>
  <si>
    <t>1652671</t>
  </si>
  <si>
    <t>1141553</t>
  </si>
  <si>
    <t>-809942234</t>
  </si>
  <si>
    <t>750*1,15 'Přepočtené koeficientem množství</t>
  </si>
  <si>
    <t>1240*1,15 'Přepočtené koeficientem množství</t>
  </si>
  <si>
    <t>1559360278</t>
  </si>
  <si>
    <t>803593123</t>
  </si>
  <si>
    <t>1408755639</t>
  </si>
  <si>
    <t xml:space="preserve"> R položka</t>
  </si>
  <si>
    <t>-2101152835</t>
  </si>
  <si>
    <t>-576322284</t>
  </si>
  <si>
    <t>2052098139</t>
  </si>
  <si>
    <t>34555239</t>
  </si>
  <si>
    <t>přístroj zásuvky zápustné jednonásobné, krytka, šroubové svorky</t>
  </si>
  <si>
    <t>-1790301190</t>
  </si>
  <si>
    <t>-1073940081</t>
  </si>
  <si>
    <t>-2099005889</t>
  </si>
  <si>
    <t>-744178975</t>
  </si>
  <si>
    <t>-1491348582</t>
  </si>
  <si>
    <t>-1404070059</t>
  </si>
  <si>
    <t>741372012</t>
  </si>
  <si>
    <t>Montáž svítidel LED se zapojením vodičů bytových nebo společenských místností přisazených nástěnných reflektorových bez pohybového čidla</t>
  </si>
  <si>
    <t>-1760575947</t>
  </si>
  <si>
    <t>123387R</t>
  </si>
  <si>
    <t>Svítidlo nástěnné se smerovatelným světelnýmtokem</t>
  </si>
  <si>
    <t>-1299630552</t>
  </si>
  <si>
    <t>Poznámka k položce:
G_nástěnné svítidlo, LED, 2,5W</t>
  </si>
  <si>
    <t>741372021</t>
  </si>
  <si>
    <t>Montáž svítidel LED se zapojením vodičů bytových nebo společenských místností přisazených nástěnných panelových, obsahu do 0,09 m2</t>
  </si>
  <si>
    <t>-1015170563</t>
  </si>
  <si>
    <t>123386R</t>
  </si>
  <si>
    <t>SIGNALIZACE VSTUPOVAT_NESVTUPOVAT</t>
  </si>
  <si>
    <t>-1591001065</t>
  </si>
  <si>
    <t>Poznámka k položce:
Světelný nápis, podsvícený LED pásky, v duralovém profilu. 
Napájecí napětí 12V stab. ze síťového adapteru, připojení na svorkovnici,
vč. adaptéru a  ovládací klíčenky</t>
  </si>
  <si>
    <t>2020875334</t>
  </si>
  <si>
    <t>978342741</t>
  </si>
  <si>
    <t>1646147912</t>
  </si>
  <si>
    <t>1457763961</t>
  </si>
  <si>
    <t>-919066739</t>
  </si>
  <si>
    <t>-286682146</t>
  </si>
  <si>
    <t>545804244</t>
  </si>
  <si>
    <t>SO.07 - 4.n.p._kanceláře</t>
  </si>
  <si>
    <t>741112061</t>
  </si>
  <si>
    <t>Montáž krabic elektroinstalačních bez napojení na trubky a lišty, demontáže a montáže víčka a přístroje přístrojových zapuštěných plastových kruhových</t>
  </si>
  <si>
    <t>-100953184</t>
  </si>
  <si>
    <t>34571450</t>
  </si>
  <si>
    <t>krabice pod omítku PVC přístrojová kruhová D 70mm</t>
  </si>
  <si>
    <t>1532565366</t>
  </si>
  <si>
    <t>741112071</t>
  </si>
  <si>
    <t>Montáž krabic elektroinstalačních bez napojení na trubky a lišty, demontáže a montáže víčka a přístroje přístrojových lištových plastových jednoduchých</t>
  </si>
  <si>
    <t>914512454</t>
  </si>
  <si>
    <t>34571475</t>
  </si>
  <si>
    <t>krabice lištová PVC přístrojová čtvercová 80x80mm mělká</t>
  </si>
  <si>
    <t>1976019982</t>
  </si>
  <si>
    <t>245418734</t>
  </si>
  <si>
    <t>740*1,15 'Přepočtené koeficientem množství</t>
  </si>
  <si>
    <t>925*1,15 'Přepočtené koeficientem množství</t>
  </si>
  <si>
    <t>741122031</t>
  </si>
  <si>
    <t>Montáž kabelů měděných bez ukončení uložených pod omítku plných kulatých (např. CYKY), počtu a průřezu žil 5x1,5 až 2,5 mm2</t>
  </si>
  <si>
    <t>640899687</t>
  </si>
  <si>
    <t>34111090</t>
  </si>
  <si>
    <t>kabel instalační jádro Cu plné izolace PVC plášť PVC 450/750V (CYKY) 5x1,5mm2</t>
  </si>
  <si>
    <t>1068020957</t>
  </si>
  <si>
    <t>40*1,15 'Přepočtené koeficientem množství</t>
  </si>
  <si>
    <t>741310121</t>
  </si>
  <si>
    <t>Montáž spínačů jedno nebo dvoupólových polozapuštěných nebo zapuštěných se zapojením vodičů bezšroubové připojení přepínačů, řazení 5-sériových</t>
  </si>
  <si>
    <t>-1168454792</t>
  </si>
  <si>
    <t>34539002</t>
  </si>
  <si>
    <t>přístroj přepínače sériového, řazení 5 šroubové svorky</t>
  </si>
  <si>
    <t>-869509985</t>
  </si>
  <si>
    <t>-330706341</t>
  </si>
  <si>
    <t>2038034956</t>
  </si>
  <si>
    <t>34539050</t>
  </si>
  <si>
    <t>kryt spínače dělený</t>
  </si>
  <si>
    <t>-867061916</t>
  </si>
  <si>
    <t>741313042</t>
  </si>
  <si>
    <t>Montáž zásuvek domovních se zapojením vodičů šroubové připojení polozapuštěných nebo zapuštěných 10/16 A, provedení 2P + PE dvojí zapojení pro průběžnou montáž</t>
  </si>
  <si>
    <t>725577471</t>
  </si>
  <si>
    <t>1198172733</t>
  </si>
  <si>
    <t>Poznámka k položce:
bílá</t>
  </si>
  <si>
    <t>492890640</t>
  </si>
  <si>
    <t>187887066</t>
  </si>
  <si>
    <t>Poznámka k položce:
ne-bílá</t>
  </si>
  <si>
    <t>-1766514718</t>
  </si>
  <si>
    <t>-1879629801</t>
  </si>
  <si>
    <t>34539060</t>
  </si>
  <si>
    <t>rámeček dvojnásobný, pro vodorovnou i svislou montáž</t>
  </si>
  <si>
    <t>-1471782598</t>
  </si>
  <si>
    <t>34539061</t>
  </si>
  <si>
    <t>rámeček trojnásobný, pro vodorovnou i svislou montáž</t>
  </si>
  <si>
    <t>-1941575482</t>
  </si>
  <si>
    <t>34539062</t>
  </si>
  <si>
    <t>rámeček čtyřnásobný, pro vodorovnou i svislou montáž</t>
  </si>
  <si>
    <t>205069958</t>
  </si>
  <si>
    <t>34539063</t>
  </si>
  <si>
    <t>rámeček pětinásobný, pro vodorovnou i svislou montáž</t>
  </si>
  <si>
    <t>-1773254112</t>
  </si>
  <si>
    <t>741370002</t>
  </si>
  <si>
    <t>Montáž svítidel žárovkových se zapojením vodičů bytových nebo společenských místností stropních přisazených 1 zdroj se sklem</t>
  </si>
  <si>
    <t>1771175404</t>
  </si>
  <si>
    <t>3481821R</t>
  </si>
  <si>
    <t>svítidlo bytové nástěnné plastové IP41, 18, 26W</t>
  </si>
  <si>
    <t>-29168036</t>
  </si>
  <si>
    <t>741371004</t>
  </si>
  <si>
    <t>Montáž svítidel zářivkových se zapojením vodičů bytových nebo společenských místností stropních přisazených 2 zdroje s krytem</t>
  </si>
  <si>
    <t>-385784907</t>
  </si>
  <si>
    <t>741374823</t>
  </si>
  <si>
    <t>Demontáž svítidel se zachováním funkčnosti v bytových nebo společenských místnostech modulového systému zářivkových, délky přes 1100 mm</t>
  </si>
  <si>
    <t>-1679426256</t>
  </si>
  <si>
    <t>-1842629429</t>
  </si>
  <si>
    <t>468081311</t>
  </si>
  <si>
    <t>Vybourání otvorů ve zdivu cihelném plochy do 0,0225 m2 a tloušťky do 15 cm</t>
  </si>
  <si>
    <t>1741771250</t>
  </si>
  <si>
    <t>1498024834</t>
  </si>
  <si>
    <t>-57136609</t>
  </si>
  <si>
    <t>SO.08 - 3.n.p._kanceláře</t>
  </si>
  <si>
    <t>1813808034</t>
  </si>
  <si>
    <t>770*1,15 'Přepočtené koeficientem množství</t>
  </si>
  <si>
    <t>905*1,15 'Přepočtené koeficientem množství</t>
  </si>
  <si>
    <t>10*1,15 'Přepočtené koeficientem množství</t>
  </si>
  <si>
    <t>221803465</t>
  </si>
  <si>
    <t>1448254642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</si>
  <si>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</si>
  <si>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</si>
  <si>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321404266</t>
  </si>
  <si>
    <t>34539003</t>
  </si>
  <si>
    <t>přístroj přepínače střídavého, řazení 6, 6So šroubové svorky</t>
  </si>
  <si>
    <t>1179469226</t>
  </si>
  <si>
    <t>741310238</t>
  </si>
  <si>
    <t>Montáž spínačů jedno nebo dvoupólových polozapuštěných nebo zapuštěných se zapojením vodičů šroubové připojení, pro prostředí normální přepínačů, řazení 6+6-dvojitých střídavých</t>
  </si>
  <si>
    <t>1747122107</t>
  </si>
  <si>
    <t>34539007</t>
  </si>
  <si>
    <t>přístroj přepínače dvojitého střídavého, řazení 6+6(6+1) šroubové svorky</t>
  </si>
  <si>
    <t>1951512146</t>
  </si>
  <si>
    <t>339523027</t>
  </si>
  <si>
    <t>658433926</t>
  </si>
  <si>
    <t>-873976111</t>
  </si>
  <si>
    <t>2027996234</t>
  </si>
  <si>
    <t>-1777068636</t>
  </si>
  <si>
    <t>-1513698255</t>
  </si>
  <si>
    <t>1909025809</t>
  </si>
  <si>
    <t>-1869980036</t>
  </si>
  <si>
    <t>386645333</t>
  </si>
  <si>
    <t>100949033</t>
  </si>
  <si>
    <t>-1324479448</t>
  </si>
  <si>
    <t>1152658714</t>
  </si>
  <si>
    <t>1182507339</t>
  </si>
  <si>
    <t>1033644334</t>
  </si>
  <si>
    <t>3482374R</t>
  </si>
  <si>
    <t>svítidlo LED interiérové s krytemí, 1x18W, délka 1200mm</t>
  </si>
  <si>
    <t>-599413437</t>
  </si>
  <si>
    <t>-607822667</t>
  </si>
  <si>
    <t>751230476</t>
  </si>
  <si>
    <t>SO.11 - nouzové osvětlení</t>
  </si>
  <si>
    <t>-285081234</t>
  </si>
  <si>
    <t>206*1,15 'Přepočtené koeficientem množství</t>
  </si>
  <si>
    <t>741371032</t>
  </si>
  <si>
    <t>Montáž svítidel zářivkových se zapojením vodičů bytových nebo společenských místností nástěnných přisazených 1 zdroj kompaktní</t>
  </si>
  <si>
    <t>-67737917</t>
  </si>
  <si>
    <t>3483810R</t>
  </si>
  <si>
    <t>svítidlo LED  dočasné nouzové osvětlení, IP40, 1x3W, 3h</t>
  </si>
  <si>
    <t>451284568</t>
  </si>
  <si>
    <t>zadní schodiště</t>
  </si>
  <si>
    <t>hlavní schodiště</t>
  </si>
  <si>
    <t>3.n.p.</t>
  </si>
  <si>
    <t>4.n.p.</t>
  </si>
  <si>
    <t>Součet</t>
  </si>
  <si>
    <t>163267719</t>
  </si>
  <si>
    <t>3483811R</t>
  </si>
  <si>
    <t>svítidlo LED  dočasné nouzové osvětlení s piktogramem, IP40, 1x3W, 3h</t>
  </si>
  <si>
    <t>1973301474</t>
  </si>
  <si>
    <t>-1624955720</t>
  </si>
  <si>
    <t>SO.12 - 4.n.p._data</t>
  </si>
  <si>
    <t xml:space="preserve">    742 - Elektroinstalace - slaboproud</t>
  </si>
  <si>
    <t>741110043</t>
  </si>
  <si>
    <t>Montáž trubek elektroinstalačních s nasunutím nebo našroubováním do krabic plastových ohebných, uložených pevně, vnější Ø přes 35 mm</t>
  </si>
  <si>
    <t>-1848385833</t>
  </si>
  <si>
    <t>34571360</t>
  </si>
  <si>
    <t>trubka elektroinstalační HDPE tuhá dvouplášťová korugovaná D 32/40mm</t>
  </si>
  <si>
    <t>1848998716</t>
  </si>
  <si>
    <t>55*1,05 'Přepočtené koeficientem množství</t>
  </si>
  <si>
    <t>741110062</t>
  </si>
  <si>
    <t>Montáž trubek elektroinstalačních s nasunutím nebo našroubováním do krabic plastových ohebných, uložených pod omítku, vnější Ø přes 23 do 35 mm</t>
  </si>
  <si>
    <t>-1670014940</t>
  </si>
  <si>
    <t>34571073</t>
  </si>
  <si>
    <t>trubka elektroinstalační ohebná z PVC (EN) 2325</t>
  </si>
  <si>
    <t>279969270</t>
  </si>
  <si>
    <t>196*1,05 'Přepočtené koeficientem množství</t>
  </si>
  <si>
    <t>741110424</t>
  </si>
  <si>
    <t>Montáž hadic ochranných s nasunutím do krabic kovových, uložených pevně, Ø přes 75 do 100 mm</t>
  </si>
  <si>
    <t>862454740</t>
  </si>
  <si>
    <t>34571358</t>
  </si>
  <si>
    <t>trubka elektroinstalační ohebná dvouplášťová korugovaná (chránička) D 136/160mm, HDPE+LDPE</t>
  </si>
  <si>
    <t>1484072969</t>
  </si>
  <si>
    <t>34571353</t>
  </si>
  <si>
    <t>trubka elektroinstalační ohebná dvouplášťová korugovaná (chránička) D 61/75mm, HDPE+LDPE</t>
  </si>
  <si>
    <t>1855395716</t>
  </si>
  <si>
    <t>-1482947792</t>
  </si>
  <si>
    <t>1384266R</t>
  </si>
  <si>
    <t>DRATENY ZLAB+SPOJKA 60X60 3M</t>
  </si>
  <si>
    <t>-37530623</t>
  </si>
  <si>
    <t>Poznámka k položce:
elektrolyticky zinkovaný</t>
  </si>
  <si>
    <t>741110514</t>
  </si>
  <si>
    <t>Montáž lišt a kanálků elektroinstalačních se spojkami, ohyby a rohy a s nasunutím do krabic vkládacích s víčkem, šířky do přes 180 do 250 mm</t>
  </si>
  <si>
    <t>98367185</t>
  </si>
  <si>
    <t>1384274R</t>
  </si>
  <si>
    <t xml:space="preserve">DRATENY ZLAB+SPOJKA 110X200 3M
</t>
  </si>
  <si>
    <t>-1726550368</t>
  </si>
  <si>
    <t>-340443801</t>
  </si>
  <si>
    <t>1384276R</t>
  </si>
  <si>
    <t>DRATENY ZLAB+SPOJKA DZI 110X400 BZNCR 3M</t>
  </si>
  <si>
    <t>-1564365913</t>
  </si>
  <si>
    <t>562731632</t>
  </si>
  <si>
    <t>-711067011</t>
  </si>
  <si>
    <t>-1839612805</t>
  </si>
  <si>
    <t>229665170</t>
  </si>
  <si>
    <t>-856295567</t>
  </si>
  <si>
    <t>74233000R</t>
  </si>
  <si>
    <t>Montáž strukturované kabeláže rozvaděče skříňového</t>
  </si>
  <si>
    <t>1631675392</t>
  </si>
  <si>
    <t>111111R</t>
  </si>
  <si>
    <t>Rozvaděč data (2xKNURR 800x1000x2000, patch panel Panduit 24 portů nestíněný, kat. 6, ventulace)</t>
  </si>
  <si>
    <t>66341311</t>
  </si>
  <si>
    <t>-1705037558</t>
  </si>
  <si>
    <t>-1747250873</t>
  </si>
  <si>
    <t>-1035903734</t>
  </si>
  <si>
    <t>-44861047</t>
  </si>
  <si>
    <t>728875334</t>
  </si>
  <si>
    <t>331908302</t>
  </si>
  <si>
    <t>-1212430822</t>
  </si>
  <si>
    <t>-1169424346</t>
  </si>
  <si>
    <t>742</t>
  </si>
  <si>
    <t>Elektroinstalace - slaboproud</t>
  </si>
  <si>
    <t>742121001</t>
  </si>
  <si>
    <t>Montáž kabelů sdělovacích pro vnitřní rozvody počtu žil do 15</t>
  </si>
  <si>
    <t>54922973</t>
  </si>
  <si>
    <t>9869+4080+2280+2970</t>
  </si>
  <si>
    <t>34121262</t>
  </si>
  <si>
    <t>kabel datový jádro Cu plné plášť PVC (U/UTP) kat. 5e</t>
  </si>
  <si>
    <t>-478816625</t>
  </si>
  <si>
    <t>9869+11424+6229+11200</t>
  </si>
  <si>
    <t>38722*1,2 'Přepočtené koeficientem množství</t>
  </si>
  <si>
    <t>742121002</t>
  </si>
  <si>
    <t>Montáž kabelů sdělovacích pro vnitřní rozvody počtu žil přes 15</t>
  </si>
  <si>
    <t>-151197421</t>
  </si>
  <si>
    <t>34121080</t>
  </si>
  <si>
    <t>kabel sdělovací stíněný laminovanou Al fólií s příložným Cu drátem jádro Cu plné izolace PVC plášť PVC 100V (SYKFY) 50x2x0,5mm2</t>
  </si>
  <si>
    <t>-323402348</t>
  </si>
  <si>
    <t>30*1,2 'Přepočtené koeficientem množství</t>
  </si>
  <si>
    <t>1335547888</t>
  </si>
  <si>
    <t>ADI.0051522.URS</t>
  </si>
  <si>
    <t>Optický kabel, 24 vláken</t>
  </si>
  <si>
    <t>-101070917</t>
  </si>
  <si>
    <t>10*1,2 'Přepočtené koeficientem množství</t>
  </si>
  <si>
    <t>742330041</t>
  </si>
  <si>
    <t>Montáž strukturované kabeláže zásuvek datových pod omítku, do nábytku, do parapetního žlabu nebo podlahové krabice jednozásuvky</t>
  </si>
  <si>
    <t>-360469775</t>
  </si>
  <si>
    <t>1150204R</t>
  </si>
  <si>
    <t>ZASUVKA RJ45 Cat. 5e UTP, komplet</t>
  </si>
  <si>
    <t>-1895796907</t>
  </si>
  <si>
    <t>742330042</t>
  </si>
  <si>
    <t>Montáž strukturované kabeláže zásuvek datových pod omítku, do nábytku, do parapetního žlabu nebo podlahové krabice dvouzásuvky</t>
  </si>
  <si>
    <t>2023781276</t>
  </si>
  <si>
    <t>1232878</t>
  </si>
  <si>
    <t>ZASUVKA 2xRJ45 Cat. 5e UTP , komplet</t>
  </si>
  <si>
    <t>-692234430</t>
  </si>
  <si>
    <t>-1451508522</t>
  </si>
  <si>
    <t>1209398946</t>
  </si>
  <si>
    <t>Poznámka k položce:
Oživení systému</t>
  </si>
  <si>
    <t>1206783144</t>
  </si>
  <si>
    <t>Poznámka k položce:
Uchycení kabelů pod stropem v podlažích 1.pp, 1.np, 2.np, 3.np</t>
  </si>
  <si>
    <t>HZS2492</t>
  </si>
  <si>
    <t>Hodinové zúčtovací sazby profesí PSV zednické výpomoci a pomocné práce PSV pomocný dělník PSV</t>
  </si>
  <si>
    <t>-1658164993</t>
  </si>
  <si>
    <t xml:space="preserve">Poznámka k položce:
příprava, provedení a začištění vstupů do prostoru pro stoupací vedení </t>
  </si>
  <si>
    <t>SO.13 - 3.n.p._data</t>
  </si>
  <si>
    <t>220*1,05 'Přepočtené koeficientem množství</t>
  </si>
  <si>
    <t>1242389226</t>
  </si>
  <si>
    <t>34571012</t>
  </si>
  <si>
    <t>lišta elektroinstalační vkládací 40x15mm</t>
  </si>
  <si>
    <t>381017458</t>
  </si>
  <si>
    <t>40*1,05 'Přepočtené koeficientem množství</t>
  </si>
  <si>
    <t>34571002</t>
  </si>
  <si>
    <t>lišta elektroinstalační hranatá PVC 60x40mm</t>
  </si>
  <si>
    <t>1793863383</t>
  </si>
  <si>
    <t>25*1,05 'Přepočtené koeficientem množství</t>
  </si>
  <si>
    <t>-1375443189</t>
  </si>
  <si>
    <t>-993557857</t>
  </si>
  <si>
    <t>-251654356</t>
  </si>
  <si>
    <t>41092090</t>
  </si>
  <si>
    <t>1531172949</t>
  </si>
  <si>
    <t>-1166286841</t>
  </si>
  <si>
    <t>-1673424542</t>
  </si>
  <si>
    <t>726436161</t>
  </si>
  <si>
    <t>1579477085</t>
  </si>
  <si>
    <t>1232878R</t>
  </si>
  <si>
    <t>1339601129</t>
  </si>
  <si>
    <t>-577873296</t>
  </si>
  <si>
    <t>SO.16 - podhledy</t>
  </si>
  <si>
    <t>HSV - Práce a dodávky HSV</t>
  </si>
  <si>
    <t xml:space="preserve">    9 - Ostatní konstrukce a práce, bourání</t>
  </si>
  <si>
    <t>HSV</t>
  </si>
  <si>
    <t>Práce a dodávky HSV</t>
  </si>
  <si>
    <t>Ostatní konstrukce a práce, bourání</t>
  </si>
  <si>
    <t>1111111R</t>
  </si>
  <si>
    <t>podhled chodby - protipožární</t>
  </si>
  <si>
    <t>-664439382</t>
  </si>
  <si>
    <t>Poznámka k položce:
1-4.n.p.</t>
  </si>
  <si>
    <t>112,2</t>
  </si>
  <si>
    <t>1111112R</t>
  </si>
  <si>
    <t>764749395</t>
  </si>
  <si>
    <t>Poznámka k položce:
Revizní otvor</t>
  </si>
  <si>
    <t>1111115R</t>
  </si>
  <si>
    <t>3.n.p. podhled kanceláře - klasik</t>
  </si>
  <si>
    <t>1008119895</t>
  </si>
  <si>
    <t>301, 303</t>
  </si>
  <si>
    <t>28,7+21,9</t>
  </si>
  <si>
    <t>305, -</t>
  </si>
  <si>
    <t>43,7</t>
  </si>
  <si>
    <t>307, 309</t>
  </si>
  <si>
    <t>17,8+19,4</t>
  </si>
  <si>
    <t>311, -</t>
  </si>
  <si>
    <t>315, 317</t>
  </si>
  <si>
    <t>16,8+21,6</t>
  </si>
  <si>
    <t>300a, 300</t>
  </si>
  <si>
    <t>31,4+18</t>
  </si>
  <si>
    <t>302, 304</t>
  </si>
  <si>
    <t>16,5+15,5</t>
  </si>
  <si>
    <t>306, 308a</t>
  </si>
  <si>
    <t>17+16</t>
  </si>
  <si>
    <t>308, 310</t>
  </si>
  <si>
    <t>16,2+17</t>
  </si>
  <si>
    <t>312, 314</t>
  </si>
  <si>
    <t>32,8+33,6</t>
  </si>
  <si>
    <t>316, 318</t>
  </si>
  <si>
    <t>15,2+18,2</t>
  </si>
  <si>
    <t>320+320a</t>
  </si>
  <si>
    <t>16+16</t>
  </si>
  <si>
    <t>1111116R</t>
  </si>
  <si>
    <t>4.n.p. podhled kanceláře_zateplený, vč. parotěsné folie, vata 15cm</t>
  </si>
  <si>
    <t>-1028051532</t>
  </si>
  <si>
    <t>401, 401a</t>
  </si>
  <si>
    <t>18,6+8,9+21,5</t>
  </si>
  <si>
    <t>403, 404a</t>
  </si>
  <si>
    <t>14+28,1</t>
  </si>
  <si>
    <t>405, 407</t>
  </si>
  <si>
    <t>19+19,2</t>
  </si>
  <si>
    <t>409, -</t>
  </si>
  <si>
    <t>18,2</t>
  </si>
  <si>
    <t>413, 415</t>
  </si>
  <si>
    <t>16,8+21,1</t>
  </si>
  <si>
    <t>400a, 400</t>
  </si>
  <si>
    <t>30,3+17,3</t>
  </si>
  <si>
    <t>402, 404</t>
  </si>
  <si>
    <t>16,4+16,2</t>
  </si>
  <si>
    <t>406, 408</t>
  </si>
  <si>
    <t>410, 412, 414</t>
  </si>
  <si>
    <t>16+16+16</t>
  </si>
  <si>
    <t>416a, 416</t>
  </si>
  <si>
    <t>16+33,6</t>
  </si>
  <si>
    <t>418, 420</t>
  </si>
  <si>
    <t>15+17,5</t>
  </si>
  <si>
    <t>420a, 422</t>
  </si>
  <si>
    <t>1111117R</t>
  </si>
  <si>
    <t>místnost - výmalba, stavební začištění</t>
  </si>
  <si>
    <t>255379861</t>
  </si>
  <si>
    <t>1111118R</t>
  </si>
  <si>
    <t>vystěhování a zpětné nastěhování nábytku jednotlivých kanceláří</t>
  </si>
  <si>
    <t>-1517318922</t>
  </si>
  <si>
    <t>1111119R</t>
  </si>
  <si>
    <t>rozebrání a opětovné složení dřevěného obkladu</t>
  </si>
  <si>
    <t>941463111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</si>
</sst>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17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23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03/2021_VZ_3_revize2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MÚ Chrudim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15. 7. 2021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MÚ Chrudim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ROUND(SUM(AG55:AG64),2)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ROUND(SUM(AS55:AS64),2)</f>
        <v>0</v>
      </c>
      <c r="AT54" s="106">
        <f>ROUND(SUM(AV54:AW54),2)</f>
        <v>0</v>
      </c>
      <c r="AU54" s="107">
        <f>ROUND(SUM(AU55:AU64),5)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ROUND(SUM(AZ55:AZ64),2)</f>
        <v>0</v>
      </c>
      <c r="BA54" s="106">
        <f>ROUND(SUM(BA55:BA64),2)</f>
        <v>0</v>
      </c>
      <c r="BB54" s="106">
        <f>ROUND(SUM(BB55:BB64),2)</f>
        <v>0</v>
      </c>
      <c r="BC54" s="106">
        <f>ROUND(SUM(BC55:BC64),2)</f>
        <v>0</v>
      </c>
      <c r="BD54" s="108">
        <f>ROUND(SUM(BD55:BD64),2)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'SO.01 - Svodiče přepětí,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'SO.01 - Svodiče přepětí, ...'!P82</f>
        <v>0</v>
      </c>
      <c r="AV55" s="120">
        <f>'SO.01 - Svodiče přepětí, ...'!J33</f>
        <v>0</v>
      </c>
      <c r="AW55" s="120">
        <f>'SO.01 - Svodiče přepětí, ...'!J34</f>
        <v>0</v>
      </c>
      <c r="AX55" s="120">
        <f>'SO.01 - Svodiče přepětí, ...'!J35</f>
        <v>0</v>
      </c>
      <c r="AY55" s="120">
        <f>'SO.01 - Svodiče přepětí, ...'!J36</f>
        <v>0</v>
      </c>
      <c r="AZ55" s="120">
        <f>'SO.01 - Svodiče přepětí, ...'!F33</f>
        <v>0</v>
      </c>
      <c r="BA55" s="120">
        <f>'SO.01 - Svodiče přepětí, ...'!F34</f>
        <v>0</v>
      </c>
      <c r="BB55" s="120">
        <f>'SO.01 - Svodiče přepětí, ...'!F35</f>
        <v>0</v>
      </c>
      <c r="BC55" s="120">
        <f>'SO.01 - Svodiče přepětí, ...'!F36</f>
        <v>0</v>
      </c>
      <c r="BD55" s="122">
        <f>'SO.01 - Svodiče přepětí, ...'!F37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'SO.02 - Výměna hlavního v...'!J30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'SO.02 - Výměna hlavního v...'!P84</f>
        <v>0</v>
      </c>
      <c r="AV56" s="120">
        <f>'SO.02 - Výměna hlavního v...'!J33</f>
        <v>0</v>
      </c>
      <c r="AW56" s="120">
        <f>'SO.02 - Výměna hlavního v...'!J34</f>
        <v>0</v>
      </c>
      <c r="AX56" s="120">
        <f>'SO.02 - Výměna hlavního v...'!J35</f>
        <v>0</v>
      </c>
      <c r="AY56" s="120">
        <f>'SO.02 - Výměna hlavního v...'!J36</f>
        <v>0</v>
      </c>
      <c r="AZ56" s="120">
        <f>'SO.02 - Výměna hlavního v...'!F33</f>
        <v>0</v>
      </c>
      <c r="BA56" s="120">
        <f>'SO.02 - Výměna hlavního v...'!F34</f>
        <v>0</v>
      </c>
      <c r="BB56" s="120">
        <f>'SO.02 - Výměna hlavního v...'!F35</f>
        <v>0</v>
      </c>
      <c r="BC56" s="120">
        <f>'SO.02 - Výměna hlavního v...'!F36</f>
        <v>0</v>
      </c>
      <c r="BD56" s="122">
        <f>'SO.02 - Výměna hlavního v...'!F37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91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'SO.03 - 4.n.p._chodby'!J30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'SO.03 - 4.n.p._chodby'!P86</f>
        <v>0</v>
      </c>
      <c r="AV57" s="120">
        <f>'SO.03 - 4.n.p._chodby'!J33</f>
        <v>0</v>
      </c>
      <c r="AW57" s="120">
        <f>'SO.03 - 4.n.p._chodby'!J34</f>
        <v>0</v>
      </c>
      <c r="AX57" s="120">
        <f>'SO.03 - 4.n.p._chodby'!J35</f>
        <v>0</v>
      </c>
      <c r="AY57" s="120">
        <f>'SO.03 - 4.n.p._chodby'!J36</f>
        <v>0</v>
      </c>
      <c r="AZ57" s="120">
        <f>'SO.03 - 4.n.p._chodby'!F33</f>
        <v>0</v>
      </c>
      <c r="BA57" s="120">
        <f>'SO.03 - 4.n.p._chodby'!F34</f>
        <v>0</v>
      </c>
      <c r="BB57" s="120">
        <f>'SO.03 - 4.n.p._chodby'!F35</f>
        <v>0</v>
      </c>
      <c r="BC57" s="120">
        <f>'SO.03 - 4.n.p._chodby'!F36</f>
        <v>0</v>
      </c>
      <c r="BD57" s="122">
        <f>'SO.03 - 4.n.p._chodby'!F37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pans="1:91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'SO.04 - 3.n.p._chodby'!J30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'SO.04 - 3.n.p._chodby'!P86</f>
        <v>0</v>
      </c>
      <c r="AV58" s="120">
        <f>'SO.04 - 3.n.p._chodby'!J33</f>
        <v>0</v>
      </c>
      <c r="AW58" s="120">
        <f>'SO.04 - 3.n.p._chodby'!J34</f>
        <v>0</v>
      </c>
      <c r="AX58" s="120">
        <f>'SO.04 - 3.n.p._chodby'!J35</f>
        <v>0</v>
      </c>
      <c r="AY58" s="120">
        <f>'SO.04 - 3.n.p._chodby'!J36</f>
        <v>0</v>
      </c>
      <c r="AZ58" s="120">
        <f>'SO.04 - 3.n.p._chodby'!F33</f>
        <v>0</v>
      </c>
      <c r="BA58" s="120">
        <f>'SO.04 - 3.n.p._chodby'!F34</f>
        <v>0</v>
      </c>
      <c r="BB58" s="120">
        <f>'SO.04 - 3.n.p._chodby'!F35</f>
        <v>0</v>
      </c>
      <c r="BC58" s="120">
        <f>'SO.04 - 3.n.p._chodby'!F36</f>
        <v>0</v>
      </c>
      <c r="BD58" s="122">
        <f>'SO.04 - 3.n.p._chodby'!F37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pans="1:91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'SO.07 - 4.n.p._kanceláře'!J30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19">
        <v>0</v>
      </c>
      <c r="AT59" s="120">
        <f>ROUND(SUM(AV59:AW59),2)</f>
        <v>0</v>
      </c>
      <c r="AU59" s="121">
        <f>'SO.07 - 4.n.p._kanceláře'!P84</f>
        <v>0</v>
      </c>
      <c r="AV59" s="120">
        <f>'SO.07 - 4.n.p._kanceláře'!J33</f>
        <v>0</v>
      </c>
      <c r="AW59" s="120">
        <f>'SO.07 - 4.n.p._kanceláře'!J34</f>
        <v>0</v>
      </c>
      <c r="AX59" s="120">
        <f>'SO.07 - 4.n.p._kanceláře'!J35</f>
        <v>0</v>
      </c>
      <c r="AY59" s="120">
        <f>'SO.07 - 4.n.p._kanceláře'!J36</f>
        <v>0</v>
      </c>
      <c r="AZ59" s="120">
        <f>'SO.07 - 4.n.p._kanceláře'!F33</f>
        <v>0</v>
      </c>
      <c r="BA59" s="120">
        <f>'SO.07 - 4.n.p._kanceláře'!F34</f>
        <v>0</v>
      </c>
      <c r="BB59" s="120">
        <f>'SO.07 - 4.n.p._kanceláře'!F35</f>
        <v>0</v>
      </c>
      <c r="BC59" s="120">
        <f>'SO.07 - 4.n.p._kanceláře'!F36</f>
        <v>0</v>
      </c>
      <c r="BD59" s="122">
        <f>'SO.07 - 4.n.p._kanceláře'!F37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pans="1:91" s="7" customFormat="1" ht="16.5" customHeight="1">
      <c r="A60" s="111" t="s">
        <v>73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'SO.08 - 3.n.p._kanceláře'!J30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76</v>
      </c>
      <c r="AR60" s="118"/>
      <c r="AS60" s="119">
        <v>0</v>
      </c>
      <c r="AT60" s="120">
        <f>ROUND(SUM(AV60:AW60),2)</f>
        <v>0</v>
      </c>
      <c r="AU60" s="121">
        <f>'SO.08 - 3.n.p._kanceláře'!P84</f>
        <v>0</v>
      </c>
      <c r="AV60" s="120">
        <f>'SO.08 - 3.n.p._kanceláře'!J33</f>
        <v>0</v>
      </c>
      <c r="AW60" s="120">
        <f>'SO.08 - 3.n.p._kanceláře'!J34</f>
        <v>0</v>
      </c>
      <c r="AX60" s="120">
        <f>'SO.08 - 3.n.p._kanceláře'!J35</f>
        <v>0</v>
      </c>
      <c r="AY60" s="120">
        <f>'SO.08 - 3.n.p._kanceláře'!J36</f>
        <v>0</v>
      </c>
      <c r="AZ60" s="120">
        <f>'SO.08 - 3.n.p._kanceláře'!F33</f>
        <v>0</v>
      </c>
      <c r="BA60" s="120">
        <f>'SO.08 - 3.n.p._kanceláře'!F34</f>
        <v>0</v>
      </c>
      <c r="BB60" s="120">
        <f>'SO.08 - 3.n.p._kanceláře'!F35</f>
        <v>0</v>
      </c>
      <c r="BC60" s="120">
        <f>'SO.08 - 3.n.p._kanceláře'!F36</f>
        <v>0</v>
      </c>
      <c r="BD60" s="122">
        <f>'SO.08 - 3.n.p._kanceláře'!F37</f>
        <v>0</v>
      </c>
      <c r="BE60" s="7"/>
      <c r="BT60" s="123" t="s">
        <v>77</v>
      </c>
      <c r="BV60" s="123" t="s">
        <v>71</v>
      </c>
      <c r="BW60" s="123" t="s">
        <v>94</v>
      </c>
      <c r="BX60" s="123" t="s">
        <v>5</v>
      </c>
      <c r="CL60" s="123" t="s">
        <v>19</v>
      </c>
      <c r="CM60" s="123" t="s">
        <v>79</v>
      </c>
    </row>
    <row r="61" spans="1:91" s="7" customFormat="1" ht="16.5" customHeight="1">
      <c r="A61" s="111" t="s">
        <v>73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'SO.11 - nouzové osvětlení'!J30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76</v>
      </c>
      <c r="AR61" s="118"/>
      <c r="AS61" s="119">
        <v>0</v>
      </c>
      <c r="AT61" s="120">
        <f>ROUND(SUM(AV61:AW61),2)</f>
        <v>0</v>
      </c>
      <c r="AU61" s="121">
        <f>'SO.11 - nouzové osvětlení'!P84</f>
        <v>0</v>
      </c>
      <c r="AV61" s="120">
        <f>'SO.11 - nouzové osvětlení'!J33</f>
        <v>0</v>
      </c>
      <c r="AW61" s="120">
        <f>'SO.11 - nouzové osvětlení'!J34</f>
        <v>0</v>
      </c>
      <c r="AX61" s="120">
        <f>'SO.11 - nouzové osvětlení'!J35</f>
        <v>0</v>
      </c>
      <c r="AY61" s="120">
        <f>'SO.11 - nouzové osvětlení'!J36</f>
        <v>0</v>
      </c>
      <c r="AZ61" s="120">
        <f>'SO.11 - nouzové osvětlení'!F33</f>
        <v>0</v>
      </c>
      <c r="BA61" s="120">
        <f>'SO.11 - nouzové osvětlení'!F34</f>
        <v>0</v>
      </c>
      <c r="BB61" s="120">
        <f>'SO.11 - nouzové osvětlení'!F35</f>
        <v>0</v>
      </c>
      <c r="BC61" s="120">
        <f>'SO.11 - nouzové osvětlení'!F36</f>
        <v>0</v>
      </c>
      <c r="BD61" s="122">
        <f>'SO.11 - nouzové osvětlení'!F37</f>
        <v>0</v>
      </c>
      <c r="BE61" s="7"/>
      <c r="BT61" s="123" t="s">
        <v>77</v>
      </c>
      <c r="BV61" s="123" t="s">
        <v>71</v>
      </c>
      <c r="BW61" s="123" t="s">
        <v>97</v>
      </c>
      <c r="BX61" s="123" t="s">
        <v>5</v>
      </c>
      <c r="CL61" s="123" t="s">
        <v>19</v>
      </c>
      <c r="CM61" s="123" t="s">
        <v>79</v>
      </c>
    </row>
    <row r="62" spans="1:91" s="7" customFormat="1" ht="16.5" customHeight="1">
      <c r="A62" s="111" t="s">
        <v>73</v>
      </c>
      <c r="B62" s="112"/>
      <c r="C62" s="113"/>
      <c r="D62" s="114" t="s">
        <v>98</v>
      </c>
      <c r="E62" s="114"/>
      <c r="F62" s="114"/>
      <c r="G62" s="114"/>
      <c r="H62" s="114"/>
      <c r="I62" s="115"/>
      <c r="J62" s="114" t="s">
        <v>99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'SO.12 - 4.n.p._data'!J30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76</v>
      </c>
      <c r="AR62" s="118"/>
      <c r="AS62" s="119">
        <v>0</v>
      </c>
      <c r="AT62" s="120">
        <f>ROUND(SUM(AV62:AW62),2)</f>
        <v>0</v>
      </c>
      <c r="AU62" s="121">
        <f>'SO.12 - 4.n.p._data'!P85</f>
        <v>0</v>
      </c>
      <c r="AV62" s="120">
        <f>'SO.12 - 4.n.p._data'!J33</f>
        <v>0</v>
      </c>
      <c r="AW62" s="120">
        <f>'SO.12 - 4.n.p._data'!J34</f>
        <v>0</v>
      </c>
      <c r="AX62" s="120">
        <f>'SO.12 - 4.n.p._data'!J35</f>
        <v>0</v>
      </c>
      <c r="AY62" s="120">
        <f>'SO.12 - 4.n.p._data'!J36</f>
        <v>0</v>
      </c>
      <c r="AZ62" s="120">
        <f>'SO.12 - 4.n.p._data'!F33</f>
        <v>0</v>
      </c>
      <c r="BA62" s="120">
        <f>'SO.12 - 4.n.p._data'!F34</f>
        <v>0</v>
      </c>
      <c r="BB62" s="120">
        <f>'SO.12 - 4.n.p._data'!F35</f>
        <v>0</v>
      </c>
      <c r="BC62" s="120">
        <f>'SO.12 - 4.n.p._data'!F36</f>
        <v>0</v>
      </c>
      <c r="BD62" s="122">
        <f>'SO.12 - 4.n.p._data'!F37</f>
        <v>0</v>
      </c>
      <c r="BE62" s="7"/>
      <c r="BT62" s="123" t="s">
        <v>77</v>
      </c>
      <c r="BV62" s="123" t="s">
        <v>71</v>
      </c>
      <c r="BW62" s="123" t="s">
        <v>100</v>
      </c>
      <c r="BX62" s="123" t="s">
        <v>5</v>
      </c>
      <c r="CL62" s="123" t="s">
        <v>19</v>
      </c>
      <c r="CM62" s="123" t="s">
        <v>79</v>
      </c>
    </row>
    <row r="63" spans="1:91" s="7" customFormat="1" ht="16.5" customHeight="1">
      <c r="A63" s="111" t="s">
        <v>73</v>
      </c>
      <c r="B63" s="112"/>
      <c r="C63" s="113"/>
      <c r="D63" s="114" t="s">
        <v>101</v>
      </c>
      <c r="E63" s="114"/>
      <c r="F63" s="114"/>
      <c r="G63" s="114"/>
      <c r="H63" s="114"/>
      <c r="I63" s="115"/>
      <c r="J63" s="114" t="s">
        <v>102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'SO.13 - 3.n.p._data'!J30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76</v>
      </c>
      <c r="AR63" s="118"/>
      <c r="AS63" s="119">
        <v>0</v>
      </c>
      <c r="AT63" s="120">
        <f>ROUND(SUM(AV63:AW63),2)</f>
        <v>0</v>
      </c>
      <c r="AU63" s="121">
        <f>'SO.13 - 3.n.p._data'!P85</f>
        <v>0</v>
      </c>
      <c r="AV63" s="120">
        <f>'SO.13 - 3.n.p._data'!J33</f>
        <v>0</v>
      </c>
      <c r="AW63" s="120">
        <f>'SO.13 - 3.n.p._data'!J34</f>
        <v>0</v>
      </c>
      <c r="AX63" s="120">
        <f>'SO.13 - 3.n.p._data'!J35</f>
        <v>0</v>
      </c>
      <c r="AY63" s="120">
        <f>'SO.13 - 3.n.p._data'!J36</f>
        <v>0</v>
      </c>
      <c r="AZ63" s="120">
        <f>'SO.13 - 3.n.p._data'!F33</f>
        <v>0</v>
      </c>
      <c r="BA63" s="120">
        <f>'SO.13 - 3.n.p._data'!F34</f>
        <v>0</v>
      </c>
      <c r="BB63" s="120">
        <f>'SO.13 - 3.n.p._data'!F35</f>
        <v>0</v>
      </c>
      <c r="BC63" s="120">
        <f>'SO.13 - 3.n.p._data'!F36</f>
        <v>0</v>
      </c>
      <c r="BD63" s="122">
        <f>'SO.13 - 3.n.p._data'!F37</f>
        <v>0</v>
      </c>
      <c r="BE63" s="7"/>
      <c r="BT63" s="123" t="s">
        <v>77</v>
      </c>
      <c r="BV63" s="123" t="s">
        <v>71</v>
      </c>
      <c r="BW63" s="123" t="s">
        <v>103</v>
      </c>
      <c r="BX63" s="123" t="s">
        <v>5</v>
      </c>
      <c r="CL63" s="123" t="s">
        <v>19</v>
      </c>
      <c r="CM63" s="123" t="s">
        <v>79</v>
      </c>
    </row>
    <row r="64" spans="1:91" s="7" customFormat="1" ht="16.5" customHeight="1">
      <c r="A64" s="111" t="s">
        <v>73</v>
      </c>
      <c r="B64" s="112"/>
      <c r="C64" s="113"/>
      <c r="D64" s="114" t="s">
        <v>104</v>
      </c>
      <c r="E64" s="114"/>
      <c r="F64" s="114"/>
      <c r="G64" s="114"/>
      <c r="H64" s="114"/>
      <c r="I64" s="115"/>
      <c r="J64" s="114" t="s">
        <v>105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'SO.16 - podhledy'!J30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76</v>
      </c>
      <c r="AR64" s="118"/>
      <c r="AS64" s="124">
        <v>0</v>
      </c>
      <c r="AT64" s="125">
        <f>ROUND(SUM(AV64:AW64),2)</f>
        <v>0</v>
      </c>
      <c r="AU64" s="126">
        <f>'SO.16 - podhledy'!P81</f>
        <v>0</v>
      </c>
      <c r="AV64" s="125">
        <f>'SO.16 - podhledy'!J33</f>
        <v>0</v>
      </c>
      <c r="AW64" s="125">
        <f>'SO.16 - podhledy'!J34</f>
        <v>0</v>
      </c>
      <c r="AX64" s="125">
        <f>'SO.16 - podhledy'!J35</f>
        <v>0</v>
      </c>
      <c r="AY64" s="125">
        <f>'SO.16 - podhledy'!J36</f>
        <v>0</v>
      </c>
      <c r="AZ64" s="125">
        <f>'SO.16 - podhledy'!F33</f>
        <v>0</v>
      </c>
      <c r="BA64" s="125">
        <f>'SO.16 - podhledy'!F34</f>
        <v>0</v>
      </c>
      <c r="BB64" s="125">
        <f>'SO.16 - podhledy'!F35</f>
        <v>0</v>
      </c>
      <c r="BC64" s="125">
        <f>'SO.16 - podhledy'!F36</f>
        <v>0</v>
      </c>
      <c r="BD64" s="127">
        <f>'SO.16 - podhledy'!F37</f>
        <v>0</v>
      </c>
      <c r="BE64" s="7"/>
      <c r="BT64" s="123" t="s">
        <v>77</v>
      </c>
      <c r="BV64" s="123" t="s">
        <v>71</v>
      </c>
      <c r="BW64" s="123" t="s">
        <v>106</v>
      </c>
      <c r="BX64" s="123" t="s">
        <v>5</v>
      </c>
      <c r="CL64" s="123" t="s">
        <v>19</v>
      </c>
      <c r="CM64" s="123" t="s">
        <v>79</v>
      </c>
    </row>
    <row r="65" spans="1:57" s="2" customFormat="1" ht="30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.01 - Svodiče přepětí, ...'!C2" display="/"/>
    <hyperlink ref="A56" location="'SO.02 - Výměna hlavního v...'!C2" display="/"/>
    <hyperlink ref="A57" location="'SO.03 - 4.n.p._chodby'!C2" display="/"/>
    <hyperlink ref="A58" location="'SO.04 - 3.n.p._chodby'!C2" display="/"/>
    <hyperlink ref="A59" location="'SO.07 - 4.n.p._kanceláře'!C2" display="/"/>
    <hyperlink ref="A60" location="'SO.08 - 3.n.p._kanceláře'!C2" display="/"/>
    <hyperlink ref="A61" location="'SO.11 - nouzové osvětlení'!C2" display="/"/>
    <hyperlink ref="A62" location="'SO.12 - 4.n.p._data'!C2" display="/"/>
    <hyperlink ref="A63" location="'SO.13 - 3.n.p._data'!C2" display="/"/>
    <hyperlink ref="A64" location="'SO.16 - podhle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828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ROUND((SUM(BE85:BE131)),2)</f>
        <v>0</v>
      </c>
      <c r="G33" s="38"/>
      <c r="H33" s="38"/>
      <c r="I33" s="148">
        <v>0.21</v>
      </c>
      <c r="J33" s="147">
        <f>ROUND(((SUM(BE85:BE131))*I33),2)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ROUND((SUM(BF85:BF131)),2)</f>
        <v>0</v>
      </c>
      <c r="G34" s="38"/>
      <c r="H34" s="38"/>
      <c r="I34" s="148">
        <v>0.15</v>
      </c>
      <c r="J34" s="147">
        <f>ROUND(((SUM(BF85:BF131))*I34),2)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ROUND((SUM(BG85:BG131)),2)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ROUND((SUM(BH85:BH131)),2)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ROUND((SUM(BI85:BI131)),2)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SO.13 - 3.n.p._data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726</v>
      </c>
      <c r="E62" s="174"/>
      <c r="F62" s="174"/>
      <c r="G62" s="174"/>
      <c r="H62" s="174"/>
      <c r="I62" s="174"/>
      <c r="J62" s="175">
        <f>J115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215</v>
      </c>
      <c r="E63" s="168"/>
      <c r="F63" s="168"/>
      <c r="G63" s="168"/>
      <c r="H63" s="168"/>
      <c r="I63" s="168"/>
      <c r="J63" s="169">
        <f>J121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216</v>
      </c>
      <c r="E64" s="174"/>
      <c r="F64" s="174"/>
      <c r="G64" s="174"/>
      <c r="H64" s="174"/>
      <c r="I64" s="174"/>
      <c r="J64" s="175">
        <f>J122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116</v>
      </c>
      <c r="E65" s="168"/>
      <c r="F65" s="168"/>
      <c r="G65" s="168"/>
      <c r="H65" s="168"/>
      <c r="I65" s="168"/>
      <c r="J65" s="169">
        <f>J128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MÚ Chrudim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SO.13 - 3.n.p._data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15. 7. 2021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MÚ Chrudim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118</v>
      </c>
      <c r="D84" s="180" t="s">
        <v>54</v>
      </c>
      <c r="E84" s="180" t="s">
        <v>50</v>
      </c>
      <c r="F84" s="180" t="s">
        <v>51</v>
      </c>
      <c r="G84" s="180" t="s">
        <v>119</v>
      </c>
      <c r="H84" s="180" t="s">
        <v>120</v>
      </c>
      <c r="I84" s="180" t="s">
        <v>121</v>
      </c>
      <c r="J84" s="180" t="s">
        <v>112</v>
      </c>
      <c r="K84" s="181" t="s">
        <v>122</v>
      </c>
      <c r="L84" s="182"/>
      <c r="M84" s="92" t="s">
        <v>19</v>
      </c>
      <c r="N84" s="93" t="s">
        <v>39</v>
      </c>
      <c r="O84" s="93" t="s">
        <v>123</v>
      </c>
      <c r="P84" s="93" t="s">
        <v>124</v>
      </c>
      <c r="Q84" s="93" t="s">
        <v>125</v>
      </c>
      <c r="R84" s="93" t="s">
        <v>126</v>
      </c>
      <c r="S84" s="93" t="s">
        <v>127</v>
      </c>
      <c r="T84" s="94" t="s">
        <v>128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P86+P121+P128</f>
        <v>0</v>
      </c>
      <c r="Q85" s="96"/>
      <c r="R85" s="185">
        <f>R86+R121+R128</f>
        <v>0.25621099999999997</v>
      </c>
      <c r="S85" s="96"/>
      <c r="T85" s="186">
        <f>T86+T121+T128</f>
        <v>0.7230000000000001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113</v>
      </c>
      <c r="BK85" s="187">
        <f>BK86+BK121+BK128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130</v>
      </c>
      <c r="F86" s="191" t="s">
        <v>131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P87+P115</f>
        <v>0</v>
      </c>
      <c r="Q86" s="196"/>
      <c r="R86" s="197">
        <f>R87+R115</f>
        <v>0.23401099999999997</v>
      </c>
      <c r="S86" s="196"/>
      <c r="T86" s="198">
        <f>T87+T115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69</v>
      </c>
      <c r="AY86" s="199" t="s">
        <v>132</v>
      </c>
      <c r="BK86" s="201">
        <f>BK87+BK115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133</v>
      </c>
      <c r="F87" s="202" t="s">
        <v>134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SUM(P88:P114)</f>
        <v>0</v>
      </c>
      <c r="Q87" s="196"/>
      <c r="R87" s="197">
        <f>SUM(R88:R114)</f>
        <v>0.22483099999999998</v>
      </c>
      <c r="S87" s="196"/>
      <c r="T87" s="198">
        <f>SUM(T88:T114)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77</v>
      </c>
      <c r="AY87" s="199" t="s">
        <v>132</v>
      </c>
      <c r="BK87" s="201">
        <f>SUM(BK88:BK114)</f>
        <v>0</v>
      </c>
    </row>
    <row r="88" spans="1:65" s="2" customFormat="1" ht="44.25" customHeight="1">
      <c r="A88" s="38"/>
      <c r="B88" s="39"/>
      <c r="C88" s="204" t="s">
        <v>77</v>
      </c>
      <c r="D88" s="204" t="s">
        <v>135</v>
      </c>
      <c r="E88" s="205" t="s">
        <v>734</v>
      </c>
      <c r="F88" s="206" t="s">
        <v>735</v>
      </c>
      <c r="G88" s="207" t="s">
        <v>138</v>
      </c>
      <c r="H88" s="208">
        <v>220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736</v>
      </c>
    </row>
    <row r="89" spans="1:65" s="2" customFormat="1" ht="21.75" customHeight="1">
      <c r="A89" s="38"/>
      <c r="B89" s="39"/>
      <c r="C89" s="217" t="s">
        <v>79</v>
      </c>
      <c r="D89" s="217" t="s">
        <v>142</v>
      </c>
      <c r="E89" s="218" t="s">
        <v>737</v>
      </c>
      <c r="F89" s="219" t="s">
        <v>738</v>
      </c>
      <c r="G89" s="220" t="s">
        <v>138</v>
      </c>
      <c r="H89" s="221">
        <v>231</v>
      </c>
      <c r="I89" s="222"/>
      <c r="J89" s="223">
        <f>ROUND(I89*H89,2)</f>
        <v>0</v>
      </c>
      <c r="K89" s="219" t="s">
        <v>139</v>
      </c>
      <c r="L89" s="224"/>
      <c r="M89" s="225" t="s">
        <v>19</v>
      </c>
      <c r="N89" s="226" t="s">
        <v>40</v>
      </c>
      <c r="O89" s="84"/>
      <c r="P89" s="213">
        <f>O89*H89</f>
        <v>0</v>
      </c>
      <c r="Q89" s="213">
        <v>7E-05</v>
      </c>
      <c r="R89" s="213">
        <f>Q89*H89</f>
        <v>0.016169999999999997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145</v>
      </c>
      <c r="AT89" s="215" t="s">
        <v>142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739</v>
      </c>
    </row>
    <row r="90" spans="1:51" s="13" customFormat="1" ht="12">
      <c r="A90" s="13"/>
      <c r="B90" s="227"/>
      <c r="C90" s="228"/>
      <c r="D90" s="229" t="s">
        <v>147</v>
      </c>
      <c r="E90" s="228"/>
      <c r="F90" s="230" t="s">
        <v>829</v>
      </c>
      <c r="G90" s="228"/>
      <c r="H90" s="231">
        <v>231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147</v>
      </c>
      <c r="AU90" s="237" t="s">
        <v>79</v>
      </c>
      <c r="AV90" s="13" t="s">
        <v>79</v>
      </c>
      <c r="AW90" s="13" t="s">
        <v>4</v>
      </c>
      <c r="AX90" s="13" t="s">
        <v>77</v>
      </c>
      <c r="AY90" s="237" t="s">
        <v>132</v>
      </c>
    </row>
    <row r="91" spans="1:65" s="2" customFormat="1" ht="12">
      <c r="A91" s="38"/>
      <c r="B91" s="39"/>
      <c r="C91" s="204" t="s">
        <v>149</v>
      </c>
      <c r="D91" s="204" t="s">
        <v>135</v>
      </c>
      <c r="E91" s="205" t="s">
        <v>251</v>
      </c>
      <c r="F91" s="206" t="s">
        <v>252</v>
      </c>
      <c r="G91" s="207" t="s">
        <v>138</v>
      </c>
      <c r="H91" s="208">
        <v>95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750</v>
      </c>
    </row>
    <row r="92" spans="1:65" s="2" customFormat="1" ht="16.5" customHeight="1">
      <c r="A92" s="38"/>
      <c r="B92" s="39"/>
      <c r="C92" s="217" t="s">
        <v>154</v>
      </c>
      <c r="D92" s="217" t="s">
        <v>142</v>
      </c>
      <c r="E92" s="218" t="s">
        <v>751</v>
      </c>
      <c r="F92" s="219" t="s">
        <v>752</v>
      </c>
      <c r="G92" s="220" t="s">
        <v>138</v>
      </c>
      <c r="H92" s="221">
        <v>95</v>
      </c>
      <c r="I92" s="222"/>
      <c r="J92" s="223">
        <f>ROUND(I92*H92,2)</f>
        <v>0</v>
      </c>
      <c r="K92" s="219" t="s">
        <v>263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0.00057</v>
      </c>
      <c r="R92" s="213">
        <f>Q92*H92</f>
        <v>0.05415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753</v>
      </c>
    </row>
    <row r="93" spans="1:47" s="2" customFormat="1" ht="12">
      <c r="A93" s="38"/>
      <c r="B93" s="39"/>
      <c r="C93" s="40"/>
      <c r="D93" s="229" t="s">
        <v>186</v>
      </c>
      <c r="E93" s="40"/>
      <c r="F93" s="238" t="s">
        <v>754</v>
      </c>
      <c r="G93" s="40"/>
      <c r="H93" s="40"/>
      <c r="I93" s="239"/>
      <c r="J93" s="40"/>
      <c r="K93" s="40"/>
      <c r="L93" s="44"/>
      <c r="M93" s="240"/>
      <c r="N93" s="24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186</v>
      </c>
      <c r="AU93" s="17" t="s">
        <v>79</v>
      </c>
    </row>
    <row r="94" spans="1:65" s="2" customFormat="1" ht="44.25" customHeight="1">
      <c r="A94" s="38"/>
      <c r="B94" s="39"/>
      <c r="C94" s="204" t="s">
        <v>158</v>
      </c>
      <c r="D94" s="204" t="s">
        <v>135</v>
      </c>
      <c r="E94" s="205" t="s">
        <v>755</v>
      </c>
      <c r="F94" s="206" t="s">
        <v>756</v>
      </c>
      <c r="G94" s="207" t="s">
        <v>138</v>
      </c>
      <c r="H94" s="208">
        <v>47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757</v>
      </c>
    </row>
    <row r="95" spans="1:65" s="2" customFormat="1" ht="12">
      <c r="A95" s="38"/>
      <c r="B95" s="39"/>
      <c r="C95" s="217" t="s">
        <v>162</v>
      </c>
      <c r="D95" s="217" t="s">
        <v>142</v>
      </c>
      <c r="E95" s="218" t="s">
        <v>758</v>
      </c>
      <c r="F95" s="219" t="s">
        <v>759</v>
      </c>
      <c r="G95" s="220" t="s">
        <v>138</v>
      </c>
      <c r="H95" s="221">
        <v>47</v>
      </c>
      <c r="I95" s="222"/>
      <c r="J95" s="223">
        <f>ROUND(I95*H95,2)</f>
        <v>0</v>
      </c>
      <c r="K95" s="219" t="s">
        <v>19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0.00162</v>
      </c>
      <c r="R95" s="213">
        <f>Q95*H95</f>
        <v>0.07614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760</v>
      </c>
    </row>
    <row r="96" spans="1:65" s="2" customFormat="1" ht="12">
      <c r="A96" s="38"/>
      <c r="B96" s="39"/>
      <c r="C96" s="204" t="s">
        <v>166</v>
      </c>
      <c r="D96" s="204" t="s">
        <v>135</v>
      </c>
      <c r="E96" s="205" t="s">
        <v>267</v>
      </c>
      <c r="F96" s="206" t="s">
        <v>268</v>
      </c>
      <c r="G96" s="207" t="s">
        <v>138</v>
      </c>
      <c r="H96" s="208">
        <v>12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765</v>
      </c>
    </row>
    <row r="97" spans="1:65" s="2" customFormat="1" ht="12">
      <c r="A97" s="38"/>
      <c r="B97" s="39"/>
      <c r="C97" s="217" t="s">
        <v>170</v>
      </c>
      <c r="D97" s="217" t="s">
        <v>142</v>
      </c>
      <c r="E97" s="218" t="s">
        <v>270</v>
      </c>
      <c r="F97" s="219" t="s">
        <v>271</v>
      </c>
      <c r="G97" s="220" t="s">
        <v>138</v>
      </c>
      <c r="H97" s="221">
        <v>12</v>
      </c>
      <c r="I97" s="222"/>
      <c r="J97" s="223">
        <f>ROUND(I97*H97,2)</f>
        <v>0</v>
      </c>
      <c r="K97" s="219" t="s">
        <v>263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0.00124</v>
      </c>
      <c r="R97" s="213">
        <f>Q97*H97</f>
        <v>0.01488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766</v>
      </c>
    </row>
    <row r="98" spans="1:65" s="2" customFormat="1" ht="12">
      <c r="A98" s="38"/>
      <c r="B98" s="39"/>
      <c r="C98" s="204" t="s">
        <v>174</v>
      </c>
      <c r="D98" s="204" t="s">
        <v>135</v>
      </c>
      <c r="E98" s="205" t="s">
        <v>251</v>
      </c>
      <c r="F98" s="206" t="s">
        <v>252</v>
      </c>
      <c r="G98" s="207" t="s">
        <v>138</v>
      </c>
      <c r="H98" s="208">
        <v>65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830</v>
      </c>
    </row>
    <row r="99" spans="1:65" s="2" customFormat="1" ht="16.5" customHeight="1">
      <c r="A99" s="38"/>
      <c r="B99" s="39"/>
      <c r="C99" s="217" t="s">
        <v>178</v>
      </c>
      <c r="D99" s="217" t="s">
        <v>142</v>
      </c>
      <c r="E99" s="218" t="s">
        <v>831</v>
      </c>
      <c r="F99" s="219" t="s">
        <v>832</v>
      </c>
      <c r="G99" s="220" t="s">
        <v>138</v>
      </c>
      <c r="H99" s="221">
        <v>42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0.00023</v>
      </c>
      <c r="R99" s="213">
        <f>Q99*H99</f>
        <v>0.00966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833</v>
      </c>
    </row>
    <row r="100" spans="1:51" s="13" customFormat="1" ht="12">
      <c r="A100" s="13"/>
      <c r="B100" s="227"/>
      <c r="C100" s="228"/>
      <c r="D100" s="229" t="s">
        <v>147</v>
      </c>
      <c r="E100" s="228"/>
      <c r="F100" s="230" t="s">
        <v>834</v>
      </c>
      <c r="G100" s="228"/>
      <c r="H100" s="231">
        <v>42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147</v>
      </c>
      <c r="AU100" s="237" t="s">
        <v>79</v>
      </c>
      <c r="AV100" s="13" t="s">
        <v>79</v>
      </c>
      <c r="AW100" s="13" t="s">
        <v>4</v>
      </c>
      <c r="AX100" s="13" t="s">
        <v>77</v>
      </c>
      <c r="AY100" s="237" t="s">
        <v>132</v>
      </c>
    </row>
    <row r="101" spans="1:65" s="2" customFormat="1" ht="16.5" customHeight="1">
      <c r="A101" s="38"/>
      <c r="B101" s="39"/>
      <c r="C101" s="217" t="s">
        <v>182</v>
      </c>
      <c r="D101" s="217" t="s">
        <v>142</v>
      </c>
      <c r="E101" s="218" t="s">
        <v>835</v>
      </c>
      <c r="F101" s="219" t="s">
        <v>836</v>
      </c>
      <c r="G101" s="220" t="s">
        <v>138</v>
      </c>
      <c r="H101" s="221">
        <v>26.25</v>
      </c>
      <c r="I101" s="222"/>
      <c r="J101" s="223">
        <f>ROUND(I101*H101,2)</f>
        <v>0</v>
      </c>
      <c r="K101" s="219" t="s">
        <v>139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0.00054</v>
      </c>
      <c r="R101" s="213">
        <f>Q101*H101</f>
        <v>0.014175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837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838</v>
      </c>
      <c r="G102" s="228"/>
      <c r="H102" s="231">
        <v>26.25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65" s="2" customFormat="1" ht="44.25" customHeight="1">
      <c r="A103" s="38"/>
      <c r="B103" s="39"/>
      <c r="C103" s="204" t="s">
        <v>188</v>
      </c>
      <c r="D103" s="204" t="s">
        <v>135</v>
      </c>
      <c r="E103" s="205" t="s">
        <v>595</v>
      </c>
      <c r="F103" s="206" t="s">
        <v>596</v>
      </c>
      <c r="G103" s="207" t="s">
        <v>152</v>
      </c>
      <c r="H103" s="208">
        <v>140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597</v>
      </c>
    </row>
    <row r="104" spans="1:65" s="2" customFormat="1" ht="21.75" customHeight="1">
      <c r="A104" s="38"/>
      <c r="B104" s="39"/>
      <c r="C104" s="217" t="s">
        <v>192</v>
      </c>
      <c r="D104" s="217" t="s">
        <v>142</v>
      </c>
      <c r="E104" s="218" t="s">
        <v>598</v>
      </c>
      <c r="F104" s="219" t="s">
        <v>599</v>
      </c>
      <c r="G104" s="220" t="s">
        <v>152</v>
      </c>
      <c r="H104" s="221">
        <v>140</v>
      </c>
      <c r="I104" s="222"/>
      <c r="J104" s="223">
        <f>ROUND(I104*H104,2)</f>
        <v>0</v>
      </c>
      <c r="K104" s="219" t="s">
        <v>139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4E-05</v>
      </c>
      <c r="R104" s="213">
        <f>Q104*H104</f>
        <v>0.005600000000000001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600</v>
      </c>
    </row>
    <row r="105" spans="1:65" s="2" customFormat="1" ht="16.5" customHeight="1">
      <c r="A105" s="38"/>
      <c r="B105" s="39"/>
      <c r="C105" s="217" t="s">
        <v>196</v>
      </c>
      <c r="D105" s="217" t="s">
        <v>142</v>
      </c>
      <c r="E105" s="218" t="s">
        <v>456</v>
      </c>
      <c r="F105" s="219" t="s">
        <v>457</v>
      </c>
      <c r="G105" s="220" t="s">
        <v>152</v>
      </c>
      <c r="H105" s="221">
        <v>10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1E-05</v>
      </c>
      <c r="R105" s="213">
        <f>Q105*H105</f>
        <v>0.0001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839</v>
      </c>
    </row>
    <row r="106" spans="1:65" s="2" customFormat="1" ht="21.75" customHeight="1">
      <c r="A106" s="38"/>
      <c r="B106" s="39"/>
      <c r="C106" s="217" t="s">
        <v>8</v>
      </c>
      <c r="D106" s="217" t="s">
        <v>142</v>
      </c>
      <c r="E106" s="218" t="s">
        <v>638</v>
      </c>
      <c r="F106" s="219" t="s">
        <v>639</v>
      </c>
      <c r="G106" s="220" t="s">
        <v>152</v>
      </c>
      <c r="H106" s="221">
        <v>62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2E-05</v>
      </c>
      <c r="R106" s="213">
        <f>Q106*H106</f>
        <v>0.00124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840</v>
      </c>
    </row>
    <row r="107" spans="1:65" s="2" customFormat="1" ht="21.75" customHeight="1">
      <c r="A107" s="38"/>
      <c r="B107" s="39"/>
      <c r="C107" s="217" t="s">
        <v>140</v>
      </c>
      <c r="D107" s="217" t="s">
        <v>142</v>
      </c>
      <c r="E107" s="218" t="s">
        <v>641</v>
      </c>
      <c r="F107" s="219" t="s">
        <v>642</v>
      </c>
      <c r="G107" s="220" t="s">
        <v>152</v>
      </c>
      <c r="H107" s="221">
        <v>2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3E-05</v>
      </c>
      <c r="R107" s="213">
        <f>Q107*H107</f>
        <v>6E-05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841</v>
      </c>
    </row>
    <row r="108" spans="1:65" s="2" customFormat="1" ht="44.25" customHeight="1">
      <c r="A108" s="38"/>
      <c r="B108" s="39"/>
      <c r="C108" s="204" t="s">
        <v>208</v>
      </c>
      <c r="D108" s="204" t="s">
        <v>135</v>
      </c>
      <c r="E108" s="205" t="s">
        <v>489</v>
      </c>
      <c r="F108" s="206" t="s">
        <v>490</v>
      </c>
      <c r="G108" s="207" t="s">
        <v>152</v>
      </c>
      <c r="H108" s="208">
        <v>8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842</v>
      </c>
    </row>
    <row r="109" spans="1:65" s="2" customFormat="1" ht="16.5" customHeight="1">
      <c r="A109" s="38"/>
      <c r="B109" s="39"/>
      <c r="C109" s="217" t="s">
        <v>308</v>
      </c>
      <c r="D109" s="217" t="s">
        <v>142</v>
      </c>
      <c r="E109" s="218" t="s">
        <v>493</v>
      </c>
      <c r="F109" s="219" t="s">
        <v>494</v>
      </c>
      <c r="G109" s="220" t="s">
        <v>152</v>
      </c>
      <c r="H109" s="221">
        <v>8</v>
      </c>
      <c r="I109" s="222"/>
      <c r="J109" s="223">
        <f>ROUND(I109*H109,2)</f>
        <v>0</v>
      </c>
      <c r="K109" s="219" t="s">
        <v>263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0.00228</v>
      </c>
      <c r="R109" s="213">
        <f>Q109*H109</f>
        <v>0.01824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843</v>
      </c>
    </row>
    <row r="110" spans="1:65" s="2" customFormat="1" ht="44.25" customHeight="1">
      <c r="A110" s="38"/>
      <c r="B110" s="39"/>
      <c r="C110" s="204" t="s">
        <v>312</v>
      </c>
      <c r="D110" s="204" t="s">
        <v>135</v>
      </c>
      <c r="E110" s="205" t="s">
        <v>489</v>
      </c>
      <c r="F110" s="206" t="s">
        <v>490</v>
      </c>
      <c r="G110" s="207" t="s">
        <v>152</v>
      </c>
      <c r="H110" s="208">
        <v>25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140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844</v>
      </c>
    </row>
    <row r="111" spans="1:65" s="2" customFormat="1" ht="21.75" customHeight="1">
      <c r="A111" s="38"/>
      <c r="B111" s="39"/>
      <c r="C111" s="217" t="s">
        <v>314</v>
      </c>
      <c r="D111" s="217" t="s">
        <v>142</v>
      </c>
      <c r="E111" s="218" t="s">
        <v>499</v>
      </c>
      <c r="F111" s="219" t="s">
        <v>500</v>
      </c>
      <c r="G111" s="220" t="s">
        <v>152</v>
      </c>
      <c r="H111" s="221">
        <v>25</v>
      </c>
      <c r="I111" s="222"/>
      <c r="J111" s="223">
        <f>ROUND(I111*H111,2)</f>
        <v>0</v>
      </c>
      <c r="K111" s="219" t="s">
        <v>263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0.00017</v>
      </c>
      <c r="R111" s="213">
        <f>Q111*H111</f>
        <v>0.00425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845</v>
      </c>
    </row>
    <row r="112" spans="1:65" s="2" customFormat="1" ht="55.5" customHeight="1">
      <c r="A112" s="38"/>
      <c r="B112" s="39"/>
      <c r="C112" s="204" t="s">
        <v>7</v>
      </c>
      <c r="D112" s="204" t="s">
        <v>135</v>
      </c>
      <c r="E112" s="205" t="s">
        <v>279</v>
      </c>
      <c r="F112" s="206" t="s">
        <v>280</v>
      </c>
      <c r="G112" s="207" t="s">
        <v>138</v>
      </c>
      <c r="H112" s="208">
        <v>52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846</v>
      </c>
    </row>
    <row r="113" spans="1:65" s="2" customFormat="1" ht="12">
      <c r="A113" s="38"/>
      <c r="B113" s="39"/>
      <c r="C113" s="217" t="s">
        <v>320</v>
      </c>
      <c r="D113" s="217" t="s">
        <v>142</v>
      </c>
      <c r="E113" s="218" t="s">
        <v>282</v>
      </c>
      <c r="F113" s="219" t="s">
        <v>283</v>
      </c>
      <c r="G113" s="220" t="s">
        <v>138</v>
      </c>
      <c r="H113" s="221">
        <v>59.8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0.00017</v>
      </c>
      <c r="R113" s="213">
        <f>Q113*H113</f>
        <v>0.010166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847</v>
      </c>
    </row>
    <row r="114" spans="1:51" s="13" customFormat="1" ht="12">
      <c r="A114" s="13"/>
      <c r="B114" s="227"/>
      <c r="C114" s="228"/>
      <c r="D114" s="229" t="s">
        <v>147</v>
      </c>
      <c r="E114" s="228"/>
      <c r="F114" s="230" t="s">
        <v>285</v>
      </c>
      <c r="G114" s="228"/>
      <c r="H114" s="231">
        <v>59.8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147</v>
      </c>
      <c r="AU114" s="237" t="s">
        <v>79</v>
      </c>
      <c r="AV114" s="13" t="s">
        <v>79</v>
      </c>
      <c r="AW114" s="13" t="s">
        <v>4</v>
      </c>
      <c r="AX114" s="13" t="s">
        <v>77</v>
      </c>
      <c r="AY114" s="237" t="s">
        <v>132</v>
      </c>
    </row>
    <row r="115" spans="1:63" s="12" customFormat="1" ht="22.8" customHeight="1">
      <c r="A115" s="12"/>
      <c r="B115" s="188"/>
      <c r="C115" s="189"/>
      <c r="D115" s="190" t="s">
        <v>68</v>
      </c>
      <c r="E115" s="202" t="s">
        <v>784</v>
      </c>
      <c r="F115" s="202" t="s">
        <v>785</v>
      </c>
      <c r="G115" s="189"/>
      <c r="H115" s="189"/>
      <c r="I115" s="192"/>
      <c r="J115" s="203">
        <f>BK115</f>
        <v>0</v>
      </c>
      <c r="K115" s="189"/>
      <c r="L115" s="194"/>
      <c r="M115" s="195"/>
      <c r="N115" s="196"/>
      <c r="O115" s="196"/>
      <c r="P115" s="197">
        <f>SUM(P116:P120)</f>
        <v>0</v>
      </c>
      <c r="Q115" s="196"/>
      <c r="R115" s="197">
        <f>SUM(R116:R120)</f>
        <v>0.00918</v>
      </c>
      <c r="S115" s="196"/>
      <c r="T115" s="198">
        <f>SUM(T116:T120)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9" t="s">
        <v>79</v>
      </c>
      <c r="AT115" s="200" t="s">
        <v>68</v>
      </c>
      <c r="AU115" s="200" t="s">
        <v>77</v>
      </c>
      <c r="AY115" s="199" t="s">
        <v>132</v>
      </c>
      <c r="BK115" s="201">
        <f>SUM(BK116:BK120)</f>
        <v>0</v>
      </c>
    </row>
    <row r="116" spans="1:65" s="2" customFormat="1" ht="12">
      <c r="A116" s="38"/>
      <c r="B116" s="39"/>
      <c r="C116" s="204" t="s">
        <v>324</v>
      </c>
      <c r="D116" s="204" t="s">
        <v>135</v>
      </c>
      <c r="E116" s="205" t="s">
        <v>786</v>
      </c>
      <c r="F116" s="206" t="s">
        <v>787</v>
      </c>
      <c r="G116" s="207" t="s">
        <v>138</v>
      </c>
      <c r="H116" s="208">
        <v>7345</v>
      </c>
      <c r="I116" s="209"/>
      <c r="J116" s="210">
        <f>ROUND(I116*H116,2)</f>
        <v>0</v>
      </c>
      <c r="K116" s="206" t="s">
        <v>139</v>
      </c>
      <c r="L116" s="44"/>
      <c r="M116" s="211" t="s">
        <v>19</v>
      </c>
      <c r="N116" s="212" t="s">
        <v>40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140</v>
      </c>
      <c r="AT116" s="215" t="s">
        <v>135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788</v>
      </c>
    </row>
    <row r="117" spans="1:65" s="2" customFormat="1" ht="12">
      <c r="A117" s="38"/>
      <c r="B117" s="39"/>
      <c r="C117" s="204" t="s">
        <v>328</v>
      </c>
      <c r="D117" s="204" t="s">
        <v>135</v>
      </c>
      <c r="E117" s="205" t="s">
        <v>807</v>
      </c>
      <c r="F117" s="206" t="s">
        <v>808</v>
      </c>
      <c r="G117" s="207" t="s">
        <v>152</v>
      </c>
      <c r="H117" s="208">
        <v>62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809</v>
      </c>
    </row>
    <row r="118" spans="1:65" s="2" customFormat="1" ht="16.5" customHeight="1">
      <c r="A118" s="38"/>
      <c r="B118" s="39"/>
      <c r="C118" s="217" t="s">
        <v>330</v>
      </c>
      <c r="D118" s="217" t="s">
        <v>142</v>
      </c>
      <c r="E118" s="218" t="s">
        <v>810</v>
      </c>
      <c r="F118" s="219" t="s">
        <v>811</v>
      </c>
      <c r="G118" s="220" t="s">
        <v>152</v>
      </c>
      <c r="H118" s="221">
        <v>62</v>
      </c>
      <c r="I118" s="222"/>
      <c r="J118" s="223">
        <f>ROUND(I118*H118,2)</f>
        <v>0</v>
      </c>
      <c r="K118" s="219" t="s">
        <v>263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6E-05</v>
      </c>
      <c r="R118" s="213">
        <f>Q118*H118</f>
        <v>0.00372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812</v>
      </c>
    </row>
    <row r="119" spans="1:65" s="2" customFormat="1" ht="12">
      <c r="A119" s="38"/>
      <c r="B119" s="39"/>
      <c r="C119" s="204" t="s">
        <v>334</v>
      </c>
      <c r="D119" s="204" t="s">
        <v>135</v>
      </c>
      <c r="E119" s="205" t="s">
        <v>813</v>
      </c>
      <c r="F119" s="206" t="s">
        <v>814</v>
      </c>
      <c r="G119" s="207" t="s">
        <v>152</v>
      </c>
      <c r="H119" s="208">
        <v>78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815</v>
      </c>
    </row>
    <row r="120" spans="1:65" s="2" customFormat="1" ht="16.5" customHeight="1">
      <c r="A120" s="38"/>
      <c r="B120" s="39"/>
      <c r="C120" s="217" t="s">
        <v>336</v>
      </c>
      <c r="D120" s="217" t="s">
        <v>142</v>
      </c>
      <c r="E120" s="218" t="s">
        <v>848</v>
      </c>
      <c r="F120" s="219" t="s">
        <v>817</v>
      </c>
      <c r="G120" s="220" t="s">
        <v>152</v>
      </c>
      <c r="H120" s="221">
        <v>78</v>
      </c>
      <c r="I120" s="222"/>
      <c r="J120" s="223">
        <f>ROUND(I120*H120,2)</f>
        <v>0</v>
      </c>
      <c r="K120" s="219" t="s">
        <v>263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7E-05</v>
      </c>
      <c r="R120" s="213">
        <f>Q120*H120</f>
        <v>0.00546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818</v>
      </c>
    </row>
    <row r="121" spans="1:63" s="12" customFormat="1" ht="25.9" customHeight="1">
      <c r="A121" s="12"/>
      <c r="B121" s="188"/>
      <c r="C121" s="189"/>
      <c r="D121" s="190" t="s">
        <v>68</v>
      </c>
      <c r="E121" s="191" t="s">
        <v>142</v>
      </c>
      <c r="F121" s="191" t="s">
        <v>238</v>
      </c>
      <c r="G121" s="189"/>
      <c r="H121" s="189"/>
      <c r="I121" s="192"/>
      <c r="J121" s="193">
        <f>BK121</f>
        <v>0</v>
      </c>
      <c r="K121" s="189"/>
      <c r="L121" s="194"/>
      <c r="M121" s="195"/>
      <c r="N121" s="196"/>
      <c r="O121" s="196"/>
      <c r="P121" s="197">
        <f>P122</f>
        <v>0</v>
      </c>
      <c r="Q121" s="196"/>
      <c r="R121" s="197">
        <f>R122</f>
        <v>0.022199999999999998</v>
      </c>
      <c r="S121" s="196"/>
      <c r="T121" s="198">
        <f>T122</f>
        <v>0.7230000000000001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9" t="s">
        <v>149</v>
      </c>
      <c r="AT121" s="200" t="s">
        <v>68</v>
      </c>
      <c r="AU121" s="200" t="s">
        <v>69</v>
      </c>
      <c r="AY121" s="199" t="s">
        <v>132</v>
      </c>
      <c r="BK121" s="201">
        <f>BK122</f>
        <v>0</v>
      </c>
    </row>
    <row r="122" spans="1:63" s="12" customFormat="1" ht="22.8" customHeight="1">
      <c r="A122" s="12"/>
      <c r="B122" s="188"/>
      <c r="C122" s="189"/>
      <c r="D122" s="190" t="s">
        <v>68</v>
      </c>
      <c r="E122" s="202" t="s">
        <v>239</v>
      </c>
      <c r="F122" s="202" t="s">
        <v>240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SUM(P123:P127)</f>
        <v>0</v>
      </c>
      <c r="Q122" s="196"/>
      <c r="R122" s="197">
        <f>SUM(R123:R127)</f>
        <v>0.022199999999999998</v>
      </c>
      <c r="S122" s="196"/>
      <c r="T122" s="198">
        <f>SUM(T123:T127)</f>
        <v>0.7230000000000001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9" t="s">
        <v>149</v>
      </c>
      <c r="AT122" s="200" t="s">
        <v>68</v>
      </c>
      <c r="AU122" s="200" t="s">
        <v>77</v>
      </c>
      <c r="AY122" s="199" t="s">
        <v>132</v>
      </c>
      <c r="BK122" s="201">
        <f>SUM(BK123:BK127)</f>
        <v>0</v>
      </c>
    </row>
    <row r="123" spans="1:65" s="2" customFormat="1" ht="12">
      <c r="A123" s="38"/>
      <c r="B123" s="39"/>
      <c r="C123" s="204" t="s">
        <v>338</v>
      </c>
      <c r="D123" s="204" t="s">
        <v>135</v>
      </c>
      <c r="E123" s="205" t="s">
        <v>507</v>
      </c>
      <c r="F123" s="206" t="s">
        <v>508</v>
      </c>
      <c r="G123" s="207" t="s">
        <v>138</v>
      </c>
      <c r="H123" s="208">
        <v>148</v>
      </c>
      <c r="I123" s="209"/>
      <c r="J123" s="210">
        <f>ROUND(I123*H123,2)</f>
        <v>0</v>
      </c>
      <c r="K123" s="206" t="s">
        <v>139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0.00015</v>
      </c>
      <c r="R123" s="213">
        <f>Q123*H123</f>
        <v>0.022199999999999998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243</v>
      </c>
      <c r="AT123" s="215" t="s">
        <v>135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243</v>
      </c>
      <c r="BM123" s="215" t="s">
        <v>509</v>
      </c>
    </row>
    <row r="124" spans="1:65" s="2" customFormat="1" ht="12">
      <c r="A124" s="38"/>
      <c r="B124" s="39"/>
      <c r="C124" s="204" t="s">
        <v>342</v>
      </c>
      <c r="D124" s="204" t="s">
        <v>135</v>
      </c>
      <c r="E124" s="205" t="s">
        <v>663</v>
      </c>
      <c r="F124" s="206" t="s">
        <v>664</v>
      </c>
      <c r="G124" s="207" t="s">
        <v>152</v>
      </c>
      <c r="H124" s="208">
        <v>21</v>
      </c>
      <c r="I124" s="209"/>
      <c r="J124" s="210">
        <f>ROUND(I124*H124,2)</f>
        <v>0</v>
      </c>
      <c r="K124" s="206" t="s">
        <v>139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0.004</v>
      </c>
      <c r="T124" s="214">
        <f>S124*H124</f>
        <v>0.084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243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243</v>
      </c>
      <c r="BM124" s="215" t="s">
        <v>665</v>
      </c>
    </row>
    <row r="125" spans="1:65" s="2" customFormat="1" ht="12">
      <c r="A125" s="38"/>
      <c r="B125" s="39"/>
      <c r="C125" s="204" t="s">
        <v>346</v>
      </c>
      <c r="D125" s="204" t="s">
        <v>135</v>
      </c>
      <c r="E125" s="205" t="s">
        <v>511</v>
      </c>
      <c r="F125" s="206" t="s">
        <v>512</v>
      </c>
      <c r="G125" s="207" t="s">
        <v>152</v>
      </c>
      <c r="H125" s="208">
        <v>21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0.016</v>
      </c>
      <c r="T125" s="214">
        <f>S125*H125</f>
        <v>0.336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243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243</v>
      </c>
      <c r="BM125" s="215" t="s">
        <v>513</v>
      </c>
    </row>
    <row r="126" spans="1:65" s="2" customFormat="1" ht="12">
      <c r="A126" s="38"/>
      <c r="B126" s="39"/>
      <c r="C126" s="204" t="s">
        <v>348</v>
      </c>
      <c r="D126" s="204" t="s">
        <v>135</v>
      </c>
      <c r="E126" s="205" t="s">
        <v>515</v>
      </c>
      <c r="F126" s="206" t="s">
        <v>516</v>
      </c>
      <c r="G126" s="207" t="s">
        <v>152</v>
      </c>
      <c r="H126" s="208">
        <v>140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5E-05</v>
      </c>
      <c r="T126" s="214">
        <f>S126*H126</f>
        <v>0.007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243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243</v>
      </c>
      <c r="BM126" s="215" t="s">
        <v>517</v>
      </c>
    </row>
    <row r="127" spans="1:65" s="2" customFormat="1" ht="33" customHeight="1">
      <c r="A127" s="38"/>
      <c r="B127" s="39"/>
      <c r="C127" s="204" t="s">
        <v>145</v>
      </c>
      <c r="D127" s="204" t="s">
        <v>135</v>
      </c>
      <c r="E127" s="205" t="s">
        <v>519</v>
      </c>
      <c r="F127" s="206" t="s">
        <v>520</v>
      </c>
      <c r="G127" s="207" t="s">
        <v>138</v>
      </c>
      <c r="H127" s="208">
        <v>148</v>
      </c>
      <c r="I127" s="209"/>
      <c r="J127" s="210">
        <f>ROUND(I127*H127,2)</f>
        <v>0</v>
      </c>
      <c r="K127" s="206" t="s">
        <v>139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0.002</v>
      </c>
      <c r="T127" s="214">
        <f>S127*H127</f>
        <v>0.296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243</v>
      </c>
      <c r="AT127" s="215" t="s">
        <v>135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243</v>
      </c>
      <c r="BM127" s="215" t="s">
        <v>521</v>
      </c>
    </row>
    <row r="128" spans="1:63" s="12" customFormat="1" ht="25.9" customHeight="1">
      <c r="A128" s="12"/>
      <c r="B128" s="188"/>
      <c r="C128" s="189"/>
      <c r="D128" s="190" t="s">
        <v>68</v>
      </c>
      <c r="E128" s="191" t="s">
        <v>206</v>
      </c>
      <c r="F128" s="191" t="s">
        <v>207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SUM(P129:P131)</f>
        <v>0</v>
      </c>
      <c r="Q128" s="196"/>
      <c r="R128" s="197">
        <f>SUM(R129:R131)</f>
        <v>0</v>
      </c>
      <c r="S128" s="196"/>
      <c r="T128" s="19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154</v>
      </c>
      <c r="AT128" s="200" t="s">
        <v>68</v>
      </c>
      <c r="AU128" s="200" t="s">
        <v>69</v>
      </c>
      <c r="AY128" s="199" t="s">
        <v>132</v>
      </c>
      <c r="BK128" s="201">
        <f>SUM(BK129:BK131)</f>
        <v>0</v>
      </c>
    </row>
    <row r="129" spans="1:65" s="2" customFormat="1" ht="16.5" customHeight="1">
      <c r="A129" s="38"/>
      <c r="B129" s="39"/>
      <c r="C129" s="204" t="s">
        <v>355</v>
      </c>
      <c r="D129" s="204" t="s">
        <v>135</v>
      </c>
      <c r="E129" s="205" t="s">
        <v>537</v>
      </c>
      <c r="F129" s="206" t="s">
        <v>538</v>
      </c>
      <c r="G129" s="207" t="s">
        <v>211</v>
      </c>
      <c r="H129" s="208">
        <v>40</v>
      </c>
      <c r="I129" s="209"/>
      <c r="J129" s="210">
        <f>ROUND(I129*H129,2)</f>
        <v>0</v>
      </c>
      <c r="K129" s="206" t="s">
        <v>263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212</v>
      </c>
      <c r="AT129" s="215" t="s">
        <v>135</v>
      </c>
      <c r="AU129" s="215" t="s">
        <v>77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212</v>
      </c>
      <c r="BM129" s="215" t="s">
        <v>849</v>
      </c>
    </row>
    <row r="130" spans="1:65" s="2" customFormat="1" ht="12">
      <c r="A130" s="38"/>
      <c r="B130" s="39"/>
      <c r="C130" s="204" t="s">
        <v>359</v>
      </c>
      <c r="D130" s="204" t="s">
        <v>135</v>
      </c>
      <c r="E130" s="205" t="s">
        <v>523</v>
      </c>
      <c r="F130" s="206" t="s">
        <v>524</v>
      </c>
      <c r="G130" s="207" t="s">
        <v>211</v>
      </c>
      <c r="H130" s="208">
        <v>30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212</v>
      </c>
      <c r="AT130" s="215" t="s">
        <v>135</v>
      </c>
      <c r="AU130" s="215" t="s">
        <v>77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212</v>
      </c>
      <c r="BM130" s="215" t="s">
        <v>850</v>
      </c>
    </row>
    <row r="131" spans="1:47" s="2" customFormat="1" ht="12">
      <c r="A131" s="38"/>
      <c r="B131" s="39"/>
      <c r="C131" s="40"/>
      <c r="D131" s="229" t="s">
        <v>186</v>
      </c>
      <c r="E131" s="40"/>
      <c r="F131" s="238" t="s">
        <v>535</v>
      </c>
      <c r="G131" s="40"/>
      <c r="H131" s="40"/>
      <c r="I131" s="239"/>
      <c r="J131" s="40"/>
      <c r="K131" s="40"/>
      <c r="L131" s="44"/>
      <c r="M131" s="273"/>
      <c r="N131" s="274"/>
      <c r="O131" s="244"/>
      <c r="P131" s="244"/>
      <c r="Q131" s="244"/>
      <c r="R131" s="244"/>
      <c r="S131" s="244"/>
      <c r="T131" s="27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186</v>
      </c>
      <c r="AU131" s="17" t="s">
        <v>77</v>
      </c>
    </row>
    <row r="132" spans="1:31" s="2" customFormat="1" ht="6.95" customHeight="1">
      <c r="A132" s="38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84:K13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851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ROUND((SUM(BE81:BE152)),2)</f>
        <v>0</v>
      </c>
      <c r="G33" s="38"/>
      <c r="H33" s="38"/>
      <c r="I33" s="148">
        <v>0.21</v>
      </c>
      <c r="J33" s="147">
        <f>ROUND(((SUM(BE81:BE152))*I33),2)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ROUND((SUM(BF81:BF152)),2)</f>
        <v>0</v>
      </c>
      <c r="G34" s="38"/>
      <c r="H34" s="38"/>
      <c r="I34" s="148">
        <v>0.15</v>
      </c>
      <c r="J34" s="147">
        <f>ROUND(((SUM(BF81:BF152))*I34),2)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ROUND((SUM(BG81:BG152)),2)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ROUND((SUM(BH81:BH152)),2)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ROUND((SUM(BI81:BI152)),2)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SO.16 - podhledy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852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853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117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MÚ Chrudim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SO.16 - podhledy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15. 7. 2021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MÚ Chrudim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118</v>
      </c>
      <c r="D80" s="180" t="s">
        <v>54</v>
      </c>
      <c r="E80" s="180" t="s">
        <v>50</v>
      </c>
      <c r="F80" s="180" t="s">
        <v>51</v>
      </c>
      <c r="G80" s="180" t="s">
        <v>119</v>
      </c>
      <c r="H80" s="180" t="s">
        <v>120</v>
      </c>
      <c r="I80" s="180" t="s">
        <v>121</v>
      </c>
      <c r="J80" s="180" t="s">
        <v>112</v>
      </c>
      <c r="K80" s="181" t="s">
        <v>122</v>
      </c>
      <c r="L80" s="182"/>
      <c r="M80" s="92" t="s">
        <v>19</v>
      </c>
      <c r="N80" s="93" t="s">
        <v>39</v>
      </c>
      <c r="O80" s="93" t="s">
        <v>123</v>
      </c>
      <c r="P80" s="93" t="s">
        <v>124</v>
      </c>
      <c r="Q80" s="93" t="s">
        <v>125</v>
      </c>
      <c r="R80" s="93" t="s">
        <v>126</v>
      </c>
      <c r="S80" s="93" t="s">
        <v>127</v>
      </c>
      <c r="T80" s="94" t="s">
        <v>128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129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35.0952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113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68</v>
      </c>
      <c r="E82" s="191" t="s">
        <v>854</v>
      </c>
      <c r="F82" s="191" t="s">
        <v>855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35.0952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132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68</v>
      </c>
      <c r="E83" s="202" t="s">
        <v>174</v>
      </c>
      <c r="F83" s="202" t="s">
        <v>856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SUM(P84:P152)</f>
        <v>0</v>
      </c>
      <c r="Q83" s="196"/>
      <c r="R83" s="197">
        <f>SUM(R84:R152)</f>
        <v>0</v>
      </c>
      <c r="S83" s="196"/>
      <c r="T83" s="198">
        <f>SUM(T84:T152)</f>
        <v>35.0952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77</v>
      </c>
      <c r="AT83" s="200" t="s">
        <v>68</v>
      </c>
      <c r="AU83" s="200" t="s">
        <v>77</v>
      </c>
      <c r="AY83" s="199" t="s">
        <v>132</v>
      </c>
      <c r="BK83" s="201">
        <f>SUM(BK84:BK152)</f>
        <v>0</v>
      </c>
    </row>
    <row r="84" spans="1:65" s="2" customFormat="1" ht="16.5" customHeight="1">
      <c r="A84" s="38"/>
      <c r="B84" s="39"/>
      <c r="C84" s="204" t="s">
        <v>77</v>
      </c>
      <c r="D84" s="204" t="s">
        <v>135</v>
      </c>
      <c r="E84" s="205" t="s">
        <v>857</v>
      </c>
      <c r="F84" s="206" t="s">
        <v>858</v>
      </c>
      <c r="G84" s="207" t="s">
        <v>233</v>
      </c>
      <c r="H84" s="208">
        <v>224.4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40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0.028</v>
      </c>
      <c r="T84" s="214">
        <f>S84*H84</f>
        <v>6.2832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154</v>
      </c>
      <c r="AT84" s="215" t="s">
        <v>135</v>
      </c>
      <c r="AU84" s="215" t="s">
        <v>79</v>
      </c>
      <c r="AY84" s="17" t="s">
        <v>132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77</v>
      </c>
      <c r="BK84" s="216">
        <f>ROUND(I84*H84,2)</f>
        <v>0</v>
      </c>
      <c r="BL84" s="17" t="s">
        <v>154</v>
      </c>
      <c r="BM84" s="215" t="s">
        <v>859</v>
      </c>
    </row>
    <row r="85" spans="1:47" s="2" customFormat="1" ht="12">
      <c r="A85" s="38"/>
      <c r="B85" s="39"/>
      <c r="C85" s="40"/>
      <c r="D85" s="229" t="s">
        <v>186</v>
      </c>
      <c r="E85" s="40"/>
      <c r="F85" s="238" t="s">
        <v>860</v>
      </c>
      <c r="G85" s="40"/>
      <c r="H85" s="40"/>
      <c r="I85" s="239"/>
      <c r="J85" s="40"/>
      <c r="K85" s="40"/>
      <c r="L85" s="44"/>
      <c r="M85" s="240"/>
      <c r="N85" s="24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186</v>
      </c>
      <c r="AU85" s="17" t="s">
        <v>79</v>
      </c>
    </row>
    <row r="86" spans="1:51" s="14" customFormat="1" ht="12">
      <c r="A86" s="14"/>
      <c r="B86" s="251"/>
      <c r="C86" s="252"/>
      <c r="D86" s="229" t="s">
        <v>147</v>
      </c>
      <c r="E86" s="253" t="s">
        <v>19</v>
      </c>
      <c r="F86" s="254" t="s">
        <v>717</v>
      </c>
      <c r="G86" s="252"/>
      <c r="H86" s="253" t="s">
        <v>19</v>
      </c>
      <c r="I86" s="255"/>
      <c r="J86" s="252"/>
      <c r="K86" s="252"/>
      <c r="L86" s="256"/>
      <c r="M86" s="257"/>
      <c r="N86" s="258"/>
      <c r="O86" s="258"/>
      <c r="P86" s="258"/>
      <c r="Q86" s="258"/>
      <c r="R86" s="258"/>
      <c r="S86" s="258"/>
      <c r="T86" s="25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60" t="s">
        <v>147</v>
      </c>
      <c r="AU86" s="260" t="s">
        <v>79</v>
      </c>
      <c r="AV86" s="14" t="s">
        <v>77</v>
      </c>
      <c r="AW86" s="14" t="s">
        <v>31</v>
      </c>
      <c r="AX86" s="14" t="s">
        <v>69</v>
      </c>
      <c r="AY86" s="260" t="s">
        <v>132</v>
      </c>
    </row>
    <row r="87" spans="1:51" s="13" customFormat="1" ht="12">
      <c r="A87" s="13"/>
      <c r="B87" s="227"/>
      <c r="C87" s="228"/>
      <c r="D87" s="229" t="s">
        <v>147</v>
      </c>
      <c r="E87" s="261" t="s">
        <v>19</v>
      </c>
      <c r="F87" s="230" t="s">
        <v>861</v>
      </c>
      <c r="G87" s="228"/>
      <c r="H87" s="231">
        <v>112.2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147</v>
      </c>
      <c r="AU87" s="237" t="s">
        <v>79</v>
      </c>
      <c r="AV87" s="13" t="s">
        <v>79</v>
      </c>
      <c r="AW87" s="13" t="s">
        <v>31</v>
      </c>
      <c r="AX87" s="13" t="s">
        <v>69</v>
      </c>
      <c r="AY87" s="237" t="s">
        <v>132</v>
      </c>
    </row>
    <row r="88" spans="1:51" s="14" customFormat="1" ht="12">
      <c r="A88" s="14"/>
      <c r="B88" s="251"/>
      <c r="C88" s="252"/>
      <c r="D88" s="229" t="s">
        <v>147</v>
      </c>
      <c r="E88" s="253" t="s">
        <v>19</v>
      </c>
      <c r="F88" s="254" t="s">
        <v>718</v>
      </c>
      <c r="G88" s="252"/>
      <c r="H88" s="253" t="s">
        <v>19</v>
      </c>
      <c r="I88" s="255"/>
      <c r="J88" s="252"/>
      <c r="K88" s="252"/>
      <c r="L88" s="256"/>
      <c r="M88" s="257"/>
      <c r="N88" s="258"/>
      <c r="O88" s="258"/>
      <c r="P88" s="258"/>
      <c r="Q88" s="258"/>
      <c r="R88" s="258"/>
      <c r="S88" s="258"/>
      <c r="T88" s="25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60" t="s">
        <v>147</v>
      </c>
      <c r="AU88" s="260" t="s">
        <v>79</v>
      </c>
      <c r="AV88" s="14" t="s">
        <v>77</v>
      </c>
      <c r="AW88" s="14" t="s">
        <v>31</v>
      </c>
      <c r="AX88" s="14" t="s">
        <v>69</v>
      </c>
      <c r="AY88" s="260" t="s">
        <v>132</v>
      </c>
    </row>
    <row r="89" spans="1:51" s="13" customFormat="1" ht="12">
      <c r="A89" s="13"/>
      <c r="B89" s="227"/>
      <c r="C89" s="228"/>
      <c r="D89" s="229" t="s">
        <v>147</v>
      </c>
      <c r="E89" s="261" t="s">
        <v>19</v>
      </c>
      <c r="F89" s="230" t="s">
        <v>861</v>
      </c>
      <c r="G89" s="228"/>
      <c r="H89" s="231">
        <v>112.2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31</v>
      </c>
      <c r="AX89" s="13" t="s">
        <v>69</v>
      </c>
      <c r="AY89" s="237" t="s">
        <v>132</v>
      </c>
    </row>
    <row r="90" spans="1:51" s="15" customFormat="1" ht="12">
      <c r="A90" s="15"/>
      <c r="B90" s="262"/>
      <c r="C90" s="263"/>
      <c r="D90" s="229" t="s">
        <v>147</v>
      </c>
      <c r="E90" s="264" t="s">
        <v>19</v>
      </c>
      <c r="F90" s="265" t="s">
        <v>719</v>
      </c>
      <c r="G90" s="263"/>
      <c r="H90" s="266">
        <v>224.4</v>
      </c>
      <c r="I90" s="267"/>
      <c r="J90" s="263"/>
      <c r="K90" s="263"/>
      <c r="L90" s="268"/>
      <c r="M90" s="269"/>
      <c r="N90" s="270"/>
      <c r="O90" s="270"/>
      <c r="P90" s="270"/>
      <c r="Q90" s="270"/>
      <c r="R90" s="270"/>
      <c r="S90" s="270"/>
      <c r="T90" s="271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72" t="s">
        <v>147</v>
      </c>
      <c r="AU90" s="272" t="s">
        <v>79</v>
      </c>
      <c r="AV90" s="15" t="s">
        <v>154</v>
      </c>
      <c r="AW90" s="15" t="s">
        <v>31</v>
      </c>
      <c r="AX90" s="15" t="s">
        <v>77</v>
      </c>
      <c r="AY90" s="272" t="s">
        <v>132</v>
      </c>
    </row>
    <row r="91" spans="1:65" s="2" customFormat="1" ht="16.5" customHeight="1">
      <c r="A91" s="38"/>
      <c r="B91" s="39"/>
      <c r="C91" s="204" t="s">
        <v>79</v>
      </c>
      <c r="D91" s="204" t="s">
        <v>135</v>
      </c>
      <c r="E91" s="205" t="s">
        <v>862</v>
      </c>
      <c r="F91" s="206" t="s">
        <v>858</v>
      </c>
      <c r="G91" s="207" t="s">
        <v>152</v>
      </c>
      <c r="H91" s="208">
        <v>8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0.028</v>
      </c>
      <c r="T91" s="214">
        <f>S91*H91</f>
        <v>0.224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154</v>
      </c>
      <c r="BM91" s="215" t="s">
        <v>863</v>
      </c>
    </row>
    <row r="92" spans="1:47" s="2" customFormat="1" ht="12">
      <c r="A92" s="38"/>
      <c r="B92" s="39"/>
      <c r="C92" s="40"/>
      <c r="D92" s="229" t="s">
        <v>186</v>
      </c>
      <c r="E92" s="40"/>
      <c r="F92" s="238" t="s">
        <v>864</v>
      </c>
      <c r="G92" s="40"/>
      <c r="H92" s="40"/>
      <c r="I92" s="239"/>
      <c r="J92" s="40"/>
      <c r="K92" s="40"/>
      <c r="L92" s="44"/>
      <c r="M92" s="240"/>
      <c r="N92" s="24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186</v>
      </c>
      <c r="AU92" s="17" t="s">
        <v>79</v>
      </c>
    </row>
    <row r="93" spans="1:51" s="14" customFormat="1" ht="12">
      <c r="A93" s="14"/>
      <c r="B93" s="251"/>
      <c r="C93" s="252"/>
      <c r="D93" s="229" t="s">
        <v>147</v>
      </c>
      <c r="E93" s="253" t="s">
        <v>19</v>
      </c>
      <c r="F93" s="254" t="s">
        <v>717</v>
      </c>
      <c r="G93" s="252"/>
      <c r="H93" s="253" t="s">
        <v>19</v>
      </c>
      <c r="I93" s="255"/>
      <c r="J93" s="252"/>
      <c r="K93" s="252"/>
      <c r="L93" s="256"/>
      <c r="M93" s="257"/>
      <c r="N93" s="258"/>
      <c r="O93" s="258"/>
      <c r="P93" s="258"/>
      <c r="Q93" s="258"/>
      <c r="R93" s="258"/>
      <c r="S93" s="258"/>
      <c r="T93" s="25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0" t="s">
        <v>147</v>
      </c>
      <c r="AU93" s="260" t="s">
        <v>79</v>
      </c>
      <c r="AV93" s="14" t="s">
        <v>77</v>
      </c>
      <c r="AW93" s="14" t="s">
        <v>31</v>
      </c>
      <c r="AX93" s="14" t="s">
        <v>69</v>
      </c>
      <c r="AY93" s="260" t="s">
        <v>132</v>
      </c>
    </row>
    <row r="94" spans="1:51" s="13" customFormat="1" ht="12">
      <c r="A94" s="13"/>
      <c r="B94" s="227"/>
      <c r="C94" s="228"/>
      <c r="D94" s="229" t="s">
        <v>147</v>
      </c>
      <c r="E94" s="261" t="s">
        <v>19</v>
      </c>
      <c r="F94" s="230" t="s">
        <v>154</v>
      </c>
      <c r="G94" s="228"/>
      <c r="H94" s="231">
        <v>4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147</v>
      </c>
      <c r="AU94" s="237" t="s">
        <v>79</v>
      </c>
      <c r="AV94" s="13" t="s">
        <v>79</v>
      </c>
      <c r="AW94" s="13" t="s">
        <v>31</v>
      </c>
      <c r="AX94" s="13" t="s">
        <v>69</v>
      </c>
      <c r="AY94" s="237" t="s">
        <v>132</v>
      </c>
    </row>
    <row r="95" spans="1:51" s="14" customFormat="1" ht="12">
      <c r="A95" s="14"/>
      <c r="B95" s="251"/>
      <c r="C95" s="252"/>
      <c r="D95" s="229" t="s">
        <v>147</v>
      </c>
      <c r="E95" s="253" t="s">
        <v>19</v>
      </c>
      <c r="F95" s="254" t="s">
        <v>718</v>
      </c>
      <c r="G95" s="252"/>
      <c r="H95" s="253" t="s">
        <v>19</v>
      </c>
      <c r="I95" s="255"/>
      <c r="J95" s="252"/>
      <c r="K95" s="252"/>
      <c r="L95" s="256"/>
      <c r="M95" s="257"/>
      <c r="N95" s="258"/>
      <c r="O95" s="258"/>
      <c r="P95" s="258"/>
      <c r="Q95" s="258"/>
      <c r="R95" s="258"/>
      <c r="S95" s="258"/>
      <c r="T95" s="25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0" t="s">
        <v>147</v>
      </c>
      <c r="AU95" s="260" t="s">
        <v>79</v>
      </c>
      <c r="AV95" s="14" t="s">
        <v>77</v>
      </c>
      <c r="AW95" s="14" t="s">
        <v>31</v>
      </c>
      <c r="AX95" s="14" t="s">
        <v>69</v>
      </c>
      <c r="AY95" s="260" t="s">
        <v>132</v>
      </c>
    </row>
    <row r="96" spans="1:51" s="13" customFormat="1" ht="12">
      <c r="A96" s="13"/>
      <c r="B96" s="227"/>
      <c r="C96" s="228"/>
      <c r="D96" s="229" t="s">
        <v>147</v>
      </c>
      <c r="E96" s="261" t="s">
        <v>19</v>
      </c>
      <c r="F96" s="230" t="s">
        <v>154</v>
      </c>
      <c r="G96" s="228"/>
      <c r="H96" s="231">
        <v>4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147</v>
      </c>
      <c r="AU96" s="237" t="s">
        <v>79</v>
      </c>
      <c r="AV96" s="13" t="s">
        <v>79</v>
      </c>
      <c r="AW96" s="13" t="s">
        <v>31</v>
      </c>
      <c r="AX96" s="13" t="s">
        <v>69</v>
      </c>
      <c r="AY96" s="237" t="s">
        <v>132</v>
      </c>
    </row>
    <row r="97" spans="1:51" s="15" customFormat="1" ht="12">
      <c r="A97" s="15"/>
      <c r="B97" s="262"/>
      <c r="C97" s="263"/>
      <c r="D97" s="229" t="s">
        <v>147</v>
      </c>
      <c r="E97" s="264" t="s">
        <v>19</v>
      </c>
      <c r="F97" s="265" t="s">
        <v>719</v>
      </c>
      <c r="G97" s="263"/>
      <c r="H97" s="266">
        <v>8</v>
      </c>
      <c r="I97" s="267"/>
      <c r="J97" s="263"/>
      <c r="K97" s="263"/>
      <c r="L97" s="268"/>
      <c r="M97" s="269"/>
      <c r="N97" s="270"/>
      <c r="O97" s="270"/>
      <c r="P97" s="270"/>
      <c r="Q97" s="270"/>
      <c r="R97" s="270"/>
      <c r="S97" s="270"/>
      <c r="T97" s="27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72" t="s">
        <v>147</v>
      </c>
      <c r="AU97" s="272" t="s">
        <v>79</v>
      </c>
      <c r="AV97" s="15" t="s">
        <v>154</v>
      </c>
      <c r="AW97" s="15" t="s">
        <v>31</v>
      </c>
      <c r="AX97" s="15" t="s">
        <v>77</v>
      </c>
      <c r="AY97" s="272" t="s">
        <v>132</v>
      </c>
    </row>
    <row r="98" spans="1:65" s="2" customFormat="1" ht="16.5" customHeight="1">
      <c r="A98" s="38"/>
      <c r="B98" s="39"/>
      <c r="C98" s="204" t="s">
        <v>149</v>
      </c>
      <c r="D98" s="204" t="s">
        <v>135</v>
      </c>
      <c r="E98" s="205" t="s">
        <v>865</v>
      </c>
      <c r="F98" s="206" t="s">
        <v>866</v>
      </c>
      <c r="G98" s="207" t="s">
        <v>233</v>
      </c>
      <c r="H98" s="208">
        <v>468.3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0.028</v>
      </c>
      <c r="T98" s="214">
        <f>S98*H98</f>
        <v>13.112400000000001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154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154</v>
      </c>
      <c r="BM98" s="215" t="s">
        <v>867</v>
      </c>
    </row>
    <row r="99" spans="1:51" s="14" customFormat="1" ht="12">
      <c r="A99" s="14"/>
      <c r="B99" s="251"/>
      <c r="C99" s="252"/>
      <c r="D99" s="229" t="s">
        <v>147</v>
      </c>
      <c r="E99" s="253" t="s">
        <v>19</v>
      </c>
      <c r="F99" s="254" t="s">
        <v>868</v>
      </c>
      <c r="G99" s="252"/>
      <c r="H99" s="253" t="s">
        <v>19</v>
      </c>
      <c r="I99" s="255"/>
      <c r="J99" s="252"/>
      <c r="K99" s="252"/>
      <c r="L99" s="256"/>
      <c r="M99" s="257"/>
      <c r="N99" s="258"/>
      <c r="O99" s="258"/>
      <c r="P99" s="258"/>
      <c r="Q99" s="258"/>
      <c r="R99" s="258"/>
      <c r="S99" s="258"/>
      <c r="T99" s="25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0" t="s">
        <v>147</v>
      </c>
      <c r="AU99" s="260" t="s">
        <v>79</v>
      </c>
      <c r="AV99" s="14" t="s">
        <v>77</v>
      </c>
      <c r="AW99" s="14" t="s">
        <v>31</v>
      </c>
      <c r="AX99" s="14" t="s">
        <v>69</v>
      </c>
      <c r="AY99" s="260" t="s">
        <v>132</v>
      </c>
    </row>
    <row r="100" spans="1:51" s="13" customFormat="1" ht="12">
      <c r="A100" s="13"/>
      <c r="B100" s="227"/>
      <c r="C100" s="228"/>
      <c r="D100" s="229" t="s">
        <v>147</v>
      </c>
      <c r="E100" s="261" t="s">
        <v>19</v>
      </c>
      <c r="F100" s="230" t="s">
        <v>869</v>
      </c>
      <c r="G100" s="228"/>
      <c r="H100" s="231">
        <v>50.6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147</v>
      </c>
      <c r="AU100" s="237" t="s">
        <v>79</v>
      </c>
      <c r="AV100" s="13" t="s">
        <v>79</v>
      </c>
      <c r="AW100" s="13" t="s">
        <v>31</v>
      </c>
      <c r="AX100" s="13" t="s">
        <v>69</v>
      </c>
      <c r="AY100" s="237" t="s">
        <v>132</v>
      </c>
    </row>
    <row r="101" spans="1:51" s="14" customFormat="1" ht="12">
      <c r="A101" s="14"/>
      <c r="B101" s="251"/>
      <c r="C101" s="252"/>
      <c r="D101" s="229" t="s">
        <v>147</v>
      </c>
      <c r="E101" s="253" t="s">
        <v>19</v>
      </c>
      <c r="F101" s="254" t="s">
        <v>870</v>
      </c>
      <c r="G101" s="252"/>
      <c r="H101" s="253" t="s">
        <v>19</v>
      </c>
      <c r="I101" s="255"/>
      <c r="J101" s="252"/>
      <c r="K101" s="252"/>
      <c r="L101" s="256"/>
      <c r="M101" s="257"/>
      <c r="N101" s="258"/>
      <c r="O101" s="258"/>
      <c r="P101" s="258"/>
      <c r="Q101" s="258"/>
      <c r="R101" s="258"/>
      <c r="S101" s="258"/>
      <c r="T101" s="25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0" t="s">
        <v>147</v>
      </c>
      <c r="AU101" s="260" t="s">
        <v>79</v>
      </c>
      <c r="AV101" s="14" t="s">
        <v>77</v>
      </c>
      <c r="AW101" s="14" t="s">
        <v>31</v>
      </c>
      <c r="AX101" s="14" t="s">
        <v>69</v>
      </c>
      <c r="AY101" s="260" t="s">
        <v>132</v>
      </c>
    </row>
    <row r="102" spans="1:51" s="13" customFormat="1" ht="12">
      <c r="A102" s="13"/>
      <c r="B102" s="227"/>
      <c r="C102" s="228"/>
      <c r="D102" s="229" t="s">
        <v>147</v>
      </c>
      <c r="E102" s="261" t="s">
        <v>19</v>
      </c>
      <c r="F102" s="230" t="s">
        <v>871</v>
      </c>
      <c r="G102" s="228"/>
      <c r="H102" s="231">
        <v>43.7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31</v>
      </c>
      <c r="AX102" s="13" t="s">
        <v>69</v>
      </c>
      <c r="AY102" s="237" t="s">
        <v>132</v>
      </c>
    </row>
    <row r="103" spans="1:51" s="14" customFormat="1" ht="12">
      <c r="A103" s="14"/>
      <c r="B103" s="251"/>
      <c r="C103" s="252"/>
      <c r="D103" s="229" t="s">
        <v>147</v>
      </c>
      <c r="E103" s="253" t="s">
        <v>19</v>
      </c>
      <c r="F103" s="254" t="s">
        <v>872</v>
      </c>
      <c r="G103" s="252"/>
      <c r="H103" s="253" t="s">
        <v>19</v>
      </c>
      <c r="I103" s="255"/>
      <c r="J103" s="252"/>
      <c r="K103" s="252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147</v>
      </c>
      <c r="AU103" s="260" t="s">
        <v>79</v>
      </c>
      <c r="AV103" s="14" t="s">
        <v>77</v>
      </c>
      <c r="AW103" s="14" t="s">
        <v>31</v>
      </c>
      <c r="AX103" s="14" t="s">
        <v>69</v>
      </c>
      <c r="AY103" s="260" t="s">
        <v>132</v>
      </c>
    </row>
    <row r="104" spans="1:51" s="13" customFormat="1" ht="12">
      <c r="A104" s="13"/>
      <c r="B104" s="227"/>
      <c r="C104" s="228"/>
      <c r="D104" s="229" t="s">
        <v>147</v>
      </c>
      <c r="E104" s="261" t="s">
        <v>19</v>
      </c>
      <c r="F104" s="230" t="s">
        <v>873</v>
      </c>
      <c r="G104" s="228"/>
      <c r="H104" s="231">
        <v>37.2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31</v>
      </c>
      <c r="AX104" s="13" t="s">
        <v>69</v>
      </c>
      <c r="AY104" s="237" t="s">
        <v>132</v>
      </c>
    </row>
    <row r="105" spans="1:51" s="14" customFormat="1" ht="12">
      <c r="A105" s="14"/>
      <c r="B105" s="251"/>
      <c r="C105" s="252"/>
      <c r="D105" s="229" t="s">
        <v>147</v>
      </c>
      <c r="E105" s="253" t="s">
        <v>19</v>
      </c>
      <c r="F105" s="254" t="s">
        <v>874</v>
      </c>
      <c r="G105" s="252"/>
      <c r="H105" s="253" t="s">
        <v>19</v>
      </c>
      <c r="I105" s="255"/>
      <c r="J105" s="252"/>
      <c r="K105" s="252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147</v>
      </c>
      <c r="AU105" s="260" t="s">
        <v>79</v>
      </c>
      <c r="AV105" s="14" t="s">
        <v>77</v>
      </c>
      <c r="AW105" s="14" t="s">
        <v>31</v>
      </c>
      <c r="AX105" s="14" t="s">
        <v>69</v>
      </c>
      <c r="AY105" s="260" t="s">
        <v>132</v>
      </c>
    </row>
    <row r="106" spans="1:51" s="13" customFormat="1" ht="12">
      <c r="A106" s="13"/>
      <c r="B106" s="227"/>
      <c r="C106" s="228"/>
      <c r="D106" s="229" t="s">
        <v>147</v>
      </c>
      <c r="E106" s="261" t="s">
        <v>19</v>
      </c>
      <c r="F106" s="230" t="s">
        <v>312</v>
      </c>
      <c r="G106" s="228"/>
      <c r="H106" s="231">
        <v>19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147</v>
      </c>
      <c r="AU106" s="237" t="s">
        <v>79</v>
      </c>
      <c r="AV106" s="13" t="s">
        <v>79</v>
      </c>
      <c r="AW106" s="13" t="s">
        <v>31</v>
      </c>
      <c r="AX106" s="13" t="s">
        <v>69</v>
      </c>
      <c r="AY106" s="237" t="s">
        <v>132</v>
      </c>
    </row>
    <row r="107" spans="1:51" s="14" customFormat="1" ht="12">
      <c r="A107" s="14"/>
      <c r="B107" s="251"/>
      <c r="C107" s="252"/>
      <c r="D107" s="229" t="s">
        <v>147</v>
      </c>
      <c r="E107" s="253" t="s">
        <v>19</v>
      </c>
      <c r="F107" s="254" t="s">
        <v>875</v>
      </c>
      <c r="G107" s="252"/>
      <c r="H107" s="253" t="s">
        <v>19</v>
      </c>
      <c r="I107" s="255"/>
      <c r="J107" s="252"/>
      <c r="K107" s="252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147</v>
      </c>
      <c r="AU107" s="260" t="s">
        <v>79</v>
      </c>
      <c r="AV107" s="14" t="s">
        <v>77</v>
      </c>
      <c r="AW107" s="14" t="s">
        <v>31</v>
      </c>
      <c r="AX107" s="14" t="s">
        <v>69</v>
      </c>
      <c r="AY107" s="260" t="s">
        <v>132</v>
      </c>
    </row>
    <row r="108" spans="1:51" s="13" customFormat="1" ht="12">
      <c r="A108" s="13"/>
      <c r="B108" s="227"/>
      <c r="C108" s="228"/>
      <c r="D108" s="229" t="s">
        <v>147</v>
      </c>
      <c r="E108" s="261" t="s">
        <v>19</v>
      </c>
      <c r="F108" s="230" t="s">
        <v>876</v>
      </c>
      <c r="G108" s="228"/>
      <c r="H108" s="231">
        <v>38.4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147</v>
      </c>
      <c r="AU108" s="237" t="s">
        <v>79</v>
      </c>
      <c r="AV108" s="13" t="s">
        <v>79</v>
      </c>
      <c r="AW108" s="13" t="s">
        <v>31</v>
      </c>
      <c r="AX108" s="13" t="s">
        <v>69</v>
      </c>
      <c r="AY108" s="237" t="s">
        <v>132</v>
      </c>
    </row>
    <row r="109" spans="1:51" s="14" customFormat="1" ht="12">
      <c r="A109" s="14"/>
      <c r="B109" s="251"/>
      <c r="C109" s="252"/>
      <c r="D109" s="229" t="s">
        <v>147</v>
      </c>
      <c r="E109" s="253" t="s">
        <v>19</v>
      </c>
      <c r="F109" s="254" t="s">
        <v>877</v>
      </c>
      <c r="G109" s="252"/>
      <c r="H109" s="253" t="s">
        <v>19</v>
      </c>
      <c r="I109" s="255"/>
      <c r="J109" s="252"/>
      <c r="K109" s="252"/>
      <c r="L109" s="256"/>
      <c r="M109" s="257"/>
      <c r="N109" s="258"/>
      <c r="O109" s="258"/>
      <c r="P109" s="258"/>
      <c r="Q109" s="258"/>
      <c r="R109" s="258"/>
      <c r="S109" s="258"/>
      <c r="T109" s="25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0" t="s">
        <v>147</v>
      </c>
      <c r="AU109" s="260" t="s">
        <v>79</v>
      </c>
      <c r="AV109" s="14" t="s">
        <v>77</v>
      </c>
      <c r="AW109" s="14" t="s">
        <v>31</v>
      </c>
      <c r="AX109" s="14" t="s">
        <v>69</v>
      </c>
      <c r="AY109" s="260" t="s">
        <v>132</v>
      </c>
    </row>
    <row r="110" spans="1:51" s="13" customFormat="1" ht="12">
      <c r="A110" s="13"/>
      <c r="B110" s="227"/>
      <c r="C110" s="228"/>
      <c r="D110" s="229" t="s">
        <v>147</v>
      </c>
      <c r="E110" s="261" t="s">
        <v>19</v>
      </c>
      <c r="F110" s="230" t="s">
        <v>878</v>
      </c>
      <c r="G110" s="228"/>
      <c r="H110" s="231">
        <v>49.4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147</v>
      </c>
      <c r="AU110" s="237" t="s">
        <v>79</v>
      </c>
      <c r="AV110" s="13" t="s">
        <v>79</v>
      </c>
      <c r="AW110" s="13" t="s">
        <v>31</v>
      </c>
      <c r="AX110" s="13" t="s">
        <v>69</v>
      </c>
      <c r="AY110" s="237" t="s">
        <v>132</v>
      </c>
    </row>
    <row r="111" spans="1:51" s="14" customFormat="1" ht="12">
      <c r="A111" s="14"/>
      <c r="B111" s="251"/>
      <c r="C111" s="252"/>
      <c r="D111" s="229" t="s">
        <v>147</v>
      </c>
      <c r="E111" s="253" t="s">
        <v>19</v>
      </c>
      <c r="F111" s="254" t="s">
        <v>879</v>
      </c>
      <c r="G111" s="252"/>
      <c r="H111" s="253" t="s">
        <v>19</v>
      </c>
      <c r="I111" s="255"/>
      <c r="J111" s="252"/>
      <c r="K111" s="252"/>
      <c r="L111" s="256"/>
      <c r="M111" s="257"/>
      <c r="N111" s="258"/>
      <c r="O111" s="258"/>
      <c r="P111" s="258"/>
      <c r="Q111" s="258"/>
      <c r="R111" s="258"/>
      <c r="S111" s="258"/>
      <c r="T111" s="25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0" t="s">
        <v>147</v>
      </c>
      <c r="AU111" s="260" t="s">
        <v>79</v>
      </c>
      <c r="AV111" s="14" t="s">
        <v>77</v>
      </c>
      <c r="AW111" s="14" t="s">
        <v>31</v>
      </c>
      <c r="AX111" s="14" t="s">
        <v>69</v>
      </c>
      <c r="AY111" s="260" t="s">
        <v>132</v>
      </c>
    </row>
    <row r="112" spans="1:51" s="13" customFormat="1" ht="12">
      <c r="A112" s="13"/>
      <c r="B112" s="227"/>
      <c r="C112" s="228"/>
      <c r="D112" s="229" t="s">
        <v>147</v>
      </c>
      <c r="E112" s="261" t="s">
        <v>19</v>
      </c>
      <c r="F112" s="230" t="s">
        <v>880</v>
      </c>
      <c r="G112" s="228"/>
      <c r="H112" s="231">
        <v>32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147</v>
      </c>
      <c r="AU112" s="237" t="s">
        <v>79</v>
      </c>
      <c r="AV112" s="13" t="s">
        <v>79</v>
      </c>
      <c r="AW112" s="13" t="s">
        <v>31</v>
      </c>
      <c r="AX112" s="13" t="s">
        <v>69</v>
      </c>
      <c r="AY112" s="237" t="s">
        <v>132</v>
      </c>
    </row>
    <row r="113" spans="1:51" s="14" customFormat="1" ht="12">
      <c r="A113" s="14"/>
      <c r="B113" s="251"/>
      <c r="C113" s="252"/>
      <c r="D113" s="229" t="s">
        <v>147</v>
      </c>
      <c r="E113" s="253" t="s">
        <v>19</v>
      </c>
      <c r="F113" s="254" t="s">
        <v>881</v>
      </c>
      <c r="G113" s="252"/>
      <c r="H113" s="253" t="s">
        <v>19</v>
      </c>
      <c r="I113" s="255"/>
      <c r="J113" s="252"/>
      <c r="K113" s="252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147</v>
      </c>
      <c r="AU113" s="260" t="s">
        <v>79</v>
      </c>
      <c r="AV113" s="14" t="s">
        <v>77</v>
      </c>
      <c r="AW113" s="14" t="s">
        <v>31</v>
      </c>
      <c r="AX113" s="14" t="s">
        <v>69</v>
      </c>
      <c r="AY113" s="260" t="s">
        <v>132</v>
      </c>
    </row>
    <row r="114" spans="1:51" s="13" customFormat="1" ht="12">
      <c r="A114" s="13"/>
      <c r="B114" s="227"/>
      <c r="C114" s="228"/>
      <c r="D114" s="229" t="s">
        <v>147</v>
      </c>
      <c r="E114" s="261" t="s">
        <v>19</v>
      </c>
      <c r="F114" s="230" t="s">
        <v>882</v>
      </c>
      <c r="G114" s="228"/>
      <c r="H114" s="231">
        <v>33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147</v>
      </c>
      <c r="AU114" s="237" t="s">
        <v>79</v>
      </c>
      <c r="AV114" s="13" t="s">
        <v>79</v>
      </c>
      <c r="AW114" s="13" t="s">
        <v>31</v>
      </c>
      <c r="AX114" s="13" t="s">
        <v>69</v>
      </c>
      <c r="AY114" s="237" t="s">
        <v>132</v>
      </c>
    </row>
    <row r="115" spans="1:51" s="14" customFormat="1" ht="12">
      <c r="A115" s="14"/>
      <c r="B115" s="251"/>
      <c r="C115" s="252"/>
      <c r="D115" s="229" t="s">
        <v>147</v>
      </c>
      <c r="E115" s="253" t="s">
        <v>19</v>
      </c>
      <c r="F115" s="254" t="s">
        <v>883</v>
      </c>
      <c r="G115" s="252"/>
      <c r="H115" s="253" t="s">
        <v>19</v>
      </c>
      <c r="I115" s="255"/>
      <c r="J115" s="252"/>
      <c r="K115" s="252"/>
      <c r="L115" s="256"/>
      <c r="M115" s="257"/>
      <c r="N115" s="258"/>
      <c r="O115" s="258"/>
      <c r="P115" s="258"/>
      <c r="Q115" s="258"/>
      <c r="R115" s="258"/>
      <c r="S115" s="258"/>
      <c r="T115" s="25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0" t="s">
        <v>147</v>
      </c>
      <c r="AU115" s="260" t="s">
        <v>79</v>
      </c>
      <c r="AV115" s="14" t="s">
        <v>77</v>
      </c>
      <c r="AW115" s="14" t="s">
        <v>31</v>
      </c>
      <c r="AX115" s="14" t="s">
        <v>69</v>
      </c>
      <c r="AY115" s="260" t="s">
        <v>132</v>
      </c>
    </row>
    <row r="116" spans="1:51" s="13" customFormat="1" ht="12">
      <c r="A116" s="13"/>
      <c r="B116" s="227"/>
      <c r="C116" s="228"/>
      <c r="D116" s="229" t="s">
        <v>147</v>
      </c>
      <c r="E116" s="261" t="s">
        <v>19</v>
      </c>
      <c r="F116" s="230" t="s">
        <v>884</v>
      </c>
      <c r="G116" s="228"/>
      <c r="H116" s="231">
        <v>33.2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147</v>
      </c>
      <c r="AU116" s="237" t="s">
        <v>79</v>
      </c>
      <c r="AV116" s="13" t="s">
        <v>79</v>
      </c>
      <c r="AW116" s="13" t="s">
        <v>31</v>
      </c>
      <c r="AX116" s="13" t="s">
        <v>69</v>
      </c>
      <c r="AY116" s="237" t="s">
        <v>132</v>
      </c>
    </row>
    <row r="117" spans="1:51" s="14" customFormat="1" ht="12">
      <c r="A117" s="14"/>
      <c r="B117" s="251"/>
      <c r="C117" s="252"/>
      <c r="D117" s="229" t="s">
        <v>147</v>
      </c>
      <c r="E117" s="253" t="s">
        <v>19</v>
      </c>
      <c r="F117" s="254" t="s">
        <v>885</v>
      </c>
      <c r="G117" s="252"/>
      <c r="H117" s="253" t="s">
        <v>19</v>
      </c>
      <c r="I117" s="255"/>
      <c r="J117" s="252"/>
      <c r="K117" s="252"/>
      <c r="L117" s="256"/>
      <c r="M117" s="257"/>
      <c r="N117" s="258"/>
      <c r="O117" s="258"/>
      <c r="P117" s="258"/>
      <c r="Q117" s="258"/>
      <c r="R117" s="258"/>
      <c r="S117" s="258"/>
      <c r="T117" s="25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0" t="s">
        <v>147</v>
      </c>
      <c r="AU117" s="260" t="s">
        <v>79</v>
      </c>
      <c r="AV117" s="14" t="s">
        <v>77</v>
      </c>
      <c r="AW117" s="14" t="s">
        <v>31</v>
      </c>
      <c r="AX117" s="14" t="s">
        <v>69</v>
      </c>
      <c r="AY117" s="260" t="s">
        <v>132</v>
      </c>
    </row>
    <row r="118" spans="1:51" s="13" customFormat="1" ht="12">
      <c r="A118" s="13"/>
      <c r="B118" s="227"/>
      <c r="C118" s="228"/>
      <c r="D118" s="229" t="s">
        <v>147</v>
      </c>
      <c r="E118" s="261" t="s">
        <v>19</v>
      </c>
      <c r="F118" s="230" t="s">
        <v>886</v>
      </c>
      <c r="G118" s="228"/>
      <c r="H118" s="231">
        <v>66.4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147</v>
      </c>
      <c r="AU118" s="237" t="s">
        <v>79</v>
      </c>
      <c r="AV118" s="13" t="s">
        <v>79</v>
      </c>
      <c r="AW118" s="13" t="s">
        <v>31</v>
      </c>
      <c r="AX118" s="13" t="s">
        <v>69</v>
      </c>
      <c r="AY118" s="237" t="s">
        <v>132</v>
      </c>
    </row>
    <row r="119" spans="1:51" s="14" customFormat="1" ht="12">
      <c r="A119" s="14"/>
      <c r="B119" s="251"/>
      <c r="C119" s="252"/>
      <c r="D119" s="229" t="s">
        <v>147</v>
      </c>
      <c r="E119" s="253" t="s">
        <v>19</v>
      </c>
      <c r="F119" s="254" t="s">
        <v>887</v>
      </c>
      <c r="G119" s="252"/>
      <c r="H119" s="253" t="s">
        <v>19</v>
      </c>
      <c r="I119" s="255"/>
      <c r="J119" s="252"/>
      <c r="K119" s="252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147</v>
      </c>
      <c r="AU119" s="260" t="s">
        <v>79</v>
      </c>
      <c r="AV119" s="14" t="s">
        <v>77</v>
      </c>
      <c r="AW119" s="14" t="s">
        <v>31</v>
      </c>
      <c r="AX119" s="14" t="s">
        <v>69</v>
      </c>
      <c r="AY119" s="260" t="s">
        <v>132</v>
      </c>
    </row>
    <row r="120" spans="1:51" s="13" customFormat="1" ht="12">
      <c r="A120" s="13"/>
      <c r="B120" s="227"/>
      <c r="C120" s="228"/>
      <c r="D120" s="229" t="s">
        <v>147</v>
      </c>
      <c r="E120" s="261" t="s">
        <v>19</v>
      </c>
      <c r="F120" s="230" t="s">
        <v>888</v>
      </c>
      <c r="G120" s="228"/>
      <c r="H120" s="231">
        <v>33.4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147</v>
      </c>
      <c r="AU120" s="237" t="s">
        <v>79</v>
      </c>
      <c r="AV120" s="13" t="s">
        <v>79</v>
      </c>
      <c r="AW120" s="13" t="s">
        <v>31</v>
      </c>
      <c r="AX120" s="13" t="s">
        <v>69</v>
      </c>
      <c r="AY120" s="237" t="s">
        <v>132</v>
      </c>
    </row>
    <row r="121" spans="1:51" s="14" customFormat="1" ht="12">
      <c r="A121" s="14"/>
      <c r="B121" s="251"/>
      <c r="C121" s="252"/>
      <c r="D121" s="229" t="s">
        <v>147</v>
      </c>
      <c r="E121" s="253" t="s">
        <v>19</v>
      </c>
      <c r="F121" s="254" t="s">
        <v>889</v>
      </c>
      <c r="G121" s="252"/>
      <c r="H121" s="253" t="s">
        <v>19</v>
      </c>
      <c r="I121" s="255"/>
      <c r="J121" s="252"/>
      <c r="K121" s="252"/>
      <c r="L121" s="256"/>
      <c r="M121" s="257"/>
      <c r="N121" s="258"/>
      <c r="O121" s="258"/>
      <c r="P121" s="258"/>
      <c r="Q121" s="258"/>
      <c r="R121" s="258"/>
      <c r="S121" s="258"/>
      <c r="T121" s="25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0" t="s">
        <v>147</v>
      </c>
      <c r="AU121" s="260" t="s">
        <v>79</v>
      </c>
      <c r="AV121" s="14" t="s">
        <v>77</v>
      </c>
      <c r="AW121" s="14" t="s">
        <v>31</v>
      </c>
      <c r="AX121" s="14" t="s">
        <v>69</v>
      </c>
      <c r="AY121" s="260" t="s">
        <v>132</v>
      </c>
    </row>
    <row r="122" spans="1:51" s="13" customFormat="1" ht="12">
      <c r="A122" s="13"/>
      <c r="B122" s="227"/>
      <c r="C122" s="228"/>
      <c r="D122" s="229" t="s">
        <v>147</v>
      </c>
      <c r="E122" s="261" t="s">
        <v>19</v>
      </c>
      <c r="F122" s="230" t="s">
        <v>890</v>
      </c>
      <c r="G122" s="228"/>
      <c r="H122" s="231">
        <v>32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147</v>
      </c>
      <c r="AU122" s="237" t="s">
        <v>79</v>
      </c>
      <c r="AV122" s="13" t="s">
        <v>79</v>
      </c>
      <c r="AW122" s="13" t="s">
        <v>31</v>
      </c>
      <c r="AX122" s="13" t="s">
        <v>69</v>
      </c>
      <c r="AY122" s="237" t="s">
        <v>132</v>
      </c>
    </row>
    <row r="123" spans="1:51" s="15" customFormat="1" ht="12">
      <c r="A123" s="15"/>
      <c r="B123" s="262"/>
      <c r="C123" s="263"/>
      <c r="D123" s="229" t="s">
        <v>147</v>
      </c>
      <c r="E123" s="264" t="s">
        <v>19</v>
      </c>
      <c r="F123" s="265" t="s">
        <v>719</v>
      </c>
      <c r="G123" s="263"/>
      <c r="H123" s="266">
        <v>468.29999999999995</v>
      </c>
      <c r="I123" s="267"/>
      <c r="J123" s="263"/>
      <c r="K123" s="263"/>
      <c r="L123" s="268"/>
      <c r="M123" s="269"/>
      <c r="N123" s="270"/>
      <c r="O123" s="270"/>
      <c r="P123" s="270"/>
      <c r="Q123" s="270"/>
      <c r="R123" s="270"/>
      <c r="S123" s="270"/>
      <c r="T123" s="271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2" t="s">
        <v>147</v>
      </c>
      <c r="AU123" s="272" t="s">
        <v>79</v>
      </c>
      <c r="AV123" s="15" t="s">
        <v>154</v>
      </c>
      <c r="AW123" s="15" t="s">
        <v>31</v>
      </c>
      <c r="AX123" s="15" t="s">
        <v>77</v>
      </c>
      <c r="AY123" s="272" t="s">
        <v>132</v>
      </c>
    </row>
    <row r="124" spans="1:65" s="2" customFormat="1" ht="12">
      <c r="A124" s="38"/>
      <c r="B124" s="39"/>
      <c r="C124" s="204" t="s">
        <v>154</v>
      </c>
      <c r="D124" s="204" t="s">
        <v>135</v>
      </c>
      <c r="E124" s="205" t="s">
        <v>891</v>
      </c>
      <c r="F124" s="206" t="s">
        <v>892</v>
      </c>
      <c r="G124" s="207" t="s">
        <v>233</v>
      </c>
      <c r="H124" s="208">
        <v>459.7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0.028</v>
      </c>
      <c r="T124" s="214">
        <f>S124*H124</f>
        <v>12.8716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154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154</v>
      </c>
      <c r="BM124" s="215" t="s">
        <v>893</v>
      </c>
    </row>
    <row r="125" spans="1:51" s="14" customFormat="1" ht="12">
      <c r="A125" s="14"/>
      <c r="B125" s="251"/>
      <c r="C125" s="252"/>
      <c r="D125" s="229" t="s">
        <v>147</v>
      </c>
      <c r="E125" s="253" t="s">
        <v>19</v>
      </c>
      <c r="F125" s="254" t="s">
        <v>894</v>
      </c>
      <c r="G125" s="252"/>
      <c r="H125" s="253" t="s">
        <v>19</v>
      </c>
      <c r="I125" s="255"/>
      <c r="J125" s="252"/>
      <c r="K125" s="252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147</v>
      </c>
      <c r="AU125" s="260" t="s">
        <v>79</v>
      </c>
      <c r="AV125" s="14" t="s">
        <v>77</v>
      </c>
      <c r="AW125" s="14" t="s">
        <v>31</v>
      </c>
      <c r="AX125" s="14" t="s">
        <v>69</v>
      </c>
      <c r="AY125" s="260" t="s">
        <v>132</v>
      </c>
    </row>
    <row r="126" spans="1:51" s="13" customFormat="1" ht="12">
      <c r="A126" s="13"/>
      <c r="B126" s="227"/>
      <c r="C126" s="228"/>
      <c r="D126" s="229" t="s">
        <v>147</v>
      </c>
      <c r="E126" s="261" t="s">
        <v>19</v>
      </c>
      <c r="F126" s="230" t="s">
        <v>895</v>
      </c>
      <c r="G126" s="228"/>
      <c r="H126" s="231">
        <v>49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147</v>
      </c>
      <c r="AU126" s="237" t="s">
        <v>79</v>
      </c>
      <c r="AV126" s="13" t="s">
        <v>79</v>
      </c>
      <c r="AW126" s="13" t="s">
        <v>31</v>
      </c>
      <c r="AX126" s="13" t="s">
        <v>69</v>
      </c>
      <c r="AY126" s="237" t="s">
        <v>132</v>
      </c>
    </row>
    <row r="127" spans="1:51" s="14" customFormat="1" ht="12">
      <c r="A127" s="14"/>
      <c r="B127" s="251"/>
      <c r="C127" s="252"/>
      <c r="D127" s="229" t="s">
        <v>147</v>
      </c>
      <c r="E127" s="253" t="s">
        <v>19</v>
      </c>
      <c r="F127" s="254" t="s">
        <v>896</v>
      </c>
      <c r="G127" s="252"/>
      <c r="H127" s="253" t="s">
        <v>19</v>
      </c>
      <c r="I127" s="255"/>
      <c r="J127" s="252"/>
      <c r="K127" s="252"/>
      <c r="L127" s="256"/>
      <c r="M127" s="257"/>
      <c r="N127" s="258"/>
      <c r="O127" s="258"/>
      <c r="P127" s="258"/>
      <c r="Q127" s="258"/>
      <c r="R127" s="258"/>
      <c r="S127" s="258"/>
      <c r="T127" s="25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0" t="s">
        <v>147</v>
      </c>
      <c r="AU127" s="260" t="s">
        <v>79</v>
      </c>
      <c r="AV127" s="14" t="s">
        <v>77</v>
      </c>
      <c r="AW127" s="14" t="s">
        <v>31</v>
      </c>
      <c r="AX127" s="14" t="s">
        <v>69</v>
      </c>
      <c r="AY127" s="260" t="s">
        <v>132</v>
      </c>
    </row>
    <row r="128" spans="1:51" s="13" customFormat="1" ht="12">
      <c r="A128" s="13"/>
      <c r="B128" s="227"/>
      <c r="C128" s="228"/>
      <c r="D128" s="229" t="s">
        <v>147</v>
      </c>
      <c r="E128" s="261" t="s">
        <v>19</v>
      </c>
      <c r="F128" s="230" t="s">
        <v>897</v>
      </c>
      <c r="G128" s="228"/>
      <c r="H128" s="231">
        <v>42.1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147</v>
      </c>
      <c r="AU128" s="237" t="s">
        <v>79</v>
      </c>
      <c r="AV128" s="13" t="s">
        <v>79</v>
      </c>
      <c r="AW128" s="13" t="s">
        <v>31</v>
      </c>
      <c r="AX128" s="13" t="s">
        <v>69</v>
      </c>
      <c r="AY128" s="237" t="s">
        <v>132</v>
      </c>
    </row>
    <row r="129" spans="1:51" s="14" customFormat="1" ht="12">
      <c r="A129" s="14"/>
      <c r="B129" s="251"/>
      <c r="C129" s="252"/>
      <c r="D129" s="229" t="s">
        <v>147</v>
      </c>
      <c r="E129" s="253" t="s">
        <v>19</v>
      </c>
      <c r="F129" s="254" t="s">
        <v>898</v>
      </c>
      <c r="G129" s="252"/>
      <c r="H129" s="253" t="s">
        <v>19</v>
      </c>
      <c r="I129" s="255"/>
      <c r="J129" s="252"/>
      <c r="K129" s="252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147</v>
      </c>
      <c r="AU129" s="260" t="s">
        <v>79</v>
      </c>
      <c r="AV129" s="14" t="s">
        <v>77</v>
      </c>
      <c r="AW129" s="14" t="s">
        <v>31</v>
      </c>
      <c r="AX129" s="14" t="s">
        <v>69</v>
      </c>
      <c r="AY129" s="260" t="s">
        <v>132</v>
      </c>
    </row>
    <row r="130" spans="1:51" s="13" customFormat="1" ht="12">
      <c r="A130" s="13"/>
      <c r="B130" s="227"/>
      <c r="C130" s="228"/>
      <c r="D130" s="229" t="s">
        <v>147</v>
      </c>
      <c r="E130" s="261" t="s">
        <v>19</v>
      </c>
      <c r="F130" s="230" t="s">
        <v>899</v>
      </c>
      <c r="G130" s="228"/>
      <c r="H130" s="231">
        <v>38.2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147</v>
      </c>
      <c r="AU130" s="237" t="s">
        <v>79</v>
      </c>
      <c r="AV130" s="13" t="s">
        <v>79</v>
      </c>
      <c r="AW130" s="13" t="s">
        <v>31</v>
      </c>
      <c r="AX130" s="13" t="s">
        <v>69</v>
      </c>
      <c r="AY130" s="237" t="s">
        <v>132</v>
      </c>
    </row>
    <row r="131" spans="1:51" s="14" customFormat="1" ht="12">
      <c r="A131" s="14"/>
      <c r="B131" s="251"/>
      <c r="C131" s="252"/>
      <c r="D131" s="229" t="s">
        <v>147</v>
      </c>
      <c r="E131" s="253" t="s">
        <v>19</v>
      </c>
      <c r="F131" s="254" t="s">
        <v>900</v>
      </c>
      <c r="G131" s="252"/>
      <c r="H131" s="253" t="s">
        <v>19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147</v>
      </c>
      <c r="AU131" s="260" t="s">
        <v>79</v>
      </c>
      <c r="AV131" s="14" t="s">
        <v>77</v>
      </c>
      <c r="AW131" s="14" t="s">
        <v>31</v>
      </c>
      <c r="AX131" s="14" t="s">
        <v>69</v>
      </c>
      <c r="AY131" s="260" t="s">
        <v>132</v>
      </c>
    </row>
    <row r="132" spans="1:51" s="13" customFormat="1" ht="12">
      <c r="A132" s="13"/>
      <c r="B132" s="227"/>
      <c r="C132" s="228"/>
      <c r="D132" s="229" t="s">
        <v>147</v>
      </c>
      <c r="E132" s="261" t="s">
        <v>19</v>
      </c>
      <c r="F132" s="230" t="s">
        <v>901</v>
      </c>
      <c r="G132" s="228"/>
      <c r="H132" s="231">
        <v>18.2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147</v>
      </c>
      <c r="AU132" s="237" t="s">
        <v>79</v>
      </c>
      <c r="AV132" s="13" t="s">
        <v>79</v>
      </c>
      <c r="AW132" s="13" t="s">
        <v>31</v>
      </c>
      <c r="AX132" s="13" t="s">
        <v>69</v>
      </c>
      <c r="AY132" s="237" t="s">
        <v>132</v>
      </c>
    </row>
    <row r="133" spans="1:51" s="14" customFormat="1" ht="12">
      <c r="A133" s="14"/>
      <c r="B133" s="251"/>
      <c r="C133" s="252"/>
      <c r="D133" s="229" t="s">
        <v>147</v>
      </c>
      <c r="E133" s="253" t="s">
        <v>19</v>
      </c>
      <c r="F133" s="254" t="s">
        <v>902</v>
      </c>
      <c r="G133" s="252"/>
      <c r="H133" s="253" t="s">
        <v>19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147</v>
      </c>
      <c r="AU133" s="260" t="s">
        <v>79</v>
      </c>
      <c r="AV133" s="14" t="s">
        <v>77</v>
      </c>
      <c r="AW133" s="14" t="s">
        <v>31</v>
      </c>
      <c r="AX133" s="14" t="s">
        <v>69</v>
      </c>
      <c r="AY133" s="260" t="s">
        <v>132</v>
      </c>
    </row>
    <row r="134" spans="1:51" s="13" customFormat="1" ht="12">
      <c r="A134" s="13"/>
      <c r="B134" s="227"/>
      <c r="C134" s="228"/>
      <c r="D134" s="229" t="s">
        <v>147</v>
      </c>
      <c r="E134" s="261" t="s">
        <v>19</v>
      </c>
      <c r="F134" s="230" t="s">
        <v>903</v>
      </c>
      <c r="G134" s="228"/>
      <c r="H134" s="231">
        <v>37.9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147</v>
      </c>
      <c r="AU134" s="237" t="s">
        <v>79</v>
      </c>
      <c r="AV134" s="13" t="s">
        <v>79</v>
      </c>
      <c r="AW134" s="13" t="s">
        <v>31</v>
      </c>
      <c r="AX134" s="13" t="s">
        <v>69</v>
      </c>
      <c r="AY134" s="237" t="s">
        <v>132</v>
      </c>
    </row>
    <row r="135" spans="1:51" s="14" customFormat="1" ht="12">
      <c r="A135" s="14"/>
      <c r="B135" s="251"/>
      <c r="C135" s="252"/>
      <c r="D135" s="229" t="s">
        <v>147</v>
      </c>
      <c r="E135" s="253" t="s">
        <v>19</v>
      </c>
      <c r="F135" s="254" t="s">
        <v>904</v>
      </c>
      <c r="G135" s="252"/>
      <c r="H135" s="253" t="s">
        <v>19</v>
      </c>
      <c r="I135" s="255"/>
      <c r="J135" s="252"/>
      <c r="K135" s="252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147</v>
      </c>
      <c r="AU135" s="260" t="s">
        <v>79</v>
      </c>
      <c r="AV135" s="14" t="s">
        <v>77</v>
      </c>
      <c r="AW135" s="14" t="s">
        <v>31</v>
      </c>
      <c r="AX135" s="14" t="s">
        <v>69</v>
      </c>
      <c r="AY135" s="260" t="s">
        <v>132</v>
      </c>
    </row>
    <row r="136" spans="1:51" s="13" customFormat="1" ht="12">
      <c r="A136" s="13"/>
      <c r="B136" s="227"/>
      <c r="C136" s="228"/>
      <c r="D136" s="229" t="s">
        <v>147</v>
      </c>
      <c r="E136" s="261" t="s">
        <v>19</v>
      </c>
      <c r="F136" s="230" t="s">
        <v>905</v>
      </c>
      <c r="G136" s="228"/>
      <c r="H136" s="231">
        <v>47.6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147</v>
      </c>
      <c r="AU136" s="237" t="s">
        <v>79</v>
      </c>
      <c r="AV136" s="13" t="s">
        <v>79</v>
      </c>
      <c r="AW136" s="13" t="s">
        <v>31</v>
      </c>
      <c r="AX136" s="13" t="s">
        <v>69</v>
      </c>
      <c r="AY136" s="237" t="s">
        <v>132</v>
      </c>
    </row>
    <row r="137" spans="1:51" s="14" customFormat="1" ht="12">
      <c r="A137" s="14"/>
      <c r="B137" s="251"/>
      <c r="C137" s="252"/>
      <c r="D137" s="229" t="s">
        <v>147</v>
      </c>
      <c r="E137" s="253" t="s">
        <v>19</v>
      </c>
      <c r="F137" s="254" t="s">
        <v>906</v>
      </c>
      <c r="G137" s="252"/>
      <c r="H137" s="253" t="s">
        <v>19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147</v>
      </c>
      <c r="AU137" s="260" t="s">
        <v>79</v>
      </c>
      <c r="AV137" s="14" t="s">
        <v>77</v>
      </c>
      <c r="AW137" s="14" t="s">
        <v>31</v>
      </c>
      <c r="AX137" s="14" t="s">
        <v>69</v>
      </c>
      <c r="AY137" s="260" t="s">
        <v>132</v>
      </c>
    </row>
    <row r="138" spans="1:51" s="13" customFormat="1" ht="12">
      <c r="A138" s="13"/>
      <c r="B138" s="227"/>
      <c r="C138" s="228"/>
      <c r="D138" s="229" t="s">
        <v>147</v>
      </c>
      <c r="E138" s="261" t="s">
        <v>19</v>
      </c>
      <c r="F138" s="230" t="s">
        <v>907</v>
      </c>
      <c r="G138" s="228"/>
      <c r="H138" s="231">
        <v>32.6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147</v>
      </c>
      <c r="AU138" s="237" t="s">
        <v>79</v>
      </c>
      <c r="AV138" s="13" t="s">
        <v>79</v>
      </c>
      <c r="AW138" s="13" t="s">
        <v>31</v>
      </c>
      <c r="AX138" s="13" t="s">
        <v>69</v>
      </c>
      <c r="AY138" s="237" t="s">
        <v>132</v>
      </c>
    </row>
    <row r="139" spans="1:51" s="14" customFormat="1" ht="12">
      <c r="A139" s="14"/>
      <c r="B139" s="251"/>
      <c r="C139" s="252"/>
      <c r="D139" s="229" t="s">
        <v>147</v>
      </c>
      <c r="E139" s="253" t="s">
        <v>19</v>
      </c>
      <c r="F139" s="254" t="s">
        <v>908</v>
      </c>
      <c r="G139" s="252"/>
      <c r="H139" s="253" t="s">
        <v>19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147</v>
      </c>
      <c r="AU139" s="260" t="s">
        <v>79</v>
      </c>
      <c r="AV139" s="14" t="s">
        <v>77</v>
      </c>
      <c r="AW139" s="14" t="s">
        <v>31</v>
      </c>
      <c r="AX139" s="14" t="s">
        <v>69</v>
      </c>
      <c r="AY139" s="260" t="s">
        <v>132</v>
      </c>
    </row>
    <row r="140" spans="1:51" s="13" customFormat="1" ht="12">
      <c r="A140" s="13"/>
      <c r="B140" s="227"/>
      <c r="C140" s="228"/>
      <c r="D140" s="229" t="s">
        <v>147</v>
      </c>
      <c r="E140" s="261" t="s">
        <v>19</v>
      </c>
      <c r="F140" s="230" t="s">
        <v>890</v>
      </c>
      <c r="G140" s="228"/>
      <c r="H140" s="231">
        <v>32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147</v>
      </c>
      <c r="AU140" s="237" t="s">
        <v>79</v>
      </c>
      <c r="AV140" s="13" t="s">
        <v>79</v>
      </c>
      <c r="AW140" s="13" t="s">
        <v>31</v>
      </c>
      <c r="AX140" s="13" t="s">
        <v>69</v>
      </c>
      <c r="AY140" s="237" t="s">
        <v>132</v>
      </c>
    </row>
    <row r="141" spans="1:51" s="14" customFormat="1" ht="12">
      <c r="A141" s="14"/>
      <c r="B141" s="251"/>
      <c r="C141" s="252"/>
      <c r="D141" s="229" t="s">
        <v>147</v>
      </c>
      <c r="E141" s="253" t="s">
        <v>19</v>
      </c>
      <c r="F141" s="254" t="s">
        <v>909</v>
      </c>
      <c r="G141" s="252"/>
      <c r="H141" s="253" t="s">
        <v>19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147</v>
      </c>
      <c r="AU141" s="260" t="s">
        <v>79</v>
      </c>
      <c r="AV141" s="14" t="s">
        <v>77</v>
      </c>
      <c r="AW141" s="14" t="s">
        <v>31</v>
      </c>
      <c r="AX141" s="14" t="s">
        <v>69</v>
      </c>
      <c r="AY141" s="260" t="s">
        <v>132</v>
      </c>
    </row>
    <row r="142" spans="1:51" s="13" customFormat="1" ht="12">
      <c r="A142" s="13"/>
      <c r="B142" s="227"/>
      <c r="C142" s="228"/>
      <c r="D142" s="229" t="s">
        <v>147</v>
      </c>
      <c r="E142" s="261" t="s">
        <v>19</v>
      </c>
      <c r="F142" s="230" t="s">
        <v>910</v>
      </c>
      <c r="G142" s="228"/>
      <c r="H142" s="231">
        <v>48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147</v>
      </c>
      <c r="AU142" s="237" t="s">
        <v>79</v>
      </c>
      <c r="AV142" s="13" t="s">
        <v>79</v>
      </c>
      <c r="AW142" s="13" t="s">
        <v>31</v>
      </c>
      <c r="AX142" s="13" t="s">
        <v>69</v>
      </c>
      <c r="AY142" s="237" t="s">
        <v>132</v>
      </c>
    </row>
    <row r="143" spans="1:51" s="14" customFormat="1" ht="12">
      <c r="A143" s="14"/>
      <c r="B143" s="251"/>
      <c r="C143" s="252"/>
      <c r="D143" s="229" t="s">
        <v>147</v>
      </c>
      <c r="E143" s="253" t="s">
        <v>19</v>
      </c>
      <c r="F143" s="254" t="s">
        <v>911</v>
      </c>
      <c r="G143" s="252"/>
      <c r="H143" s="253" t="s">
        <v>19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147</v>
      </c>
      <c r="AU143" s="260" t="s">
        <v>79</v>
      </c>
      <c r="AV143" s="14" t="s">
        <v>77</v>
      </c>
      <c r="AW143" s="14" t="s">
        <v>31</v>
      </c>
      <c r="AX143" s="14" t="s">
        <v>69</v>
      </c>
      <c r="AY143" s="260" t="s">
        <v>132</v>
      </c>
    </row>
    <row r="144" spans="1:51" s="13" customFormat="1" ht="12">
      <c r="A144" s="13"/>
      <c r="B144" s="227"/>
      <c r="C144" s="228"/>
      <c r="D144" s="229" t="s">
        <v>147</v>
      </c>
      <c r="E144" s="261" t="s">
        <v>19</v>
      </c>
      <c r="F144" s="230" t="s">
        <v>912</v>
      </c>
      <c r="G144" s="228"/>
      <c r="H144" s="231">
        <v>49.6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147</v>
      </c>
      <c r="AU144" s="237" t="s">
        <v>79</v>
      </c>
      <c r="AV144" s="13" t="s">
        <v>79</v>
      </c>
      <c r="AW144" s="13" t="s">
        <v>31</v>
      </c>
      <c r="AX144" s="13" t="s">
        <v>69</v>
      </c>
      <c r="AY144" s="237" t="s">
        <v>132</v>
      </c>
    </row>
    <row r="145" spans="1:51" s="14" customFormat="1" ht="12">
      <c r="A145" s="14"/>
      <c r="B145" s="251"/>
      <c r="C145" s="252"/>
      <c r="D145" s="229" t="s">
        <v>147</v>
      </c>
      <c r="E145" s="253" t="s">
        <v>19</v>
      </c>
      <c r="F145" s="254" t="s">
        <v>913</v>
      </c>
      <c r="G145" s="252"/>
      <c r="H145" s="253" t="s">
        <v>19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147</v>
      </c>
      <c r="AU145" s="260" t="s">
        <v>79</v>
      </c>
      <c r="AV145" s="14" t="s">
        <v>77</v>
      </c>
      <c r="AW145" s="14" t="s">
        <v>31</v>
      </c>
      <c r="AX145" s="14" t="s">
        <v>69</v>
      </c>
      <c r="AY145" s="260" t="s">
        <v>132</v>
      </c>
    </row>
    <row r="146" spans="1:51" s="13" customFormat="1" ht="12">
      <c r="A146" s="13"/>
      <c r="B146" s="227"/>
      <c r="C146" s="228"/>
      <c r="D146" s="229" t="s">
        <v>147</v>
      </c>
      <c r="E146" s="261" t="s">
        <v>19</v>
      </c>
      <c r="F146" s="230" t="s">
        <v>914</v>
      </c>
      <c r="G146" s="228"/>
      <c r="H146" s="231">
        <v>32.5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147</v>
      </c>
      <c r="AU146" s="237" t="s">
        <v>79</v>
      </c>
      <c r="AV146" s="13" t="s">
        <v>79</v>
      </c>
      <c r="AW146" s="13" t="s">
        <v>31</v>
      </c>
      <c r="AX146" s="13" t="s">
        <v>69</v>
      </c>
      <c r="AY146" s="237" t="s">
        <v>132</v>
      </c>
    </row>
    <row r="147" spans="1:51" s="14" customFormat="1" ht="12">
      <c r="A147" s="14"/>
      <c r="B147" s="251"/>
      <c r="C147" s="252"/>
      <c r="D147" s="229" t="s">
        <v>147</v>
      </c>
      <c r="E147" s="253" t="s">
        <v>19</v>
      </c>
      <c r="F147" s="254" t="s">
        <v>915</v>
      </c>
      <c r="G147" s="252"/>
      <c r="H147" s="253" t="s">
        <v>19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147</v>
      </c>
      <c r="AU147" s="260" t="s">
        <v>79</v>
      </c>
      <c r="AV147" s="14" t="s">
        <v>77</v>
      </c>
      <c r="AW147" s="14" t="s">
        <v>31</v>
      </c>
      <c r="AX147" s="14" t="s">
        <v>69</v>
      </c>
      <c r="AY147" s="260" t="s">
        <v>132</v>
      </c>
    </row>
    <row r="148" spans="1:51" s="13" customFormat="1" ht="12">
      <c r="A148" s="13"/>
      <c r="B148" s="227"/>
      <c r="C148" s="228"/>
      <c r="D148" s="229" t="s">
        <v>147</v>
      </c>
      <c r="E148" s="261" t="s">
        <v>19</v>
      </c>
      <c r="F148" s="230" t="s">
        <v>890</v>
      </c>
      <c r="G148" s="228"/>
      <c r="H148" s="231">
        <v>32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147</v>
      </c>
      <c r="AU148" s="237" t="s">
        <v>79</v>
      </c>
      <c r="AV148" s="13" t="s">
        <v>79</v>
      </c>
      <c r="AW148" s="13" t="s">
        <v>31</v>
      </c>
      <c r="AX148" s="13" t="s">
        <v>69</v>
      </c>
      <c r="AY148" s="237" t="s">
        <v>132</v>
      </c>
    </row>
    <row r="149" spans="1:51" s="15" customFormat="1" ht="12">
      <c r="A149" s="15"/>
      <c r="B149" s="262"/>
      <c r="C149" s="263"/>
      <c r="D149" s="229" t="s">
        <v>147</v>
      </c>
      <c r="E149" s="264" t="s">
        <v>19</v>
      </c>
      <c r="F149" s="265" t="s">
        <v>719</v>
      </c>
      <c r="G149" s="263"/>
      <c r="H149" s="266">
        <v>459.70000000000005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2" t="s">
        <v>147</v>
      </c>
      <c r="AU149" s="272" t="s">
        <v>79</v>
      </c>
      <c r="AV149" s="15" t="s">
        <v>154</v>
      </c>
      <c r="AW149" s="15" t="s">
        <v>31</v>
      </c>
      <c r="AX149" s="15" t="s">
        <v>77</v>
      </c>
      <c r="AY149" s="272" t="s">
        <v>132</v>
      </c>
    </row>
    <row r="150" spans="1:65" s="2" customFormat="1" ht="16.5" customHeight="1">
      <c r="A150" s="38"/>
      <c r="B150" s="39"/>
      <c r="C150" s="204" t="s">
        <v>158</v>
      </c>
      <c r="D150" s="204" t="s">
        <v>135</v>
      </c>
      <c r="E150" s="205" t="s">
        <v>916</v>
      </c>
      <c r="F150" s="206" t="s">
        <v>917</v>
      </c>
      <c r="G150" s="207" t="s">
        <v>152</v>
      </c>
      <c r="H150" s="208">
        <v>46</v>
      </c>
      <c r="I150" s="209"/>
      <c r="J150" s="210">
        <f>ROUND(I150*H150,2)</f>
        <v>0</v>
      </c>
      <c r="K150" s="206" t="s">
        <v>19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0.028</v>
      </c>
      <c r="T150" s="214">
        <f>S150*H150</f>
        <v>1.288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154</v>
      </c>
      <c r="AT150" s="215" t="s">
        <v>135</v>
      </c>
      <c r="AU150" s="215" t="s">
        <v>79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154</v>
      </c>
      <c r="BM150" s="215" t="s">
        <v>918</v>
      </c>
    </row>
    <row r="151" spans="1:65" s="2" customFormat="1" ht="12">
      <c r="A151" s="38"/>
      <c r="B151" s="39"/>
      <c r="C151" s="204" t="s">
        <v>162</v>
      </c>
      <c r="D151" s="204" t="s">
        <v>135</v>
      </c>
      <c r="E151" s="205" t="s">
        <v>919</v>
      </c>
      <c r="F151" s="206" t="s">
        <v>920</v>
      </c>
      <c r="G151" s="207" t="s">
        <v>152</v>
      </c>
      <c r="H151" s="208">
        <v>46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0.028</v>
      </c>
      <c r="T151" s="214">
        <f>S151*H151</f>
        <v>1.288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154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154</v>
      </c>
      <c r="BM151" s="215" t="s">
        <v>921</v>
      </c>
    </row>
    <row r="152" spans="1:65" s="2" customFormat="1" ht="16.5" customHeight="1">
      <c r="A152" s="38"/>
      <c r="B152" s="39"/>
      <c r="C152" s="204" t="s">
        <v>166</v>
      </c>
      <c r="D152" s="204" t="s">
        <v>135</v>
      </c>
      <c r="E152" s="205" t="s">
        <v>922</v>
      </c>
      <c r="F152" s="206" t="s">
        <v>923</v>
      </c>
      <c r="G152" s="207" t="s">
        <v>152</v>
      </c>
      <c r="H152" s="208">
        <v>1</v>
      </c>
      <c r="I152" s="209"/>
      <c r="J152" s="210">
        <f>ROUND(I152*H152,2)</f>
        <v>0</v>
      </c>
      <c r="K152" s="206" t="s">
        <v>19</v>
      </c>
      <c r="L152" s="44"/>
      <c r="M152" s="242" t="s">
        <v>19</v>
      </c>
      <c r="N152" s="243" t="s">
        <v>40</v>
      </c>
      <c r="O152" s="244"/>
      <c r="P152" s="245">
        <f>O152*H152</f>
        <v>0</v>
      </c>
      <c r="Q152" s="245">
        <v>0</v>
      </c>
      <c r="R152" s="245">
        <f>Q152*H152</f>
        <v>0</v>
      </c>
      <c r="S152" s="245">
        <v>0.028</v>
      </c>
      <c r="T152" s="246">
        <f>S152*H152</f>
        <v>0.028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154</v>
      </c>
      <c r="AT152" s="215" t="s">
        <v>135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154</v>
      </c>
      <c r="BM152" s="215" t="s">
        <v>924</v>
      </c>
    </row>
    <row r="153" spans="1:31" s="2" customFormat="1" ht="6.95" customHeight="1">
      <c r="A153" s="3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80:K15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ROUND((SUM(BE82:BE104)),2)</f>
        <v>0</v>
      </c>
      <c r="G33" s="38"/>
      <c r="H33" s="38"/>
      <c r="I33" s="148">
        <v>0.21</v>
      </c>
      <c r="J33" s="147">
        <f>ROUND(((SUM(BE82:BE104))*I33),2)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ROUND((SUM(BF82:BF104)),2)</f>
        <v>0</v>
      </c>
      <c r="G34" s="38"/>
      <c r="H34" s="38"/>
      <c r="I34" s="148">
        <v>0.15</v>
      </c>
      <c r="J34" s="147">
        <f>ROUND(((SUM(BF82:BF104))*I34),2)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ROUND((SUM(BG82:BG104)),2)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ROUND((SUM(BH82:BH104)),2)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ROUND((SUM(BI82:BI104)),2)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SO.01 - Svodiče přepětí, centrál STOP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116</v>
      </c>
      <c r="E62" s="168"/>
      <c r="F62" s="168"/>
      <c r="G62" s="168"/>
      <c r="H62" s="168"/>
      <c r="I62" s="168"/>
      <c r="J62" s="169">
        <f>J103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MÚ Chrudim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108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SO.01 - Svodiče přepětí, centrál STOP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15. 7. 2021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MÚ Chrudim</v>
      </c>
      <c r="G78" s="40"/>
      <c r="H78" s="40"/>
      <c r="I78" s="32" t="s">
        <v>30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IF(E18="","",E18)</f>
        <v>Vyplň údaj</v>
      </c>
      <c r="G79" s="40"/>
      <c r="H79" s="40"/>
      <c r="I79" s="32" t="s">
        <v>32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118</v>
      </c>
      <c r="D81" s="180" t="s">
        <v>54</v>
      </c>
      <c r="E81" s="180" t="s">
        <v>50</v>
      </c>
      <c r="F81" s="180" t="s">
        <v>51</v>
      </c>
      <c r="G81" s="180" t="s">
        <v>119</v>
      </c>
      <c r="H81" s="180" t="s">
        <v>120</v>
      </c>
      <c r="I81" s="180" t="s">
        <v>121</v>
      </c>
      <c r="J81" s="180" t="s">
        <v>112</v>
      </c>
      <c r="K81" s="181" t="s">
        <v>122</v>
      </c>
      <c r="L81" s="182"/>
      <c r="M81" s="92" t="s">
        <v>19</v>
      </c>
      <c r="N81" s="93" t="s">
        <v>39</v>
      </c>
      <c r="O81" s="93" t="s">
        <v>123</v>
      </c>
      <c r="P81" s="93" t="s">
        <v>124</v>
      </c>
      <c r="Q81" s="93" t="s">
        <v>125</v>
      </c>
      <c r="R81" s="93" t="s">
        <v>126</v>
      </c>
      <c r="S81" s="93" t="s">
        <v>127</v>
      </c>
      <c r="T81" s="94" t="s">
        <v>128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P83+P103</f>
        <v>0</v>
      </c>
      <c r="Q82" s="96"/>
      <c r="R82" s="185">
        <f>R83+R103</f>
        <v>0.011425</v>
      </c>
      <c r="S82" s="96"/>
      <c r="T82" s="186">
        <f>T83+T103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113</v>
      </c>
      <c r="BK82" s="187">
        <f>BK83+BK103</f>
        <v>0</v>
      </c>
    </row>
    <row r="83" spans="1:63" s="12" customFormat="1" ht="25.9" customHeight="1">
      <c r="A83" s="12"/>
      <c r="B83" s="188"/>
      <c r="C83" s="189"/>
      <c r="D83" s="190" t="s">
        <v>68</v>
      </c>
      <c r="E83" s="191" t="s">
        <v>130</v>
      </c>
      <c r="F83" s="191" t="s">
        <v>131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0.011425</v>
      </c>
      <c r="S83" s="196"/>
      <c r="T83" s="198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68</v>
      </c>
      <c r="AU83" s="200" t="s">
        <v>69</v>
      </c>
      <c r="AY83" s="199" t="s">
        <v>132</v>
      </c>
      <c r="BK83" s="201">
        <f>BK84</f>
        <v>0</v>
      </c>
    </row>
    <row r="84" spans="1:63" s="12" customFormat="1" ht="22.8" customHeight="1">
      <c r="A84" s="12"/>
      <c r="B84" s="188"/>
      <c r="C84" s="189"/>
      <c r="D84" s="190" t="s">
        <v>68</v>
      </c>
      <c r="E84" s="202" t="s">
        <v>133</v>
      </c>
      <c r="F84" s="202" t="s">
        <v>134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SUM(P85:P102)</f>
        <v>0</v>
      </c>
      <c r="Q84" s="196"/>
      <c r="R84" s="197">
        <f>SUM(R85:R102)</f>
        <v>0.011425</v>
      </c>
      <c r="S84" s="196"/>
      <c r="T84" s="198">
        <f>SUM(T85:T102)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68</v>
      </c>
      <c r="AU84" s="200" t="s">
        <v>77</v>
      </c>
      <c r="AY84" s="199" t="s">
        <v>132</v>
      </c>
      <c r="BK84" s="201">
        <f>SUM(BK85:BK102)</f>
        <v>0</v>
      </c>
    </row>
    <row r="85" spans="1:65" s="2" customFormat="1" ht="44.25" customHeight="1">
      <c r="A85" s="38"/>
      <c r="B85" s="39"/>
      <c r="C85" s="204" t="s">
        <v>77</v>
      </c>
      <c r="D85" s="204" t="s">
        <v>135</v>
      </c>
      <c r="E85" s="205" t="s">
        <v>136</v>
      </c>
      <c r="F85" s="206" t="s">
        <v>137</v>
      </c>
      <c r="G85" s="207" t="s">
        <v>138</v>
      </c>
      <c r="H85" s="208">
        <v>30</v>
      </c>
      <c r="I85" s="209"/>
      <c r="J85" s="210">
        <f>ROUND(I85*H85,2)</f>
        <v>0</v>
      </c>
      <c r="K85" s="206" t="s">
        <v>139</v>
      </c>
      <c r="L85" s="44"/>
      <c r="M85" s="211" t="s">
        <v>19</v>
      </c>
      <c r="N85" s="212" t="s">
        <v>40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140</v>
      </c>
      <c r="AT85" s="215" t="s">
        <v>135</v>
      </c>
      <c r="AU85" s="215" t="s">
        <v>79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77</v>
      </c>
      <c r="BK85" s="216">
        <f>ROUND(I85*H85,2)</f>
        <v>0</v>
      </c>
      <c r="BL85" s="17" t="s">
        <v>140</v>
      </c>
      <c r="BM85" s="215" t="s">
        <v>141</v>
      </c>
    </row>
    <row r="86" spans="1:65" s="2" customFormat="1" ht="12">
      <c r="A86" s="38"/>
      <c r="B86" s="39"/>
      <c r="C86" s="217" t="s">
        <v>79</v>
      </c>
      <c r="D86" s="217" t="s">
        <v>142</v>
      </c>
      <c r="E86" s="218" t="s">
        <v>143</v>
      </c>
      <c r="F86" s="219" t="s">
        <v>144</v>
      </c>
      <c r="G86" s="220" t="s">
        <v>138</v>
      </c>
      <c r="H86" s="221">
        <v>34.5</v>
      </c>
      <c r="I86" s="222"/>
      <c r="J86" s="223">
        <f>ROUND(I86*H86,2)</f>
        <v>0</v>
      </c>
      <c r="K86" s="219" t="s">
        <v>139</v>
      </c>
      <c r="L86" s="224"/>
      <c r="M86" s="225" t="s">
        <v>19</v>
      </c>
      <c r="N86" s="226" t="s">
        <v>40</v>
      </c>
      <c r="O86" s="84"/>
      <c r="P86" s="213">
        <f>O86*H86</f>
        <v>0</v>
      </c>
      <c r="Q86" s="213">
        <v>0.00013</v>
      </c>
      <c r="R86" s="213">
        <f>Q86*H86</f>
        <v>0.004484999999999999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145</v>
      </c>
      <c r="AT86" s="215" t="s">
        <v>142</v>
      </c>
      <c r="AU86" s="215" t="s">
        <v>79</v>
      </c>
      <c r="AY86" s="17" t="s">
        <v>132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77</v>
      </c>
      <c r="BK86" s="216">
        <f>ROUND(I86*H86,2)</f>
        <v>0</v>
      </c>
      <c r="BL86" s="17" t="s">
        <v>140</v>
      </c>
      <c r="BM86" s="215" t="s">
        <v>146</v>
      </c>
    </row>
    <row r="87" spans="1:51" s="13" customFormat="1" ht="12">
      <c r="A87" s="13"/>
      <c r="B87" s="227"/>
      <c r="C87" s="228"/>
      <c r="D87" s="229" t="s">
        <v>147</v>
      </c>
      <c r="E87" s="228"/>
      <c r="F87" s="230" t="s">
        <v>148</v>
      </c>
      <c r="G87" s="228"/>
      <c r="H87" s="231">
        <v>34.5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147</v>
      </c>
      <c r="AU87" s="237" t="s">
        <v>79</v>
      </c>
      <c r="AV87" s="13" t="s">
        <v>79</v>
      </c>
      <c r="AW87" s="13" t="s">
        <v>4</v>
      </c>
      <c r="AX87" s="13" t="s">
        <v>77</v>
      </c>
      <c r="AY87" s="237" t="s">
        <v>132</v>
      </c>
    </row>
    <row r="88" spans="1:65" s="2" customFormat="1" ht="33" customHeight="1">
      <c r="A88" s="38"/>
      <c r="B88" s="39"/>
      <c r="C88" s="204" t="s">
        <v>149</v>
      </c>
      <c r="D88" s="204" t="s">
        <v>135</v>
      </c>
      <c r="E88" s="205" t="s">
        <v>150</v>
      </c>
      <c r="F88" s="206" t="s">
        <v>151</v>
      </c>
      <c r="G88" s="207" t="s">
        <v>152</v>
      </c>
      <c r="H88" s="208">
        <v>2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153</v>
      </c>
    </row>
    <row r="89" spans="1:65" s="2" customFormat="1" ht="33" customHeight="1">
      <c r="A89" s="38"/>
      <c r="B89" s="39"/>
      <c r="C89" s="204" t="s">
        <v>154</v>
      </c>
      <c r="D89" s="204" t="s">
        <v>135</v>
      </c>
      <c r="E89" s="205" t="s">
        <v>155</v>
      </c>
      <c r="F89" s="206" t="s">
        <v>156</v>
      </c>
      <c r="G89" s="207" t="s">
        <v>152</v>
      </c>
      <c r="H89" s="208">
        <v>4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157</v>
      </c>
    </row>
    <row r="90" spans="1:65" s="2" customFormat="1" ht="33" customHeight="1">
      <c r="A90" s="38"/>
      <c r="B90" s="39"/>
      <c r="C90" s="204" t="s">
        <v>158</v>
      </c>
      <c r="D90" s="204" t="s">
        <v>135</v>
      </c>
      <c r="E90" s="205" t="s">
        <v>159</v>
      </c>
      <c r="F90" s="206" t="s">
        <v>160</v>
      </c>
      <c r="G90" s="207" t="s">
        <v>152</v>
      </c>
      <c r="H90" s="208">
        <v>12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161</v>
      </c>
    </row>
    <row r="91" spans="1:65" s="2" customFormat="1" ht="33" customHeight="1">
      <c r="A91" s="38"/>
      <c r="B91" s="39"/>
      <c r="C91" s="204" t="s">
        <v>162</v>
      </c>
      <c r="D91" s="204" t="s">
        <v>135</v>
      </c>
      <c r="E91" s="205" t="s">
        <v>163</v>
      </c>
      <c r="F91" s="206" t="s">
        <v>164</v>
      </c>
      <c r="G91" s="207" t="s">
        <v>152</v>
      </c>
      <c r="H91" s="208">
        <v>1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165</v>
      </c>
    </row>
    <row r="92" spans="1:65" s="2" customFormat="1" ht="12">
      <c r="A92" s="38"/>
      <c r="B92" s="39"/>
      <c r="C92" s="217" t="s">
        <v>166</v>
      </c>
      <c r="D92" s="217" t="s">
        <v>142</v>
      </c>
      <c r="E92" s="218" t="s">
        <v>167</v>
      </c>
      <c r="F92" s="219" t="s">
        <v>168</v>
      </c>
      <c r="G92" s="220" t="s">
        <v>152</v>
      </c>
      <c r="H92" s="221">
        <v>1</v>
      </c>
      <c r="I92" s="222"/>
      <c r="J92" s="223">
        <f>ROUND(I92*H92,2)</f>
        <v>0</v>
      </c>
      <c r="K92" s="219" t="s">
        <v>19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0.00138</v>
      </c>
      <c r="R92" s="213">
        <f>Q92*H92</f>
        <v>0.00138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169</v>
      </c>
    </row>
    <row r="93" spans="1:65" s="2" customFormat="1" ht="33" customHeight="1">
      <c r="A93" s="38"/>
      <c r="B93" s="39"/>
      <c r="C93" s="204" t="s">
        <v>170</v>
      </c>
      <c r="D93" s="204" t="s">
        <v>135</v>
      </c>
      <c r="E93" s="205" t="s">
        <v>171</v>
      </c>
      <c r="F93" s="206" t="s">
        <v>172</v>
      </c>
      <c r="G93" s="207" t="s">
        <v>152</v>
      </c>
      <c r="H93" s="208">
        <v>1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173</v>
      </c>
    </row>
    <row r="94" spans="1:65" s="2" customFormat="1" ht="16.5" customHeight="1">
      <c r="A94" s="38"/>
      <c r="B94" s="39"/>
      <c r="C94" s="217" t="s">
        <v>174</v>
      </c>
      <c r="D94" s="217" t="s">
        <v>142</v>
      </c>
      <c r="E94" s="218" t="s">
        <v>175</v>
      </c>
      <c r="F94" s="219" t="s">
        <v>176</v>
      </c>
      <c r="G94" s="220" t="s">
        <v>152</v>
      </c>
      <c r="H94" s="221">
        <v>1</v>
      </c>
      <c r="I94" s="222"/>
      <c r="J94" s="223">
        <f>ROUND(I94*H94,2)</f>
        <v>0</v>
      </c>
      <c r="K94" s="219" t="s">
        <v>19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0.00138</v>
      </c>
      <c r="R94" s="213">
        <f>Q94*H94</f>
        <v>0.00138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177</v>
      </c>
    </row>
    <row r="95" spans="1:65" s="2" customFormat="1" ht="44.25" customHeight="1">
      <c r="A95" s="38"/>
      <c r="B95" s="39"/>
      <c r="C95" s="204" t="s">
        <v>178</v>
      </c>
      <c r="D95" s="204" t="s">
        <v>135</v>
      </c>
      <c r="E95" s="205" t="s">
        <v>179</v>
      </c>
      <c r="F95" s="206" t="s">
        <v>180</v>
      </c>
      <c r="G95" s="207" t="s">
        <v>152</v>
      </c>
      <c r="H95" s="208">
        <v>1</v>
      </c>
      <c r="I95" s="209"/>
      <c r="J95" s="210">
        <f>ROUND(I95*H95,2)</f>
        <v>0</v>
      </c>
      <c r="K95" s="206" t="s">
        <v>139</v>
      </c>
      <c r="L95" s="44"/>
      <c r="M95" s="211" t="s">
        <v>19</v>
      </c>
      <c r="N95" s="212" t="s">
        <v>40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140</v>
      </c>
      <c r="AT95" s="215" t="s">
        <v>135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181</v>
      </c>
    </row>
    <row r="96" spans="1:65" s="2" customFormat="1" ht="16.5" customHeight="1">
      <c r="A96" s="38"/>
      <c r="B96" s="39"/>
      <c r="C96" s="217" t="s">
        <v>182</v>
      </c>
      <c r="D96" s="217" t="s">
        <v>142</v>
      </c>
      <c r="E96" s="218" t="s">
        <v>183</v>
      </c>
      <c r="F96" s="219" t="s">
        <v>184</v>
      </c>
      <c r="G96" s="220" t="s">
        <v>152</v>
      </c>
      <c r="H96" s="221">
        <v>1</v>
      </c>
      <c r="I96" s="222"/>
      <c r="J96" s="223">
        <f>ROUND(I96*H96,2)</f>
        <v>0</v>
      </c>
      <c r="K96" s="219" t="s">
        <v>19</v>
      </c>
      <c r="L96" s="224"/>
      <c r="M96" s="225" t="s">
        <v>19</v>
      </c>
      <c r="N96" s="226" t="s">
        <v>40</v>
      </c>
      <c r="O96" s="84"/>
      <c r="P96" s="213">
        <f>O96*H96</f>
        <v>0</v>
      </c>
      <c r="Q96" s="213">
        <v>3E-05</v>
      </c>
      <c r="R96" s="213">
        <f>Q96*H96</f>
        <v>3E-05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145</v>
      </c>
      <c r="AT96" s="215" t="s">
        <v>142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185</v>
      </c>
    </row>
    <row r="97" spans="1:47" s="2" customFormat="1" ht="12">
      <c r="A97" s="38"/>
      <c r="B97" s="39"/>
      <c r="C97" s="40"/>
      <c r="D97" s="229" t="s">
        <v>186</v>
      </c>
      <c r="E97" s="40"/>
      <c r="F97" s="238" t="s">
        <v>187</v>
      </c>
      <c r="G97" s="40"/>
      <c r="H97" s="40"/>
      <c r="I97" s="239"/>
      <c r="J97" s="40"/>
      <c r="K97" s="40"/>
      <c r="L97" s="44"/>
      <c r="M97" s="240"/>
      <c r="N97" s="24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186</v>
      </c>
      <c r="AU97" s="17" t="s">
        <v>79</v>
      </c>
    </row>
    <row r="98" spans="1:65" s="2" customFormat="1" ht="33" customHeight="1">
      <c r="A98" s="38"/>
      <c r="B98" s="39"/>
      <c r="C98" s="204" t="s">
        <v>188</v>
      </c>
      <c r="D98" s="204" t="s">
        <v>135</v>
      </c>
      <c r="E98" s="205" t="s">
        <v>189</v>
      </c>
      <c r="F98" s="206" t="s">
        <v>190</v>
      </c>
      <c r="G98" s="207" t="s">
        <v>152</v>
      </c>
      <c r="H98" s="208">
        <v>1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191</v>
      </c>
    </row>
    <row r="99" spans="1:65" s="2" customFormat="1" ht="33" customHeight="1">
      <c r="A99" s="38"/>
      <c r="B99" s="39"/>
      <c r="C99" s="217" t="s">
        <v>192</v>
      </c>
      <c r="D99" s="217" t="s">
        <v>142</v>
      </c>
      <c r="E99" s="218" t="s">
        <v>193</v>
      </c>
      <c r="F99" s="219" t="s">
        <v>194</v>
      </c>
      <c r="G99" s="220" t="s">
        <v>152</v>
      </c>
      <c r="H99" s="221">
        <v>1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0.0041</v>
      </c>
      <c r="R99" s="213">
        <f>Q99*H99</f>
        <v>0.0041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195</v>
      </c>
    </row>
    <row r="100" spans="1:65" s="2" customFormat="1" ht="16.5" customHeight="1">
      <c r="A100" s="38"/>
      <c r="B100" s="39"/>
      <c r="C100" s="217" t="s">
        <v>196</v>
      </c>
      <c r="D100" s="217" t="s">
        <v>142</v>
      </c>
      <c r="E100" s="218" t="s">
        <v>197</v>
      </c>
      <c r="F100" s="219" t="s">
        <v>198</v>
      </c>
      <c r="G100" s="220" t="s">
        <v>152</v>
      </c>
      <c r="H100" s="221">
        <v>1</v>
      </c>
      <c r="I100" s="222"/>
      <c r="J100" s="223">
        <f>ROUND(I100*H100,2)</f>
        <v>0</v>
      </c>
      <c r="K100" s="219" t="s">
        <v>19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5E-05</v>
      </c>
      <c r="R100" s="213">
        <f>Q100*H100</f>
        <v>5E-05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199</v>
      </c>
    </row>
    <row r="101" spans="1:65" s="2" customFormat="1" ht="12">
      <c r="A101" s="38"/>
      <c r="B101" s="39"/>
      <c r="C101" s="204" t="s">
        <v>8</v>
      </c>
      <c r="D101" s="204" t="s">
        <v>135</v>
      </c>
      <c r="E101" s="205" t="s">
        <v>200</v>
      </c>
      <c r="F101" s="206" t="s">
        <v>201</v>
      </c>
      <c r="G101" s="207" t="s">
        <v>152</v>
      </c>
      <c r="H101" s="208">
        <v>3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202</v>
      </c>
    </row>
    <row r="102" spans="1:65" s="2" customFormat="1" ht="33" customHeight="1">
      <c r="A102" s="38"/>
      <c r="B102" s="39"/>
      <c r="C102" s="217" t="s">
        <v>140</v>
      </c>
      <c r="D102" s="217" t="s">
        <v>142</v>
      </c>
      <c r="E102" s="218" t="s">
        <v>203</v>
      </c>
      <c r="F102" s="219" t="s">
        <v>204</v>
      </c>
      <c r="G102" s="220" t="s">
        <v>152</v>
      </c>
      <c r="H102" s="221">
        <v>1</v>
      </c>
      <c r="I102" s="222"/>
      <c r="J102" s="223">
        <f>ROUND(I102*H102,2)</f>
        <v>0</v>
      </c>
      <c r="K102" s="219" t="s">
        <v>19</v>
      </c>
      <c r="L102" s="224"/>
      <c r="M102" s="225" t="s">
        <v>19</v>
      </c>
      <c r="N102" s="226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145</v>
      </c>
      <c r="AT102" s="215" t="s">
        <v>142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205</v>
      </c>
    </row>
    <row r="103" spans="1:63" s="12" customFormat="1" ht="25.9" customHeight="1">
      <c r="A103" s="12"/>
      <c r="B103" s="188"/>
      <c r="C103" s="189"/>
      <c r="D103" s="190" t="s">
        <v>68</v>
      </c>
      <c r="E103" s="191" t="s">
        <v>206</v>
      </c>
      <c r="F103" s="191" t="s">
        <v>207</v>
      </c>
      <c r="G103" s="189"/>
      <c r="H103" s="189"/>
      <c r="I103" s="192"/>
      <c r="J103" s="193">
        <f>BK103</f>
        <v>0</v>
      </c>
      <c r="K103" s="189"/>
      <c r="L103" s="194"/>
      <c r="M103" s="195"/>
      <c r="N103" s="196"/>
      <c r="O103" s="196"/>
      <c r="P103" s="197">
        <f>P104</f>
        <v>0</v>
      </c>
      <c r="Q103" s="196"/>
      <c r="R103" s="197">
        <f>R104</f>
        <v>0</v>
      </c>
      <c r="S103" s="196"/>
      <c r="T103" s="198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154</v>
      </c>
      <c r="AT103" s="200" t="s">
        <v>68</v>
      </c>
      <c r="AU103" s="200" t="s">
        <v>69</v>
      </c>
      <c r="AY103" s="199" t="s">
        <v>132</v>
      </c>
      <c r="BK103" s="201">
        <f>BK104</f>
        <v>0</v>
      </c>
    </row>
    <row r="104" spans="1:65" s="2" customFormat="1" ht="12">
      <c r="A104" s="38"/>
      <c r="B104" s="39"/>
      <c r="C104" s="204" t="s">
        <v>208</v>
      </c>
      <c r="D104" s="204" t="s">
        <v>135</v>
      </c>
      <c r="E104" s="205" t="s">
        <v>209</v>
      </c>
      <c r="F104" s="206" t="s">
        <v>210</v>
      </c>
      <c r="G104" s="207" t="s">
        <v>211</v>
      </c>
      <c r="H104" s="208">
        <v>10</v>
      </c>
      <c r="I104" s="209"/>
      <c r="J104" s="210">
        <f>ROUND(I104*H104,2)</f>
        <v>0</v>
      </c>
      <c r="K104" s="206" t="s">
        <v>139</v>
      </c>
      <c r="L104" s="44"/>
      <c r="M104" s="242" t="s">
        <v>19</v>
      </c>
      <c r="N104" s="243" t="s">
        <v>40</v>
      </c>
      <c r="O104" s="244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212</v>
      </c>
      <c r="AT104" s="215" t="s">
        <v>135</v>
      </c>
      <c r="AU104" s="215" t="s">
        <v>77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212</v>
      </c>
      <c r="BM104" s="215" t="s">
        <v>213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1:K10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214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ROUND((SUM(BE84:BE102)),2)</f>
        <v>0</v>
      </c>
      <c r="G33" s="38"/>
      <c r="H33" s="38"/>
      <c r="I33" s="148">
        <v>0.21</v>
      </c>
      <c r="J33" s="147">
        <f>ROUND(((SUM(BE84:BE102))*I33),2)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ROUND((SUM(BF84:BF102)),2)</f>
        <v>0</v>
      </c>
      <c r="G34" s="38"/>
      <c r="H34" s="38"/>
      <c r="I34" s="148">
        <v>0.15</v>
      </c>
      <c r="J34" s="147">
        <f>ROUND(((SUM(BF84:BF102))*I34),2)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SO.02 - Výměna hlavního vedení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J96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J97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J100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SO.02 - Výměna hlavního vedení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P85+P96+P100</f>
        <v>0</v>
      </c>
      <c r="Q84" s="96"/>
      <c r="R84" s="185">
        <f>R85+R96+R100</f>
        <v>0.040404999999999996</v>
      </c>
      <c r="S84" s="96"/>
      <c r="T84" s="186">
        <f>T85+T96+T100</f>
        <v>0.2374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BK85+BK96+BK100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0.040404999999999996</v>
      </c>
      <c r="S85" s="196"/>
      <c r="T85" s="198">
        <f>T86</f>
        <v>0.0774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SUM(P87:P95)</f>
        <v>0</v>
      </c>
      <c r="Q86" s="196"/>
      <c r="R86" s="197">
        <f>SUM(R87:R95)</f>
        <v>0.040404999999999996</v>
      </c>
      <c r="S86" s="196"/>
      <c r="T86" s="198">
        <f>SUM(T87:T95)</f>
        <v>0.0774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SUM(BK87:BK95)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136</v>
      </c>
      <c r="F87" s="206" t="s">
        <v>137</v>
      </c>
      <c r="G87" s="207" t="s">
        <v>138</v>
      </c>
      <c r="H87" s="208">
        <v>60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217</v>
      </c>
    </row>
    <row r="88" spans="1:65" s="2" customFormat="1" ht="12">
      <c r="A88" s="38"/>
      <c r="B88" s="39"/>
      <c r="C88" s="217" t="s">
        <v>79</v>
      </c>
      <c r="D88" s="217" t="s">
        <v>142</v>
      </c>
      <c r="E88" s="218" t="s">
        <v>218</v>
      </c>
      <c r="F88" s="219" t="s">
        <v>219</v>
      </c>
      <c r="G88" s="220" t="s">
        <v>138</v>
      </c>
      <c r="H88" s="221">
        <v>69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0.00016</v>
      </c>
      <c r="R88" s="213">
        <f>Q88*H88</f>
        <v>0.011040000000000001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220</v>
      </c>
    </row>
    <row r="89" spans="1:51" s="13" customFormat="1" ht="12">
      <c r="A89" s="13"/>
      <c r="B89" s="227"/>
      <c r="C89" s="228"/>
      <c r="D89" s="229" t="s">
        <v>147</v>
      </c>
      <c r="E89" s="228"/>
      <c r="F89" s="230" t="s">
        <v>221</v>
      </c>
      <c r="G89" s="228"/>
      <c r="H89" s="231">
        <v>69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4</v>
      </c>
      <c r="AX89" s="13" t="s">
        <v>77</v>
      </c>
      <c r="AY89" s="237" t="s">
        <v>132</v>
      </c>
    </row>
    <row r="90" spans="1:65" s="2" customFormat="1" ht="44.25" customHeight="1">
      <c r="A90" s="38"/>
      <c r="B90" s="39"/>
      <c r="C90" s="204" t="s">
        <v>149</v>
      </c>
      <c r="D90" s="204" t="s">
        <v>135</v>
      </c>
      <c r="E90" s="205" t="s">
        <v>222</v>
      </c>
      <c r="F90" s="206" t="s">
        <v>223</v>
      </c>
      <c r="G90" s="207" t="s">
        <v>138</v>
      </c>
      <c r="H90" s="208">
        <v>30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224</v>
      </c>
    </row>
    <row r="91" spans="1:65" s="2" customFormat="1" ht="12">
      <c r="A91" s="38"/>
      <c r="B91" s="39"/>
      <c r="C91" s="217" t="s">
        <v>154</v>
      </c>
      <c r="D91" s="217" t="s">
        <v>142</v>
      </c>
      <c r="E91" s="218" t="s">
        <v>225</v>
      </c>
      <c r="F91" s="219" t="s">
        <v>226</v>
      </c>
      <c r="G91" s="220" t="s">
        <v>138</v>
      </c>
      <c r="H91" s="221">
        <v>34.5</v>
      </c>
      <c r="I91" s="222"/>
      <c r="J91" s="223">
        <f>ROUND(I91*H91,2)</f>
        <v>0</v>
      </c>
      <c r="K91" s="219" t="s">
        <v>139</v>
      </c>
      <c r="L91" s="224"/>
      <c r="M91" s="225" t="s">
        <v>19</v>
      </c>
      <c r="N91" s="226" t="s">
        <v>40</v>
      </c>
      <c r="O91" s="84"/>
      <c r="P91" s="213">
        <f>O91*H91</f>
        <v>0</v>
      </c>
      <c r="Q91" s="213">
        <v>0.00077</v>
      </c>
      <c r="R91" s="213">
        <f>Q91*H91</f>
        <v>0.026565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145</v>
      </c>
      <c r="AT91" s="215" t="s">
        <v>142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227</v>
      </c>
    </row>
    <row r="92" spans="1:51" s="13" customFormat="1" ht="12">
      <c r="A92" s="13"/>
      <c r="B92" s="227"/>
      <c r="C92" s="228"/>
      <c r="D92" s="229" t="s">
        <v>147</v>
      </c>
      <c r="E92" s="228"/>
      <c r="F92" s="230" t="s">
        <v>148</v>
      </c>
      <c r="G92" s="228"/>
      <c r="H92" s="231">
        <v>34.5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147</v>
      </c>
      <c r="AU92" s="237" t="s">
        <v>79</v>
      </c>
      <c r="AV92" s="13" t="s">
        <v>79</v>
      </c>
      <c r="AW92" s="13" t="s">
        <v>4</v>
      </c>
      <c r="AX92" s="13" t="s">
        <v>77</v>
      </c>
      <c r="AY92" s="237" t="s">
        <v>132</v>
      </c>
    </row>
    <row r="93" spans="1:65" s="2" customFormat="1" ht="44.25" customHeight="1">
      <c r="A93" s="38"/>
      <c r="B93" s="39"/>
      <c r="C93" s="204" t="s">
        <v>158</v>
      </c>
      <c r="D93" s="204" t="s">
        <v>135</v>
      </c>
      <c r="E93" s="205" t="s">
        <v>228</v>
      </c>
      <c r="F93" s="206" t="s">
        <v>229</v>
      </c>
      <c r="G93" s="207" t="s">
        <v>138</v>
      </c>
      <c r="H93" s="208">
        <v>30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0.00258</v>
      </c>
      <c r="T93" s="214">
        <f>S93*H93</f>
        <v>0.0774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230</v>
      </c>
    </row>
    <row r="94" spans="1:65" s="2" customFormat="1" ht="12">
      <c r="A94" s="38"/>
      <c r="B94" s="39"/>
      <c r="C94" s="204" t="s">
        <v>162</v>
      </c>
      <c r="D94" s="204" t="s">
        <v>135</v>
      </c>
      <c r="E94" s="205" t="s">
        <v>231</v>
      </c>
      <c r="F94" s="206" t="s">
        <v>232</v>
      </c>
      <c r="G94" s="207" t="s">
        <v>233</v>
      </c>
      <c r="H94" s="208">
        <v>4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234</v>
      </c>
    </row>
    <row r="95" spans="1:65" s="2" customFormat="1" ht="33" customHeight="1">
      <c r="A95" s="38"/>
      <c r="B95" s="39"/>
      <c r="C95" s="217" t="s">
        <v>166</v>
      </c>
      <c r="D95" s="217" t="s">
        <v>142</v>
      </c>
      <c r="E95" s="218" t="s">
        <v>235</v>
      </c>
      <c r="F95" s="219" t="s">
        <v>236</v>
      </c>
      <c r="G95" s="220" t="s">
        <v>152</v>
      </c>
      <c r="H95" s="221">
        <v>4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0.0007</v>
      </c>
      <c r="R95" s="213">
        <f>Q95*H95</f>
        <v>0.0028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237</v>
      </c>
    </row>
    <row r="96" spans="1:63" s="12" customFormat="1" ht="25.9" customHeight="1">
      <c r="A96" s="12"/>
      <c r="B96" s="188"/>
      <c r="C96" s="189"/>
      <c r="D96" s="190" t="s">
        <v>68</v>
      </c>
      <c r="E96" s="191" t="s">
        <v>142</v>
      </c>
      <c r="F96" s="191" t="s">
        <v>238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</f>
        <v>0</v>
      </c>
      <c r="Q96" s="196"/>
      <c r="R96" s="197">
        <f>R97</f>
        <v>0</v>
      </c>
      <c r="S96" s="196"/>
      <c r="T96" s="198">
        <f>T97</f>
        <v>0.16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149</v>
      </c>
      <c r="AT96" s="200" t="s">
        <v>68</v>
      </c>
      <c r="AU96" s="200" t="s">
        <v>69</v>
      </c>
      <c r="AY96" s="199" t="s">
        <v>132</v>
      </c>
      <c r="BK96" s="201">
        <f>BK97</f>
        <v>0</v>
      </c>
    </row>
    <row r="97" spans="1:63" s="12" customFormat="1" ht="22.8" customHeight="1">
      <c r="A97" s="12"/>
      <c r="B97" s="188"/>
      <c r="C97" s="189"/>
      <c r="D97" s="190" t="s">
        <v>68</v>
      </c>
      <c r="E97" s="202" t="s">
        <v>239</v>
      </c>
      <c r="F97" s="202" t="s">
        <v>240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SUM(P98:P99)</f>
        <v>0</v>
      </c>
      <c r="Q97" s="196"/>
      <c r="R97" s="197">
        <f>SUM(R98:R99)</f>
        <v>0</v>
      </c>
      <c r="S97" s="196"/>
      <c r="T97" s="198">
        <f>SUM(T98:T99)</f>
        <v>0.16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149</v>
      </c>
      <c r="AT97" s="200" t="s">
        <v>68</v>
      </c>
      <c r="AU97" s="200" t="s">
        <v>77</v>
      </c>
      <c r="AY97" s="199" t="s">
        <v>132</v>
      </c>
      <c r="BK97" s="201">
        <f>SUM(BK98:BK99)</f>
        <v>0</v>
      </c>
    </row>
    <row r="98" spans="1:65" s="2" customFormat="1" ht="33" customHeight="1">
      <c r="A98" s="38"/>
      <c r="B98" s="39"/>
      <c r="C98" s="204" t="s">
        <v>170</v>
      </c>
      <c r="D98" s="204" t="s">
        <v>135</v>
      </c>
      <c r="E98" s="205" t="s">
        <v>241</v>
      </c>
      <c r="F98" s="206" t="s">
        <v>242</v>
      </c>
      <c r="G98" s="207" t="s">
        <v>138</v>
      </c>
      <c r="H98" s="208">
        <v>20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0.004</v>
      </c>
      <c r="T98" s="214">
        <f>S98*H98</f>
        <v>0.08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243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243</v>
      </c>
      <c r="BM98" s="215" t="s">
        <v>244</v>
      </c>
    </row>
    <row r="99" spans="1:65" s="2" customFormat="1" ht="33" customHeight="1">
      <c r="A99" s="38"/>
      <c r="B99" s="39"/>
      <c r="C99" s="204" t="s">
        <v>174</v>
      </c>
      <c r="D99" s="204" t="s">
        <v>135</v>
      </c>
      <c r="E99" s="205" t="s">
        <v>241</v>
      </c>
      <c r="F99" s="206" t="s">
        <v>242</v>
      </c>
      <c r="G99" s="207" t="s">
        <v>138</v>
      </c>
      <c r="H99" s="208">
        <v>20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0.004</v>
      </c>
      <c r="T99" s="214">
        <f>S99*H99</f>
        <v>0.08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243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243</v>
      </c>
      <c r="BM99" s="215" t="s">
        <v>245</v>
      </c>
    </row>
    <row r="100" spans="1:63" s="12" customFormat="1" ht="25.9" customHeight="1">
      <c r="A100" s="12"/>
      <c r="B100" s="188"/>
      <c r="C100" s="189"/>
      <c r="D100" s="190" t="s">
        <v>68</v>
      </c>
      <c r="E100" s="191" t="s">
        <v>206</v>
      </c>
      <c r="F100" s="191" t="s">
        <v>207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SUM(P101:P102)</f>
        <v>0</v>
      </c>
      <c r="Q100" s="196"/>
      <c r="R100" s="197">
        <f>SUM(R101:R102)</f>
        <v>0</v>
      </c>
      <c r="S100" s="196"/>
      <c r="T100" s="198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154</v>
      </c>
      <c r="AT100" s="200" t="s">
        <v>68</v>
      </c>
      <c r="AU100" s="200" t="s">
        <v>69</v>
      </c>
      <c r="AY100" s="199" t="s">
        <v>132</v>
      </c>
      <c r="BK100" s="201">
        <f>SUM(BK101:BK102)</f>
        <v>0</v>
      </c>
    </row>
    <row r="101" spans="1:65" s="2" customFormat="1" ht="12">
      <c r="A101" s="38"/>
      <c r="B101" s="39"/>
      <c r="C101" s="204" t="s">
        <v>178</v>
      </c>
      <c r="D101" s="204" t="s">
        <v>135</v>
      </c>
      <c r="E101" s="205" t="s">
        <v>209</v>
      </c>
      <c r="F101" s="206" t="s">
        <v>210</v>
      </c>
      <c r="G101" s="207" t="s">
        <v>211</v>
      </c>
      <c r="H101" s="208">
        <v>10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212</v>
      </c>
      <c r="AT101" s="215" t="s">
        <v>135</v>
      </c>
      <c r="AU101" s="215" t="s">
        <v>77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212</v>
      </c>
      <c r="BM101" s="215" t="s">
        <v>246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247</v>
      </c>
      <c r="G102" s="228"/>
      <c r="H102" s="231">
        <v>10</v>
      </c>
      <c r="I102" s="232"/>
      <c r="J102" s="228"/>
      <c r="K102" s="228"/>
      <c r="L102" s="233"/>
      <c r="M102" s="247"/>
      <c r="N102" s="248"/>
      <c r="O102" s="248"/>
      <c r="P102" s="248"/>
      <c r="Q102" s="248"/>
      <c r="R102" s="248"/>
      <c r="S102" s="248"/>
      <c r="T102" s="24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77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3:K1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248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ROUND((SUM(BE86:BE190)),2)</f>
        <v>0</v>
      </c>
      <c r="G33" s="38"/>
      <c r="H33" s="38"/>
      <c r="I33" s="148">
        <v>0.21</v>
      </c>
      <c r="J33" s="147">
        <f>ROUND(((SUM(BE86:BE190))*I33),2)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ROUND((SUM(BF86:BF190)),2)</f>
        <v>0</v>
      </c>
      <c r="G34" s="38"/>
      <c r="H34" s="38"/>
      <c r="I34" s="148">
        <v>0.15</v>
      </c>
      <c r="J34" s="147">
        <f>ROUND(((SUM(BF86:BF190))*I34),2)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ROUND((SUM(BG86:BG190)),2)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ROUND((SUM(BH86:BH190)),2)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ROUND((SUM(BI86:BI190)),2)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SO.03 - 4.n.p._chodby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J171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J172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J177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249</v>
      </c>
      <c r="E65" s="168"/>
      <c r="F65" s="168"/>
      <c r="G65" s="168"/>
      <c r="H65" s="168"/>
      <c r="I65" s="168"/>
      <c r="J65" s="169">
        <f>J188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250</v>
      </c>
      <c r="E66" s="174"/>
      <c r="F66" s="174"/>
      <c r="G66" s="174"/>
      <c r="H66" s="174"/>
      <c r="I66" s="174"/>
      <c r="J66" s="175">
        <f>J189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MÚ Chrudim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SO.03 - 4.n.p._chodby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15. 7. 2021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MÚ Chrudim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118</v>
      </c>
      <c r="D85" s="180" t="s">
        <v>54</v>
      </c>
      <c r="E85" s="180" t="s">
        <v>50</v>
      </c>
      <c r="F85" s="180" t="s">
        <v>51</v>
      </c>
      <c r="G85" s="180" t="s">
        <v>119</v>
      </c>
      <c r="H85" s="180" t="s">
        <v>120</v>
      </c>
      <c r="I85" s="180" t="s">
        <v>121</v>
      </c>
      <c r="J85" s="180" t="s">
        <v>112</v>
      </c>
      <c r="K85" s="181" t="s">
        <v>122</v>
      </c>
      <c r="L85" s="182"/>
      <c r="M85" s="92" t="s">
        <v>19</v>
      </c>
      <c r="N85" s="93" t="s">
        <v>39</v>
      </c>
      <c r="O85" s="93" t="s">
        <v>123</v>
      </c>
      <c r="P85" s="93" t="s">
        <v>124</v>
      </c>
      <c r="Q85" s="93" t="s">
        <v>125</v>
      </c>
      <c r="R85" s="93" t="s">
        <v>126</v>
      </c>
      <c r="S85" s="93" t="s">
        <v>127</v>
      </c>
      <c r="T85" s="94" t="s">
        <v>128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P87+P171+P177+P188</f>
        <v>0</v>
      </c>
      <c r="Q86" s="96"/>
      <c r="R86" s="185">
        <f>R87+R171+R177+R188</f>
        <v>0.483098</v>
      </c>
      <c r="S86" s="96"/>
      <c r="T86" s="186">
        <f>T87+T171+T177+T188</f>
        <v>0.30655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113</v>
      </c>
      <c r="BK86" s="187">
        <f>BK87+BK171+BK177+BK188</f>
        <v>0</v>
      </c>
    </row>
    <row r="87" spans="1:63" s="12" customFormat="1" ht="25.9" customHeight="1">
      <c r="A87" s="12"/>
      <c r="B87" s="188"/>
      <c r="C87" s="189"/>
      <c r="D87" s="190" t="s">
        <v>68</v>
      </c>
      <c r="E87" s="191" t="s">
        <v>130</v>
      </c>
      <c r="F87" s="191" t="s">
        <v>131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</f>
        <v>0</v>
      </c>
      <c r="Q87" s="196"/>
      <c r="R87" s="197">
        <f>R88</f>
        <v>0.47589800000000004</v>
      </c>
      <c r="S87" s="196"/>
      <c r="T87" s="198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69</v>
      </c>
      <c r="AY87" s="199" t="s">
        <v>132</v>
      </c>
      <c r="BK87" s="201">
        <f>BK88</f>
        <v>0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133</v>
      </c>
      <c r="F88" s="202" t="s">
        <v>134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SUM(P89:P170)</f>
        <v>0</v>
      </c>
      <c r="Q88" s="196"/>
      <c r="R88" s="197">
        <f>SUM(R89:R170)</f>
        <v>0.47589800000000004</v>
      </c>
      <c r="S88" s="196"/>
      <c r="T88" s="198">
        <f>SUM(T89:T170)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68</v>
      </c>
      <c r="AU88" s="200" t="s">
        <v>77</v>
      </c>
      <c r="AY88" s="199" t="s">
        <v>132</v>
      </c>
      <c r="BK88" s="201">
        <f>SUM(BK89:BK170)</f>
        <v>0</v>
      </c>
    </row>
    <row r="89" spans="1:65" s="2" customFormat="1" ht="12">
      <c r="A89" s="38"/>
      <c r="B89" s="39"/>
      <c r="C89" s="204" t="s">
        <v>77</v>
      </c>
      <c r="D89" s="204" t="s">
        <v>135</v>
      </c>
      <c r="E89" s="205" t="s">
        <v>251</v>
      </c>
      <c r="F89" s="206" t="s">
        <v>252</v>
      </c>
      <c r="G89" s="207" t="s">
        <v>138</v>
      </c>
      <c r="H89" s="208">
        <v>50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253</v>
      </c>
    </row>
    <row r="90" spans="1:65" s="2" customFormat="1" ht="16.5" customHeight="1">
      <c r="A90" s="38"/>
      <c r="B90" s="39"/>
      <c r="C90" s="217" t="s">
        <v>79</v>
      </c>
      <c r="D90" s="217" t="s">
        <v>142</v>
      </c>
      <c r="E90" s="218" t="s">
        <v>254</v>
      </c>
      <c r="F90" s="219" t="s">
        <v>255</v>
      </c>
      <c r="G90" s="220" t="s">
        <v>138</v>
      </c>
      <c r="H90" s="221">
        <v>52.5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0.0001</v>
      </c>
      <c r="R90" s="213">
        <f>Q90*H90</f>
        <v>0.00525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256</v>
      </c>
    </row>
    <row r="91" spans="1:51" s="13" customFormat="1" ht="12">
      <c r="A91" s="13"/>
      <c r="B91" s="227"/>
      <c r="C91" s="228"/>
      <c r="D91" s="229" t="s">
        <v>147</v>
      </c>
      <c r="E91" s="228"/>
      <c r="F91" s="230" t="s">
        <v>257</v>
      </c>
      <c r="G91" s="228"/>
      <c r="H91" s="231">
        <v>52.5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147</v>
      </c>
      <c r="AU91" s="237" t="s">
        <v>79</v>
      </c>
      <c r="AV91" s="13" t="s">
        <v>79</v>
      </c>
      <c r="AW91" s="13" t="s">
        <v>4</v>
      </c>
      <c r="AX91" s="13" t="s">
        <v>77</v>
      </c>
      <c r="AY91" s="237" t="s">
        <v>132</v>
      </c>
    </row>
    <row r="92" spans="1:65" s="2" customFormat="1" ht="44.25" customHeight="1">
      <c r="A92" s="38"/>
      <c r="B92" s="39"/>
      <c r="C92" s="204" t="s">
        <v>149</v>
      </c>
      <c r="D92" s="204" t="s">
        <v>135</v>
      </c>
      <c r="E92" s="205" t="s">
        <v>258</v>
      </c>
      <c r="F92" s="206" t="s">
        <v>259</v>
      </c>
      <c r="G92" s="207" t="s">
        <v>138</v>
      </c>
      <c r="H92" s="208">
        <v>47</v>
      </c>
      <c r="I92" s="209"/>
      <c r="J92" s="210">
        <f>ROUND(I92*H92,2)</f>
        <v>0</v>
      </c>
      <c r="K92" s="206" t="s">
        <v>139</v>
      </c>
      <c r="L92" s="44"/>
      <c r="M92" s="211" t="s">
        <v>19</v>
      </c>
      <c r="N92" s="212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260</v>
      </c>
    </row>
    <row r="93" spans="1:65" s="2" customFormat="1" ht="16.5" customHeight="1">
      <c r="A93" s="38"/>
      <c r="B93" s="39"/>
      <c r="C93" s="217" t="s">
        <v>154</v>
      </c>
      <c r="D93" s="217" t="s">
        <v>142</v>
      </c>
      <c r="E93" s="218" t="s">
        <v>261</v>
      </c>
      <c r="F93" s="219" t="s">
        <v>262</v>
      </c>
      <c r="G93" s="220" t="s">
        <v>138</v>
      </c>
      <c r="H93" s="221">
        <v>54.05</v>
      </c>
      <c r="I93" s="222"/>
      <c r="J93" s="223">
        <f>ROUND(I93*H93,2)</f>
        <v>0</v>
      </c>
      <c r="K93" s="219" t="s">
        <v>263</v>
      </c>
      <c r="L93" s="224"/>
      <c r="M93" s="225" t="s">
        <v>19</v>
      </c>
      <c r="N93" s="226" t="s">
        <v>40</v>
      </c>
      <c r="O93" s="84"/>
      <c r="P93" s="213">
        <f>O93*H93</f>
        <v>0</v>
      </c>
      <c r="Q93" s="213">
        <v>0.00114</v>
      </c>
      <c r="R93" s="213">
        <f>Q93*H93</f>
        <v>0.06161699999999999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145</v>
      </c>
      <c r="AT93" s="215" t="s">
        <v>142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264</v>
      </c>
    </row>
    <row r="94" spans="1:47" s="2" customFormat="1" ht="12">
      <c r="A94" s="38"/>
      <c r="B94" s="39"/>
      <c r="C94" s="40"/>
      <c r="D94" s="229" t="s">
        <v>186</v>
      </c>
      <c r="E94" s="40"/>
      <c r="F94" s="238" t="s">
        <v>265</v>
      </c>
      <c r="G94" s="40"/>
      <c r="H94" s="40"/>
      <c r="I94" s="239"/>
      <c r="J94" s="40"/>
      <c r="K94" s="40"/>
      <c r="L94" s="44"/>
      <c r="M94" s="240"/>
      <c r="N94" s="24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186</v>
      </c>
      <c r="AU94" s="17" t="s">
        <v>79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266</v>
      </c>
      <c r="G95" s="228"/>
      <c r="H95" s="231">
        <v>54.05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158</v>
      </c>
      <c r="D96" s="204" t="s">
        <v>135</v>
      </c>
      <c r="E96" s="205" t="s">
        <v>267</v>
      </c>
      <c r="F96" s="206" t="s">
        <v>268</v>
      </c>
      <c r="G96" s="207" t="s">
        <v>138</v>
      </c>
      <c r="H96" s="208">
        <v>12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269</v>
      </c>
    </row>
    <row r="97" spans="1:65" s="2" customFormat="1" ht="12">
      <c r="A97" s="38"/>
      <c r="B97" s="39"/>
      <c r="C97" s="217" t="s">
        <v>162</v>
      </c>
      <c r="D97" s="217" t="s">
        <v>142</v>
      </c>
      <c r="E97" s="218" t="s">
        <v>270</v>
      </c>
      <c r="F97" s="219" t="s">
        <v>271</v>
      </c>
      <c r="G97" s="220" t="s">
        <v>138</v>
      </c>
      <c r="H97" s="221">
        <v>12</v>
      </c>
      <c r="I97" s="222"/>
      <c r="J97" s="223">
        <f>ROUND(I97*H97,2)</f>
        <v>0</v>
      </c>
      <c r="K97" s="219" t="s">
        <v>263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0.00124</v>
      </c>
      <c r="R97" s="213">
        <f>Q97*H97</f>
        <v>0.01488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272</v>
      </c>
    </row>
    <row r="98" spans="1:65" s="2" customFormat="1" ht="12">
      <c r="A98" s="38"/>
      <c r="B98" s="39"/>
      <c r="C98" s="204" t="s">
        <v>166</v>
      </c>
      <c r="D98" s="204" t="s">
        <v>135</v>
      </c>
      <c r="E98" s="205" t="s">
        <v>273</v>
      </c>
      <c r="F98" s="206" t="s">
        <v>274</v>
      </c>
      <c r="G98" s="207" t="s">
        <v>152</v>
      </c>
      <c r="H98" s="208">
        <v>36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275</v>
      </c>
    </row>
    <row r="99" spans="1:65" s="2" customFormat="1" ht="12">
      <c r="A99" s="38"/>
      <c r="B99" s="39"/>
      <c r="C99" s="217" t="s">
        <v>170</v>
      </c>
      <c r="D99" s="217" t="s">
        <v>142</v>
      </c>
      <c r="E99" s="218" t="s">
        <v>276</v>
      </c>
      <c r="F99" s="219" t="s">
        <v>277</v>
      </c>
      <c r="G99" s="220" t="s">
        <v>152</v>
      </c>
      <c r="H99" s="221">
        <v>36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9E-05</v>
      </c>
      <c r="R99" s="213">
        <f>Q99*H99</f>
        <v>0.0032400000000000003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278</v>
      </c>
    </row>
    <row r="100" spans="1:65" s="2" customFormat="1" ht="55.5" customHeight="1">
      <c r="A100" s="38"/>
      <c r="B100" s="39"/>
      <c r="C100" s="204" t="s">
        <v>174</v>
      </c>
      <c r="D100" s="204" t="s">
        <v>135</v>
      </c>
      <c r="E100" s="205" t="s">
        <v>279</v>
      </c>
      <c r="F100" s="206" t="s">
        <v>280</v>
      </c>
      <c r="G100" s="207" t="s">
        <v>138</v>
      </c>
      <c r="H100" s="208">
        <v>52</v>
      </c>
      <c r="I100" s="209"/>
      <c r="J100" s="210">
        <f>ROUND(I100*H100,2)</f>
        <v>0</v>
      </c>
      <c r="K100" s="206" t="s">
        <v>139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140</v>
      </c>
      <c r="AT100" s="215" t="s">
        <v>135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281</v>
      </c>
    </row>
    <row r="101" spans="1:65" s="2" customFormat="1" ht="12">
      <c r="A101" s="38"/>
      <c r="B101" s="39"/>
      <c r="C101" s="217" t="s">
        <v>178</v>
      </c>
      <c r="D101" s="217" t="s">
        <v>142</v>
      </c>
      <c r="E101" s="218" t="s">
        <v>282</v>
      </c>
      <c r="F101" s="219" t="s">
        <v>283</v>
      </c>
      <c r="G101" s="220" t="s">
        <v>138</v>
      </c>
      <c r="H101" s="221">
        <v>59.8</v>
      </c>
      <c r="I101" s="222"/>
      <c r="J101" s="223">
        <f>ROUND(I101*H101,2)</f>
        <v>0</v>
      </c>
      <c r="K101" s="219" t="s">
        <v>139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0.00017</v>
      </c>
      <c r="R101" s="213">
        <f>Q101*H101</f>
        <v>0.010166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284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285</v>
      </c>
      <c r="G102" s="228"/>
      <c r="H102" s="231">
        <v>59.8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65" s="2" customFormat="1" ht="12">
      <c r="A103" s="38"/>
      <c r="B103" s="39"/>
      <c r="C103" s="204" t="s">
        <v>182</v>
      </c>
      <c r="D103" s="204" t="s">
        <v>135</v>
      </c>
      <c r="E103" s="205" t="s">
        <v>286</v>
      </c>
      <c r="F103" s="206" t="s">
        <v>287</v>
      </c>
      <c r="G103" s="207" t="s">
        <v>138</v>
      </c>
      <c r="H103" s="208">
        <v>630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288</v>
      </c>
    </row>
    <row r="104" spans="1:65" s="2" customFormat="1" ht="12">
      <c r="A104" s="38"/>
      <c r="B104" s="39"/>
      <c r="C104" s="217" t="s">
        <v>188</v>
      </c>
      <c r="D104" s="217" t="s">
        <v>142</v>
      </c>
      <c r="E104" s="218" t="s">
        <v>289</v>
      </c>
      <c r="F104" s="219" t="s">
        <v>290</v>
      </c>
      <c r="G104" s="220" t="s">
        <v>138</v>
      </c>
      <c r="H104" s="221">
        <v>724.5</v>
      </c>
      <c r="I104" s="222"/>
      <c r="J104" s="223">
        <f>ROUND(I104*H104,2)</f>
        <v>0</v>
      </c>
      <c r="K104" s="219" t="s">
        <v>139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0.00012</v>
      </c>
      <c r="R104" s="213">
        <f>Q104*H104</f>
        <v>0.08694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291</v>
      </c>
    </row>
    <row r="105" spans="1:51" s="13" customFormat="1" ht="12">
      <c r="A105" s="13"/>
      <c r="B105" s="227"/>
      <c r="C105" s="228"/>
      <c r="D105" s="229" t="s">
        <v>147</v>
      </c>
      <c r="E105" s="228"/>
      <c r="F105" s="230" t="s">
        <v>292</v>
      </c>
      <c r="G105" s="228"/>
      <c r="H105" s="231">
        <v>724.5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147</v>
      </c>
      <c r="AU105" s="237" t="s">
        <v>79</v>
      </c>
      <c r="AV105" s="13" t="s">
        <v>79</v>
      </c>
      <c r="AW105" s="13" t="s">
        <v>4</v>
      </c>
      <c r="AX105" s="13" t="s">
        <v>77</v>
      </c>
      <c r="AY105" s="237" t="s">
        <v>132</v>
      </c>
    </row>
    <row r="106" spans="1:65" s="2" customFormat="1" ht="12">
      <c r="A106" s="38"/>
      <c r="B106" s="39"/>
      <c r="C106" s="204" t="s">
        <v>192</v>
      </c>
      <c r="D106" s="204" t="s">
        <v>135</v>
      </c>
      <c r="E106" s="205" t="s">
        <v>293</v>
      </c>
      <c r="F106" s="206" t="s">
        <v>294</v>
      </c>
      <c r="G106" s="207" t="s">
        <v>138</v>
      </c>
      <c r="H106" s="208">
        <v>1180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295</v>
      </c>
    </row>
    <row r="107" spans="1:65" s="2" customFormat="1" ht="12">
      <c r="A107" s="38"/>
      <c r="B107" s="39"/>
      <c r="C107" s="217" t="s">
        <v>196</v>
      </c>
      <c r="D107" s="217" t="s">
        <v>142</v>
      </c>
      <c r="E107" s="218" t="s">
        <v>296</v>
      </c>
      <c r="F107" s="219" t="s">
        <v>297</v>
      </c>
      <c r="G107" s="220" t="s">
        <v>138</v>
      </c>
      <c r="H107" s="221">
        <v>1357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0.00017</v>
      </c>
      <c r="R107" s="213">
        <f>Q107*H107</f>
        <v>0.23069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298</v>
      </c>
    </row>
    <row r="108" spans="1:51" s="13" customFormat="1" ht="12">
      <c r="A108" s="13"/>
      <c r="B108" s="227"/>
      <c r="C108" s="228"/>
      <c r="D108" s="229" t="s">
        <v>147</v>
      </c>
      <c r="E108" s="228"/>
      <c r="F108" s="230" t="s">
        <v>299</v>
      </c>
      <c r="G108" s="228"/>
      <c r="H108" s="231">
        <v>1357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147</v>
      </c>
      <c r="AU108" s="237" t="s">
        <v>79</v>
      </c>
      <c r="AV108" s="13" t="s">
        <v>79</v>
      </c>
      <c r="AW108" s="13" t="s">
        <v>4</v>
      </c>
      <c r="AX108" s="13" t="s">
        <v>77</v>
      </c>
      <c r="AY108" s="237" t="s">
        <v>132</v>
      </c>
    </row>
    <row r="109" spans="1:65" s="2" customFormat="1" ht="12">
      <c r="A109" s="38"/>
      <c r="B109" s="39"/>
      <c r="C109" s="204" t="s">
        <v>8</v>
      </c>
      <c r="D109" s="204" t="s">
        <v>135</v>
      </c>
      <c r="E109" s="205" t="s">
        <v>300</v>
      </c>
      <c r="F109" s="206" t="s">
        <v>301</v>
      </c>
      <c r="G109" s="207" t="s">
        <v>138</v>
      </c>
      <c r="H109" s="208">
        <v>5</v>
      </c>
      <c r="I109" s="209"/>
      <c r="J109" s="210">
        <f>ROUND(I109*H109,2)</f>
        <v>0</v>
      </c>
      <c r="K109" s="206" t="s">
        <v>139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</v>
      </c>
      <c r="AT109" s="215" t="s">
        <v>135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302</v>
      </c>
    </row>
    <row r="110" spans="1:65" s="2" customFormat="1" ht="12">
      <c r="A110" s="38"/>
      <c r="B110" s="39"/>
      <c r="C110" s="217" t="s">
        <v>140</v>
      </c>
      <c r="D110" s="217" t="s">
        <v>142</v>
      </c>
      <c r="E110" s="218" t="s">
        <v>303</v>
      </c>
      <c r="F110" s="219" t="s">
        <v>304</v>
      </c>
      <c r="G110" s="220" t="s">
        <v>138</v>
      </c>
      <c r="H110" s="221">
        <v>5.75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0.00034</v>
      </c>
      <c r="R110" s="213">
        <f>Q110*H110</f>
        <v>0.001955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305</v>
      </c>
    </row>
    <row r="111" spans="1:51" s="13" customFormat="1" ht="12">
      <c r="A111" s="13"/>
      <c r="B111" s="227"/>
      <c r="C111" s="228"/>
      <c r="D111" s="229" t="s">
        <v>147</v>
      </c>
      <c r="E111" s="228"/>
      <c r="F111" s="230" t="s">
        <v>306</v>
      </c>
      <c r="G111" s="228"/>
      <c r="H111" s="231">
        <v>5.75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147</v>
      </c>
      <c r="AU111" s="237" t="s">
        <v>79</v>
      </c>
      <c r="AV111" s="13" t="s">
        <v>79</v>
      </c>
      <c r="AW111" s="13" t="s">
        <v>4</v>
      </c>
      <c r="AX111" s="13" t="s">
        <v>77</v>
      </c>
      <c r="AY111" s="237" t="s">
        <v>132</v>
      </c>
    </row>
    <row r="112" spans="1:65" s="2" customFormat="1" ht="33" customHeight="1">
      <c r="A112" s="38"/>
      <c r="B112" s="39"/>
      <c r="C112" s="204" t="s">
        <v>208</v>
      </c>
      <c r="D112" s="204" t="s">
        <v>135</v>
      </c>
      <c r="E112" s="205" t="s">
        <v>150</v>
      </c>
      <c r="F112" s="206" t="s">
        <v>151</v>
      </c>
      <c r="G112" s="207" t="s">
        <v>152</v>
      </c>
      <c r="H112" s="208">
        <v>182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307</v>
      </c>
    </row>
    <row r="113" spans="1:65" s="2" customFormat="1" ht="33" customHeight="1">
      <c r="A113" s="38"/>
      <c r="B113" s="39"/>
      <c r="C113" s="204" t="s">
        <v>308</v>
      </c>
      <c r="D113" s="204" t="s">
        <v>135</v>
      </c>
      <c r="E113" s="205" t="s">
        <v>309</v>
      </c>
      <c r="F113" s="206" t="s">
        <v>310</v>
      </c>
      <c r="G113" s="207" t="s">
        <v>152</v>
      </c>
      <c r="H113" s="208">
        <v>9</v>
      </c>
      <c r="I113" s="209"/>
      <c r="J113" s="210">
        <f>ROUND(I113*H113,2)</f>
        <v>0</v>
      </c>
      <c r="K113" s="206" t="s">
        <v>139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311</v>
      </c>
    </row>
    <row r="114" spans="1:65" s="2" customFormat="1" ht="33" customHeight="1">
      <c r="A114" s="38"/>
      <c r="B114" s="39"/>
      <c r="C114" s="204" t="s">
        <v>312</v>
      </c>
      <c r="D114" s="204" t="s">
        <v>135</v>
      </c>
      <c r="E114" s="205" t="s">
        <v>150</v>
      </c>
      <c r="F114" s="206" t="s">
        <v>151</v>
      </c>
      <c r="G114" s="207" t="s">
        <v>152</v>
      </c>
      <c r="H114" s="208">
        <v>75</v>
      </c>
      <c r="I114" s="209"/>
      <c r="J114" s="210">
        <f>ROUND(I114*H114,2)</f>
        <v>0</v>
      </c>
      <c r="K114" s="206" t="s">
        <v>139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140</v>
      </c>
      <c r="AT114" s="215" t="s">
        <v>135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313</v>
      </c>
    </row>
    <row r="115" spans="1:65" s="2" customFormat="1" ht="33" customHeight="1">
      <c r="A115" s="38"/>
      <c r="B115" s="39"/>
      <c r="C115" s="204" t="s">
        <v>314</v>
      </c>
      <c r="D115" s="204" t="s">
        <v>135</v>
      </c>
      <c r="E115" s="205" t="s">
        <v>171</v>
      </c>
      <c r="F115" s="206" t="s">
        <v>172</v>
      </c>
      <c r="G115" s="207" t="s">
        <v>152</v>
      </c>
      <c r="H115" s="208">
        <v>1</v>
      </c>
      <c r="I115" s="209"/>
      <c r="J115" s="210">
        <f>ROUND(I115*H115,2)</f>
        <v>0</v>
      </c>
      <c r="K115" s="206" t="s">
        <v>139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</v>
      </c>
      <c r="AT115" s="215" t="s">
        <v>135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315</v>
      </c>
    </row>
    <row r="116" spans="1:65" s="2" customFormat="1" ht="12">
      <c r="A116" s="38"/>
      <c r="B116" s="39"/>
      <c r="C116" s="217" t="s">
        <v>7</v>
      </c>
      <c r="D116" s="217" t="s">
        <v>142</v>
      </c>
      <c r="E116" s="218" t="s">
        <v>316</v>
      </c>
      <c r="F116" s="219" t="s">
        <v>317</v>
      </c>
      <c r="G116" s="220" t="s">
        <v>152</v>
      </c>
      <c r="H116" s="221">
        <v>1</v>
      </c>
      <c r="I116" s="222"/>
      <c r="J116" s="223">
        <f>ROUND(I116*H116,2)</f>
        <v>0</v>
      </c>
      <c r="K116" s="219" t="s">
        <v>139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0.00101</v>
      </c>
      <c r="R116" s="213">
        <f>Q116*H116</f>
        <v>0.00101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318</v>
      </c>
    </row>
    <row r="117" spans="1:47" s="2" customFormat="1" ht="12">
      <c r="A117" s="38"/>
      <c r="B117" s="39"/>
      <c r="C117" s="40"/>
      <c r="D117" s="229" t="s">
        <v>186</v>
      </c>
      <c r="E117" s="40"/>
      <c r="F117" s="238" t="s">
        <v>319</v>
      </c>
      <c r="G117" s="40"/>
      <c r="H117" s="40"/>
      <c r="I117" s="239"/>
      <c r="J117" s="40"/>
      <c r="K117" s="40"/>
      <c r="L117" s="44"/>
      <c r="M117" s="240"/>
      <c r="N117" s="24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186</v>
      </c>
      <c r="AU117" s="17" t="s">
        <v>79</v>
      </c>
    </row>
    <row r="118" spans="1:65" s="2" customFormat="1" ht="12">
      <c r="A118" s="38"/>
      <c r="B118" s="39"/>
      <c r="C118" s="204" t="s">
        <v>320</v>
      </c>
      <c r="D118" s="204" t="s">
        <v>135</v>
      </c>
      <c r="E118" s="205" t="s">
        <v>321</v>
      </c>
      <c r="F118" s="206" t="s">
        <v>322</v>
      </c>
      <c r="G118" s="207" t="s">
        <v>152</v>
      </c>
      <c r="H118" s="208">
        <v>25</v>
      </c>
      <c r="I118" s="209"/>
      <c r="J118" s="210">
        <f>ROUND(I118*H118,2)</f>
        <v>0</v>
      </c>
      <c r="K118" s="206" t="s">
        <v>139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140</v>
      </c>
      <c r="AT118" s="215" t="s">
        <v>135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323</v>
      </c>
    </row>
    <row r="119" spans="1:65" s="2" customFormat="1" ht="16.5" customHeight="1">
      <c r="A119" s="38"/>
      <c r="B119" s="39"/>
      <c r="C119" s="217" t="s">
        <v>324</v>
      </c>
      <c r="D119" s="217" t="s">
        <v>142</v>
      </c>
      <c r="E119" s="218" t="s">
        <v>325</v>
      </c>
      <c r="F119" s="219" t="s">
        <v>326</v>
      </c>
      <c r="G119" s="220" t="s">
        <v>152</v>
      </c>
      <c r="H119" s="221">
        <v>25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0.0004</v>
      </c>
      <c r="R119" s="213">
        <f>Q119*H119</f>
        <v>0.01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327</v>
      </c>
    </row>
    <row r="120" spans="1:65" s="2" customFormat="1" ht="33" customHeight="1">
      <c r="A120" s="38"/>
      <c r="B120" s="39"/>
      <c r="C120" s="204" t="s">
        <v>328</v>
      </c>
      <c r="D120" s="204" t="s">
        <v>135</v>
      </c>
      <c r="E120" s="205" t="s">
        <v>171</v>
      </c>
      <c r="F120" s="206" t="s">
        <v>172</v>
      </c>
      <c r="G120" s="207" t="s">
        <v>152</v>
      </c>
      <c r="H120" s="208">
        <v>1</v>
      </c>
      <c r="I120" s="209"/>
      <c r="J120" s="210">
        <f>ROUND(I120*H120,2)</f>
        <v>0</v>
      </c>
      <c r="K120" s="206" t="s">
        <v>139</v>
      </c>
      <c r="L120" s="44"/>
      <c r="M120" s="211" t="s">
        <v>19</v>
      </c>
      <c r="N120" s="212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140</v>
      </c>
      <c r="AT120" s="215" t="s">
        <v>135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329</v>
      </c>
    </row>
    <row r="121" spans="1:65" s="2" customFormat="1" ht="16.5" customHeight="1">
      <c r="A121" s="38"/>
      <c r="B121" s="39"/>
      <c r="C121" s="217" t="s">
        <v>330</v>
      </c>
      <c r="D121" s="217" t="s">
        <v>142</v>
      </c>
      <c r="E121" s="218" t="s">
        <v>331</v>
      </c>
      <c r="F121" s="219" t="s">
        <v>332</v>
      </c>
      <c r="G121" s="220" t="s">
        <v>152</v>
      </c>
      <c r="H121" s="221">
        <v>1</v>
      </c>
      <c r="I121" s="222"/>
      <c r="J121" s="223">
        <f>ROUND(I121*H121,2)</f>
        <v>0</v>
      </c>
      <c r="K121" s="219" t="s">
        <v>263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333</v>
      </c>
    </row>
    <row r="122" spans="1:65" s="2" customFormat="1" ht="12">
      <c r="A122" s="38"/>
      <c r="B122" s="39"/>
      <c r="C122" s="204" t="s">
        <v>334</v>
      </c>
      <c r="D122" s="204" t="s">
        <v>135</v>
      </c>
      <c r="E122" s="205" t="s">
        <v>321</v>
      </c>
      <c r="F122" s="206" t="s">
        <v>322</v>
      </c>
      <c r="G122" s="207" t="s">
        <v>152</v>
      </c>
      <c r="H122" s="208">
        <v>15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335</v>
      </c>
    </row>
    <row r="123" spans="1:65" s="2" customFormat="1" ht="16.5" customHeight="1">
      <c r="A123" s="38"/>
      <c r="B123" s="39"/>
      <c r="C123" s="217" t="s">
        <v>336</v>
      </c>
      <c r="D123" s="217" t="s">
        <v>142</v>
      </c>
      <c r="E123" s="218" t="s">
        <v>325</v>
      </c>
      <c r="F123" s="219" t="s">
        <v>326</v>
      </c>
      <c r="G123" s="220" t="s">
        <v>152</v>
      </c>
      <c r="H123" s="221">
        <v>12</v>
      </c>
      <c r="I123" s="222"/>
      <c r="J123" s="223">
        <f>ROUND(I123*H123,2)</f>
        <v>0</v>
      </c>
      <c r="K123" s="219" t="s">
        <v>139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0.0004</v>
      </c>
      <c r="R123" s="213">
        <f>Q123*H123</f>
        <v>0.0048000000000000004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337</v>
      </c>
    </row>
    <row r="124" spans="1:65" s="2" customFormat="1" ht="16.5" customHeight="1">
      <c r="A124" s="38"/>
      <c r="B124" s="39"/>
      <c r="C124" s="217" t="s">
        <v>338</v>
      </c>
      <c r="D124" s="217" t="s">
        <v>142</v>
      </c>
      <c r="E124" s="218" t="s">
        <v>339</v>
      </c>
      <c r="F124" s="219" t="s">
        <v>340</v>
      </c>
      <c r="G124" s="220" t="s">
        <v>152</v>
      </c>
      <c r="H124" s="221">
        <v>2</v>
      </c>
      <c r="I124" s="222"/>
      <c r="J124" s="223">
        <f>ROUND(I124*H124,2)</f>
        <v>0</v>
      </c>
      <c r="K124" s="219" t="s">
        <v>263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0.0004</v>
      </c>
      <c r="R124" s="213">
        <f>Q124*H124</f>
        <v>0.0008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341</v>
      </c>
    </row>
    <row r="125" spans="1:65" s="2" customFormat="1" ht="16.5" customHeight="1">
      <c r="A125" s="38"/>
      <c r="B125" s="39"/>
      <c r="C125" s="217" t="s">
        <v>342</v>
      </c>
      <c r="D125" s="217" t="s">
        <v>142</v>
      </c>
      <c r="E125" s="218" t="s">
        <v>343</v>
      </c>
      <c r="F125" s="219" t="s">
        <v>344</v>
      </c>
      <c r="G125" s="220" t="s">
        <v>152</v>
      </c>
      <c r="H125" s="221">
        <v>3</v>
      </c>
      <c r="I125" s="222"/>
      <c r="J125" s="223">
        <f>ROUND(I125*H125,2)</f>
        <v>0</v>
      </c>
      <c r="K125" s="219" t="s">
        <v>139</v>
      </c>
      <c r="L125" s="224"/>
      <c r="M125" s="225" t="s">
        <v>19</v>
      </c>
      <c r="N125" s="226" t="s">
        <v>40</v>
      </c>
      <c r="O125" s="84"/>
      <c r="P125" s="213">
        <f>O125*H125</f>
        <v>0</v>
      </c>
      <c r="Q125" s="213">
        <v>0.0004</v>
      </c>
      <c r="R125" s="213">
        <f>Q125*H125</f>
        <v>0.0012000000000000001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145</v>
      </c>
      <c r="AT125" s="215" t="s">
        <v>142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345</v>
      </c>
    </row>
    <row r="126" spans="1:65" s="2" customFormat="1" ht="12">
      <c r="A126" s="38"/>
      <c r="B126" s="39"/>
      <c r="C126" s="204" t="s">
        <v>346</v>
      </c>
      <c r="D126" s="204" t="s">
        <v>135</v>
      </c>
      <c r="E126" s="205" t="s">
        <v>321</v>
      </c>
      <c r="F126" s="206" t="s">
        <v>322</v>
      </c>
      <c r="G126" s="207" t="s">
        <v>152</v>
      </c>
      <c r="H126" s="208">
        <v>25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347</v>
      </c>
    </row>
    <row r="127" spans="1:65" s="2" customFormat="1" ht="16.5" customHeight="1">
      <c r="A127" s="38"/>
      <c r="B127" s="39"/>
      <c r="C127" s="217" t="s">
        <v>348</v>
      </c>
      <c r="D127" s="217" t="s">
        <v>142</v>
      </c>
      <c r="E127" s="218" t="s">
        <v>349</v>
      </c>
      <c r="F127" s="219" t="s">
        <v>350</v>
      </c>
      <c r="G127" s="220" t="s">
        <v>152</v>
      </c>
      <c r="H127" s="221">
        <v>25</v>
      </c>
      <c r="I127" s="222"/>
      <c r="J127" s="223">
        <f>ROUND(I127*H127,2)</f>
        <v>0</v>
      </c>
      <c r="K127" s="219" t="s">
        <v>139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0.0004</v>
      </c>
      <c r="R127" s="213">
        <f>Q127*H127</f>
        <v>0.01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351</v>
      </c>
    </row>
    <row r="128" spans="1:65" s="2" customFormat="1" ht="12">
      <c r="A128" s="38"/>
      <c r="B128" s="39"/>
      <c r="C128" s="204" t="s">
        <v>145</v>
      </c>
      <c r="D128" s="204" t="s">
        <v>135</v>
      </c>
      <c r="E128" s="205" t="s">
        <v>352</v>
      </c>
      <c r="F128" s="206" t="s">
        <v>353</v>
      </c>
      <c r="G128" s="207" t="s">
        <v>152</v>
      </c>
      <c r="H128" s="208">
        <v>1</v>
      </c>
      <c r="I128" s="209"/>
      <c r="J128" s="210">
        <f>ROUND(I128*H128,2)</f>
        <v>0</v>
      </c>
      <c r="K128" s="206" t="s">
        <v>139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140</v>
      </c>
      <c r="AT128" s="215" t="s">
        <v>135</v>
      </c>
      <c r="AU128" s="215" t="s">
        <v>79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140</v>
      </c>
      <c r="BM128" s="215" t="s">
        <v>354</v>
      </c>
    </row>
    <row r="129" spans="1:65" s="2" customFormat="1" ht="16.5" customHeight="1">
      <c r="A129" s="38"/>
      <c r="B129" s="39"/>
      <c r="C129" s="217" t="s">
        <v>355</v>
      </c>
      <c r="D129" s="217" t="s">
        <v>142</v>
      </c>
      <c r="E129" s="218" t="s">
        <v>356</v>
      </c>
      <c r="F129" s="219" t="s">
        <v>357</v>
      </c>
      <c r="G129" s="220" t="s">
        <v>152</v>
      </c>
      <c r="H129" s="221">
        <v>1</v>
      </c>
      <c r="I129" s="222"/>
      <c r="J129" s="223">
        <f>ROUND(I129*H129,2)</f>
        <v>0</v>
      </c>
      <c r="K129" s="219" t="s">
        <v>263</v>
      </c>
      <c r="L129" s="224"/>
      <c r="M129" s="225" t="s">
        <v>19</v>
      </c>
      <c r="N129" s="226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145</v>
      </c>
      <c r="AT129" s="215" t="s">
        <v>142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358</v>
      </c>
    </row>
    <row r="130" spans="1:65" s="2" customFormat="1" ht="12">
      <c r="A130" s="38"/>
      <c r="B130" s="39"/>
      <c r="C130" s="204" t="s">
        <v>359</v>
      </c>
      <c r="D130" s="204" t="s">
        <v>135</v>
      </c>
      <c r="E130" s="205" t="s">
        <v>360</v>
      </c>
      <c r="F130" s="206" t="s">
        <v>361</v>
      </c>
      <c r="G130" s="207" t="s">
        <v>152</v>
      </c>
      <c r="H130" s="208">
        <v>1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362</v>
      </c>
    </row>
    <row r="131" spans="1:65" s="2" customFormat="1" ht="16.5" customHeight="1">
      <c r="A131" s="38"/>
      <c r="B131" s="39"/>
      <c r="C131" s="217" t="s">
        <v>363</v>
      </c>
      <c r="D131" s="217" t="s">
        <v>142</v>
      </c>
      <c r="E131" s="218" t="s">
        <v>364</v>
      </c>
      <c r="F131" s="219" t="s">
        <v>365</v>
      </c>
      <c r="G131" s="220" t="s">
        <v>152</v>
      </c>
      <c r="H131" s="221">
        <v>1</v>
      </c>
      <c r="I131" s="222"/>
      <c r="J131" s="223">
        <f>ROUND(I131*H131,2)</f>
        <v>0</v>
      </c>
      <c r="K131" s="219" t="s">
        <v>139</v>
      </c>
      <c r="L131" s="224"/>
      <c r="M131" s="225" t="s">
        <v>19</v>
      </c>
      <c r="N131" s="226" t="s">
        <v>40</v>
      </c>
      <c r="O131" s="84"/>
      <c r="P131" s="213">
        <f>O131*H131</f>
        <v>0</v>
      </c>
      <c r="Q131" s="213">
        <v>0.0004</v>
      </c>
      <c r="R131" s="213">
        <f>Q131*H131</f>
        <v>0.0004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145</v>
      </c>
      <c r="AT131" s="215" t="s">
        <v>142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366</v>
      </c>
    </row>
    <row r="132" spans="1:65" s="2" customFormat="1" ht="12">
      <c r="A132" s="38"/>
      <c r="B132" s="39"/>
      <c r="C132" s="204" t="s">
        <v>367</v>
      </c>
      <c r="D132" s="204" t="s">
        <v>135</v>
      </c>
      <c r="E132" s="205" t="s">
        <v>368</v>
      </c>
      <c r="F132" s="206" t="s">
        <v>369</v>
      </c>
      <c r="G132" s="207" t="s">
        <v>152</v>
      </c>
      <c r="H132" s="208">
        <v>26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140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370</v>
      </c>
    </row>
    <row r="133" spans="1:65" s="2" customFormat="1" ht="16.5" customHeight="1">
      <c r="A133" s="38"/>
      <c r="B133" s="39"/>
      <c r="C133" s="217" t="s">
        <v>371</v>
      </c>
      <c r="D133" s="217" t="s">
        <v>142</v>
      </c>
      <c r="E133" s="218" t="s">
        <v>372</v>
      </c>
      <c r="F133" s="219" t="s">
        <v>373</v>
      </c>
      <c r="G133" s="220" t="s">
        <v>152</v>
      </c>
      <c r="H133" s="221">
        <v>26</v>
      </c>
      <c r="I133" s="222"/>
      <c r="J133" s="223">
        <f>ROUND(I133*H133,2)</f>
        <v>0</v>
      </c>
      <c r="K133" s="219" t="s">
        <v>263</v>
      </c>
      <c r="L133" s="224"/>
      <c r="M133" s="225" t="s">
        <v>19</v>
      </c>
      <c r="N133" s="226" t="s">
        <v>40</v>
      </c>
      <c r="O133" s="84"/>
      <c r="P133" s="213">
        <f>O133*H133</f>
        <v>0</v>
      </c>
      <c r="Q133" s="213">
        <v>0.00025</v>
      </c>
      <c r="R133" s="213">
        <f>Q133*H133</f>
        <v>0.006500000000000001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145</v>
      </c>
      <c r="AT133" s="215" t="s">
        <v>142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140</v>
      </c>
      <c r="BM133" s="215" t="s">
        <v>374</v>
      </c>
    </row>
    <row r="134" spans="1:47" s="2" customFormat="1" ht="12">
      <c r="A134" s="38"/>
      <c r="B134" s="39"/>
      <c r="C134" s="40"/>
      <c r="D134" s="229" t="s">
        <v>186</v>
      </c>
      <c r="E134" s="40"/>
      <c r="F134" s="238" t="s">
        <v>375</v>
      </c>
      <c r="G134" s="40"/>
      <c r="H134" s="40"/>
      <c r="I134" s="239"/>
      <c r="J134" s="40"/>
      <c r="K134" s="40"/>
      <c r="L134" s="44"/>
      <c r="M134" s="240"/>
      <c r="N134" s="24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186</v>
      </c>
      <c r="AU134" s="17" t="s">
        <v>79</v>
      </c>
    </row>
    <row r="135" spans="1:65" s="2" customFormat="1" ht="12">
      <c r="A135" s="38"/>
      <c r="B135" s="39"/>
      <c r="C135" s="204" t="s">
        <v>376</v>
      </c>
      <c r="D135" s="204" t="s">
        <v>135</v>
      </c>
      <c r="E135" s="205" t="s">
        <v>377</v>
      </c>
      <c r="F135" s="206" t="s">
        <v>378</v>
      </c>
      <c r="G135" s="207" t="s">
        <v>152</v>
      </c>
      <c r="H135" s="208">
        <v>3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140</v>
      </c>
      <c r="AT135" s="215" t="s">
        <v>135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140</v>
      </c>
      <c r="BM135" s="215" t="s">
        <v>379</v>
      </c>
    </row>
    <row r="136" spans="1:65" s="2" customFormat="1" ht="12">
      <c r="A136" s="38"/>
      <c r="B136" s="39"/>
      <c r="C136" s="217" t="s">
        <v>380</v>
      </c>
      <c r="D136" s="217" t="s">
        <v>142</v>
      </c>
      <c r="E136" s="218" t="s">
        <v>381</v>
      </c>
      <c r="F136" s="219" t="s">
        <v>382</v>
      </c>
      <c r="G136" s="220" t="s">
        <v>152</v>
      </c>
      <c r="H136" s="221">
        <v>3</v>
      </c>
      <c r="I136" s="222"/>
      <c r="J136" s="223">
        <f>ROUND(I136*H136,2)</f>
        <v>0</v>
      </c>
      <c r="K136" s="219" t="s">
        <v>263</v>
      </c>
      <c r="L136" s="224"/>
      <c r="M136" s="225" t="s">
        <v>19</v>
      </c>
      <c r="N136" s="226" t="s">
        <v>40</v>
      </c>
      <c r="O136" s="84"/>
      <c r="P136" s="213">
        <f>O136*H136</f>
        <v>0</v>
      </c>
      <c r="Q136" s="213">
        <v>0.00047</v>
      </c>
      <c r="R136" s="213">
        <f>Q136*H136</f>
        <v>0.00141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145</v>
      </c>
      <c r="AT136" s="215" t="s">
        <v>142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383</v>
      </c>
    </row>
    <row r="137" spans="1:47" s="2" customFormat="1" ht="12">
      <c r="A137" s="38"/>
      <c r="B137" s="39"/>
      <c r="C137" s="40"/>
      <c r="D137" s="229" t="s">
        <v>186</v>
      </c>
      <c r="E137" s="40"/>
      <c r="F137" s="238" t="s">
        <v>384</v>
      </c>
      <c r="G137" s="40"/>
      <c r="H137" s="40"/>
      <c r="I137" s="239"/>
      <c r="J137" s="40"/>
      <c r="K137" s="40"/>
      <c r="L137" s="44"/>
      <c r="M137" s="240"/>
      <c r="N137" s="24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186</v>
      </c>
      <c r="AU137" s="17" t="s">
        <v>79</v>
      </c>
    </row>
    <row r="138" spans="1:65" s="2" customFormat="1" ht="12">
      <c r="A138" s="38"/>
      <c r="B138" s="39"/>
      <c r="C138" s="204" t="s">
        <v>385</v>
      </c>
      <c r="D138" s="204" t="s">
        <v>135</v>
      </c>
      <c r="E138" s="205" t="s">
        <v>386</v>
      </c>
      <c r="F138" s="206" t="s">
        <v>387</v>
      </c>
      <c r="G138" s="207" t="s">
        <v>152</v>
      </c>
      <c r="H138" s="208">
        <v>1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388</v>
      </c>
    </row>
    <row r="139" spans="1:65" s="2" customFormat="1" ht="12">
      <c r="A139" s="38"/>
      <c r="B139" s="39"/>
      <c r="C139" s="217" t="s">
        <v>389</v>
      </c>
      <c r="D139" s="217" t="s">
        <v>142</v>
      </c>
      <c r="E139" s="218" t="s">
        <v>390</v>
      </c>
      <c r="F139" s="219" t="s">
        <v>391</v>
      </c>
      <c r="G139" s="220" t="s">
        <v>152</v>
      </c>
      <c r="H139" s="221">
        <v>1</v>
      </c>
      <c r="I139" s="222"/>
      <c r="J139" s="223">
        <f>ROUND(I139*H139,2)</f>
        <v>0</v>
      </c>
      <c r="K139" s="219" t="s">
        <v>263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0.00055</v>
      </c>
      <c r="R139" s="213">
        <f>Q139*H139</f>
        <v>0.00055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392</v>
      </c>
    </row>
    <row r="140" spans="1:65" s="2" customFormat="1" ht="21.75" customHeight="1">
      <c r="A140" s="38"/>
      <c r="B140" s="39"/>
      <c r="C140" s="204" t="s">
        <v>393</v>
      </c>
      <c r="D140" s="204" t="s">
        <v>135</v>
      </c>
      <c r="E140" s="205" t="s">
        <v>394</v>
      </c>
      <c r="F140" s="206" t="s">
        <v>395</v>
      </c>
      <c r="G140" s="207" t="s">
        <v>152</v>
      </c>
      <c r="H140" s="208">
        <v>3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396</v>
      </c>
    </row>
    <row r="141" spans="1:65" s="2" customFormat="1" ht="16.5" customHeight="1">
      <c r="A141" s="38"/>
      <c r="B141" s="39"/>
      <c r="C141" s="217" t="s">
        <v>397</v>
      </c>
      <c r="D141" s="217" t="s">
        <v>142</v>
      </c>
      <c r="E141" s="218" t="s">
        <v>398</v>
      </c>
      <c r="F141" s="219" t="s">
        <v>399</v>
      </c>
      <c r="G141" s="220" t="s">
        <v>152</v>
      </c>
      <c r="H141" s="221">
        <v>3</v>
      </c>
      <c r="I141" s="222"/>
      <c r="J141" s="223">
        <f>ROUND(I141*H141,2)</f>
        <v>0</v>
      </c>
      <c r="K141" s="219" t="s">
        <v>263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0.00013</v>
      </c>
      <c r="R141" s="213">
        <f>Q141*H141</f>
        <v>0.00038999999999999994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400</v>
      </c>
    </row>
    <row r="142" spans="1:65" s="2" customFormat="1" ht="12">
      <c r="A142" s="38"/>
      <c r="B142" s="39"/>
      <c r="C142" s="217" t="s">
        <v>401</v>
      </c>
      <c r="D142" s="217" t="s">
        <v>142</v>
      </c>
      <c r="E142" s="218" t="s">
        <v>402</v>
      </c>
      <c r="F142" s="219" t="s">
        <v>403</v>
      </c>
      <c r="G142" s="220" t="s">
        <v>152</v>
      </c>
      <c r="H142" s="221">
        <v>3</v>
      </c>
      <c r="I142" s="222"/>
      <c r="J142" s="223">
        <f>ROUND(I142*H142,2)</f>
        <v>0</v>
      </c>
      <c r="K142" s="219" t="s">
        <v>263</v>
      </c>
      <c r="L142" s="224"/>
      <c r="M142" s="225" t="s">
        <v>19</v>
      </c>
      <c r="N142" s="226" t="s">
        <v>40</v>
      </c>
      <c r="O142" s="84"/>
      <c r="P142" s="213">
        <f>O142*H142</f>
        <v>0</v>
      </c>
      <c r="Q142" s="213">
        <v>3E-05</v>
      </c>
      <c r="R142" s="213">
        <f>Q142*H142</f>
        <v>9E-05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145</v>
      </c>
      <c r="AT142" s="215" t="s">
        <v>142</v>
      </c>
      <c r="AU142" s="215" t="s">
        <v>79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77</v>
      </c>
      <c r="BK142" s="216">
        <f>ROUND(I142*H142,2)</f>
        <v>0</v>
      </c>
      <c r="BL142" s="17" t="s">
        <v>140</v>
      </c>
      <c r="BM142" s="215" t="s">
        <v>404</v>
      </c>
    </row>
    <row r="143" spans="1:65" s="2" customFormat="1" ht="12">
      <c r="A143" s="38"/>
      <c r="B143" s="39"/>
      <c r="C143" s="204" t="s">
        <v>405</v>
      </c>
      <c r="D143" s="204" t="s">
        <v>135</v>
      </c>
      <c r="E143" s="205" t="s">
        <v>406</v>
      </c>
      <c r="F143" s="206" t="s">
        <v>407</v>
      </c>
      <c r="G143" s="207" t="s">
        <v>152</v>
      </c>
      <c r="H143" s="208">
        <v>1</v>
      </c>
      <c r="I143" s="209"/>
      <c r="J143" s="210">
        <f>ROUND(I143*H143,2)</f>
        <v>0</v>
      </c>
      <c r="K143" s="206" t="s">
        <v>139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140</v>
      </c>
      <c r="AT143" s="215" t="s">
        <v>135</v>
      </c>
      <c r="AU143" s="215" t="s">
        <v>79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140</v>
      </c>
      <c r="BM143" s="215" t="s">
        <v>408</v>
      </c>
    </row>
    <row r="144" spans="1:65" s="2" customFormat="1" ht="12">
      <c r="A144" s="38"/>
      <c r="B144" s="39"/>
      <c r="C144" s="217" t="s">
        <v>409</v>
      </c>
      <c r="D144" s="217" t="s">
        <v>142</v>
      </c>
      <c r="E144" s="218" t="s">
        <v>410</v>
      </c>
      <c r="F144" s="219" t="s">
        <v>411</v>
      </c>
      <c r="G144" s="220" t="s">
        <v>152</v>
      </c>
      <c r="H144" s="221">
        <v>1</v>
      </c>
      <c r="I144" s="222"/>
      <c r="J144" s="223">
        <f>ROUND(I144*H144,2)</f>
        <v>0</v>
      </c>
      <c r="K144" s="219" t="s">
        <v>139</v>
      </c>
      <c r="L144" s="224"/>
      <c r="M144" s="225" t="s">
        <v>19</v>
      </c>
      <c r="N144" s="226" t="s">
        <v>40</v>
      </c>
      <c r="O144" s="84"/>
      <c r="P144" s="213">
        <f>O144*H144</f>
        <v>0</v>
      </c>
      <c r="Q144" s="213">
        <v>5E-05</v>
      </c>
      <c r="R144" s="213">
        <f>Q144*H144</f>
        <v>5E-05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145</v>
      </c>
      <c r="AT144" s="215" t="s">
        <v>142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140</v>
      </c>
      <c r="BM144" s="215" t="s">
        <v>412</v>
      </c>
    </row>
    <row r="145" spans="1:65" s="2" customFormat="1" ht="12">
      <c r="A145" s="38"/>
      <c r="B145" s="39"/>
      <c r="C145" s="204" t="s">
        <v>413</v>
      </c>
      <c r="D145" s="204" t="s">
        <v>135</v>
      </c>
      <c r="E145" s="205" t="s">
        <v>406</v>
      </c>
      <c r="F145" s="206" t="s">
        <v>407</v>
      </c>
      <c r="G145" s="207" t="s">
        <v>152</v>
      </c>
      <c r="H145" s="208">
        <v>1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140</v>
      </c>
      <c r="AT145" s="215" t="s">
        <v>135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140</v>
      </c>
      <c r="BM145" s="215" t="s">
        <v>414</v>
      </c>
    </row>
    <row r="146" spans="1:65" s="2" customFormat="1" ht="16.5" customHeight="1">
      <c r="A146" s="38"/>
      <c r="B146" s="39"/>
      <c r="C146" s="217" t="s">
        <v>415</v>
      </c>
      <c r="D146" s="217" t="s">
        <v>142</v>
      </c>
      <c r="E146" s="218" t="s">
        <v>416</v>
      </c>
      <c r="F146" s="219" t="s">
        <v>417</v>
      </c>
      <c r="G146" s="220" t="s">
        <v>152</v>
      </c>
      <c r="H146" s="221">
        <v>1</v>
      </c>
      <c r="I146" s="222"/>
      <c r="J146" s="223">
        <f>ROUND(I146*H146,2)</f>
        <v>0</v>
      </c>
      <c r="K146" s="219" t="s">
        <v>263</v>
      </c>
      <c r="L146" s="224"/>
      <c r="M146" s="225" t="s">
        <v>19</v>
      </c>
      <c r="N146" s="226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145</v>
      </c>
      <c r="AT146" s="215" t="s">
        <v>142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140</v>
      </c>
      <c r="BM146" s="215" t="s">
        <v>418</v>
      </c>
    </row>
    <row r="147" spans="1:65" s="2" customFormat="1" ht="12">
      <c r="A147" s="38"/>
      <c r="B147" s="39"/>
      <c r="C147" s="204" t="s">
        <v>419</v>
      </c>
      <c r="D147" s="204" t="s">
        <v>135</v>
      </c>
      <c r="E147" s="205" t="s">
        <v>420</v>
      </c>
      <c r="F147" s="206" t="s">
        <v>421</v>
      </c>
      <c r="G147" s="207" t="s">
        <v>152</v>
      </c>
      <c r="H147" s="208">
        <v>7</v>
      </c>
      <c r="I147" s="209"/>
      <c r="J147" s="210">
        <f>ROUND(I147*H147,2)</f>
        <v>0</v>
      </c>
      <c r="K147" s="206" t="s">
        <v>139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140</v>
      </c>
      <c r="AT147" s="215" t="s">
        <v>135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140</v>
      </c>
      <c r="BM147" s="215" t="s">
        <v>422</v>
      </c>
    </row>
    <row r="148" spans="1:65" s="2" customFormat="1" ht="12">
      <c r="A148" s="38"/>
      <c r="B148" s="39"/>
      <c r="C148" s="217" t="s">
        <v>423</v>
      </c>
      <c r="D148" s="217" t="s">
        <v>142</v>
      </c>
      <c r="E148" s="218" t="s">
        <v>424</v>
      </c>
      <c r="F148" s="219" t="s">
        <v>425</v>
      </c>
      <c r="G148" s="220" t="s">
        <v>152</v>
      </c>
      <c r="H148" s="221">
        <v>7</v>
      </c>
      <c r="I148" s="222"/>
      <c r="J148" s="223">
        <f>ROUND(I148*H148,2)</f>
        <v>0</v>
      </c>
      <c r="K148" s="219" t="s">
        <v>139</v>
      </c>
      <c r="L148" s="224"/>
      <c r="M148" s="225" t="s">
        <v>19</v>
      </c>
      <c r="N148" s="226" t="s">
        <v>40</v>
      </c>
      <c r="O148" s="84"/>
      <c r="P148" s="213">
        <f>O148*H148</f>
        <v>0</v>
      </c>
      <c r="Q148" s="213">
        <v>5E-05</v>
      </c>
      <c r="R148" s="213">
        <f>Q148*H148</f>
        <v>0.00035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145</v>
      </c>
      <c r="AT148" s="215" t="s">
        <v>142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140</v>
      </c>
      <c r="BM148" s="215" t="s">
        <v>426</v>
      </c>
    </row>
    <row r="149" spans="1:65" s="2" customFormat="1" ht="12">
      <c r="A149" s="38"/>
      <c r="B149" s="39"/>
      <c r="C149" s="204" t="s">
        <v>427</v>
      </c>
      <c r="D149" s="204" t="s">
        <v>135</v>
      </c>
      <c r="E149" s="205" t="s">
        <v>428</v>
      </c>
      <c r="F149" s="206" t="s">
        <v>429</v>
      </c>
      <c r="G149" s="207" t="s">
        <v>152</v>
      </c>
      <c r="H149" s="208">
        <v>4</v>
      </c>
      <c r="I149" s="209"/>
      <c r="J149" s="210">
        <f>ROUND(I149*H149,2)</f>
        <v>0</v>
      </c>
      <c r="K149" s="206" t="s">
        <v>139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140</v>
      </c>
      <c r="AT149" s="215" t="s">
        <v>135</v>
      </c>
      <c r="AU149" s="215" t="s">
        <v>79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140</v>
      </c>
      <c r="BM149" s="215" t="s">
        <v>430</v>
      </c>
    </row>
    <row r="150" spans="1:65" s="2" customFormat="1" ht="12">
      <c r="A150" s="38"/>
      <c r="B150" s="39"/>
      <c r="C150" s="217" t="s">
        <v>431</v>
      </c>
      <c r="D150" s="217" t="s">
        <v>142</v>
      </c>
      <c r="E150" s="218" t="s">
        <v>432</v>
      </c>
      <c r="F150" s="219" t="s">
        <v>433</v>
      </c>
      <c r="G150" s="220" t="s">
        <v>152</v>
      </c>
      <c r="H150" s="221">
        <v>4</v>
      </c>
      <c r="I150" s="222"/>
      <c r="J150" s="223">
        <f>ROUND(I150*H150,2)</f>
        <v>0</v>
      </c>
      <c r="K150" s="219" t="s">
        <v>139</v>
      </c>
      <c r="L150" s="224"/>
      <c r="M150" s="225" t="s">
        <v>19</v>
      </c>
      <c r="N150" s="226" t="s">
        <v>40</v>
      </c>
      <c r="O150" s="84"/>
      <c r="P150" s="213">
        <f>O150*H150</f>
        <v>0</v>
      </c>
      <c r="Q150" s="213">
        <v>7E-05</v>
      </c>
      <c r="R150" s="213">
        <f>Q150*H150</f>
        <v>0.00028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145</v>
      </c>
      <c r="AT150" s="215" t="s">
        <v>142</v>
      </c>
      <c r="AU150" s="215" t="s">
        <v>79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140</v>
      </c>
      <c r="BM150" s="215" t="s">
        <v>434</v>
      </c>
    </row>
    <row r="151" spans="1:65" s="2" customFormat="1" ht="12">
      <c r="A151" s="38"/>
      <c r="B151" s="39"/>
      <c r="C151" s="204" t="s">
        <v>435</v>
      </c>
      <c r="D151" s="204" t="s">
        <v>135</v>
      </c>
      <c r="E151" s="205" t="s">
        <v>436</v>
      </c>
      <c r="F151" s="206" t="s">
        <v>437</v>
      </c>
      <c r="G151" s="207" t="s">
        <v>152</v>
      </c>
      <c r="H151" s="208">
        <v>1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140</v>
      </c>
      <c r="BM151" s="215" t="s">
        <v>438</v>
      </c>
    </row>
    <row r="152" spans="1:65" s="2" customFormat="1" ht="12">
      <c r="A152" s="38"/>
      <c r="B152" s="39"/>
      <c r="C152" s="217" t="s">
        <v>439</v>
      </c>
      <c r="D152" s="217" t="s">
        <v>142</v>
      </c>
      <c r="E152" s="218" t="s">
        <v>440</v>
      </c>
      <c r="F152" s="219" t="s">
        <v>441</v>
      </c>
      <c r="G152" s="220" t="s">
        <v>152</v>
      </c>
      <c r="H152" s="221">
        <v>1</v>
      </c>
      <c r="I152" s="222"/>
      <c r="J152" s="223">
        <f>ROUND(I152*H152,2)</f>
        <v>0</v>
      </c>
      <c r="K152" s="219" t="s">
        <v>139</v>
      </c>
      <c r="L152" s="224"/>
      <c r="M152" s="225" t="s">
        <v>19</v>
      </c>
      <c r="N152" s="226" t="s">
        <v>40</v>
      </c>
      <c r="O152" s="84"/>
      <c r="P152" s="213">
        <f>O152*H152</f>
        <v>0</v>
      </c>
      <c r="Q152" s="213">
        <v>7E-05</v>
      </c>
      <c r="R152" s="213">
        <f>Q152*H152</f>
        <v>7E-05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145</v>
      </c>
      <c r="AT152" s="215" t="s">
        <v>142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140</v>
      </c>
      <c r="BM152" s="215" t="s">
        <v>442</v>
      </c>
    </row>
    <row r="153" spans="1:65" s="2" customFormat="1" ht="16.5" customHeight="1">
      <c r="A153" s="38"/>
      <c r="B153" s="39"/>
      <c r="C153" s="217" t="s">
        <v>443</v>
      </c>
      <c r="D153" s="217" t="s">
        <v>142</v>
      </c>
      <c r="E153" s="218" t="s">
        <v>444</v>
      </c>
      <c r="F153" s="219" t="s">
        <v>445</v>
      </c>
      <c r="G153" s="220" t="s">
        <v>152</v>
      </c>
      <c r="H153" s="221">
        <v>1</v>
      </c>
      <c r="I153" s="222"/>
      <c r="J153" s="223">
        <f>ROUND(I153*H153,2)</f>
        <v>0</v>
      </c>
      <c r="K153" s="219" t="s">
        <v>139</v>
      </c>
      <c r="L153" s="224"/>
      <c r="M153" s="225" t="s">
        <v>19</v>
      </c>
      <c r="N153" s="226" t="s">
        <v>40</v>
      </c>
      <c r="O153" s="84"/>
      <c r="P153" s="213">
        <f>O153*H153</f>
        <v>0</v>
      </c>
      <c r="Q153" s="213">
        <v>3E-05</v>
      </c>
      <c r="R153" s="213">
        <f>Q153*H153</f>
        <v>3E-05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145</v>
      </c>
      <c r="AT153" s="215" t="s">
        <v>142</v>
      </c>
      <c r="AU153" s="215" t="s">
        <v>79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140</v>
      </c>
      <c r="BM153" s="215" t="s">
        <v>446</v>
      </c>
    </row>
    <row r="154" spans="1:65" s="2" customFormat="1" ht="16.5" customHeight="1">
      <c r="A154" s="38"/>
      <c r="B154" s="39"/>
      <c r="C154" s="217" t="s">
        <v>447</v>
      </c>
      <c r="D154" s="217" t="s">
        <v>142</v>
      </c>
      <c r="E154" s="218" t="s">
        <v>448</v>
      </c>
      <c r="F154" s="219" t="s">
        <v>449</v>
      </c>
      <c r="G154" s="220" t="s">
        <v>152</v>
      </c>
      <c r="H154" s="221">
        <v>7</v>
      </c>
      <c r="I154" s="222"/>
      <c r="J154" s="223">
        <f>ROUND(I154*H154,2)</f>
        <v>0</v>
      </c>
      <c r="K154" s="219" t="s">
        <v>139</v>
      </c>
      <c r="L154" s="224"/>
      <c r="M154" s="225" t="s">
        <v>19</v>
      </c>
      <c r="N154" s="226" t="s">
        <v>40</v>
      </c>
      <c r="O154" s="84"/>
      <c r="P154" s="213">
        <f>O154*H154</f>
        <v>0</v>
      </c>
      <c r="Q154" s="213">
        <v>3E-05</v>
      </c>
      <c r="R154" s="213">
        <f>Q154*H154</f>
        <v>0.00021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145</v>
      </c>
      <c r="AT154" s="215" t="s">
        <v>142</v>
      </c>
      <c r="AU154" s="215" t="s">
        <v>79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140</v>
      </c>
      <c r="BM154" s="215" t="s">
        <v>450</v>
      </c>
    </row>
    <row r="155" spans="1:65" s="2" customFormat="1" ht="12">
      <c r="A155" s="38"/>
      <c r="B155" s="39"/>
      <c r="C155" s="217" t="s">
        <v>451</v>
      </c>
      <c r="D155" s="217" t="s">
        <v>142</v>
      </c>
      <c r="E155" s="218" t="s">
        <v>452</v>
      </c>
      <c r="F155" s="219" t="s">
        <v>453</v>
      </c>
      <c r="G155" s="220" t="s">
        <v>152</v>
      </c>
      <c r="H155" s="221">
        <v>7</v>
      </c>
      <c r="I155" s="222"/>
      <c r="J155" s="223">
        <f>ROUND(I155*H155,2)</f>
        <v>0</v>
      </c>
      <c r="K155" s="219" t="s">
        <v>139</v>
      </c>
      <c r="L155" s="224"/>
      <c r="M155" s="225" t="s">
        <v>19</v>
      </c>
      <c r="N155" s="226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145</v>
      </c>
      <c r="AT155" s="215" t="s">
        <v>142</v>
      </c>
      <c r="AU155" s="215" t="s">
        <v>79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140</v>
      </c>
      <c r="BM155" s="215" t="s">
        <v>454</v>
      </c>
    </row>
    <row r="156" spans="1:65" s="2" customFormat="1" ht="16.5" customHeight="1">
      <c r="A156" s="38"/>
      <c r="B156" s="39"/>
      <c r="C156" s="217" t="s">
        <v>455</v>
      </c>
      <c r="D156" s="217" t="s">
        <v>142</v>
      </c>
      <c r="E156" s="218" t="s">
        <v>456</v>
      </c>
      <c r="F156" s="219" t="s">
        <v>457</v>
      </c>
      <c r="G156" s="220" t="s">
        <v>152</v>
      </c>
      <c r="H156" s="221">
        <v>14</v>
      </c>
      <c r="I156" s="222"/>
      <c r="J156" s="223">
        <f>ROUND(I156*H156,2)</f>
        <v>0</v>
      </c>
      <c r="K156" s="219" t="s">
        <v>139</v>
      </c>
      <c r="L156" s="224"/>
      <c r="M156" s="225" t="s">
        <v>19</v>
      </c>
      <c r="N156" s="226" t="s">
        <v>40</v>
      </c>
      <c r="O156" s="84"/>
      <c r="P156" s="213">
        <f>O156*H156</f>
        <v>0</v>
      </c>
      <c r="Q156" s="213">
        <v>1E-05</v>
      </c>
      <c r="R156" s="213">
        <f>Q156*H156</f>
        <v>0.00014000000000000001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145</v>
      </c>
      <c r="AT156" s="215" t="s">
        <v>142</v>
      </c>
      <c r="AU156" s="215" t="s">
        <v>79</v>
      </c>
      <c r="AY156" s="17" t="s">
        <v>132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77</v>
      </c>
      <c r="BK156" s="216">
        <f>ROUND(I156*H156,2)</f>
        <v>0</v>
      </c>
      <c r="BL156" s="17" t="s">
        <v>140</v>
      </c>
      <c r="BM156" s="215" t="s">
        <v>458</v>
      </c>
    </row>
    <row r="157" spans="1:65" s="2" customFormat="1" ht="12">
      <c r="A157" s="38"/>
      <c r="B157" s="39"/>
      <c r="C157" s="204" t="s">
        <v>459</v>
      </c>
      <c r="D157" s="204" t="s">
        <v>135</v>
      </c>
      <c r="E157" s="205" t="s">
        <v>460</v>
      </c>
      <c r="F157" s="206" t="s">
        <v>461</v>
      </c>
      <c r="G157" s="207" t="s">
        <v>152</v>
      </c>
      <c r="H157" s="208">
        <v>1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140</v>
      </c>
      <c r="AT157" s="215" t="s">
        <v>135</v>
      </c>
      <c r="AU157" s="215" t="s">
        <v>79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140</v>
      </c>
      <c r="BM157" s="215" t="s">
        <v>462</v>
      </c>
    </row>
    <row r="158" spans="1:65" s="2" customFormat="1" ht="12">
      <c r="A158" s="38"/>
      <c r="B158" s="39"/>
      <c r="C158" s="217" t="s">
        <v>463</v>
      </c>
      <c r="D158" s="217" t="s">
        <v>142</v>
      </c>
      <c r="E158" s="218" t="s">
        <v>464</v>
      </c>
      <c r="F158" s="219" t="s">
        <v>465</v>
      </c>
      <c r="G158" s="220" t="s">
        <v>152</v>
      </c>
      <c r="H158" s="221">
        <v>1</v>
      </c>
      <c r="I158" s="222"/>
      <c r="J158" s="223">
        <f>ROUND(I158*H158,2)</f>
        <v>0</v>
      </c>
      <c r="K158" s="219" t="s">
        <v>139</v>
      </c>
      <c r="L158" s="224"/>
      <c r="M158" s="225" t="s">
        <v>19</v>
      </c>
      <c r="N158" s="226" t="s">
        <v>40</v>
      </c>
      <c r="O158" s="84"/>
      <c r="P158" s="213">
        <f>O158*H158</f>
        <v>0</v>
      </c>
      <c r="Q158" s="213">
        <v>0.00025</v>
      </c>
      <c r="R158" s="213">
        <f>Q158*H158</f>
        <v>0.00025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145</v>
      </c>
      <c r="AT158" s="215" t="s">
        <v>142</v>
      </c>
      <c r="AU158" s="215" t="s">
        <v>79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140</v>
      </c>
      <c r="BM158" s="215" t="s">
        <v>466</v>
      </c>
    </row>
    <row r="159" spans="1:65" s="2" customFormat="1" ht="12">
      <c r="A159" s="38"/>
      <c r="B159" s="39"/>
      <c r="C159" s="204" t="s">
        <v>467</v>
      </c>
      <c r="D159" s="204" t="s">
        <v>135</v>
      </c>
      <c r="E159" s="205" t="s">
        <v>468</v>
      </c>
      <c r="F159" s="206" t="s">
        <v>469</v>
      </c>
      <c r="G159" s="207" t="s">
        <v>152</v>
      </c>
      <c r="H159" s="208">
        <v>11</v>
      </c>
      <c r="I159" s="209"/>
      <c r="J159" s="210">
        <f>ROUND(I159*H159,2)</f>
        <v>0</v>
      </c>
      <c r="K159" s="206" t="s">
        <v>139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140</v>
      </c>
      <c r="AT159" s="215" t="s">
        <v>135</v>
      </c>
      <c r="AU159" s="215" t="s">
        <v>79</v>
      </c>
      <c r="AY159" s="17" t="s">
        <v>132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140</v>
      </c>
      <c r="BM159" s="215" t="s">
        <v>470</v>
      </c>
    </row>
    <row r="160" spans="1:65" s="2" customFormat="1" ht="16.5" customHeight="1">
      <c r="A160" s="38"/>
      <c r="B160" s="39"/>
      <c r="C160" s="217" t="s">
        <v>471</v>
      </c>
      <c r="D160" s="217" t="s">
        <v>142</v>
      </c>
      <c r="E160" s="218" t="s">
        <v>472</v>
      </c>
      <c r="F160" s="219" t="s">
        <v>473</v>
      </c>
      <c r="G160" s="220" t="s">
        <v>152</v>
      </c>
      <c r="H160" s="221">
        <v>11</v>
      </c>
      <c r="I160" s="222"/>
      <c r="J160" s="223">
        <f>ROUND(I160*H160,2)</f>
        <v>0</v>
      </c>
      <c r="K160" s="219" t="s">
        <v>263</v>
      </c>
      <c r="L160" s="224"/>
      <c r="M160" s="225" t="s">
        <v>19</v>
      </c>
      <c r="N160" s="226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145</v>
      </c>
      <c r="AT160" s="215" t="s">
        <v>142</v>
      </c>
      <c r="AU160" s="215" t="s">
        <v>79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140</v>
      </c>
      <c r="BM160" s="215" t="s">
        <v>474</v>
      </c>
    </row>
    <row r="161" spans="1:47" s="2" customFormat="1" ht="12">
      <c r="A161" s="38"/>
      <c r="B161" s="39"/>
      <c r="C161" s="40"/>
      <c r="D161" s="229" t="s">
        <v>186</v>
      </c>
      <c r="E161" s="40"/>
      <c r="F161" s="238" t="s">
        <v>475</v>
      </c>
      <c r="G161" s="40"/>
      <c r="H161" s="40"/>
      <c r="I161" s="239"/>
      <c r="J161" s="40"/>
      <c r="K161" s="40"/>
      <c r="L161" s="44"/>
      <c r="M161" s="240"/>
      <c r="N161" s="24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186</v>
      </c>
      <c r="AU161" s="17" t="s">
        <v>79</v>
      </c>
    </row>
    <row r="162" spans="1:65" s="2" customFormat="1" ht="44.25" customHeight="1">
      <c r="A162" s="38"/>
      <c r="B162" s="39"/>
      <c r="C162" s="204" t="s">
        <v>476</v>
      </c>
      <c r="D162" s="204" t="s">
        <v>135</v>
      </c>
      <c r="E162" s="205" t="s">
        <v>477</v>
      </c>
      <c r="F162" s="206" t="s">
        <v>478</v>
      </c>
      <c r="G162" s="207" t="s">
        <v>152</v>
      </c>
      <c r="H162" s="208">
        <v>1</v>
      </c>
      <c r="I162" s="209"/>
      <c r="J162" s="210">
        <f>ROUND(I162*H162,2)</f>
        <v>0</v>
      </c>
      <c r="K162" s="206" t="s">
        <v>139</v>
      </c>
      <c r="L162" s="44"/>
      <c r="M162" s="211" t="s">
        <v>19</v>
      </c>
      <c r="N162" s="212" t="s">
        <v>40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140</v>
      </c>
      <c r="AT162" s="215" t="s">
        <v>135</v>
      </c>
      <c r="AU162" s="215" t="s">
        <v>79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77</v>
      </c>
      <c r="BK162" s="216">
        <f>ROUND(I162*H162,2)</f>
        <v>0</v>
      </c>
      <c r="BL162" s="17" t="s">
        <v>140</v>
      </c>
      <c r="BM162" s="215" t="s">
        <v>479</v>
      </c>
    </row>
    <row r="163" spans="1:65" s="2" customFormat="1" ht="16.5" customHeight="1">
      <c r="A163" s="38"/>
      <c r="B163" s="39"/>
      <c r="C163" s="217" t="s">
        <v>243</v>
      </c>
      <c r="D163" s="217" t="s">
        <v>142</v>
      </c>
      <c r="E163" s="218" t="s">
        <v>480</v>
      </c>
      <c r="F163" s="219" t="s">
        <v>481</v>
      </c>
      <c r="G163" s="220" t="s">
        <v>152</v>
      </c>
      <c r="H163" s="221">
        <v>1</v>
      </c>
      <c r="I163" s="222"/>
      <c r="J163" s="223">
        <f>ROUND(I163*H163,2)</f>
        <v>0</v>
      </c>
      <c r="K163" s="219" t="s">
        <v>139</v>
      </c>
      <c r="L163" s="224"/>
      <c r="M163" s="225" t="s">
        <v>19</v>
      </c>
      <c r="N163" s="226" t="s">
        <v>40</v>
      </c>
      <c r="O163" s="84"/>
      <c r="P163" s="213">
        <f>O163*H163</f>
        <v>0</v>
      </c>
      <c r="Q163" s="213">
        <v>0.00014</v>
      </c>
      <c r="R163" s="213">
        <f>Q163*H163</f>
        <v>0.00014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145</v>
      </c>
      <c r="AT163" s="215" t="s">
        <v>142</v>
      </c>
      <c r="AU163" s="215" t="s">
        <v>79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140</v>
      </c>
      <c r="BM163" s="215" t="s">
        <v>482</v>
      </c>
    </row>
    <row r="164" spans="1:47" s="2" customFormat="1" ht="12">
      <c r="A164" s="38"/>
      <c r="B164" s="39"/>
      <c r="C164" s="40"/>
      <c r="D164" s="229" t="s">
        <v>186</v>
      </c>
      <c r="E164" s="40"/>
      <c r="F164" s="238" t="s">
        <v>483</v>
      </c>
      <c r="G164" s="40"/>
      <c r="H164" s="40"/>
      <c r="I164" s="239"/>
      <c r="J164" s="40"/>
      <c r="K164" s="40"/>
      <c r="L164" s="44"/>
      <c r="M164" s="240"/>
      <c r="N164" s="24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186</v>
      </c>
      <c r="AU164" s="17" t="s">
        <v>79</v>
      </c>
    </row>
    <row r="165" spans="1:65" s="2" customFormat="1" ht="44.25" customHeight="1">
      <c r="A165" s="38"/>
      <c r="B165" s="39"/>
      <c r="C165" s="204" t="s">
        <v>484</v>
      </c>
      <c r="D165" s="204" t="s">
        <v>135</v>
      </c>
      <c r="E165" s="205" t="s">
        <v>485</v>
      </c>
      <c r="F165" s="206" t="s">
        <v>486</v>
      </c>
      <c r="G165" s="207" t="s">
        <v>152</v>
      </c>
      <c r="H165" s="208">
        <v>11</v>
      </c>
      <c r="I165" s="209"/>
      <c r="J165" s="210">
        <f>ROUND(I165*H165,2)</f>
        <v>0</v>
      </c>
      <c r="K165" s="206" t="s">
        <v>139</v>
      </c>
      <c r="L165" s="44"/>
      <c r="M165" s="211" t="s">
        <v>19</v>
      </c>
      <c r="N165" s="212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140</v>
      </c>
      <c r="AT165" s="215" t="s">
        <v>135</v>
      </c>
      <c r="AU165" s="215" t="s">
        <v>79</v>
      </c>
      <c r="AY165" s="17" t="s">
        <v>132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140</v>
      </c>
      <c r="BM165" s="215" t="s">
        <v>487</v>
      </c>
    </row>
    <row r="166" spans="1:65" s="2" customFormat="1" ht="44.25" customHeight="1">
      <c r="A166" s="38"/>
      <c r="B166" s="39"/>
      <c r="C166" s="204" t="s">
        <v>488</v>
      </c>
      <c r="D166" s="204" t="s">
        <v>135</v>
      </c>
      <c r="E166" s="205" t="s">
        <v>489</v>
      </c>
      <c r="F166" s="206" t="s">
        <v>490</v>
      </c>
      <c r="G166" s="207" t="s">
        <v>152</v>
      </c>
      <c r="H166" s="208">
        <v>8</v>
      </c>
      <c r="I166" s="209"/>
      <c r="J166" s="210">
        <f>ROUND(I166*H166,2)</f>
        <v>0</v>
      </c>
      <c r="K166" s="206" t="s">
        <v>139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140</v>
      </c>
      <c r="AT166" s="215" t="s">
        <v>135</v>
      </c>
      <c r="AU166" s="215" t="s">
        <v>79</v>
      </c>
      <c r="AY166" s="17" t="s">
        <v>132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140</v>
      </c>
      <c r="BM166" s="215" t="s">
        <v>491</v>
      </c>
    </row>
    <row r="167" spans="1:65" s="2" customFormat="1" ht="16.5" customHeight="1">
      <c r="A167" s="38"/>
      <c r="B167" s="39"/>
      <c r="C167" s="217" t="s">
        <v>492</v>
      </c>
      <c r="D167" s="217" t="s">
        <v>142</v>
      </c>
      <c r="E167" s="218" t="s">
        <v>493</v>
      </c>
      <c r="F167" s="219" t="s">
        <v>494</v>
      </c>
      <c r="G167" s="220" t="s">
        <v>152</v>
      </c>
      <c r="H167" s="221">
        <v>8</v>
      </c>
      <c r="I167" s="222"/>
      <c r="J167" s="223">
        <f>ROUND(I167*H167,2)</f>
        <v>0</v>
      </c>
      <c r="K167" s="219" t="s">
        <v>263</v>
      </c>
      <c r="L167" s="224"/>
      <c r="M167" s="225" t="s">
        <v>19</v>
      </c>
      <c r="N167" s="226" t="s">
        <v>40</v>
      </c>
      <c r="O167" s="84"/>
      <c r="P167" s="213">
        <f>O167*H167</f>
        <v>0</v>
      </c>
      <c r="Q167" s="213">
        <v>0.00228</v>
      </c>
      <c r="R167" s="213">
        <f>Q167*H167</f>
        <v>0.01824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145</v>
      </c>
      <c r="AT167" s="215" t="s">
        <v>142</v>
      </c>
      <c r="AU167" s="215" t="s">
        <v>79</v>
      </c>
      <c r="AY167" s="17" t="s">
        <v>132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140</v>
      </c>
      <c r="BM167" s="215" t="s">
        <v>495</v>
      </c>
    </row>
    <row r="168" spans="1:65" s="2" customFormat="1" ht="44.25" customHeight="1">
      <c r="A168" s="38"/>
      <c r="B168" s="39"/>
      <c r="C168" s="204" t="s">
        <v>496</v>
      </c>
      <c r="D168" s="204" t="s">
        <v>135</v>
      </c>
      <c r="E168" s="205" t="s">
        <v>489</v>
      </c>
      <c r="F168" s="206" t="s">
        <v>490</v>
      </c>
      <c r="G168" s="207" t="s">
        <v>152</v>
      </c>
      <c r="H168" s="208">
        <v>25</v>
      </c>
      <c r="I168" s="209"/>
      <c r="J168" s="210">
        <f>ROUND(I168*H168,2)</f>
        <v>0</v>
      </c>
      <c r="K168" s="206" t="s">
        <v>139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140</v>
      </c>
      <c r="AT168" s="215" t="s">
        <v>135</v>
      </c>
      <c r="AU168" s="215" t="s">
        <v>79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140</v>
      </c>
      <c r="BM168" s="215" t="s">
        <v>497</v>
      </c>
    </row>
    <row r="169" spans="1:65" s="2" customFormat="1" ht="21.75" customHeight="1">
      <c r="A169" s="38"/>
      <c r="B169" s="39"/>
      <c r="C169" s="217" t="s">
        <v>498</v>
      </c>
      <c r="D169" s="217" t="s">
        <v>142</v>
      </c>
      <c r="E169" s="218" t="s">
        <v>499</v>
      </c>
      <c r="F169" s="219" t="s">
        <v>500</v>
      </c>
      <c r="G169" s="220" t="s">
        <v>152</v>
      </c>
      <c r="H169" s="221">
        <v>25</v>
      </c>
      <c r="I169" s="222"/>
      <c r="J169" s="223">
        <f>ROUND(I169*H169,2)</f>
        <v>0</v>
      </c>
      <c r="K169" s="219" t="s">
        <v>263</v>
      </c>
      <c r="L169" s="224"/>
      <c r="M169" s="225" t="s">
        <v>19</v>
      </c>
      <c r="N169" s="226" t="s">
        <v>40</v>
      </c>
      <c r="O169" s="84"/>
      <c r="P169" s="213">
        <f>O169*H169</f>
        <v>0</v>
      </c>
      <c r="Q169" s="213">
        <v>0.00017</v>
      </c>
      <c r="R169" s="213">
        <f>Q169*H169</f>
        <v>0.00425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145</v>
      </c>
      <c r="AT169" s="215" t="s">
        <v>142</v>
      </c>
      <c r="AU169" s="215" t="s">
        <v>79</v>
      </c>
      <c r="AY169" s="17" t="s">
        <v>132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140</v>
      </c>
      <c r="BM169" s="215" t="s">
        <v>501</v>
      </c>
    </row>
    <row r="170" spans="1:65" s="2" customFormat="1" ht="12">
      <c r="A170" s="38"/>
      <c r="B170" s="39"/>
      <c r="C170" s="217" t="s">
        <v>502</v>
      </c>
      <c r="D170" s="217" t="s">
        <v>142</v>
      </c>
      <c r="E170" s="218" t="s">
        <v>503</v>
      </c>
      <c r="F170" s="219" t="s">
        <v>504</v>
      </c>
      <c r="G170" s="220" t="s">
        <v>152</v>
      </c>
      <c r="H170" s="221">
        <v>10</v>
      </c>
      <c r="I170" s="222"/>
      <c r="J170" s="223">
        <f>ROUND(I170*H170,2)</f>
        <v>0</v>
      </c>
      <c r="K170" s="219" t="s">
        <v>139</v>
      </c>
      <c r="L170" s="224"/>
      <c r="M170" s="225" t="s">
        <v>19</v>
      </c>
      <c r="N170" s="226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145</v>
      </c>
      <c r="AT170" s="215" t="s">
        <v>142</v>
      </c>
      <c r="AU170" s="215" t="s">
        <v>79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140</v>
      </c>
      <c r="BM170" s="215" t="s">
        <v>505</v>
      </c>
    </row>
    <row r="171" spans="1:63" s="12" customFormat="1" ht="25.9" customHeight="1">
      <c r="A171" s="12"/>
      <c r="B171" s="188"/>
      <c r="C171" s="189"/>
      <c r="D171" s="190" t="s">
        <v>68</v>
      </c>
      <c r="E171" s="191" t="s">
        <v>142</v>
      </c>
      <c r="F171" s="191" t="s">
        <v>238</v>
      </c>
      <c r="G171" s="189"/>
      <c r="H171" s="189"/>
      <c r="I171" s="192"/>
      <c r="J171" s="193">
        <f>BK171</f>
        <v>0</v>
      </c>
      <c r="K171" s="189"/>
      <c r="L171" s="194"/>
      <c r="M171" s="195"/>
      <c r="N171" s="196"/>
      <c r="O171" s="196"/>
      <c r="P171" s="197">
        <f>P172</f>
        <v>0</v>
      </c>
      <c r="Q171" s="196"/>
      <c r="R171" s="197">
        <f>R172</f>
        <v>0.0072</v>
      </c>
      <c r="S171" s="196"/>
      <c r="T171" s="198">
        <f>T172</f>
        <v>0.30655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149</v>
      </c>
      <c r="AT171" s="200" t="s">
        <v>68</v>
      </c>
      <c r="AU171" s="200" t="s">
        <v>69</v>
      </c>
      <c r="AY171" s="199" t="s">
        <v>132</v>
      </c>
      <c r="BK171" s="201">
        <f>BK172</f>
        <v>0</v>
      </c>
    </row>
    <row r="172" spans="1:63" s="12" customFormat="1" ht="22.8" customHeight="1">
      <c r="A172" s="12"/>
      <c r="B172" s="188"/>
      <c r="C172" s="189"/>
      <c r="D172" s="190" t="s">
        <v>68</v>
      </c>
      <c r="E172" s="202" t="s">
        <v>239</v>
      </c>
      <c r="F172" s="202" t="s">
        <v>240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SUM(P173:P176)</f>
        <v>0</v>
      </c>
      <c r="Q172" s="196"/>
      <c r="R172" s="197">
        <f>SUM(R173:R176)</f>
        <v>0.0072</v>
      </c>
      <c r="S172" s="196"/>
      <c r="T172" s="198">
        <f>SUM(T173:T176)</f>
        <v>0.30655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9" t="s">
        <v>149</v>
      </c>
      <c r="AT172" s="200" t="s">
        <v>68</v>
      </c>
      <c r="AU172" s="200" t="s">
        <v>77</v>
      </c>
      <c r="AY172" s="199" t="s">
        <v>132</v>
      </c>
      <c r="BK172" s="201">
        <f>SUM(BK173:BK176)</f>
        <v>0</v>
      </c>
    </row>
    <row r="173" spans="1:65" s="2" customFormat="1" ht="12">
      <c r="A173" s="38"/>
      <c r="B173" s="39"/>
      <c r="C173" s="204" t="s">
        <v>506</v>
      </c>
      <c r="D173" s="204" t="s">
        <v>135</v>
      </c>
      <c r="E173" s="205" t="s">
        <v>507</v>
      </c>
      <c r="F173" s="206" t="s">
        <v>508</v>
      </c>
      <c r="G173" s="207" t="s">
        <v>138</v>
      </c>
      <c r="H173" s="208">
        <v>48</v>
      </c>
      <c r="I173" s="209"/>
      <c r="J173" s="210">
        <f>ROUND(I173*H173,2)</f>
        <v>0</v>
      </c>
      <c r="K173" s="206" t="s">
        <v>139</v>
      </c>
      <c r="L173" s="44"/>
      <c r="M173" s="211" t="s">
        <v>19</v>
      </c>
      <c r="N173" s="212" t="s">
        <v>40</v>
      </c>
      <c r="O173" s="84"/>
      <c r="P173" s="213">
        <f>O173*H173</f>
        <v>0</v>
      </c>
      <c r="Q173" s="213">
        <v>0.00015</v>
      </c>
      <c r="R173" s="213">
        <f>Q173*H173</f>
        <v>0.0072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243</v>
      </c>
      <c r="AT173" s="215" t="s">
        <v>135</v>
      </c>
      <c r="AU173" s="215" t="s">
        <v>79</v>
      </c>
      <c r="AY173" s="17" t="s">
        <v>132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77</v>
      </c>
      <c r="BK173" s="216">
        <f>ROUND(I173*H173,2)</f>
        <v>0</v>
      </c>
      <c r="BL173" s="17" t="s">
        <v>243</v>
      </c>
      <c r="BM173" s="215" t="s">
        <v>509</v>
      </c>
    </row>
    <row r="174" spans="1:65" s="2" customFormat="1" ht="12">
      <c r="A174" s="38"/>
      <c r="B174" s="39"/>
      <c r="C174" s="204" t="s">
        <v>510</v>
      </c>
      <c r="D174" s="204" t="s">
        <v>135</v>
      </c>
      <c r="E174" s="205" t="s">
        <v>511</v>
      </c>
      <c r="F174" s="206" t="s">
        <v>512</v>
      </c>
      <c r="G174" s="207" t="s">
        <v>152</v>
      </c>
      <c r="H174" s="208">
        <v>13</v>
      </c>
      <c r="I174" s="209"/>
      <c r="J174" s="210">
        <f>ROUND(I174*H174,2)</f>
        <v>0</v>
      </c>
      <c r="K174" s="206" t="s">
        <v>139</v>
      </c>
      <c r="L174" s="44"/>
      <c r="M174" s="211" t="s">
        <v>19</v>
      </c>
      <c r="N174" s="212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0.016</v>
      </c>
      <c r="T174" s="214">
        <f>S174*H174</f>
        <v>0.20800000000000002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243</v>
      </c>
      <c r="AT174" s="215" t="s">
        <v>135</v>
      </c>
      <c r="AU174" s="215" t="s">
        <v>79</v>
      </c>
      <c r="AY174" s="17" t="s">
        <v>132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243</v>
      </c>
      <c r="BM174" s="215" t="s">
        <v>513</v>
      </c>
    </row>
    <row r="175" spans="1:65" s="2" customFormat="1" ht="12">
      <c r="A175" s="38"/>
      <c r="B175" s="39"/>
      <c r="C175" s="204" t="s">
        <v>514</v>
      </c>
      <c r="D175" s="204" t="s">
        <v>135</v>
      </c>
      <c r="E175" s="205" t="s">
        <v>515</v>
      </c>
      <c r="F175" s="206" t="s">
        <v>516</v>
      </c>
      <c r="G175" s="207" t="s">
        <v>152</v>
      </c>
      <c r="H175" s="208">
        <v>51</v>
      </c>
      <c r="I175" s="209"/>
      <c r="J175" s="210">
        <f>ROUND(I175*H175,2)</f>
        <v>0</v>
      </c>
      <c r="K175" s="206" t="s">
        <v>139</v>
      </c>
      <c r="L175" s="44"/>
      <c r="M175" s="211" t="s">
        <v>19</v>
      </c>
      <c r="N175" s="212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5E-05</v>
      </c>
      <c r="T175" s="214">
        <f>S175*H175</f>
        <v>0.00255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243</v>
      </c>
      <c r="AT175" s="215" t="s">
        <v>135</v>
      </c>
      <c r="AU175" s="215" t="s">
        <v>79</v>
      </c>
      <c r="AY175" s="17" t="s">
        <v>132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243</v>
      </c>
      <c r="BM175" s="215" t="s">
        <v>517</v>
      </c>
    </row>
    <row r="176" spans="1:65" s="2" customFormat="1" ht="33" customHeight="1">
      <c r="A176" s="38"/>
      <c r="B176" s="39"/>
      <c r="C176" s="204" t="s">
        <v>518</v>
      </c>
      <c r="D176" s="204" t="s">
        <v>135</v>
      </c>
      <c r="E176" s="205" t="s">
        <v>519</v>
      </c>
      <c r="F176" s="206" t="s">
        <v>520</v>
      </c>
      <c r="G176" s="207" t="s">
        <v>138</v>
      </c>
      <c r="H176" s="208">
        <v>48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0.002</v>
      </c>
      <c r="T176" s="214">
        <f>S176*H176</f>
        <v>0.096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243</v>
      </c>
      <c r="AT176" s="215" t="s">
        <v>135</v>
      </c>
      <c r="AU176" s="215" t="s">
        <v>79</v>
      </c>
      <c r="AY176" s="17" t="s">
        <v>132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243</v>
      </c>
      <c r="BM176" s="215" t="s">
        <v>521</v>
      </c>
    </row>
    <row r="177" spans="1:63" s="12" customFormat="1" ht="25.9" customHeight="1">
      <c r="A177" s="12"/>
      <c r="B177" s="188"/>
      <c r="C177" s="189"/>
      <c r="D177" s="190" t="s">
        <v>68</v>
      </c>
      <c r="E177" s="191" t="s">
        <v>206</v>
      </c>
      <c r="F177" s="191" t="s">
        <v>207</v>
      </c>
      <c r="G177" s="189"/>
      <c r="H177" s="189"/>
      <c r="I177" s="192"/>
      <c r="J177" s="193">
        <f>BK177</f>
        <v>0</v>
      </c>
      <c r="K177" s="189"/>
      <c r="L177" s="194"/>
      <c r="M177" s="195"/>
      <c r="N177" s="196"/>
      <c r="O177" s="196"/>
      <c r="P177" s="197">
        <f>SUM(P178:P187)</f>
        <v>0</v>
      </c>
      <c r="Q177" s="196"/>
      <c r="R177" s="197">
        <f>SUM(R178:R187)</f>
        <v>0</v>
      </c>
      <c r="S177" s="196"/>
      <c r="T177" s="198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154</v>
      </c>
      <c r="AT177" s="200" t="s">
        <v>68</v>
      </c>
      <c r="AU177" s="200" t="s">
        <v>69</v>
      </c>
      <c r="AY177" s="199" t="s">
        <v>132</v>
      </c>
      <c r="BK177" s="201">
        <f>SUM(BK178:BK187)</f>
        <v>0</v>
      </c>
    </row>
    <row r="178" spans="1:65" s="2" customFormat="1" ht="12">
      <c r="A178" s="38"/>
      <c r="B178" s="39"/>
      <c r="C178" s="204" t="s">
        <v>522</v>
      </c>
      <c r="D178" s="204" t="s">
        <v>135</v>
      </c>
      <c r="E178" s="205" t="s">
        <v>523</v>
      </c>
      <c r="F178" s="206" t="s">
        <v>524</v>
      </c>
      <c r="G178" s="207" t="s">
        <v>211</v>
      </c>
      <c r="H178" s="208">
        <v>15</v>
      </c>
      <c r="I178" s="209"/>
      <c r="J178" s="210">
        <f>ROUND(I178*H178,2)</f>
        <v>0</v>
      </c>
      <c r="K178" s="206" t="s">
        <v>139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212</v>
      </c>
      <c r="AT178" s="215" t="s">
        <v>135</v>
      </c>
      <c r="AU178" s="215" t="s">
        <v>77</v>
      </c>
      <c r="AY178" s="17" t="s">
        <v>132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212</v>
      </c>
      <c r="BM178" s="215" t="s">
        <v>525</v>
      </c>
    </row>
    <row r="179" spans="1:47" s="2" customFormat="1" ht="12">
      <c r="A179" s="38"/>
      <c r="B179" s="39"/>
      <c r="C179" s="40"/>
      <c r="D179" s="229" t="s">
        <v>186</v>
      </c>
      <c r="E179" s="40"/>
      <c r="F179" s="238" t="s">
        <v>526</v>
      </c>
      <c r="G179" s="40"/>
      <c r="H179" s="40"/>
      <c r="I179" s="239"/>
      <c r="J179" s="40"/>
      <c r="K179" s="40"/>
      <c r="L179" s="44"/>
      <c r="M179" s="240"/>
      <c r="N179" s="24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186</v>
      </c>
      <c r="AU179" s="17" t="s">
        <v>77</v>
      </c>
    </row>
    <row r="180" spans="1:65" s="2" customFormat="1" ht="12">
      <c r="A180" s="38"/>
      <c r="B180" s="39"/>
      <c r="C180" s="204" t="s">
        <v>527</v>
      </c>
      <c r="D180" s="204" t="s">
        <v>135</v>
      </c>
      <c r="E180" s="205" t="s">
        <v>523</v>
      </c>
      <c r="F180" s="206" t="s">
        <v>524</v>
      </c>
      <c r="G180" s="207" t="s">
        <v>211</v>
      </c>
      <c r="H180" s="208">
        <v>7</v>
      </c>
      <c r="I180" s="209"/>
      <c r="J180" s="210">
        <f>ROUND(I180*H180,2)</f>
        <v>0</v>
      </c>
      <c r="K180" s="206" t="s">
        <v>139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212</v>
      </c>
      <c r="AT180" s="215" t="s">
        <v>135</v>
      </c>
      <c r="AU180" s="215" t="s">
        <v>77</v>
      </c>
      <c r="AY180" s="17" t="s">
        <v>132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212</v>
      </c>
      <c r="BM180" s="215" t="s">
        <v>528</v>
      </c>
    </row>
    <row r="181" spans="1:47" s="2" customFormat="1" ht="12">
      <c r="A181" s="38"/>
      <c r="B181" s="39"/>
      <c r="C181" s="40"/>
      <c r="D181" s="229" t="s">
        <v>186</v>
      </c>
      <c r="E181" s="40"/>
      <c r="F181" s="238" t="s">
        <v>529</v>
      </c>
      <c r="G181" s="40"/>
      <c r="H181" s="40"/>
      <c r="I181" s="239"/>
      <c r="J181" s="40"/>
      <c r="K181" s="40"/>
      <c r="L181" s="44"/>
      <c r="M181" s="240"/>
      <c r="N181" s="24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186</v>
      </c>
      <c r="AU181" s="17" t="s">
        <v>77</v>
      </c>
    </row>
    <row r="182" spans="1:65" s="2" customFormat="1" ht="12">
      <c r="A182" s="38"/>
      <c r="B182" s="39"/>
      <c r="C182" s="204" t="s">
        <v>530</v>
      </c>
      <c r="D182" s="204" t="s">
        <v>135</v>
      </c>
      <c r="E182" s="205" t="s">
        <v>523</v>
      </c>
      <c r="F182" s="206" t="s">
        <v>524</v>
      </c>
      <c r="G182" s="207" t="s">
        <v>211</v>
      </c>
      <c r="H182" s="208">
        <v>5</v>
      </c>
      <c r="I182" s="209"/>
      <c r="J182" s="210">
        <f>ROUND(I182*H182,2)</f>
        <v>0</v>
      </c>
      <c r="K182" s="206" t="s">
        <v>139</v>
      </c>
      <c r="L182" s="44"/>
      <c r="M182" s="211" t="s">
        <v>19</v>
      </c>
      <c r="N182" s="212" t="s">
        <v>40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212</v>
      </c>
      <c r="AT182" s="215" t="s">
        <v>135</v>
      </c>
      <c r="AU182" s="215" t="s">
        <v>77</v>
      </c>
      <c r="AY182" s="17" t="s">
        <v>132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77</v>
      </c>
      <c r="BK182" s="216">
        <f>ROUND(I182*H182,2)</f>
        <v>0</v>
      </c>
      <c r="BL182" s="17" t="s">
        <v>212</v>
      </c>
      <c r="BM182" s="215" t="s">
        <v>531</v>
      </c>
    </row>
    <row r="183" spans="1:47" s="2" customFormat="1" ht="12">
      <c r="A183" s="38"/>
      <c r="B183" s="39"/>
      <c r="C183" s="40"/>
      <c r="D183" s="229" t="s">
        <v>186</v>
      </c>
      <c r="E183" s="40"/>
      <c r="F183" s="238" t="s">
        <v>532</v>
      </c>
      <c r="G183" s="40"/>
      <c r="H183" s="40"/>
      <c r="I183" s="239"/>
      <c r="J183" s="40"/>
      <c r="K183" s="40"/>
      <c r="L183" s="44"/>
      <c r="M183" s="240"/>
      <c r="N183" s="24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186</v>
      </c>
      <c r="AU183" s="17" t="s">
        <v>77</v>
      </c>
    </row>
    <row r="184" spans="1:65" s="2" customFormat="1" ht="12">
      <c r="A184" s="38"/>
      <c r="B184" s="39"/>
      <c r="C184" s="204" t="s">
        <v>533</v>
      </c>
      <c r="D184" s="204" t="s">
        <v>135</v>
      </c>
      <c r="E184" s="205" t="s">
        <v>523</v>
      </c>
      <c r="F184" s="206" t="s">
        <v>524</v>
      </c>
      <c r="G184" s="207" t="s">
        <v>211</v>
      </c>
      <c r="H184" s="208">
        <v>10</v>
      </c>
      <c r="I184" s="209"/>
      <c r="J184" s="210">
        <f>ROUND(I184*H184,2)</f>
        <v>0</v>
      </c>
      <c r="K184" s="206" t="s">
        <v>139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212</v>
      </c>
      <c r="AT184" s="215" t="s">
        <v>135</v>
      </c>
      <c r="AU184" s="215" t="s">
        <v>77</v>
      </c>
      <c r="AY184" s="17" t="s">
        <v>132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212</v>
      </c>
      <c r="BM184" s="215" t="s">
        <v>534</v>
      </c>
    </row>
    <row r="185" spans="1:47" s="2" customFormat="1" ht="12">
      <c r="A185" s="38"/>
      <c r="B185" s="39"/>
      <c r="C185" s="40"/>
      <c r="D185" s="229" t="s">
        <v>186</v>
      </c>
      <c r="E185" s="40"/>
      <c r="F185" s="238" t="s">
        <v>535</v>
      </c>
      <c r="G185" s="40"/>
      <c r="H185" s="40"/>
      <c r="I185" s="239"/>
      <c r="J185" s="40"/>
      <c r="K185" s="40"/>
      <c r="L185" s="44"/>
      <c r="M185" s="240"/>
      <c r="N185" s="24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186</v>
      </c>
      <c r="AU185" s="17" t="s">
        <v>77</v>
      </c>
    </row>
    <row r="186" spans="1:65" s="2" customFormat="1" ht="16.5" customHeight="1">
      <c r="A186" s="38"/>
      <c r="B186" s="39"/>
      <c r="C186" s="204" t="s">
        <v>536</v>
      </c>
      <c r="D186" s="204" t="s">
        <v>135</v>
      </c>
      <c r="E186" s="205" t="s">
        <v>537</v>
      </c>
      <c r="F186" s="206" t="s">
        <v>538</v>
      </c>
      <c r="G186" s="207" t="s">
        <v>211</v>
      </c>
      <c r="H186" s="208">
        <v>150</v>
      </c>
      <c r="I186" s="209"/>
      <c r="J186" s="210">
        <f>ROUND(I186*H186,2)</f>
        <v>0</v>
      </c>
      <c r="K186" s="206" t="s">
        <v>263</v>
      </c>
      <c r="L186" s="44"/>
      <c r="M186" s="211" t="s">
        <v>19</v>
      </c>
      <c r="N186" s="212" t="s">
        <v>40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212</v>
      </c>
      <c r="AT186" s="215" t="s">
        <v>135</v>
      </c>
      <c r="AU186" s="215" t="s">
        <v>77</v>
      </c>
      <c r="AY186" s="17" t="s">
        <v>132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77</v>
      </c>
      <c r="BK186" s="216">
        <f>ROUND(I186*H186,2)</f>
        <v>0</v>
      </c>
      <c r="BL186" s="17" t="s">
        <v>212</v>
      </c>
      <c r="BM186" s="215" t="s">
        <v>539</v>
      </c>
    </row>
    <row r="187" spans="1:65" s="2" customFormat="1" ht="12">
      <c r="A187" s="38"/>
      <c r="B187" s="39"/>
      <c r="C187" s="204" t="s">
        <v>540</v>
      </c>
      <c r="D187" s="204" t="s">
        <v>135</v>
      </c>
      <c r="E187" s="205" t="s">
        <v>209</v>
      </c>
      <c r="F187" s="206" t="s">
        <v>210</v>
      </c>
      <c r="G187" s="207" t="s">
        <v>211</v>
      </c>
      <c r="H187" s="208">
        <v>15</v>
      </c>
      <c r="I187" s="209"/>
      <c r="J187" s="210">
        <f>ROUND(I187*H187,2)</f>
        <v>0</v>
      </c>
      <c r="K187" s="206" t="s">
        <v>139</v>
      </c>
      <c r="L187" s="44"/>
      <c r="M187" s="211" t="s">
        <v>19</v>
      </c>
      <c r="N187" s="212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212</v>
      </c>
      <c r="AT187" s="215" t="s">
        <v>135</v>
      </c>
      <c r="AU187" s="215" t="s">
        <v>77</v>
      </c>
      <c r="AY187" s="17" t="s">
        <v>132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212</v>
      </c>
      <c r="BM187" s="215" t="s">
        <v>541</v>
      </c>
    </row>
    <row r="188" spans="1:63" s="12" customFormat="1" ht="25.9" customHeight="1">
      <c r="A188" s="12"/>
      <c r="B188" s="188"/>
      <c r="C188" s="189"/>
      <c r="D188" s="190" t="s">
        <v>68</v>
      </c>
      <c r="E188" s="191" t="s">
        <v>542</v>
      </c>
      <c r="F188" s="191" t="s">
        <v>543</v>
      </c>
      <c r="G188" s="189"/>
      <c r="H188" s="189"/>
      <c r="I188" s="192"/>
      <c r="J188" s="193">
        <f>BK188</f>
        <v>0</v>
      </c>
      <c r="K188" s="189"/>
      <c r="L188" s="194"/>
      <c r="M188" s="195"/>
      <c r="N188" s="196"/>
      <c r="O188" s="196"/>
      <c r="P188" s="197">
        <f>P189</f>
        <v>0</v>
      </c>
      <c r="Q188" s="196"/>
      <c r="R188" s="197">
        <f>R189</f>
        <v>0</v>
      </c>
      <c r="S188" s="196"/>
      <c r="T188" s="198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9" t="s">
        <v>158</v>
      </c>
      <c r="AT188" s="200" t="s">
        <v>68</v>
      </c>
      <c r="AU188" s="200" t="s">
        <v>69</v>
      </c>
      <c r="AY188" s="199" t="s">
        <v>132</v>
      </c>
      <c r="BK188" s="201">
        <f>BK189</f>
        <v>0</v>
      </c>
    </row>
    <row r="189" spans="1:63" s="12" customFormat="1" ht="22.8" customHeight="1">
      <c r="A189" s="12"/>
      <c r="B189" s="188"/>
      <c r="C189" s="189"/>
      <c r="D189" s="190" t="s">
        <v>68</v>
      </c>
      <c r="E189" s="202" t="s">
        <v>544</v>
      </c>
      <c r="F189" s="202" t="s">
        <v>545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P190</f>
        <v>0</v>
      </c>
      <c r="Q189" s="196"/>
      <c r="R189" s="197">
        <f>R190</f>
        <v>0</v>
      </c>
      <c r="S189" s="196"/>
      <c r="T189" s="198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158</v>
      </c>
      <c r="AT189" s="200" t="s">
        <v>68</v>
      </c>
      <c r="AU189" s="200" t="s">
        <v>77</v>
      </c>
      <c r="AY189" s="199" t="s">
        <v>132</v>
      </c>
      <c r="BK189" s="201">
        <f>BK190</f>
        <v>0</v>
      </c>
    </row>
    <row r="190" spans="1:65" s="2" customFormat="1" ht="12">
      <c r="A190" s="38"/>
      <c r="B190" s="39"/>
      <c r="C190" s="204" t="s">
        <v>546</v>
      </c>
      <c r="D190" s="204" t="s">
        <v>135</v>
      </c>
      <c r="E190" s="205" t="s">
        <v>547</v>
      </c>
      <c r="F190" s="206" t="s">
        <v>548</v>
      </c>
      <c r="G190" s="207" t="s">
        <v>549</v>
      </c>
      <c r="H190" s="250"/>
      <c r="I190" s="209"/>
      <c r="J190" s="210">
        <f>ROUND(I190*H190,2)</f>
        <v>0</v>
      </c>
      <c r="K190" s="206" t="s">
        <v>139</v>
      </c>
      <c r="L190" s="44"/>
      <c r="M190" s="242" t="s">
        <v>19</v>
      </c>
      <c r="N190" s="243" t="s">
        <v>40</v>
      </c>
      <c r="O190" s="244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550</v>
      </c>
      <c r="AT190" s="215" t="s">
        <v>135</v>
      </c>
      <c r="AU190" s="215" t="s">
        <v>79</v>
      </c>
      <c r="AY190" s="17" t="s">
        <v>132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77</v>
      </c>
      <c r="BK190" s="216">
        <f>ROUND(I190*H190,2)</f>
        <v>0</v>
      </c>
      <c r="BL190" s="17" t="s">
        <v>550</v>
      </c>
      <c r="BM190" s="215" t="s">
        <v>551</v>
      </c>
    </row>
    <row r="191" spans="1:31" s="2" customFormat="1" ht="6.95" customHeight="1">
      <c r="A191" s="38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85:K19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552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ROUND((SUM(BE86:BE184)),2)</f>
        <v>0</v>
      </c>
      <c r="G33" s="38"/>
      <c r="H33" s="38"/>
      <c r="I33" s="148">
        <v>0.21</v>
      </c>
      <c r="J33" s="147">
        <f>ROUND(((SUM(BE86:BE184))*I33),2)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ROUND((SUM(BF86:BF184)),2)</f>
        <v>0</v>
      </c>
      <c r="G34" s="38"/>
      <c r="H34" s="38"/>
      <c r="I34" s="148">
        <v>0.15</v>
      </c>
      <c r="J34" s="147">
        <f>ROUND(((SUM(BF86:BF184))*I34),2)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ROUND((SUM(BG86:BG184)),2)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ROUND((SUM(BH86:BH184)),2)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ROUND((SUM(BI86:BI184)),2)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SO.04 - 3.n.p._chodby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J165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J166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J171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249</v>
      </c>
      <c r="E65" s="168"/>
      <c r="F65" s="168"/>
      <c r="G65" s="168"/>
      <c r="H65" s="168"/>
      <c r="I65" s="168"/>
      <c r="J65" s="169">
        <f>J182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250</v>
      </c>
      <c r="E66" s="174"/>
      <c r="F66" s="174"/>
      <c r="G66" s="174"/>
      <c r="H66" s="174"/>
      <c r="I66" s="174"/>
      <c r="J66" s="175">
        <f>J183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MÚ Chrudim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SO.04 - 3.n.p._chodby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15. 7. 2021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MÚ Chrudim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118</v>
      </c>
      <c r="D85" s="180" t="s">
        <v>54</v>
      </c>
      <c r="E85" s="180" t="s">
        <v>50</v>
      </c>
      <c r="F85" s="180" t="s">
        <v>51</v>
      </c>
      <c r="G85" s="180" t="s">
        <v>119</v>
      </c>
      <c r="H85" s="180" t="s">
        <v>120</v>
      </c>
      <c r="I85" s="180" t="s">
        <v>121</v>
      </c>
      <c r="J85" s="180" t="s">
        <v>112</v>
      </c>
      <c r="K85" s="181" t="s">
        <v>122</v>
      </c>
      <c r="L85" s="182"/>
      <c r="M85" s="92" t="s">
        <v>19</v>
      </c>
      <c r="N85" s="93" t="s">
        <v>39</v>
      </c>
      <c r="O85" s="93" t="s">
        <v>123</v>
      </c>
      <c r="P85" s="93" t="s">
        <v>124</v>
      </c>
      <c r="Q85" s="93" t="s">
        <v>125</v>
      </c>
      <c r="R85" s="93" t="s">
        <v>126</v>
      </c>
      <c r="S85" s="93" t="s">
        <v>127</v>
      </c>
      <c r="T85" s="94" t="s">
        <v>128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P87+P165+P171+P182</f>
        <v>0</v>
      </c>
      <c r="Q86" s="96"/>
      <c r="R86" s="185">
        <f>R87+R165+R171+R182</f>
        <v>0.49650799999999995</v>
      </c>
      <c r="S86" s="96"/>
      <c r="T86" s="186">
        <f>T87+T165+T171+T182</f>
        <v>0.3065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113</v>
      </c>
      <c r="BK86" s="187">
        <f>BK87+BK165+BK171+BK182</f>
        <v>0</v>
      </c>
    </row>
    <row r="87" spans="1:63" s="12" customFormat="1" ht="25.9" customHeight="1">
      <c r="A87" s="12"/>
      <c r="B87" s="188"/>
      <c r="C87" s="189"/>
      <c r="D87" s="190" t="s">
        <v>68</v>
      </c>
      <c r="E87" s="191" t="s">
        <v>130</v>
      </c>
      <c r="F87" s="191" t="s">
        <v>131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</f>
        <v>0</v>
      </c>
      <c r="Q87" s="196"/>
      <c r="R87" s="197">
        <f>R88</f>
        <v>0.48930799999999997</v>
      </c>
      <c r="S87" s="196"/>
      <c r="T87" s="198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69</v>
      </c>
      <c r="AY87" s="199" t="s">
        <v>132</v>
      </c>
      <c r="BK87" s="201">
        <f>BK88</f>
        <v>0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133</v>
      </c>
      <c r="F88" s="202" t="s">
        <v>134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SUM(P89:P164)</f>
        <v>0</v>
      </c>
      <c r="Q88" s="196"/>
      <c r="R88" s="197">
        <f>SUM(R89:R164)</f>
        <v>0.48930799999999997</v>
      </c>
      <c r="S88" s="196"/>
      <c r="T88" s="198">
        <f>SUM(T89:T164)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68</v>
      </c>
      <c r="AU88" s="200" t="s">
        <v>77</v>
      </c>
      <c r="AY88" s="199" t="s">
        <v>132</v>
      </c>
      <c r="BK88" s="201">
        <f>SUM(BK89:BK164)</f>
        <v>0</v>
      </c>
    </row>
    <row r="89" spans="1:65" s="2" customFormat="1" ht="44.25" customHeight="1">
      <c r="A89" s="38"/>
      <c r="B89" s="39"/>
      <c r="C89" s="204" t="s">
        <v>77</v>
      </c>
      <c r="D89" s="204" t="s">
        <v>135</v>
      </c>
      <c r="E89" s="205" t="s">
        <v>258</v>
      </c>
      <c r="F89" s="206" t="s">
        <v>259</v>
      </c>
      <c r="G89" s="207" t="s">
        <v>138</v>
      </c>
      <c r="H89" s="208">
        <v>47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260</v>
      </c>
    </row>
    <row r="90" spans="1:65" s="2" customFormat="1" ht="16.5" customHeight="1">
      <c r="A90" s="38"/>
      <c r="B90" s="39"/>
      <c r="C90" s="217" t="s">
        <v>79</v>
      </c>
      <c r="D90" s="217" t="s">
        <v>142</v>
      </c>
      <c r="E90" s="218" t="s">
        <v>553</v>
      </c>
      <c r="F90" s="219" t="s">
        <v>262</v>
      </c>
      <c r="G90" s="220" t="s">
        <v>138</v>
      </c>
      <c r="H90" s="221">
        <v>54.05</v>
      </c>
      <c r="I90" s="222"/>
      <c r="J90" s="223">
        <f>ROUND(I90*H90,2)</f>
        <v>0</v>
      </c>
      <c r="K90" s="219" t="s">
        <v>263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0.00114</v>
      </c>
      <c r="R90" s="213">
        <f>Q90*H90</f>
        <v>0.06161699999999999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264</v>
      </c>
    </row>
    <row r="91" spans="1:51" s="13" customFormat="1" ht="12">
      <c r="A91" s="13"/>
      <c r="B91" s="227"/>
      <c r="C91" s="228"/>
      <c r="D91" s="229" t="s">
        <v>147</v>
      </c>
      <c r="E91" s="228"/>
      <c r="F91" s="230" t="s">
        <v>266</v>
      </c>
      <c r="G91" s="228"/>
      <c r="H91" s="231">
        <v>54.05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147</v>
      </c>
      <c r="AU91" s="237" t="s">
        <v>79</v>
      </c>
      <c r="AV91" s="13" t="s">
        <v>79</v>
      </c>
      <c r="AW91" s="13" t="s">
        <v>4</v>
      </c>
      <c r="AX91" s="13" t="s">
        <v>77</v>
      </c>
      <c r="AY91" s="237" t="s">
        <v>132</v>
      </c>
    </row>
    <row r="92" spans="1:65" s="2" customFormat="1" ht="12">
      <c r="A92" s="38"/>
      <c r="B92" s="39"/>
      <c r="C92" s="204" t="s">
        <v>149</v>
      </c>
      <c r="D92" s="204" t="s">
        <v>135</v>
      </c>
      <c r="E92" s="205" t="s">
        <v>267</v>
      </c>
      <c r="F92" s="206" t="s">
        <v>268</v>
      </c>
      <c r="G92" s="207" t="s">
        <v>138</v>
      </c>
      <c r="H92" s="208">
        <v>12</v>
      </c>
      <c r="I92" s="209"/>
      <c r="J92" s="210">
        <f>ROUND(I92*H92,2)</f>
        <v>0</v>
      </c>
      <c r="K92" s="206" t="s">
        <v>139</v>
      </c>
      <c r="L92" s="44"/>
      <c r="M92" s="211" t="s">
        <v>19</v>
      </c>
      <c r="N92" s="212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269</v>
      </c>
    </row>
    <row r="93" spans="1:65" s="2" customFormat="1" ht="12">
      <c r="A93" s="38"/>
      <c r="B93" s="39"/>
      <c r="C93" s="217" t="s">
        <v>154</v>
      </c>
      <c r="D93" s="217" t="s">
        <v>142</v>
      </c>
      <c r="E93" s="218" t="s">
        <v>554</v>
      </c>
      <c r="F93" s="219" t="s">
        <v>271</v>
      </c>
      <c r="G93" s="220" t="s">
        <v>138</v>
      </c>
      <c r="H93" s="221">
        <v>12</v>
      </c>
      <c r="I93" s="222"/>
      <c r="J93" s="223">
        <f>ROUND(I93*H93,2)</f>
        <v>0</v>
      </c>
      <c r="K93" s="219" t="s">
        <v>263</v>
      </c>
      <c r="L93" s="224"/>
      <c r="M93" s="225" t="s">
        <v>19</v>
      </c>
      <c r="N93" s="226" t="s">
        <v>40</v>
      </c>
      <c r="O93" s="84"/>
      <c r="P93" s="213">
        <f>O93*H93</f>
        <v>0</v>
      </c>
      <c r="Q93" s="213">
        <v>0.00124</v>
      </c>
      <c r="R93" s="213">
        <f>Q93*H93</f>
        <v>0.01488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145</v>
      </c>
      <c r="AT93" s="215" t="s">
        <v>142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272</v>
      </c>
    </row>
    <row r="94" spans="1:65" s="2" customFormat="1" ht="12">
      <c r="A94" s="38"/>
      <c r="B94" s="39"/>
      <c r="C94" s="204" t="s">
        <v>158</v>
      </c>
      <c r="D94" s="204" t="s">
        <v>135</v>
      </c>
      <c r="E94" s="205" t="s">
        <v>273</v>
      </c>
      <c r="F94" s="206" t="s">
        <v>274</v>
      </c>
      <c r="G94" s="207" t="s">
        <v>152</v>
      </c>
      <c r="H94" s="208">
        <v>35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275</v>
      </c>
    </row>
    <row r="95" spans="1:65" s="2" customFormat="1" ht="12">
      <c r="A95" s="38"/>
      <c r="B95" s="39"/>
      <c r="C95" s="217" t="s">
        <v>162</v>
      </c>
      <c r="D95" s="217" t="s">
        <v>142</v>
      </c>
      <c r="E95" s="218" t="s">
        <v>276</v>
      </c>
      <c r="F95" s="219" t="s">
        <v>277</v>
      </c>
      <c r="G95" s="220" t="s">
        <v>152</v>
      </c>
      <c r="H95" s="221">
        <v>35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9E-05</v>
      </c>
      <c r="R95" s="213">
        <f>Q95*H95</f>
        <v>0.00315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278</v>
      </c>
    </row>
    <row r="96" spans="1:65" s="2" customFormat="1" ht="55.5" customHeight="1">
      <c r="A96" s="38"/>
      <c r="B96" s="39"/>
      <c r="C96" s="204" t="s">
        <v>166</v>
      </c>
      <c r="D96" s="204" t="s">
        <v>135</v>
      </c>
      <c r="E96" s="205" t="s">
        <v>279</v>
      </c>
      <c r="F96" s="206" t="s">
        <v>280</v>
      </c>
      <c r="G96" s="207" t="s">
        <v>138</v>
      </c>
      <c r="H96" s="208">
        <v>52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281</v>
      </c>
    </row>
    <row r="97" spans="1:65" s="2" customFormat="1" ht="12">
      <c r="A97" s="38"/>
      <c r="B97" s="39"/>
      <c r="C97" s="217" t="s">
        <v>170</v>
      </c>
      <c r="D97" s="217" t="s">
        <v>142</v>
      </c>
      <c r="E97" s="218" t="s">
        <v>282</v>
      </c>
      <c r="F97" s="219" t="s">
        <v>283</v>
      </c>
      <c r="G97" s="220" t="s">
        <v>138</v>
      </c>
      <c r="H97" s="221">
        <v>59.8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0.010166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284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285</v>
      </c>
      <c r="G98" s="228"/>
      <c r="H98" s="231">
        <v>59.8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174</v>
      </c>
      <c r="D99" s="204" t="s">
        <v>135</v>
      </c>
      <c r="E99" s="205" t="s">
        <v>286</v>
      </c>
      <c r="F99" s="206" t="s">
        <v>287</v>
      </c>
      <c r="G99" s="207" t="s">
        <v>138</v>
      </c>
      <c r="H99" s="208">
        <v>750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555</v>
      </c>
    </row>
    <row r="100" spans="1:65" s="2" customFormat="1" ht="12">
      <c r="A100" s="38"/>
      <c r="B100" s="39"/>
      <c r="C100" s="217" t="s">
        <v>178</v>
      </c>
      <c r="D100" s="217" t="s">
        <v>142</v>
      </c>
      <c r="E100" s="218" t="s">
        <v>289</v>
      </c>
      <c r="F100" s="219" t="s">
        <v>290</v>
      </c>
      <c r="G100" s="220" t="s">
        <v>138</v>
      </c>
      <c r="H100" s="221">
        <v>862.5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0.00012</v>
      </c>
      <c r="R100" s="213">
        <f>Q100*H100</f>
        <v>0.10350000000000001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291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556</v>
      </c>
      <c r="G101" s="228"/>
      <c r="H101" s="231">
        <v>862.5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182</v>
      </c>
      <c r="D102" s="204" t="s">
        <v>135</v>
      </c>
      <c r="E102" s="205" t="s">
        <v>293</v>
      </c>
      <c r="F102" s="206" t="s">
        <v>294</v>
      </c>
      <c r="G102" s="207" t="s">
        <v>138</v>
      </c>
      <c r="H102" s="208">
        <v>1240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295</v>
      </c>
    </row>
    <row r="103" spans="1:65" s="2" customFormat="1" ht="12">
      <c r="A103" s="38"/>
      <c r="B103" s="39"/>
      <c r="C103" s="217" t="s">
        <v>188</v>
      </c>
      <c r="D103" s="217" t="s">
        <v>142</v>
      </c>
      <c r="E103" s="218" t="s">
        <v>296</v>
      </c>
      <c r="F103" s="219" t="s">
        <v>297</v>
      </c>
      <c r="G103" s="220" t="s">
        <v>138</v>
      </c>
      <c r="H103" s="221">
        <v>1426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0.00017</v>
      </c>
      <c r="R103" s="213">
        <f>Q103*H103</f>
        <v>0.24242000000000002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298</v>
      </c>
    </row>
    <row r="104" spans="1:51" s="13" customFormat="1" ht="12">
      <c r="A104" s="13"/>
      <c r="B104" s="227"/>
      <c r="C104" s="228"/>
      <c r="D104" s="229" t="s">
        <v>147</v>
      </c>
      <c r="E104" s="228"/>
      <c r="F104" s="230" t="s">
        <v>557</v>
      </c>
      <c r="G104" s="228"/>
      <c r="H104" s="231">
        <v>1426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4</v>
      </c>
      <c r="AX104" s="13" t="s">
        <v>77</v>
      </c>
      <c r="AY104" s="237" t="s">
        <v>132</v>
      </c>
    </row>
    <row r="105" spans="1:65" s="2" customFormat="1" ht="12">
      <c r="A105" s="38"/>
      <c r="B105" s="39"/>
      <c r="C105" s="204" t="s">
        <v>192</v>
      </c>
      <c r="D105" s="204" t="s">
        <v>135</v>
      </c>
      <c r="E105" s="205" t="s">
        <v>300</v>
      </c>
      <c r="F105" s="206" t="s">
        <v>301</v>
      </c>
      <c r="G105" s="207" t="s">
        <v>138</v>
      </c>
      <c r="H105" s="208">
        <v>5</v>
      </c>
      <c r="I105" s="209"/>
      <c r="J105" s="210">
        <f>ROUND(I105*H105,2)</f>
        <v>0</v>
      </c>
      <c r="K105" s="206" t="s">
        <v>139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</v>
      </c>
      <c r="AT105" s="215" t="s">
        <v>135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302</v>
      </c>
    </row>
    <row r="106" spans="1:65" s="2" customFormat="1" ht="12">
      <c r="A106" s="38"/>
      <c r="B106" s="39"/>
      <c r="C106" s="217" t="s">
        <v>196</v>
      </c>
      <c r="D106" s="217" t="s">
        <v>142</v>
      </c>
      <c r="E106" s="218" t="s">
        <v>303</v>
      </c>
      <c r="F106" s="219" t="s">
        <v>304</v>
      </c>
      <c r="G106" s="220" t="s">
        <v>138</v>
      </c>
      <c r="H106" s="221">
        <v>5.75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0.00034</v>
      </c>
      <c r="R106" s="213">
        <f>Q106*H106</f>
        <v>0.001955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305</v>
      </c>
    </row>
    <row r="107" spans="1:51" s="13" customFormat="1" ht="12">
      <c r="A107" s="13"/>
      <c r="B107" s="227"/>
      <c r="C107" s="228"/>
      <c r="D107" s="229" t="s">
        <v>147</v>
      </c>
      <c r="E107" s="228"/>
      <c r="F107" s="230" t="s">
        <v>306</v>
      </c>
      <c r="G107" s="228"/>
      <c r="H107" s="231">
        <v>5.75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147</v>
      </c>
      <c r="AU107" s="237" t="s">
        <v>79</v>
      </c>
      <c r="AV107" s="13" t="s">
        <v>79</v>
      </c>
      <c r="AW107" s="13" t="s">
        <v>4</v>
      </c>
      <c r="AX107" s="13" t="s">
        <v>77</v>
      </c>
      <c r="AY107" s="237" t="s">
        <v>132</v>
      </c>
    </row>
    <row r="108" spans="1:65" s="2" customFormat="1" ht="33" customHeight="1">
      <c r="A108" s="38"/>
      <c r="B108" s="39"/>
      <c r="C108" s="204" t="s">
        <v>8</v>
      </c>
      <c r="D108" s="204" t="s">
        <v>135</v>
      </c>
      <c r="E108" s="205" t="s">
        <v>150</v>
      </c>
      <c r="F108" s="206" t="s">
        <v>151</v>
      </c>
      <c r="G108" s="207" t="s">
        <v>152</v>
      </c>
      <c r="H108" s="208">
        <v>75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558</v>
      </c>
    </row>
    <row r="109" spans="1:65" s="2" customFormat="1" ht="33" customHeight="1">
      <c r="A109" s="38"/>
      <c r="B109" s="39"/>
      <c r="C109" s="204" t="s">
        <v>140</v>
      </c>
      <c r="D109" s="204" t="s">
        <v>135</v>
      </c>
      <c r="E109" s="205" t="s">
        <v>150</v>
      </c>
      <c r="F109" s="206" t="s">
        <v>151</v>
      </c>
      <c r="G109" s="207" t="s">
        <v>152</v>
      </c>
      <c r="H109" s="208">
        <v>202</v>
      </c>
      <c r="I109" s="209"/>
      <c r="J109" s="210">
        <f>ROUND(I109*H109,2)</f>
        <v>0</v>
      </c>
      <c r="K109" s="206" t="s">
        <v>139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</v>
      </c>
      <c r="AT109" s="215" t="s">
        <v>135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559</v>
      </c>
    </row>
    <row r="110" spans="1:65" s="2" customFormat="1" ht="33" customHeight="1">
      <c r="A110" s="38"/>
      <c r="B110" s="39"/>
      <c r="C110" s="204" t="s">
        <v>208</v>
      </c>
      <c r="D110" s="204" t="s">
        <v>135</v>
      </c>
      <c r="E110" s="205" t="s">
        <v>309</v>
      </c>
      <c r="F110" s="206" t="s">
        <v>310</v>
      </c>
      <c r="G110" s="207" t="s">
        <v>152</v>
      </c>
      <c r="H110" s="208">
        <v>9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140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560</v>
      </c>
    </row>
    <row r="111" spans="1:65" s="2" customFormat="1" ht="33" customHeight="1">
      <c r="A111" s="38"/>
      <c r="B111" s="39"/>
      <c r="C111" s="204" t="s">
        <v>308</v>
      </c>
      <c r="D111" s="204" t="s">
        <v>135</v>
      </c>
      <c r="E111" s="205" t="s">
        <v>171</v>
      </c>
      <c r="F111" s="206" t="s">
        <v>172</v>
      </c>
      <c r="G111" s="207" t="s">
        <v>152</v>
      </c>
      <c r="H111" s="208">
        <v>1</v>
      </c>
      <c r="I111" s="209"/>
      <c r="J111" s="210">
        <f>ROUND(I111*H111,2)</f>
        <v>0</v>
      </c>
      <c r="K111" s="206" t="s">
        <v>139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140</v>
      </c>
      <c r="AT111" s="215" t="s">
        <v>135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329</v>
      </c>
    </row>
    <row r="112" spans="1:65" s="2" customFormat="1" ht="16.5" customHeight="1">
      <c r="A112" s="38"/>
      <c r="B112" s="39"/>
      <c r="C112" s="217" t="s">
        <v>312</v>
      </c>
      <c r="D112" s="217" t="s">
        <v>142</v>
      </c>
      <c r="E112" s="218" t="s">
        <v>331</v>
      </c>
      <c r="F112" s="219" t="s">
        <v>332</v>
      </c>
      <c r="G112" s="220" t="s">
        <v>152</v>
      </c>
      <c r="H112" s="221">
        <v>1</v>
      </c>
      <c r="I112" s="222"/>
      <c r="J112" s="223">
        <f>ROUND(I112*H112,2)</f>
        <v>0</v>
      </c>
      <c r="K112" s="219" t="s">
        <v>263</v>
      </c>
      <c r="L112" s="224"/>
      <c r="M112" s="225" t="s">
        <v>19</v>
      </c>
      <c r="N112" s="226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145</v>
      </c>
      <c r="AT112" s="215" t="s">
        <v>142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333</v>
      </c>
    </row>
    <row r="113" spans="1:65" s="2" customFormat="1" ht="12">
      <c r="A113" s="38"/>
      <c r="B113" s="39"/>
      <c r="C113" s="204" t="s">
        <v>314</v>
      </c>
      <c r="D113" s="204" t="s">
        <v>135</v>
      </c>
      <c r="E113" s="205" t="s">
        <v>321</v>
      </c>
      <c r="F113" s="206" t="s">
        <v>322</v>
      </c>
      <c r="G113" s="207" t="s">
        <v>152</v>
      </c>
      <c r="H113" s="208">
        <v>17</v>
      </c>
      <c r="I113" s="209"/>
      <c r="J113" s="210">
        <f>ROUND(I113*H113,2)</f>
        <v>0</v>
      </c>
      <c r="K113" s="206" t="s">
        <v>139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335</v>
      </c>
    </row>
    <row r="114" spans="1:65" s="2" customFormat="1" ht="16.5" customHeight="1">
      <c r="A114" s="38"/>
      <c r="B114" s="39"/>
      <c r="C114" s="217" t="s">
        <v>7</v>
      </c>
      <c r="D114" s="217" t="s">
        <v>142</v>
      </c>
      <c r="E114" s="218" t="s">
        <v>325</v>
      </c>
      <c r="F114" s="219" t="s">
        <v>326</v>
      </c>
      <c r="G114" s="220" t="s">
        <v>152</v>
      </c>
      <c r="H114" s="221">
        <v>13</v>
      </c>
      <c r="I114" s="222"/>
      <c r="J114" s="223">
        <f>ROUND(I114*H114,2)</f>
        <v>0</v>
      </c>
      <c r="K114" s="219" t="s">
        <v>139</v>
      </c>
      <c r="L114" s="224"/>
      <c r="M114" s="225" t="s">
        <v>19</v>
      </c>
      <c r="N114" s="226" t="s">
        <v>40</v>
      </c>
      <c r="O114" s="84"/>
      <c r="P114" s="213">
        <f>O114*H114</f>
        <v>0</v>
      </c>
      <c r="Q114" s="213">
        <v>0.0004</v>
      </c>
      <c r="R114" s="213">
        <f>Q114*H114</f>
        <v>0.005200000000000001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145</v>
      </c>
      <c r="AT114" s="215" t="s">
        <v>142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337</v>
      </c>
    </row>
    <row r="115" spans="1:65" s="2" customFormat="1" ht="16.5" customHeight="1">
      <c r="A115" s="38"/>
      <c r="B115" s="39"/>
      <c r="C115" s="217" t="s">
        <v>320</v>
      </c>
      <c r="D115" s="217" t="s">
        <v>142</v>
      </c>
      <c r="E115" s="218" t="s">
        <v>339</v>
      </c>
      <c r="F115" s="219" t="s">
        <v>340</v>
      </c>
      <c r="G115" s="220" t="s">
        <v>152</v>
      </c>
      <c r="H115" s="221">
        <v>2</v>
      </c>
      <c r="I115" s="222"/>
      <c r="J115" s="223">
        <f>ROUND(I115*H115,2)</f>
        <v>0</v>
      </c>
      <c r="K115" s="219" t="s">
        <v>263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0.0004</v>
      </c>
      <c r="R115" s="213">
        <f>Q115*H115</f>
        <v>0.0008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341</v>
      </c>
    </row>
    <row r="116" spans="1:65" s="2" customFormat="1" ht="16.5" customHeight="1">
      <c r="A116" s="38"/>
      <c r="B116" s="39"/>
      <c r="C116" s="217" t="s">
        <v>324</v>
      </c>
      <c r="D116" s="217" t="s">
        <v>142</v>
      </c>
      <c r="E116" s="218" t="s">
        <v>343</v>
      </c>
      <c r="F116" s="219" t="s">
        <v>344</v>
      </c>
      <c r="G116" s="220" t="s">
        <v>152</v>
      </c>
      <c r="H116" s="221">
        <v>4</v>
      </c>
      <c r="I116" s="222"/>
      <c r="J116" s="223">
        <f>ROUND(I116*H116,2)</f>
        <v>0</v>
      </c>
      <c r="K116" s="219" t="s">
        <v>139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0.0004</v>
      </c>
      <c r="R116" s="213">
        <f>Q116*H116</f>
        <v>0.0016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345</v>
      </c>
    </row>
    <row r="117" spans="1:65" s="2" customFormat="1" ht="12">
      <c r="A117" s="38"/>
      <c r="B117" s="39"/>
      <c r="C117" s="204" t="s">
        <v>328</v>
      </c>
      <c r="D117" s="204" t="s">
        <v>135</v>
      </c>
      <c r="E117" s="205" t="s">
        <v>321</v>
      </c>
      <c r="F117" s="206" t="s">
        <v>322</v>
      </c>
      <c r="G117" s="207" t="s">
        <v>152</v>
      </c>
      <c r="H117" s="208">
        <v>22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347</v>
      </c>
    </row>
    <row r="118" spans="1:65" s="2" customFormat="1" ht="16.5" customHeight="1">
      <c r="A118" s="38"/>
      <c r="B118" s="39"/>
      <c r="C118" s="217" t="s">
        <v>330</v>
      </c>
      <c r="D118" s="217" t="s">
        <v>142</v>
      </c>
      <c r="E118" s="218" t="s">
        <v>349</v>
      </c>
      <c r="F118" s="219" t="s">
        <v>350</v>
      </c>
      <c r="G118" s="220" t="s">
        <v>152</v>
      </c>
      <c r="H118" s="221">
        <v>22</v>
      </c>
      <c r="I118" s="222"/>
      <c r="J118" s="223">
        <f>ROUND(I118*H118,2)</f>
        <v>0</v>
      </c>
      <c r="K118" s="219" t="s">
        <v>139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0.0004</v>
      </c>
      <c r="R118" s="213">
        <f>Q118*H118</f>
        <v>0.0088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351</v>
      </c>
    </row>
    <row r="119" spans="1:65" s="2" customFormat="1" ht="12">
      <c r="A119" s="38"/>
      <c r="B119" s="39"/>
      <c r="C119" s="204" t="s">
        <v>334</v>
      </c>
      <c r="D119" s="204" t="s">
        <v>135</v>
      </c>
      <c r="E119" s="205" t="s">
        <v>352</v>
      </c>
      <c r="F119" s="206" t="s">
        <v>353</v>
      </c>
      <c r="G119" s="207" t="s">
        <v>152</v>
      </c>
      <c r="H119" s="208">
        <v>1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354</v>
      </c>
    </row>
    <row r="120" spans="1:65" s="2" customFormat="1" ht="16.5" customHeight="1">
      <c r="A120" s="38"/>
      <c r="B120" s="39"/>
      <c r="C120" s="217" t="s">
        <v>336</v>
      </c>
      <c r="D120" s="217" t="s">
        <v>142</v>
      </c>
      <c r="E120" s="218" t="s">
        <v>356</v>
      </c>
      <c r="F120" s="219" t="s">
        <v>357</v>
      </c>
      <c r="G120" s="220" t="s">
        <v>152</v>
      </c>
      <c r="H120" s="221">
        <v>1</v>
      </c>
      <c r="I120" s="222"/>
      <c r="J120" s="223">
        <f>ROUND(I120*H120,2)</f>
        <v>0</v>
      </c>
      <c r="K120" s="219" t="s">
        <v>561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358</v>
      </c>
    </row>
    <row r="121" spans="1:65" s="2" customFormat="1" ht="12">
      <c r="A121" s="38"/>
      <c r="B121" s="39"/>
      <c r="C121" s="204" t="s">
        <v>338</v>
      </c>
      <c r="D121" s="204" t="s">
        <v>135</v>
      </c>
      <c r="E121" s="205" t="s">
        <v>360</v>
      </c>
      <c r="F121" s="206" t="s">
        <v>361</v>
      </c>
      <c r="G121" s="207" t="s">
        <v>152</v>
      </c>
      <c r="H121" s="208">
        <v>1</v>
      </c>
      <c r="I121" s="209"/>
      <c r="J121" s="210">
        <f>ROUND(I121*H121,2)</f>
        <v>0</v>
      </c>
      <c r="K121" s="206" t="s">
        <v>139</v>
      </c>
      <c r="L121" s="44"/>
      <c r="M121" s="211" t="s">
        <v>19</v>
      </c>
      <c r="N121" s="212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140</v>
      </c>
      <c r="AT121" s="215" t="s">
        <v>135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362</v>
      </c>
    </row>
    <row r="122" spans="1:65" s="2" customFormat="1" ht="16.5" customHeight="1">
      <c r="A122" s="38"/>
      <c r="B122" s="39"/>
      <c r="C122" s="217" t="s">
        <v>342</v>
      </c>
      <c r="D122" s="217" t="s">
        <v>142</v>
      </c>
      <c r="E122" s="218" t="s">
        <v>364</v>
      </c>
      <c r="F122" s="219" t="s">
        <v>365</v>
      </c>
      <c r="G122" s="220" t="s">
        <v>152</v>
      </c>
      <c r="H122" s="221">
        <v>1</v>
      </c>
      <c r="I122" s="222"/>
      <c r="J122" s="223">
        <f>ROUND(I122*H122,2)</f>
        <v>0</v>
      </c>
      <c r="K122" s="219" t="s">
        <v>139</v>
      </c>
      <c r="L122" s="224"/>
      <c r="M122" s="225" t="s">
        <v>19</v>
      </c>
      <c r="N122" s="226" t="s">
        <v>40</v>
      </c>
      <c r="O122" s="84"/>
      <c r="P122" s="213">
        <f>O122*H122</f>
        <v>0</v>
      </c>
      <c r="Q122" s="213">
        <v>0.0004</v>
      </c>
      <c r="R122" s="213">
        <f>Q122*H122</f>
        <v>0.0004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145</v>
      </c>
      <c r="AT122" s="215" t="s">
        <v>142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562</v>
      </c>
    </row>
    <row r="123" spans="1:65" s="2" customFormat="1" ht="12">
      <c r="A123" s="38"/>
      <c r="B123" s="39"/>
      <c r="C123" s="204" t="s">
        <v>346</v>
      </c>
      <c r="D123" s="204" t="s">
        <v>135</v>
      </c>
      <c r="E123" s="205" t="s">
        <v>368</v>
      </c>
      <c r="F123" s="206" t="s">
        <v>369</v>
      </c>
      <c r="G123" s="207" t="s">
        <v>152</v>
      </c>
      <c r="H123" s="208">
        <v>29</v>
      </c>
      <c r="I123" s="209"/>
      <c r="J123" s="210">
        <f>ROUND(I123*H123,2)</f>
        <v>0</v>
      </c>
      <c r="K123" s="206" t="s">
        <v>139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140</v>
      </c>
      <c r="AT123" s="215" t="s">
        <v>135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370</v>
      </c>
    </row>
    <row r="124" spans="1:65" s="2" customFormat="1" ht="16.5" customHeight="1">
      <c r="A124" s="38"/>
      <c r="B124" s="39"/>
      <c r="C124" s="217" t="s">
        <v>348</v>
      </c>
      <c r="D124" s="217" t="s">
        <v>142</v>
      </c>
      <c r="E124" s="218" t="s">
        <v>372</v>
      </c>
      <c r="F124" s="219" t="s">
        <v>373</v>
      </c>
      <c r="G124" s="220" t="s">
        <v>152</v>
      </c>
      <c r="H124" s="221">
        <v>29</v>
      </c>
      <c r="I124" s="222"/>
      <c r="J124" s="223">
        <f>ROUND(I124*H124,2)</f>
        <v>0</v>
      </c>
      <c r="K124" s="219" t="s">
        <v>263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0.00025</v>
      </c>
      <c r="R124" s="213">
        <f>Q124*H124</f>
        <v>0.00725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374</v>
      </c>
    </row>
    <row r="125" spans="1:47" s="2" customFormat="1" ht="12">
      <c r="A125" s="38"/>
      <c r="B125" s="39"/>
      <c r="C125" s="40"/>
      <c r="D125" s="229" t="s">
        <v>186</v>
      </c>
      <c r="E125" s="40"/>
      <c r="F125" s="238" t="s">
        <v>375</v>
      </c>
      <c r="G125" s="40"/>
      <c r="H125" s="40"/>
      <c r="I125" s="239"/>
      <c r="J125" s="40"/>
      <c r="K125" s="40"/>
      <c r="L125" s="44"/>
      <c r="M125" s="240"/>
      <c r="N125" s="24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186</v>
      </c>
      <c r="AU125" s="17" t="s">
        <v>79</v>
      </c>
    </row>
    <row r="126" spans="1:65" s="2" customFormat="1" ht="12">
      <c r="A126" s="38"/>
      <c r="B126" s="39"/>
      <c r="C126" s="204" t="s">
        <v>145</v>
      </c>
      <c r="D126" s="204" t="s">
        <v>135</v>
      </c>
      <c r="E126" s="205" t="s">
        <v>377</v>
      </c>
      <c r="F126" s="206" t="s">
        <v>378</v>
      </c>
      <c r="G126" s="207" t="s">
        <v>152</v>
      </c>
      <c r="H126" s="208">
        <v>4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379</v>
      </c>
    </row>
    <row r="127" spans="1:65" s="2" customFormat="1" ht="12">
      <c r="A127" s="38"/>
      <c r="B127" s="39"/>
      <c r="C127" s="217" t="s">
        <v>355</v>
      </c>
      <c r="D127" s="217" t="s">
        <v>142</v>
      </c>
      <c r="E127" s="218" t="s">
        <v>381</v>
      </c>
      <c r="F127" s="219" t="s">
        <v>382</v>
      </c>
      <c r="G127" s="220" t="s">
        <v>152</v>
      </c>
      <c r="H127" s="221">
        <v>4</v>
      </c>
      <c r="I127" s="222"/>
      <c r="J127" s="223">
        <f>ROUND(I127*H127,2)</f>
        <v>0</v>
      </c>
      <c r="K127" s="219" t="s">
        <v>263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0.00047</v>
      </c>
      <c r="R127" s="213">
        <f>Q127*H127</f>
        <v>0.00188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383</v>
      </c>
    </row>
    <row r="128" spans="1:47" s="2" customFormat="1" ht="12">
      <c r="A128" s="38"/>
      <c r="B128" s="39"/>
      <c r="C128" s="40"/>
      <c r="D128" s="229" t="s">
        <v>186</v>
      </c>
      <c r="E128" s="40"/>
      <c r="F128" s="238" t="s">
        <v>384</v>
      </c>
      <c r="G128" s="40"/>
      <c r="H128" s="40"/>
      <c r="I128" s="239"/>
      <c r="J128" s="40"/>
      <c r="K128" s="40"/>
      <c r="L128" s="44"/>
      <c r="M128" s="240"/>
      <c r="N128" s="24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186</v>
      </c>
      <c r="AU128" s="17" t="s">
        <v>79</v>
      </c>
    </row>
    <row r="129" spans="1:65" s="2" customFormat="1" ht="12">
      <c r="A129" s="38"/>
      <c r="B129" s="39"/>
      <c r="C129" s="204" t="s">
        <v>359</v>
      </c>
      <c r="D129" s="204" t="s">
        <v>135</v>
      </c>
      <c r="E129" s="205" t="s">
        <v>386</v>
      </c>
      <c r="F129" s="206" t="s">
        <v>387</v>
      </c>
      <c r="G129" s="207" t="s">
        <v>152</v>
      </c>
      <c r="H129" s="208">
        <v>1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140</v>
      </c>
      <c r="AT129" s="215" t="s">
        <v>135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388</v>
      </c>
    </row>
    <row r="130" spans="1:65" s="2" customFormat="1" ht="12">
      <c r="A130" s="38"/>
      <c r="B130" s="39"/>
      <c r="C130" s="217" t="s">
        <v>363</v>
      </c>
      <c r="D130" s="217" t="s">
        <v>142</v>
      </c>
      <c r="E130" s="218" t="s">
        <v>390</v>
      </c>
      <c r="F130" s="219" t="s">
        <v>391</v>
      </c>
      <c r="G130" s="220" t="s">
        <v>152</v>
      </c>
      <c r="H130" s="221">
        <v>1</v>
      </c>
      <c r="I130" s="222"/>
      <c r="J130" s="223">
        <f>ROUND(I130*H130,2)</f>
        <v>0</v>
      </c>
      <c r="K130" s="219" t="s">
        <v>263</v>
      </c>
      <c r="L130" s="224"/>
      <c r="M130" s="225" t="s">
        <v>19</v>
      </c>
      <c r="N130" s="226" t="s">
        <v>40</v>
      </c>
      <c r="O130" s="84"/>
      <c r="P130" s="213">
        <f>O130*H130</f>
        <v>0</v>
      </c>
      <c r="Q130" s="213">
        <v>0.00055</v>
      </c>
      <c r="R130" s="213">
        <f>Q130*H130</f>
        <v>0.00055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145</v>
      </c>
      <c r="AT130" s="215" t="s">
        <v>142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392</v>
      </c>
    </row>
    <row r="131" spans="1:65" s="2" customFormat="1" ht="21.75" customHeight="1">
      <c r="A131" s="38"/>
      <c r="B131" s="39"/>
      <c r="C131" s="204" t="s">
        <v>367</v>
      </c>
      <c r="D131" s="204" t="s">
        <v>135</v>
      </c>
      <c r="E131" s="205" t="s">
        <v>394</v>
      </c>
      <c r="F131" s="206" t="s">
        <v>395</v>
      </c>
      <c r="G131" s="207" t="s">
        <v>152</v>
      </c>
      <c r="H131" s="208">
        <v>3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140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396</v>
      </c>
    </row>
    <row r="132" spans="1:65" s="2" customFormat="1" ht="16.5" customHeight="1">
      <c r="A132" s="38"/>
      <c r="B132" s="39"/>
      <c r="C132" s="217" t="s">
        <v>371</v>
      </c>
      <c r="D132" s="217" t="s">
        <v>142</v>
      </c>
      <c r="E132" s="218" t="s">
        <v>398</v>
      </c>
      <c r="F132" s="219" t="s">
        <v>399</v>
      </c>
      <c r="G132" s="220" t="s">
        <v>152</v>
      </c>
      <c r="H132" s="221">
        <v>3</v>
      </c>
      <c r="I132" s="222"/>
      <c r="J132" s="223">
        <f>ROUND(I132*H132,2)</f>
        <v>0</v>
      </c>
      <c r="K132" s="219" t="s">
        <v>263</v>
      </c>
      <c r="L132" s="224"/>
      <c r="M132" s="225" t="s">
        <v>19</v>
      </c>
      <c r="N132" s="226" t="s">
        <v>40</v>
      </c>
      <c r="O132" s="84"/>
      <c r="P132" s="213">
        <f>O132*H132</f>
        <v>0</v>
      </c>
      <c r="Q132" s="213">
        <v>0.00013</v>
      </c>
      <c r="R132" s="213">
        <f>Q132*H132</f>
        <v>0.00038999999999999994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145</v>
      </c>
      <c r="AT132" s="215" t="s">
        <v>142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400</v>
      </c>
    </row>
    <row r="133" spans="1:65" s="2" customFormat="1" ht="12">
      <c r="A133" s="38"/>
      <c r="B133" s="39"/>
      <c r="C133" s="217" t="s">
        <v>376</v>
      </c>
      <c r="D133" s="217" t="s">
        <v>142</v>
      </c>
      <c r="E133" s="218" t="s">
        <v>402</v>
      </c>
      <c r="F133" s="219" t="s">
        <v>403</v>
      </c>
      <c r="G133" s="220" t="s">
        <v>152</v>
      </c>
      <c r="H133" s="221">
        <v>3</v>
      </c>
      <c r="I133" s="222"/>
      <c r="J133" s="223">
        <f>ROUND(I133*H133,2)</f>
        <v>0</v>
      </c>
      <c r="K133" s="219" t="s">
        <v>263</v>
      </c>
      <c r="L133" s="224"/>
      <c r="M133" s="225" t="s">
        <v>19</v>
      </c>
      <c r="N133" s="226" t="s">
        <v>40</v>
      </c>
      <c r="O133" s="84"/>
      <c r="P133" s="213">
        <f>O133*H133</f>
        <v>0</v>
      </c>
      <c r="Q133" s="213">
        <v>3E-05</v>
      </c>
      <c r="R133" s="213">
        <f>Q133*H133</f>
        <v>9E-05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145</v>
      </c>
      <c r="AT133" s="215" t="s">
        <v>142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140</v>
      </c>
      <c r="BM133" s="215" t="s">
        <v>404</v>
      </c>
    </row>
    <row r="134" spans="1:65" s="2" customFormat="1" ht="12">
      <c r="A134" s="38"/>
      <c r="B134" s="39"/>
      <c r="C134" s="204" t="s">
        <v>380</v>
      </c>
      <c r="D134" s="204" t="s">
        <v>135</v>
      </c>
      <c r="E134" s="205" t="s">
        <v>406</v>
      </c>
      <c r="F134" s="206" t="s">
        <v>407</v>
      </c>
      <c r="G134" s="207" t="s">
        <v>152</v>
      </c>
      <c r="H134" s="208">
        <v>6</v>
      </c>
      <c r="I134" s="209"/>
      <c r="J134" s="210">
        <f>ROUND(I134*H134,2)</f>
        <v>0</v>
      </c>
      <c r="K134" s="206" t="s">
        <v>139</v>
      </c>
      <c r="L134" s="44"/>
      <c r="M134" s="211" t="s">
        <v>19</v>
      </c>
      <c r="N134" s="212" t="s">
        <v>40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140</v>
      </c>
      <c r="AT134" s="215" t="s">
        <v>135</v>
      </c>
      <c r="AU134" s="215" t="s">
        <v>79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77</v>
      </c>
      <c r="BK134" s="216">
        <f>ROUND(I134*H134,2)</f>
        <v>0</v>
      </c>
      <c r="BL134" s="17" t="s">
        <v>140</v>
      </c>
      <c r="BM134" s="215" t="s">
        <v>408</v>
      </c>
    </row>
    <row r="135" spans="1:65" s="2" customFormat="1" ht="12">
      <c r="A135" s="38"/>
      <c r="B135" s="39"/>
      <c r="C135" s="217" t="s">
        <v>385</v>
      </c>
      <c r="D135" s="217" t="s">
        <v>142</v>
      </c>
      <c r="E135" s="218" t="s">
        <v>410</v>
      </c>
      <c r="F135" s="219" t="s">
        <v>411</v>
      </c>
      <c r="G135" s="220" t="s">
        <v>152</v>
      </c>
      <c r="H135" s="221">
        <v>6</v>
      </c>
      <c r="I135" s="222"/>
      <c r="J135" s="223">
        <f>ROUND(I135*H135,2)</f>
        <v>0</v>
      </c>
      <c r="K135" s="219" t="s">
        <v>139</v>
      </c>
      <c r="L135" s="224"/>
      <c r="M135" s="225" t="s">
        <v>19</v>
      </c>
      <c r="N135" s="226" t="s">
        <v>40</v>
      </c>
      <c r="O135" s="84"/>
      <c r="P135" s="213">
        <f>O135*H135</f>
        <v>0</v>
      </c>
      <c r="Q135" s="213">
        <v>5E-05</v>
      </c>
      <c r="R135" s="213">
        <f>Q135*H135</f>
        <v>0.00030000000000000003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145</v>
      </c>
      <c r="AT135" s="215" t="s">
        <v>142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140</v>
      </c>
      <c r="BM135" s="215" t="s">
        <v>563</v>
      </c>
    </row>
    <row r="136" spans="1:65" s="2" customFormat="1" ht="12">
      <c r="A136" s="38"/>
      <c r="B136" s="39"/>
      <c r="C136" s="204" t="s">
        <v>389</v>
      </c>
      <c r="D136" s="204" t="s">
        <v>135</v>
      </c>
      <c r="E136" s="205" t="s">
        <v>420</v>
      </c>
      <c r="F136" s="206" t="s">
        <v>421</v>
      </c>
      <c r="G136" s="207" t="s">
        <v>152</v>
      </c>
      <c r="H136" s="208">
        <v>6</v>
      </c>
      <c r="I136" s="209"/>
      <c r="J136" s="210">
        <f>ROUND(I136*H136,2)</f>
        <v>0</v>
      </c>
      <c r="K136" s="206" t="s">
        <v>139</v>
      </c>
      <c r="L136" s="44"/>
      <c r="M136" s="211" t="s">
        <v>19</v>
      </c>
      <c r="N136" s="212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140</v>
      </c>
      <c r="AT136" s="215" t="s">
        <v>135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422</v>
      </c>
    </row>
    <row r="137" spans="1:65" s="2" customFormat="1" ht="12">
      <c r="A137" s="38"/>
      <c r="B137" s="39"/>
      <c r="C137" s="217" t="s">
        <v>393</v>
      </c>
      <c r="D137" s="217" t="s">
        <v>142</v>
      </c>
      <c r="E137" s="218" t="s">
        <v>424</v>
      </c>
      <c r="F137" s="219" t="s">
        <v>425</v>
      </c>
      <c r="G137" s="220" t="s">
        <v>152</v>
      </c>
      <c r="H137" s="221">
        <v>6</v>
      </c>
      <c r="I137" s="222"/>
      <c r="J137" s="223">
        <f>ROUND(I137*H137,2)</f>
        <v>0</v>
      </c>
      <c r="K137" s="219" t="s">
        <v>139</v>
      </c>
      <c r="L137" s="224"/>
      <c r="M137" s="225" t="s">
        <v>19</v>
      </c>
      <c r="N137" s="226" t="s">
        <v>40</v>
      </c>
      <c r="O137" s="84"/>
      <c r="P137" s="213">
        <f>O137*H137</f>
        <v>0</v>
      </c>
      <c r="Q137" s="213">
        <v>5E-05</v>
      </c>
      <c r="R137" s="213">
        <f>Q137*H137</f>
        <v>0.00030000000000000003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145</v>
      </c>
      <c r="AT137" s="215" t="s">
        <v>142</v>
      </c>
      <c r="AU137" s="215" t="s">
        <v>79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140</v>
      </c>
      <c r="BM137" s="215" t="s">
        <v>564</v>
      </c>
    </row>
    <row r="138" spans="1:65" s="2" customFormat="1" ht="12">
      <c r="A138" s="38"/>
      <c r="B138" s="39"/>
      <c r="C138" s="204" t="s">
        <v>397</v>
      </c>
      <c r="D138" s="204" t="s">
        <v>135</v>
      </c>
      <c r="E138" s="205" t="s">
        <v>428</v>
      </c>
      <c r="F138" s="206" t="s">
        <v>429</v>
      </c>
      <c r="G138" s="207" t="s">
        <v>152</v>
      </c>
      <c r="H138" s="208">
        <v>5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430</v>
      </c>
    </row>
    <row r="139" spans="1:65" s="2" customFormat="1" ht="12">
      <c r="A139" s="38"/>
      <c r="B139" s="39"/>
      <c r="C139" s="217" t="s">
        <v>401</v>
      </c>
      <c r="D139" s="217" t="s">
        <v>142</v>
      </c>
      <c r="E139" s="218" t="s">
        <v>565</v>
      </c>
      <c r="F139" s="219" t="s">
        <v>566</v>
      </c>
      <c r="G139" s="220" t="s">
        <v>152</v>
      </c>
      <c r="H139" s="221">
        <v>5</v>
      </c>
      <c r="I139" s="222"/>
      <c r="J139" s="223">
        <f>ROUND(I139*H139,2)</f>
        <v>0</v>
      </c>
      <c r="K139" s="219" t="s">
        <v>139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7E-05</v>
      </c>
      <c r="R139" s="213">
        <f>Q139*H139</f>
        <v>0.00034999999999999994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567</v>
      </c>
    </row>
    <row r="140" spans="1:65" s="2" customFormat="1" ht="12">
      <c r="A140" s="38"/>
      <c r="B140" s="39"/>
      <c r="C140" s="204" t="s">
        <v>405</v>
      </c>
      <c r="D140" s="204" t="s">
        <v>135</v>
      </c>
      <c r="E140" s="205" t="s">
        <v>436</v>
      </c>
      <c r="F140" s="206" t="s">
        <v>437</v>
      </c>
      <c r="G140" s="207" t="s">
        <v>152</v>
      </c>
      <c r="H140" s="208">
        <v>2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438</v>
      </c>
    </row>
    <row r="141" spans="1:65" s="2" customFormat="1" ht="12">
      <c r="A141" s="38"/>
      <c r="B141" s="39"/>
      <c r="C141" s="217" t="s">
        <v>409</v>
      </c>
      <c r="D141" s="217" t="s">
        <v>142</v>
      </c>
      <c r="E141" s="218" t="s">
        <v>440</v>
      </c>
      <c r="F141" s="219" t="s">
        <v>441</v>
      </c>
      <c r="G141" s="220" t="s">
        <v>152</v>
      </c>
      <c r="H141" s="221">
        <v>2</v>
      </c>
      <c r="I141" s="222"/>
      <c r="J141" s="223">
        <f>ROUND(I141*H141,2)</f>
        <v>0</v>
      </c>
      <c r="K141" s="219" t="s">
        <v>139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7E-05</v>
      </c>
      <c r="R141" s="213">
        <f>Q141*H141</f>
        <v>0.00014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568</v>
      </c>
    </row>
    <row r="142" spans="1:65" s="2" customFormat="1" ht="16.5" customHeight="1">
      <c r="A142" s="38"/>
      <c r="B142" s="39"/>
      <c r="C142" s="217" t="s">
        <v>413</v>
      </c>
      <c r="D142" s="217" t="s">
        <v>142</v>
      </c>
      <c r="E142" s="218" t="s">
        <v>444</v>
      </c>
      <c r="F142" s="219" t="s">
        <v>445</v>
      </c>
      <c r="G142" s="220" t="s">
        <v>152</v>
      </c>
      <c r="H142" s="221">
        <v>6</v>
      </c>
      <c r="I142" s="222"/>
      <c r="J142" s="223">
        <f>ROUND(I142*H142,2)</f>
        <v>0</v>
      </c>
      <c r="K142" s="219" t="s">
        <v>139</v>
      </c>
      <c r="L142" s="224"/>
      <c r="M142" s="225" t="s">
        <v>19</v>
      </c>
      <c r="N142" s="226" t="s">
        <v>40</v>
      </c>
      <c r="O142" s="84"/>
      <c r="P142" s="213">
        <f>O142*H142</f>
        <v>0</v>
      </c>
      <c r="Q142" s="213">
        <v>3E-05</v>
      </c>
      <c r="R142" s="213">
        <f>Q142*H142</f>
        <v>0.00018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145</v>
      </c>
      <c r="AT142" s="215" t="s">
        <v>142</v>
      </c>
      <c r="AU142" s="215" t="s">
        <v>79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77</v>
      </c>
      <c r="BK142" s="216">
        <f>ROUND(I142*H142,2)</f>
        <v>0</v>
      </c>
      <c r="BL142" s="17" t="s">
        <v>140</v>
      </c>
      <c r="BM142" s="215" t="s">
        <v>569</v>
      </c>
    </row>
    <row r="143" spans="1:65" s="2" customFormat="1" ht="16.5" customHeight="1">
      <c r="A143" s="38"/>
      <c r="B143" s="39"/>
      <c r="C143" s="217" t="s">
        <v>415</v>
      </c>
      <c r="D143" s="217" t="s">
        <v>142</v>
      </c>
      <c r="E143" s="218" t="s">
        <v>448</v>
      </c>
      <c r="F143" s="219" t="s">
        <v>449</v>
      </c>
      <c r="G143" s="220" t="s">
        <v>152</v>
      </c>
      <c r="H143" s="221">
        <v>6</v>
      </c>
      <c r="I143" s="222"/>
      <c r="J143" s="223">
        <f>ROUND(I143*H143,2)</f>
        <v>0</v>
      </c>
      <c r="K143" s="219" t="s">
        <v>139</v>
      </c>
      <c r="L143" s="224"/>
      <c r="M143" s="225" t="s">
        <v>19</v>
      </c>
      <c r="N143" s="226" t="s">
        <v>40</v>
      </c>
      <c r="O143" s="84"/>
      <c r="P143" s="213">
        <f>O143*H143</f>
        <v>0</v>
      </c>
      <c r="Q143" s="213">
        <v>3E-05</v>
      </c>
      <c r="R143" s="213">
        <f>Q143*H143</f>
        <v>0.00018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145</v>
      </c>
      <c r="AT143" s="215" t="s">
        <v>142</v>
      </c>
      <c r="AU143" s="215" t="s">
        <v>79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140</v>
      </c>
      <c r="BM143" s="215" t="s">
        <v>570</v>
      </c>
    </row>
    <row r="144" spans="1:65" s="2" customFormat="1" ht="12">
      <c r="A144" s="38"/>
      <c r="B144" s="39"/>
      <c r="C144" s="217" t="s">
        <v>419</v>
      </c>
      <c r="D144" s="217" t="s">
        <v>142</v>
      </c>
      <c r="E144" s="218" t="s">
        <v>452</v>
      </c>
      <c r="F144" s="219" t="s">
        <v>453</v>
      </c>
      <c r="G144" s="220" t="s">
        <v>152</v>
      </c>
      <c r="H144" s="221">
        <v>6</v>
      </c>
      <c r="I144" s="222"/>
      <c r="J144" s="223">
        <f>ROUND(I144*H144,2)</f>
        <v>0</v>
      </c>
      <c r="K144" s="219" t="s">
        <v>139</v>
      </c>
      <c r="L144" s="224"/>
      <c r="M144" s="225" t="s">
        <v>19</v>
      </c>
      <c r="N144" s="226" t="s">
        <v>40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145</v>
      </c>
      <c r="AT144" s="215" t="s">
        <v>142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140</v>
      </c>
      <c r="BM144" s="215" t="s">
        <v>571</v>
      </c>
    </row>
    <row r="145" spans="1:65" s="2" customFormat="1" ht="16.5" customHeight="1">
      <c r="A145" s="38"/>
      <c r="B145" s="39"/>
      <c r="C145" s="217" t="s">
        <v>423</v>
      </c>
      <c r="D145" s="217" t="s">
        <v>142</v>
      </c>
      <c r="E145" s="218" t="s">
        <v>456</v>
      </c>
      <c r="F145" s="219" t="s">
        <v>457</v>
      </c>
      <c r="G145" s="220" t="s">
        <v>152</v>
      </c>
      <c r="H145" s="221">
        <v>19</v>
      </c>
      <c r="I145" s="222"/>
      <c r="J145" s="223">
        <f>ROUND(I145*H145,2)</f>
        <v>0</v>
      </c>
      <c r="K145" s="219" t="s">
        <v>139</v>
      </c>
      <c r="L145" s="224"/>
      <c r="M145" s="225" t="s">
        <v>19</v>
      </c>
      <c r="N145" s="226" t="s">
        <v>40</v>
      </c>
      <c r="O145" s="84"/>
      <c r="P145" s="213">
        <f>O145*H145</f>
        <v>0</v>
      </c>
      <c r="Q145" s="213">
        <v>1E-05</v>
      </c>
      <c r="R145" s="213">
        <f>Q145*H145</f>
        <v>0.00019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145</v>
      </c>
      <c r="AT145" s="215" t="s">
        <v>142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140</v>
      </c>
      <c r="BM145" s="215" t="s">
        <v>572</v>
      </c>
    </row>
    <row r="146" spans="1:65" s="2" customFormat="1" ht="12">
      <c r="A146" s="38"/>
      <c r="B146" s="39"/>
      <c r="C146" s="204" t="s">
        <v>427</v>
      </c>
      <c r="D146" s="204" t="s">
        <v>135</v>
      </c>
      <c r="E146" s="205" t="s">
        <v>460</v>
      </c>
      <c r="F146" s="206" t="s">
        <v>461</v>
      </c>
      <c r="G146" s="207" t="s">
        <v>152</v>
      </c>
      <c r="H146" s="208">
        <v>1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140</v>
      </c>
      <c r="AT146" s="215" t="s">
        <v>135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140</v>
      </c>
      <c r="BM146" s="215" t="s">
        <v>462</v>
      </c>
    </row>
    <row r="147" spans="1:65" s="2" customFormat="1" ht="12">
      <c r="A147" s="38"/>
      <c r="B147" s="39"/>
      <c r="C147" s="217" t="s">
        <v>431</v>
      </c>
      <c r="D147" s="217" t="s">
        <v>142</v>
      </c>
      <c r="E147" s="218" t="s">
        <v>464</v>
      </c>
      <c r="F147" s="219" t="s">
        <v>465</v>
      </c>
      <c r="G147" s="220" t="s">
        <v>152</v>
      </c>
      <c r="H147" s="221">
        <v>1</v>
      </c>
      <c r="I147" s="222"/>
      <c r="J147" s="223">
        <f>ROUND(I147*H147,2)</f>
        <v>0</v>
      </c>
      <c r="K147" s="219" t="s">
        <v>139</v>
      </c>
      <c r="L147" s="224"/>
      <c r="M147" s="225" t="s">
        <v>19</v>
      </c>
      <c r="N147" s="226" t="s">
        <v>40</v>
      </c>
      <c r="O147" s="84"/>
      <c r="P147" s="213">
        <f>O147*H147</f>
        <v>0</v>
      </c>
      <c r="Q147" s="213">
        <v>0.00025</v>
      </c>
      <c r="R147" s="213">
        <f>Q147*H147</f>
        <v>0.00025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145</v>
      </c>
      <c r="AT147" s="215" t="s">
        <v>142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140</v>
      </c>
      <c r="BM147" s="215" t="s">
        <v>466</v>
      </c>
    </row>
    <row r="148" spans="1:65" s="2" customFormat="1" ht="12">
      <c r="A148" s="38"/>
      <c r="B148" s="39"/>
      <c r="C148" s="204" t="s">
        <v>435</v>
      </c>
      <c r="D148" s="204" t="s">
        <v>135</v>
      </c>
      <c r="E148" s="205" t="s">
        <v>468</v>
      </c>
      <c r="F148" s="206" t="s">
        <v>469</v>
      </c>
      <c r="G148" s="207" t="s">
        <v>152</v>
      </c>
      <c r="H148" s="208">
        <v>11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140</v>
      </c>
      <c r="AT148" s="215" t="s">
        <v>135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140</v>
      </c>
      <c r="BM148" s="215" t="s">
        <v>470</v>
      </c>
    </row>
    <row r="149" spans="1:65" s="2" customFormat="1" ht="16.5" customHeight="1">
      <c r="A149" s="38"/>
      <c r="B149" s="39"/>
      <c r="C149" s="217" t="s">
        <v>439</v>
      </c>
      <c r="D149" s="217" t="s">
        <v>142</v>
      </c>
      <c r="E149" s="218" t="s">
        <v>472</v>
      </c>
      <c r="F149" s="219" t="s">
        <v>473</v>
      </c>
      <c r="G149" s="220" t="s">
        <v>152</v>
      </c>
      <c r="H149" s="221">
        <v>11</v>
      </c>
      <c r="I149" s="222"/>
      <c r="J149" s="223">
        <f>ROUND(I149*H149,2)</f>
        <v>0</v>
      </c>
      <c r="K149" s="219" t="s">
        <v>263</v>
      </c>
      <c r="L149" s="224"/>
      <c r="M149" s="225" t="s">
        <v>19</v>
      </c>
      <c r="N149" s="226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145</v>
      </c>
      <c r="AT149" s="215" t="s">
        <v>142</v>
      </c>
      <c r="AU149" s="215" t="s">
        <v>79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140</v>
      </c>
      <c r="BM149" s="215" t="s">
        <v>474</v>
      </c>
    </row>
    <row r="150" spans="1:47" s="2" customFormat="1" ht="12">
      <c r="A150" s="38"/>
      <c r="B150" s="39"/>
      <c r="C150" s="40"/>
      <c r="D150" s="229" t="s">
        <v>186</v>
      </c>
      <c r="E150" s="40"/>
      <c r="F150" s="238" t="s">
        <v>475</v>
      </c>
      <c r="G150" s="40"/>
      <c r="H150" s="40"/>
      <c r="I150" s="239"/>
      <c r="J150" s="40"/>
      <c r="K150" s="40"/>
      <c r="L150" s="44"/>
      <c r="M150" s="240"/>
      <c r="N150" s="24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186</v>
      </c>
      <c r="AU150" s="17" t="s">
        <v>79</v>
      </c>
    </row>
    <row r="151" spans="1:65" s="2" customFormat="1" ht="44.25" customHeight="1">
      <c r="A151" s="38"/>
      <c r="B151" s="39"/>
      <c r="C151" s="204" t="s">
        <v>443</v>
      </c>
      <c r="D151" s="204" t="s">
        <v>135</v>
      </c>
      <c r="E151" s="205" t="s">
        <v>573</v>
      </c>
      <c r="F151" s="206" t="s">
        <v>574</v>
      </c>
      <c r="G151" s="207" t="s">
        <v>152</v>
      </c>
      <c r="H151" s="208">
        <v>4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140</v>
      </c>
      <c r="BM151" s="215" t="s">
        <v>575</v>
      </c>
    </row>
    <row r="152" spans="1:65" s="2" customFormat="1" ht="21.75" customHeight="1">
      <c r="A152" s="38"/>
      <c r="B152" s="39"/>
      <c r="C152" s="217" t="s">
        <v>447</v>
      </c>
      <c r="D152" s="217" t="s">
        <v>142</v>
      </c>
      <c r="E152" s="218" t="s">
        <v>576</v>
      </c>
      <c r="F152" s="219" t="s">
        <v>577</v>
      </c>
      <c r="G152" s="220" t="s">
        <v>152</v>
      </c>
      <c r="H152" s="221">
        <v>4</v>
      </c>
      <c r="I152" s="222"/>
      <c r="J152" s="223">
        <f>ROUND(I152*H152,2)</f>
        <v>0</v>
      </c>
      <c r="K152" s="219" t="s">
        <v>263</v>
      </c>
      <c r="L152" s="224"/>
      <c r="M152" s="225" t="s">
        <v>19</v>
      </c>
      <c r="N152" s="226" t="s">
        <v>40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145</v>
      </c>
      <c r="AT152" s="215" t="s">
        <v>142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140</v>
      </c>
      <c r="BM152" s="215" t="s">
        <v>578</v>
      </c>
    </row>
    <row r="153" spans="1:47" s="2" customFormat="1" ht="12">
      <c r="A153" s="38"/>
      <c r="B153" s="39"/>
      <c r="C153" s="40"/>
      <c r="D153" s="229" t="s">
        <v>186</v>
      </c>
      <c r="E153" s="40"/>
      <c r="F153" s="238" t="s">
        <v>579</v>
      </c>
      <c r="G153" s="40"/>
      <c r="H153" s="40"/>
      <c r="I153" s="239"/>
      <c r="J153" s="40"/>
      <c r="K153" s="40"/>
      <c r="L153" s="44"/>
      <c r="M153" s="240"/>
      <c r="N153" s="24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186</v>
      </c>
      <c r="AU153" s="17" t="s">
        <v>79</v>
      </c>
    </row>
    <row r="154" spans="1:65" s="2" customFormat="1" ht="44.25" customHeight="1">
      <c r="A154" s="38"/>
      <c r="B154" s="39"/>
      <c r="C154" s="204" t="s">
        <v>451</v>
      </c>
      <c r="D154" s="204" t="s">
        <v>135</v>
      </c>
      <c r="E154" s="205" t="s">
        <v>580</v>
      </c>
      <c r="F154" s="206" t="s">
        <v>581</v>
      </c>
      <c r="G154" s="207" t="s">
        <v>152</v>
      </c>
      <c r="H154" s="208">
        <v>1</v>
      </c>
      <c r="I154" s="209"/>
      <c r="J154" s="210">
        <f>ROUND(I154*H154,2)</f>
        <v>0</v>
      </c>
      <c r="K154" s="206" t="s">
        <v>139</v>
      </c>
      <c r="L154" s="44"/>
      <c r="M154" s="211" t="s">
        <v>19</v>
      </c>
      <c r="N154" s="212" t="s">
        <v>40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140</v>
      </c>
      <c r="AT154" s="215" t="s">
        <v>135</v>
      </c>
      <c r="AU154" s="215" t="s">
        <v>79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140</v>
      </c>
      <c r="BM154" s="215" t="s">
        <v>582</v>
      </c>
    </row>
    <row r="155" spans="1:65" s="2" customFormat="1" ht="16.5" customHeight="1">
      <c r="A155" s="38"/>
      <c r="B155" s="39"/>
      <c r="C155" s="217" t="s">
        <v>455</v>
      </c>
      <c r="D155" s="217" t="s">
        <v>142</v>
      </c>
      <c r="E155" s="218" t="s">
        <v>583</v>
      </c>
      <c r="F155" s="219" t="s">
        <v>584</v>
      </c>
      <c r="G155" s="220" t="s">
        <v>152</v>
      </c>
      <c r="H155" s="221">
        <v>1</v>
      </c>
      <c r="I155" s="222"/>
      <c r="J155" s="223">
        <f>ROUND(I155*H155,2)</f>
        <v>0</v>
      </c>
      <c r="K155" s="219" t="s">
        <v>263</v>
      </c>
      <c r="L155" s="224"/>
      <c r="M155" s="225" t="s">
        <v>19</v>
      </c>
      <c r="N155" s="226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145</v>
      </c>
      <c r="AT155" s="215" t="s">
        <v>142</v>
      </c>
      <c r="AU155" s="215" t="s">
        <v>79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140</v>
      </c>
      <c r="BM155" s="215" t="s">
        <v>585</v>
      </c>
    </row>
    <row r="156" spans="1:47" s="2" customFormat="1" ht="12">
      <c r="A156" s="38"/>
      <c r="B156" s="39"/>
      <c r="C156" s="40"/>
      <c r="D156" s="229" t="s">
        <v>186</v>
      </c>
      <c r="E156" s="40"/>
      <c r="F156" s="238" t="s">
        <v>586</v>
      </c>
      <c r="G156" s="40"/>
      <c r="H156" s="40"/>
      <c r="I156" s="239"/>
      <c r="J156" s="40"/>
      <c r="K156" s="40"/>
      <c r="L156" s="44"/>
      <c r="M156" s="240"/>
      <c r="N156" s="24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186</v>
      </c>
      <c r="AU156" s="17" t="s">
        <v>79</v>
      </c>
    </row>
    <row r="157" spans="1:65" s="2" customFormat="1" ht="44.25" customHeight="1">
      <c r="A157" s="38"/>
      <c r="B157" s="39"/>
      <c r="C157" s="204" t="s">
        <v>459</v>
      </c>
      <c r="D157" s="204" t="s">
        <v>135</v>
      </c>
      <c r="E157" s="205" t="s">
        <v>477</v>
      </c>
      <c r="F157" s="206" t="s">
        <v>478</v>
      </c>
      <c r="G157" s="207" t="s">
        <v>152</v>
      </c>
      <c r="H157" s="208">
        <v>2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140</v>
      </c>
      <c r="AT157" s="215" t="s">
        <v>135</v>
      </c>
      <c r="AU157" s="215" t="s">
        <v>79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140</v>
      </c>
      <c r="BM157" s="215" t="s">
        <v>479</v>
      </c>
    </row>
    <row r="158" spans="1:65" s="2" customFormat="1" ht="16.5" customHeight="1">
      <c r="A158" s="38"/>
      <c r="B158" s="39"/>
      <c r="C158" s="217" t="s">
        <v>463</v>
      </c>
      <c r="D158" s="217" t="s">
        <v>142</v>
      </c>
      <c r="E158" s="218" t="s">
        <v>480</v>
      </c>
      <c r="F158" s="219" t="s">
        <v>481</v>
      </c>
      <c r="G158" s="220" t="s">
        <v>152</v>
      </c>
      <c r="H158" s="221">
        <v>2</v>
      </c>
      <c r="I158" s="222"/>
      <c r="J158" s="223">
        <f>ROUND(I158*H158,2)</f>
        <v>0</v>
      </c>
      <c r="K158" s="219" t="s">
        <v>139</v>
      </c>
      <c r="L158" s="224"/>
      <c r="M158" s="225" t="s">
        <v>19</v>
      </c>
      <c r="N158" s="226" t="s">
        <v>40</v>
      </c>
      <c r="O158" s="84"/>
      <c r="P158" s="213">
        <f>O158*H158</f>
        <v>0</v>
      </c>
      <c r="Q158" s="213">
        <v>0.00014</v>
      </c>
      <c r="R158" s="213">
        <f>Q158*H158</f>
        <v>0.00028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145</v>
      </c>
      <c r="AT158" s="215" t="s">
        <v>142</v>
      </c>
      <c r="AU158" s="215" t="s">
        <v>79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140</v>
      </c>
      <c r="BM158" s="215" t="s">
        <v>482</v>
      </c>
    </row>
    <row r="159" spans="1:47" s="2" customFormat="1" ht="12">
      <c r="A159" s="38"/>
      <c r="B159" s="39"/>
      <c r="C159" s="40"/>
      <c r="D159" s="229" t="s">
        <v>186</v>
      </c>
      <c r="E159" s="40"/>
      <c r="F159" s="238" t="s">
        <v>483</v>
      </c>
      <c r="G159" s="40"/>
      <c r="H159" s="40"/>
      <c r="I159" s="239"/>
      <c r="J159" s="40"/>
      <c r="K159" s="40"/>
      <c r="L159" s="44"/>
      <c r="M159" s="240"/>
      <c r="N159" s="24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186</v>
      </c>
      <c r="AU159" s="17" t="s">
        <v>79</v>
      </c>
    </row>
    <row r="160" spans="1:65" s="2" customFormat="1" ht="44.25" customHeight="1">
      <c r="A160" s="38"/>
      <c r="B160" s="39"/>
      <c r="C160" s="204" t="s">
        <v>467</v>
      </c>
      <c r="D160" s="204" t="s">
        <v>135</v>
      </c>
      <c r="E160" s="205" t="s">
        <v>485</v>
      </c>
      <c r="F160" s="206" t="s">
        <v>486</v>
      </c>
      <c r="G160" s="207" t="s">
        <v>152</v>
      </c>
      <c r="H160" s="208">
        <v>16</v>
      </c>
      <c r="I160" s="209"/>
      <c r="J160" s="210">
        <f>ROUND(I160*H160,2)</f>
        <v>0</v>
      </c>
      <c r="K160" s="206" t="s">
        <v>139</v>
      </c>
      <c r="L160" s="44"/>
      <c r="M160" s="211" t="s">
        <v>19</v>
      </c>
      <c r="N160" s="212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140</v>
      </c>
      <c r="AT160" s="215" t="s">
        <v>135</v>
      </c>
      <c r="AU160" s="215" t="s">
        <v>79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140</v>
      </c>
      <c r="BM160" s="215" t="s">
        <v>487</v>
      </c>
    </row>
    <row r="161" spans="1:65" s="2" customFormat="1" ht="44.25" customHeight="1">
      <c r="A161" s="38"/>
      <c r="B161" s="39"/>
      <c r="C161" s="204" t="s">
        <v>471</v>
      </c>
      <c r="D161" s="204" t="s">
        <v>135</v>
      </c>
      <c r="E161" s="205" t="s">
        <v>489</v>
      </c>
      <c r="F161" s="206" t="s">
        <v>490</v>
      </c>
      <c r="G161" s="207" t="s">
        <v>152</v>
      </c>
      <c r="H161" s="208">
        <v>8</v>
      </c>
      <c r="I161" s="209"/>
      <c r="J161" s="210">
        <f>ROUND(I161*H161,2)</f>
        <v>0</v>
      </c>
      <c r="K161" s="206" t="s">
        <v>139</v>
      </c>
      <c r="L161" s="44"/>
      <c r="M161" s="211" t="s">
        <v>19</v>
      </c>
      <c r="N161" s="212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140</v>
      </c>
      <c r="AT161" s="215" t="s">
        <v>135</v>
      </c>
      <c r="AU161" s="215" t="s">
        <v>79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140</v>
      </c>
      <c r="BM161" s="215" t="s">
        <v>491</v>
      </c>
    </row>
    <row r="162" spans="1:65" s="2" customFormat="1" ht="16.5" customHeight="1">
      <c r="A162" s="38"/>
      <c r="B162" s="39"/>
      <c r="C162" s="217" t="s">
        <v>476</v>
      </c>
      <c r="D162" s="217" t="s">
        <v>142</v>
      </c>
      <c r="E162" s="218" t="s">
        <v>493</v>
      </c>
      <c r="F162" s="219" t="s">
        <v>494</v>
      </c>
      <c r="G162" s="220" t="s">
        <v>152</v>
      </c>
      <c r="H162" s="221">
        <v>8</v>
      </c>
      <c r="I162" s="222"/>
      <c r="J162" s="223">
        <f>ROUND(I162*H162,2)</f>
        <v>0</v>
      </c>
      <c r="K162" s="219" t="s">
        <v>263</v>
      </c>
      <c r="L162" s="224"/>
      <c r="M162" s="225" t="s">
        <v>19</v>
      </c>
      <c r="N162" s="226" t="s">
        <v>40</v>
      </c>
      <c r="O162" s="84"/>
      <c r="P162" s="213">
        <f>O162*H162</f>
        <v>0</v>
      </c>
      <c r="Q162" s="213">
        <v>0.00228</v>
      </c>
      <c r="R162" s="213">
        <f>Q162*H162</f>
        <v>0.01824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145</v>
      </c>
      <c r="AT162" s="215" t="s">
        <v>142</v>
      </c>
      <c r="AU162" s="215" t="s">
        <v>79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77</v>
      </c>
      <c r="BK162" s="216">
        <f>ROUND(I162*H162,2)</f>
        <v>0</v>
      </c>
      <c r="BL162" s="17" t="s">
        <v>140</v>
      </c>
      <c r="BM162" s="215" t="s">
        <v>495</v>
      </c>
    </row>
    <row r="163" spans="1:65" s="2" customFormat="1" ht="44.25" customHeight="1">
      <c r="A163" s="38"/>
      <c r="B163" s="39"/>
      <c r="C163" s="204" t="s">
        <v>243</v>
      </c>
      <c r="D163" s="204" t="s">
        <v>135</v>
      </c>
      <c r="E163" s="205" t="s">
        <v>489</v>
      </c>
      <c r="F163" s="206" t="s">
        <v>490</v>
      </c>
      <c r="G163" s="207" t="s">
        <v>152</v>
      </c>
      <c r="H163" s="208">
        <v>25</v>
      </c>
      <c r="I163" s="209"/>
      <c r="J163" s="210">
        <f>ROUND(I163*H163,2)</f>
        <v>0</v>
      </c>
      <c r="K163" s="206" t="s">
        <v>139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140</v>
      </c>
      <c r="AT163" s="215" t="s">
        <v>135</v>
      </c>
      <c r="AU163" s="215" t="s">
        <v>79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140</v>
      </c>
      <c r="BM163" s="215" t="s">
        <v>497</v>
      </c>
    </row>
    <row r="164" spans="1:65" s="2" customFormat="1" ht="21.75" customHeight="1">
      <c r="A164" s="38"/>
      <c r="B164" s="39"/>
      <c r="C164" s="217" t="s">
        <v>484</v>
      </c>
      <c r="D164" s="217" t="s">
        <v>142</v>
      </c>
      <c r="E164" s="218" t="s">
        <v>499</v>
      </c>
      <c r="F164" s="219" t="s">
        <v>500</v>
      </c>
      <c r="G164" s="220" t="s">
        <v>152</v>
      </c>
      <c r="H164" s="221">
        <v>25</v>
      </c>
      <c r="I164" s="222"/>
      <c r="J164" s="223">
        <f>ROUND(I164*H164,2)</f>
        <v>0</v>
      </c>
      <c r="K164" s="219" t="s">
        <v>263</v>
      </c>
      <c r="L164" s="224"/>
      <c r="M164" s="225" t="s">
        <v>19</v>
      </c>
      <c r="N164" s="226" t="s">
        <v>40</v>
      </c>
      <c r="O164" s="84"/>
      <c r="P164" s="213">
        <f>O164*H164</f>
        <v>0</v>
      </c>
      <c r="Q164" s="213">
        <v>0.00017</v>
      </c>
      <c r="R164" s="213">
        <f>Q164*H164</f>
        <v>0.00425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145</v>
      </c>
      <c r="AT164" s="215" t="s">
        <v>142</v>
      </c>
      <c r="AU164" s="215" t="s">
        <v>79</v>
      </c>
      <c r="AY164" s="17" t="s">
        <v>132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77</v>
      </c>
      <c r="BK164" s="216">
        <f>ROUND(I164*H164,2)</f>
        <v>0</v>
      </c>
      <c r="BL164" s="17" t="s">
        <v>140</v>
      </c>
      <c r="BM164" s="215" t="s">
        <v>501</v>
      </c>
    </row>
    <row r="165" spans="1:63" s="12" customFormat="1" ht="25.9" customHeight="1">
      <c r="A165" s="12"/>
      <c r="B165" s="188"/>
      <c r="C165" s="189"/>
      <c r="D165" s="190" t="s">
        <v>68</v>
      </c>
      <c r="E165" s="191" t="s">
        <v>142</v>
      </c>
      <c r="F165" s="191" t="s">
        <v>238</v>
      </c>
      <c r="G165" s="189"/>
      <c r="H165" s="189"/>
      <c r="I165" s="192"/>
      <c r="J165" s="193">
        <f>BK165</f>
        <v>0</v>
      </c>
      <c r="K165" s="189"/>
      <c r="L165" s="194"/>
      <c r="M165" s="195"/>
      <c r="N165" s="196"/>
      <c r="O165" s="196"/>
      <c r="P165" s="197">
        <f>P166</f>
        <v>0</v>
      </c>
      <c r="Q165" s="196"/>
      <c r="R165" s="197">
        <f>R166</f>
        <v>0.0072</v>
      </c>
      <c r="S165" s="196"/>
      <c r="T165" s="198">
        <f>T166</f>
        <v>0.3065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9" t="s">
        <v>149</v>
      </c>
      <c r="AT165" s="200" t="s">
        <v>68</v>
      </c>
      <c r="AU165" s="200" t="s">
        <v>69</v>
      </c>
      <c r="AY165" s="199" t="s">
        <v>132</v>
      </c>
      <c r="BK165" s="201">
        <f>BK166</f>
        <v>0</v>
      </c>
    </row>
    <row r="166" spans="1:63" s="12" customFormat="1" ht="22.8" customHeight="1">
      <c r="A166" s="12"/>
      <c r="B166" s="188"/>
      <c r="C166" s="189"/>
      <c r="D166" s="190" t="s">
        <v>68</v>
      </c>
      <c r="E166" s="202" t="s">
        <v>239</v>
      </c>
      <c r="F166" s="202" t="s">
        <v>240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SUM(P167:P170)</f>
        <v>0</v>
      </c>
      <c r="Q166" s="196"/>
      <c r="R166" s="197">
        <f>SUM(R167:R170)</f>
        <v>0.0072</v>
      </c>
      <c r="S166" s="196"/>
      <c r="T166" s="198">
        <f>SUM(T167:T170)</f>
        <v>0.3065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149</v>
      </c>
      <c r="AT166" s="200" t="s">
        <v>68</v>
      </c>
      <c r="AU166" s="200" t="s">
        <v>77</v>
      </c>
      <c r="AY166" s="199" t="s">
        <v>132</v>
      </c>
      <c r="BK166" s="201">
        <f>SUM(BK167:BK170)</f>
        <v>0</v>
      </c>
    </row>
    <row r="167" spans="1:65" s="2" customFormat="1" ht="12">
      <c r="A167" s="38"/>
      <c r="B167" s="39"/>
      <c r="C167" s="204" t="s">
        <v>488</v>
      </c>
      <c r="D167" s="204" t="s">
        <v>135</v>
      </c>
      <c r="E167" s="205" t="s">
        <v>507</v>
      </c>
      <c r="F167" s="206" t="s">
        <v>508</v>
      </c>
      <c r="G167" s="207" t="s">
        <v>138</v>
      </c>
      <c r="H167" s="208">
        <v>48</v>
      </c>
      <c r="I167" s="209"/>
      <c r="J167" s="210">
        <f>ROUND(I167*H167,2)</f>
        <v>0</v>
      </c>
      <c r="K167" s="206" t="s">
        <v>139</v>
      </c>
      <c r="L167" s="44"/>
      <c r="M167" s="211" t="s">
        <v>19</v>
      </c>
      <c r="N167" s="212" t="s">
        <v>40</v>
      </c>
      <c r="O167" s="84"/>
      <c r="P167" s="213">
        <f>O167*H167</f>
        <v>0</v>
      </c>
      <c r="Q167" s="213">
        <v>0.00015</v>
      </c>
      <c r="R167" s="213">
        <f>Q167*H167</f>
        <v>0.0072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243</v>
      </c>
      <c r="AT167" s="215" t="s">
        <v>135</v>
      </c>
      <c r="AU167" s="215" t="s">
        <v>79</v>
      </c>
      <c r="AY167" s="17" t="s">
        <v>132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243</v>
      </c>
      <c r="BM167" s="215" t="s">
        <v>509</v>
      </c>
    </row>
    <row r="168" spans="1:65" s="2" customFormat="1" ht="12">
      <c r="A168" s="38"/>
      <c r="B168" s="39"/>
      <c r="C168" s="204" t="s">
        <v>492</v>
      </c>
      <c r="D168" s="204" t="s">
        <v>135</v>
      </c>
      <c r="E168" s="205" t="s">
        <v>511</v>
      </c>
      <c r="F168" s="206" t="s">
        <v>512</v>
      </c>
      <c r="G168" s="207" t="s">
        <v>152</v>
      </c>
      <c r="H168" s="208">
        <v>13</v>
      </c>
      <c r="I168" s="209"/>
      <c r="J168" s="210">
        <f>ROUND(I168*H168,2)</f>
        <v>0</v>
      </c>
      <c r="K168" s="206" t="s">
        <v>139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0.016</v>
      </c>
      <c r="T168" s="214">
        <f>S168*H168</f>
        <v>0.20800000000000002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243</v>
      </c>
      <c r="AT168" s="215" t="s">
        <v>135</v>
      </c>
      <c r="AU168" s="215" t="s">
        <v>79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243</v>
      </c>
      <c r="BM168" s="215" t="s">
        <v>513</v>
      </c>
    </row>
    <row r="169" spans="1:65" s="2" customFormat="1" ht="12">
      <c r="A169" s="38"/>
      <c r="B169" s="39"/>
      <c r="C169" s="204" t="s">
        <v>496</v>
      </c>
      <c r="D169" s="204" t="s">
        <v>135</v>
      </c>
      <c r="E169" s="205" t="s">
        <v>515</v>
      </c>
      <c r="F169" s="206" t="s">
        <v>516</v>
      </c>
      <c r="G169" s="207" t="s">
        <v>152</v>
      </c>
      <c r="H169" s="208">
        <v>50</v>
      </c>
      <c r="I169" s="209"/>
      <c r="J169" s="210">
        <f>ROUND(I169*H169,2)</f>
        <v>0</v>
      </c>
      <c r="K169" s="206" t="s">
        <v>139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5E-05</v>
      </c>
      <c r="T169" s="214">
        <f>S169*H169</f>
        <v>0.0025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243</v>
      </c>
      <c r="AT169" s="215" t="s">
        <v>135</v>
      </c>
      <c r="AU169" s="215" t="s">
        <v>79</v>
      </c>
      <c r="AY169" s="17" t="s">
        <v>132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243</v>
      </c>
      <c r="BM169" s="215" t="s">
        <v>517</v>
      </c>
    </row>
    <row r="170" spans="1:65" s="2" customFormat="1" ht="33" customHeight="1">
      <c r="A170" s="38"/>
      <c r="B170" s="39"/>
      <c r="C170" s="204" t="s">
        <v>498</v>
      </c>
      <c r="D170" s="204" t="s">
        <v>135</v>
      </c>
      <c r="E170" s="205" t="s">
        <v>519</v>
      </c>
      <c r="F170" s="206" t="s">
        <v>520</v>
      </c>
      <c r="G170" s="207" t="s">
        <v>138</v>
      </c>
      <c r="H170" s="208">
        <v>48</v>
      </c>
      <c r="I170" s="209"/>
      <c r="J170" s="210">
        <f>ROUND(I170*H170,2)</f>
        <v>0</v>
      </c>
      <c r="K170" s="206" t="s">
        <v>139</v>
      </c>
      <c r="L170" s="44"/>
      <c r="M170" s="211" t="s">
        <v>19</v>
      </c>
      <c r="N170" s="212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0.002</v>
      </c>
      <c r="T170" s="214">
        <f>S170*H170</f>
        <v>0.096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243</v>
      </c>
      <c r="AT170" s="215" t="s">
        <v>135</v>
      </c>
      <c r="AU170" s="215" t="s">
        <v>79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243</v>
      </c>
      <c r="BM170" s="215" t="s">
        <v>521</v>
      </c>
    </row>
    <row r="171" spans="1:63" s="12" customFormat="1" ht="25.9" customHeight="1">
      <c r="A171" s="12"/>
      <c r="B171" s="188"/>
      <c r="C171" s="189"/>
      <c r="D171" s="190" t="s">
        <v>68</v>
      </c>
      <c r="E171" s="191" t="s">
        <v>206</v>
      </c>
      <c r="F171" s="191" t="s">
        <v>207</v>
      </c>
      <c r="G171" s="189"/>
      <c r="H171" s="189"/>
      <c r="I171" s="192"/>
      <c r="J171" s="193">
        <f>BK171</f>
        <v>0</v>
      </c>
      <c r="K171" s="189"/>
      <c r="L171" s="194"/>
      <c r="M171" s="195"/>
      <c r="N171" s="196"/>
      <c r="O171" s="196"/>
      <c r="P171" s="197">
        <f>SUM(P172:P181)</f>
        <v>0</v>
      </c>
      <c r="Q171" s="196"/>
      <c r="R171" s="197">
        <f>SUM(R172:R181)</f>
        <v>0</v>
      </c>
      <c r="S171" s="196"/>
      <c r="T171" s="198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154</v>
      </c>
      <c r="AT171" s="200" t="s">
        <v>68</v>
      </c>
      <c r="AU171" s="200" t="s">
        <v>69</v>
      </c>
      <c r="AY171" s="199" t="s">
        <v>132</v>
      </c>
      <c r="BK171" s="201">
        <f>SUM(BK172:BK181)</f>
        <v>0</v>
      </c>
    </row>
    <row r="172" spans="1:65" s="2" customFormat="1" ht="12">
      <c r="A172" s="38"/>
      <c r="B172" s="39"/>
      <c r="C172" s="204" t="s">
        <v>502</v>
      </c>
      <c r="D172" s="204" t="s">
        <v>135</v>
      </c>
      <c r="E172" s="205" t="s">
        <v>523</v>
      </c>
      <c r="F172" s="206" t="s">
        <v>524</v>
      </c>
      <c r="G172" s="207" t="s">
        <v>211</v>
      </c>
      <c r="H172" s="208">
        <v>15</v>
      </c>
      <c r="I172" s="209"/>
      <c r="J172" s="210">
        <f>ROUND(I172*H172,2)</f>
        <v>0</v>
      </c>
      <c r="K172" s="206" t="s">
        <v>139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212</v>
      </c>
      <c r="AT172" s="215" t="s">
        <v>135</v>
      </c>
      <c r="AU172" s="215" t="s">
        <v>77</v>
      </c>
      <c r="AY172" s="17" t="s">
        <v>132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212</v>
      </c>
      <c r="BM172" s="215" t="s">
        <v>587</v>
      </c>
    </row>
    <row r="173" spans="1:47" s="2" customFormat="1" ht="12">
      <c r="A173" s="38"/>
      <c r="B173" s="39"/>
      <c r="C173" s="40"/>
      <c r="D173" s="229" t="s">
        <v>186</v>
      </c>
      <c r="E173" s="40"/>
      <c r="F173" s="238" t="s">
        <v>526</v>
      </c>
      <c r="G173" s="40"/>
      <c r="H173" s="40"/>
      <c r="I173" s="239"/>
      <c r="J173" s="40"/>
      <c r="K173" s="40"/>
      <c r="L173" s="44"/>
      <c r="M173" s="240"/>
      <c r="N173" s="24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186</v>
      </c>
      <c r="AU173" s="17" t="s">
        <v>77</v>
      </c>
    </row>
    <row r="174" spans="1:65" s="2" customFormat="1" ht="12">
      <c r="A174" s="38"/>
      <c r="B174" s="39"/>
      <c r="C174" s="204" t="s">
        <v>506</v>
      </c>
      <c r="D174" s="204" t="s">
        <v>135</v>
      </c>
      <c r="E174" s="205" t="s">
        <v>523</v>
      </c>
      <c r="F174" s="206" t="s">
        <v>524</v>
      </c>
      <c r="G174" s="207" t="s">
        <v>211</v>
      </c>
      <c r="H174" s="208">
        <v>7</v>
      </c>
      <c r="I174" s="209"/>
      <c r="J174" s="210">
        <f>ROUND(I174*H174,2)</f>
        <v>0</v>
      </c>
      <c r="K174" s="206" t="s">
        <v>139</v>
      </c>
      <c r="L174" s="44"/>
      <c r="M174" s="211" t="s">
        <v>19</v>
      </c>
      <c r="N174" s="212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212</v>
      </c>
      <c r="AT174" s="215" t="s">
        <v>135</v>
      </c>
      <c r="AU174" s="215" t="s">
        <v>77</v>
      </c>
      <c r="AY174" s="17" t="s">
        <v>132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212</v>
      </c>
      <c r="BM174" s="215" t="s">
        <v>588</v>
      </c>
    </row>
    <row r="175" spans="1:47" s="2" customFormat="1" ht="12">
      <c r="A175" s="38"/>
      <c r="B175" s="39"/>
      <c r="C175" s="40"/>
      <c r="D175" s="229" t="s">
        <v>186</v>
      </c>
      <c r="E175" s="40"/>
      <c r="F175" s="238" t="s">
        <v>529</v>
      </c>
      <c r="G175" s="40"/>
      <c r="H175" s="40"/>
      <c r="I175" s="239"/>
      <c r="J175" s="40"/>
      <c r="K175" s="40"/>
      <c r="L175" s="44"/>
      <c r="M175" s="240"/>
      <c r="N175" s="24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186</v>
      </c>
      <c r="AU175" s="17" t="s">
        <v>77</v>
      </c>
    </row>
    <row r="176" spans="1:65" s="2" customFormat="1" ht="12">
      <c r="A176" s="38"/>
      <c r="B176" s="39"/>
      <c r="C176" s="204" t="s">
        <v>510</v>
      </c>
      <c r="D176" s="204" t="s">
        <v>135</v>
      </c>
      <c r="E176" s="205" t="s">
        <v>523</v>
      </c>
      <c r="F176" s="206" t="s">
        <v>524</v>
      </c>
      <c r="G176" s="207" t="s">
        <v>211</v>
      </c>
      <c r="H176" s="208">
        <v>5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212</v>
      </c>
      <c r="AT176" s="215" t="s">
        <v>135</v>
      </c>
      <c r="AU176" s="215" t="s">
        <v>77</v>
      </c>
      <c r="AY176" s="17" t="s">
        <v>132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212</v>
      </c>
      <c r="BM176" s="215" t="s">
        <v>589</v>
      </c>
    </row>
    <row r="177" spans="1:47" s="2" customFormat="1" ht="12">
      <c r="A177" s="38"/>
      <c r="B177" s="39"/>
      <c r="C177" s="40"/>
      <c r="D177" s="229" t="s">
        <v>186</v>
      </c>
      <c r="E177" s="40"/>
      <c r="F177" s="238" t="s">
        <v>532</v>
      </c>
      <c r="G177" s="40"/>
      <c r="H177" s="40"/>
      <c r="I177" s="239"/>
      <c r="J177" s="40"/>
      <c r="K177" s="40"/>
      <c r="L177" s="44"/>
      <c r="M177" s="240"/>
      <c r="N177" s="24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186</v>
      </c>
      <c r="AU177" s="17" t="s">
        <v>77</v>
      </c>
    </row>
    <row r="178" spans="1:65" s="2" customFormat="1" ht="12">
      <c r="A178" s="38"/>
      <c r="B178" s="39"/>
      <c r="C178" s="204" t="s">
        <v>514</v>
      </c>
      <c r="D178" s="204" t="s">
        <v>135</v>
      </c>
      <c r="E178" s="205" t="s">
        <v>523</v>
      </c>
      <c r="F178" s="206" t="s">
        <v>524</v>
      </c>
      <c r="G178" s="207" t="s">
        <v>211</v>
      </c>
      <c r="H178" s="208">
        <v>10</v>
      </c>
      <c r="I178" s="209"/>
      <c r="J178" s="210">
        <f>ROUND(I178*H178,2)</f>
        <v>0</v>
      </c>
      <c r="K178" s="206" t="s">
        <v>139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212</v>
      </c>
      <c r="AT178" s="215" t="s">
        <v>135</v>
      </c>
      <c r="AU178" s="215" t="s">
        <v>77</v>
      </c>
      <c r="AY178" s="17" t="s">
        <v>132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212</v>
      </c>
      <c r="BM178" s="215" t="s">
        <v>590</v>
      </c>
    </row>
    <row r="179" spans="1:47" s="2" customFormat="1" ht="12">
      <c r="A179" s="38"/>
      <c r="B179" s="39"/>
      <c r="C179" s="40"/>
      <c r="D179" s="229" t="s">
        <v>186</v>
      </c>
      <c r="E179" s="40"/>
      <c r="F179" s="238" t="s">
        <v>535</v>
      </c>
      <c r="G179" s="40"/>
      <c r="H179" s="40"/>
      <c r="I179" s="239"/>
      <c r="J179" s="40"/>
      <c r="K179" s="40"/>
      <c r="L179" s="44"/>
      <c r="M179" s="240"/>
      <c r="N179" s="24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186</v>
      </c>
      <c r="AU179" s="17" t="s">
        <v>77</v>
      </c>
    </row>
    <row r="180" spans="1:65" s="2" customFormat="1" ht="16.5" customHeight="1">
      <c r="A180" s="38"/>
      <c r="B180" s="39"/>
      <c r="C180" s="204" t="s">
        <v>518</v>
      </c>
      <c r="D180" s="204" t="s">
        <v>135</v>
      </c>
      <c r="E180" s="205" t="s">
        <v>537</v>
      </c>
      <c r="F180" s="206" t="s">
        <v>538</v>
      </c>
      <c r="G180" s="207" t="s">
        <v>211</v>
      </c>
      <c r="H180" s="208">
        <v>150</v>
      </c>
      <c r="I180" s="209"/>
      <c r="J180" s="210">
        <f>ROUND(I180*H180,2)</f>
        <v>0</v>
      </c>
      <c r="K180" s="206" t="s">
        <v>263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212</v>
      </c>
      <c r="AT180" s="215" t="s">
        <v>135</v>
      </c>
      <c r="AU180" s="215" t="s">
        <v>77</v>
      </c>
      <c r="AY180" s="17" t="s">
        <v>132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212</v>
      </c>
      <c r="BM180" s="215" t="s">
        <v>591</v>
      </c>
    </row>
    <row r="181" spans="1:65" s="2" customFormat="1" ht="12">
      <c r="A181" s="38"/>
      <c r="B181" s="39"/>
      <c r="C181" s="204" t="s">
        <v>522</v>
      </c>
      <c r="D181" s="204" t="s">
        <v>135</v>
      </c>
      <c r="E181" s="205" t="s">
        <v>209</v>
      </c>
      <c r="F181" s="206" t="s">
        <v>210</v>
      </c>
      <c r="G181" s="207" t="s">
        <v>211</v>
      </c>
      <c r="H181" s="208">
        <v>15</v>
      </c>
      <c r="I181" s="209"/>
      <c r="J181" s="210">
        <f>ROUND(I181*H181,2)</f>
        <v>0</v>
      </c>
      <c r="K181" s="206" t="s">
        <v>139</v>
      </c>
      <c r="L181" s="44"/>
      <c r="M181" s="211" t="s">
        <v>19</v>
      </c>
      <c r="N181" s="212" t="s">
        <v>40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212</v>
      </c>
      <c r="AT181" s="215" t="s">
        <v>135</v>
      </c>
      <c r="AU181" s="215" t="s">
        <v>77</v>
      </c>
      <c r="AY181" s="17" t="s">
        <v>132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77</v>
      </c>
      <c r="BK181" s="216">
        <f>ROUND(I181*H181,2)</f>
        <v>0</v>
      </c>
      <c r="BL181" s="17" t="s">
        <v>212</v>
      </c>
      <c r="BM181" s="215" t="s">
        <v>592</v>
      </c>
    </row>
    <row r="182" spans="1:63" s="12" customFormat="1" ht="25.9" customHeight="1">
      <c r="A182" s="12"/>
      <c r="B182" s="188"/>
      <c r="C182" s="189"/>
      <c r="D182" s="190" t="s">
        <v>68</v>
      </c>
      <c r="E182" s="191" t="s">
        <v>542</v>
      </c>
      <c r="F182" s="191" t="s">
        <v>543</v>
      </c>
      <c r="G182" s="189"/>
      <c r="H182" s="189"/>
      <c r="I182" s="192"/>
      <c r="J182" s="193">
        <f>BK182</f>
        <v>0</v>
      </c>
      <c r="K182" s="189"/>
      <c r="L182" s="194"/>
      <c r="M182" s="195"/>
      <c r="N182" s="196"/>
      <c r="O182" s="196"/>
      <c r="P182" s="197">
        <f>P183</f>
        <v>0</v>
      </c>
      <c r="Q182" s="196"/>
      <c r="R182" s="197">
        <f>R183</f>
        <v>0</v>
      </c>
      <c r="S182" s="196"/>
      <c r="T182" s="198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9" t="s">
        <v>158</v>
      </c>
      <c r="AT182" s="200" t="s">
        <v>68</v>
      </c>
      <c r="AU182" s="200" t="s">
        <v>69</v>
      </c>
      <c r="AY182" s="199" t="s">
        <v>132</v>
      </c>
      <c r="BK182" s="201">
        <f>BK183</f>
        <v>0</v>
      </c>
    </row>
    <row r="183" spans="1:63" s="12" customFormat="1" ht="22.8" customHeight="1">
      <c r="A183" s="12"/>
      <c r="B183" s="188"/>
      <c r="C183" s="189"/>
      <c r="D183" s="190" t="s">
        <v>68</v>
      </c>
      <c r="E183" s="202" t="s">
        <v>544</v>
      </c>
      <c r="F183" s="202" t="s">
        <v>545</v>
      </c>
      <c r="G183" s="189"/>
      <c r="H183" s="189"/>
      <c r="I183" s="192"/>
      <c r="J183" s="203">
        <f>BK183</f>
        <v>0</v>
      </c>
      <c r="K183" s="189"/>
      <c r="L183" s="194"/>
      <c r="M183" s="195"/>
      <c r="N183" s="196"/>
      <c r="O183" s="196"/>
      <c r="P183" s="197">
        <f>P184</f>
        <v>0</v>
      </c>
      <c r="Q183" s="196"/>
      <c r="R183" s="197">
        <f>R184</f>
        <v>0</v>
      </c>
      <c r="S183" s="196"/>
      <c r="T183" s="198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9" t="s">
        <v>158</v>
      </c>
      <c r="AT183" s="200" t="s">
        <v>68</v>
      </c>
      <c r="AU183" s="200" t="s">
        <v>77</v>
      </c>
      <c r="AY183" s="199" t="s">
        <v>132</v>
      </c>
      <c r="BK183" s="201">
        <f>BK184</f>
        <v>0</v>
      </c>
    </row>
    <row r="184" spans="1:65" s="2" customFormat="1" ht="12">
      <c r="A184" s="38"/>
      <c r="B184" s="39"/>
      <c r="C184" s="204" t="s">
        <v>527</v>
      </c>
      <c r="D184" s="204" t="s">
        <v>135</v>
      </c>
      <c r="E184" s="205" t="s">
        <v>547</v>
      </c>
      <c r="F184" s="206" t="s">
        <v>548</v>
      </c>
      <c r="G184" s="207" t="s">
        <v>549</v>
      </c>
      <c r="H184" s="250"/>
      <c r="I184" s="209"/>
      <c r="J184" s="210">
        <f>ROUND(I184*H184,2)</f>
        <v>0</v>
      </c>
      <c r="K184" s="206" t="s">
        <v>139</v>
      </c>
      <c r="L184" s="44"/>
      <c r="M184" s="242" t="s">
        <v>19</v>
      </c>
      <c r="N184" s="243" t="s">
        <v>40</v>
      </c>
      <c r="O184" s="244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550</v>
      </c>
      <c r="AT184" s="215" t="s">
        <v>135</v>
      </c>
      <c r="AU184" s="215" t="s">
        <v>79</v>
      </c>
      <c r="AY184" s="17" t="s">
        <v>132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550</v>
      </c>
      <c r="BM184" s="215" t="s">
        <v>593</v>
      </c>
    </row>
    <row r="185" spans="1:31" s="2" customFormat="1" ht="6.95" customHeight="1">
      <c r="A185" s="38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85:K18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594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ROUND((SUM(BE84:BE138)),2)</f>
        <v>0</v>
      </c>
      <c r="G33" s="38"/>
      <c r="H33" s="38"/>
      <c r="I33" s="148">
        <v>0.21</v>
      </c>
      <c r="J33" s="147">
        <f>ROUND(((SUM(BE84:BE138))*I33),2)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ROUND((SUM(BF84:BF138)),2)</f>
        <v>0</v>
      </c>
      <c r="G34" s="38"/>
      <c r="H34" s="38"/>
      <c r="I34" s="148">
        <v>0.15</v>
      </c>
      <c r="J34" s="147">
        <f>ROUND(((SUM(BF84:BF138))*I34),2)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ROUND((SUM(BG84:BG138)),2)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ROUND((SUM(BH84:BH138)),2)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ROUND((SUM(BI84:BI138)),2)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SO.07 - 4.n.p._kanceláře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J127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J128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J134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SO.07 - 4.n.p._kanceláře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P85+P127+P134</f>
        <v>0</v>
      </c>
      <c r="Q84" s="96"/>
      <c r="R84" s="185">
        <f>R85+R127+R134</f>
        <v>0.40937750000000006</v>
      </c>
      <c r="S84" s="96"/>
      <c r="T84" s="186">
        <f>T85+T127+T134</f>
        <v>0.9898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BK85+BK127+BK134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0.3466775000000001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SUM(P87:P126)</f>
        <v>0</v>
      </c>
      <c r="Q86" s="196"/>
      <c r="R86" s="197">
        <f>SUM(R87:R126)</f>
        <v>0.3466775000000001</v>
      </c>
      <c r="S86" s="196"/>
      <c r="T86" s="198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SUM(BK87:BK126)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595</v>
      </c>
      <c r="F87" s="206" t="s">
        <v>596</v>
      </c>
      <c r="G87" s="207" t="s">
        <v>152</v>
      </c>
      <c r="H87" s="208">
        <v>378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597</v>
      </c>
    </row>
    <row r="88" spans="1:65" s="2" customFormat="1" ht="21.75" customHeight="1">
      <c r="A88" s="38"/>
      <c r="B88" s="39"/>
      <c r="C88" s="217" t="s">
        <v>79</v>
      </c>
      <c r="D88" s="217" t="s">
        <v>142</v>
      </c>
      <c r="E88" s="218" t="s">
        <v>598</v>
      </c>
      <c r="F88" s="219" t="s">
        <v>599</v>
      </c>
      <c r="G88" s="220" t="s">
        <v>152</v>
      </c>
      <c r="H88" s="221">
        <v>378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4E-05</v>
      </c>
      <c r="R88" s="213">
        <f>Q88*H88</f>
        <v>0.015120000000000001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600</v>
      </c>
    </row>
    <row r="89" spans="1:65" s="2" customFormat="1" ht="44.25" customHeight="1">
      <c r="A89" s="38"/>
      <c r="B89" s="39"/>
      <c r="C89" s="204" t="s">
        <v>149</v>
      </c>
      <c r="D89" s="204" t="s">
        <v>135</v>
      </c>
      <c r="E89" s="205" t="s">
        <v>601</v>
      </c>
      <c r="F89" s="206" t="s">
        <v>602</v>
      </c>
      <c r="G89" s="207" t="s">
        <v>152</v>
      </c>
      <c r="H89" s="208">
        <v>7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603</v>
      </c>
    </row>
    <row r="90" spans="1:65" s="2" customFormat="1" ht="12">
      <c r="A90" s="38"/>
      <c r="B90" s="39"/>
      <c r="C90" s="217" t="s">
        <v>154</v>
      </c>
      <c r="D90" s="217" t="s">
        <v>142</v>
      </c>
      <c r="E90" s="218" t="s">
        <v>604</v>
      </c>
      <c r="F90" s="219" t="s">
        <v>605</v>
      </c>
      <c r="G90" s="220" t="s">
        <v>152</v>
      </c>
      <c r="H90" s="221">
        <v>7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3E-05</v>
      </c>
      <c r="R90" s="213">
        <f>Q90*H90</f>
        <v>0.00021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606</v>
      </c>
    </row>
    <row r="91" spans="1:65" s="2" customFormat="1" ht="12">
      <c r="A91" s="38"/>
      <c r="B91" s="39"/>
      <c r="C91" s="204" t="s">
        <v>158</v>
      </c>
      <c r="D91" s="204" t="s">
        <v>135</v>
      </c>
      <c r="E91" s="205" t="s">
        <v>273</v>
      </c>
      <c r="F91" s="206" t="s">
        <v>274</v>
      </c>
      <c r="G91" s="207" t="s">
        <v>152</v>
      </c>
      <c r="H91" s="208">
        <v>66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275</v>
      </c>
    </row>
    <row r="92" spans="1:65" s="2" customFormat="1" ht="12">
      <c r="A92" s="38"/>
      <c r="B92" s="39"/>
      <c r="C92" s="217" t="s">
        <v>162</v>
      </c>
      <c r="D92" s="217" t="s">
        <v>142</v>
      </c>
      <c r="E92" s="218" t="s">
        <v>276</v>
      </c>
      <c r="F92" s="219" t="s">
        <v>277</v>
      </c>
      <c r="G92" s="220" t="s">
        <v>152</v>
      </c>
      <c r="H92" s="221">
        <v>66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9E-05</v>
      </c>
      <c r="R92" s="213">
        <f>Q92*H92</f>
        <v>0.00594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278</v>
      </c>
    </row>
    <row r="93" spans="1:65" s="2" customFormat="1" ht="12">
      <c r="A93" s="38"/>
      <c r="B93" s="39"/>
      <c r="C93" s="204" t="s">
        <v>166</v>
      </c>
      <c r="D93" s="204" t="s">
        <v>135</v>
      </c>
      <c r="E93" s="205" t="s">
        <v>286</v>
      </c>
      <c r="F93" s="206" t="s">
        <v>287</v>
      </c>
      <c r="G93" s="207" t="s">
        <v>138</v>
      </c>
      <c r="H93" s="208">
        <v>740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607</v>
      </c>
    </row>
    <row r="94" spans="1:65" s="2" customFormat="1" ht="12">
      <c r="A94" s="38"/>
      <c r="B94" s="39"/>
      <c r="C94" s="217" t="s">
        <v>170</v>
      </c>
      <c r="D94" s="217" t="s">
        <v>142</v>
      </c>
      <c r="E94" s="218" t="s">
        <v>289</v>
      </c>
      <c r="F94" s="219" t="s">
        <v>290</v>
      </c>
      <c r="G94" s="220" t="s">
        <v>138</v>
      </c>
      <c r="H94" s="221">
        <v>851</v>
      </c>
      <c r="I94" s="222"/>
      <c r="J94" s="223">
        <f>ROUND(I94*H94,2)</f>
        <v>0</v>
      </c>
      <c r="K94" s="219" t="s">
        <v>139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0.00012</v>
      </c>
      <c r="R94" s="213">
        <f>Q94*H94</f>
        <v>0.10212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291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608</v>
      </c>
      <c r="G95" s="228"/>
      <c r="H95" s="231">
        <v>851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174</v>
      </c>
      <c r="D96" s="204" t="s">
        <v>135</v>
      </c>
      <c r="E96" s="205" t="s">
        <v>293</v>
      </c>
      <c r="F96" s="206" t="s">
        <v>294</v>
      </c>
      <c r="G96" s="207" t="s">
        <v>138</v>
      </c>
      <c r="H96" s="208">
        <v>925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295</v>
      </c>
    </row>
    <row r="97" spans="1:65" s="2" customFormat="1" ht="12">
      <c r="A97" s="38"/>
      <c r="B97" s="39"/>
      <c r="C97" s="217" t="s">
        <v>178</v>
      </c>
      <c r="D97" s="217" t="s">
        <v>142</v>
      </c>
      <c r="E97" s="218" t="s">
        <v>296</v>
      </c>
      <c r="F97" s="219" t="s">
        <v>297</v>
      </c>
      <c r="G97" s="220" t="s">
        <v>138</v>
      </c>
      <c r="H97" s="221">
        <v>1063.75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0.1808375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298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609</v>
      </c>
      <c r="G98" s="228"/>
      <c r="H98" s="231">
        <v>1063.75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182</v>
      </c>
      <c r="D99" s="204" t="s">
        <v>135</v>
      </c>
      <c r="E99" s="205" t="s">
        <v>610</v>
      </c>
      <c r="F99" s="206" t="s">
        <v>611</v>
      </c>
      <c r="G99" s="207" t="s">
        <v>138</v>
      </c>
      <c r="H99" s="208">
        <v>40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612</v>
      </c>
    </row>
    <row r="100" spans="1:65" s="2" customFormat="1" ht="12">
      <c r="A100" s="38"/>
      <c r="B100" s="39"/>
      <c r="C100" s="217" t="s">
        <v>188</v>
      </c>
      <c r="D100" s="217" t="s">
        <v>142</v>
      </c>
      <c r="E100" s="218" t="s">
        <v>613</v>
      </c>
      <c r="F100" s="219" t="s">
        <v>614</v>
      </c>
      <c r="G100" s="220" t="s">
        <v>138</v>
      </c>
      <c r="H100" s="221">
        <v>46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0.00016</v>
      </c>
      <c r="R100" s="213">
        <f>Q100*H100</f>
        <v>0.00736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615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616</v>
      </c>
      <c r="G101" s="228"/>
      <c r="H101" s="231">
        <v>46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192</v>
      </c>
      <c r="D102" s="204" t="s">
        <v>135</v>
      </c>
      <c r="E102" s="205" t="s">
        <v>617</v>
      </c>
      <c r="F102" s="206" t="s">
        <v>618</v>
      </c>
      <c r="G102" s="207" t="s">
        <v>152</v>
      </c>
      <c r="H102" s="208">
        <v>27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619</v>
      </c>
    </row>
    <row r="103" spans="1:65" s="2" customFormat="1" ht="21.75" customHeight="1">
      <c r="A103" s="38"/>
      <c r="B103" s="39"/>
      <c r="C103" s="217" t="s">
        <v>196</v>
      </c>
      <c r="D103" s="217" t="s">
        <v>142</v>
      </c>
      <c r="E103" s="218" t="s">
        <v>620</v>
      </c>
      <c r="F103" s="219" t="s">
        <v>621</v>
      </c>
      <c r="G103" s="220" t="s">
        <v>152</v>
      </c>
      <c r="H103" s="221">
        <v>27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5E-05</v>
      </c>
      <c r="R103" s="213">
        <f>Q103*H103</f>
        <v>0.00135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622</v>
      </c>
    </row>
    <row r="104" spans="1:65" s="2" customFormat="1" ht="12">
      <c r="A104" s="38"/>
      <c r="B104" s="39"/>
      <c r="C104" s="204" t="s">
        <v>8</v>
      </c>
      <c r="D104" s="204" t="s">
        <v>135</v>
      </c>
      <c r="E104" s="205" t="s">
        <v>406</v>
      </c>
      <c r="F104" s="206" t="s">
        <v>407</v>
      </c>
      <c r="G104" s="207" t="s">
        <v>152</v>
      </c>
      <c r="H104" s="208">
        <v>7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408</v>
      </c>
    </row>
    <row r="105" spans="1:65" s="2" customFormat="1" ht="12">
      <c r="A105" s="38"/>
      <c r="B105" s="39"/>
      <c r="C105" s="217" t="s">
        <v>140</v>
      </c>
      <c r="D105" s="217" t="s">
        <v>142</v>
      </c>
      <c r="E105" s="218" t="s">
        <v>410</v>
      </c>
      <c r="F105" s="219" t="s">
        <v>411</v>
      </c>
      <c r="G105" s="220" t="s">
        <v>152</v>
      </c>
      <c r="H105" s="221">
        <v>7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5E-05</v>
      </c>
      <c r="R105" s="213">
        <f>Q105*H105</f>
        <v>0.00035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623</v>
      </c>
    </row>
    <row r="106" spans="1:65" s="2" customFormat="1" ht="16.5" customHeight="1">
      <c r="A106" s="38"/>
      <c r="B106" s="39"/>
      <c r="C106" s="217" t="s">
        <v>208</v>
      </c>
      <c r="D106" s="217" t="s">
        <v>142</v>
      </c>
      <c r="E106" s="218" t="s">
        <v>444</v>
      </c>
      <c r="F106" s="219" t="s">
        <v>445</v>
      </c>
      <c r="G106" s="220" t="s">
        <v>152</v>
      </c>
      <c r="H106" s="221">
        <v>7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3E-05</v>
      </c>
      <c r="R106" s="213">
        <f>Q106*H106</f>
        <v>0.00021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624</v>
      </c>
    </row>
    <row r="107" spans="1:65" s="2" customFormat="1" ht="16.5" customHeight="1">
      <c r="A107" s="38"/>
      <c r="B107" s="39"/>
      <c r="C107" s="217" t="s">
        <v>308</v>
      </c>
      <c r="D107" s="217" t="s">
        <v>142</v>
      </c>
      <c r="E107" s="218" t="s">
        <v>625</v>
      </c>
      <c r="F107" s="219" t="s">
        <v>626</v>
      </c>
      <c r="G107" s="220" t="s">
        <v>152</v>
      </c>
      <c r="H107" s="221">
        <v>27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3E-05</v>
      </c>
      <c r="R107" s="213">
        <f>Q107*H107</f>
        <v>0.0008100000000000001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627</v>
      </c>
    </row>
    <row r="108" spans="1:65" s="2" customFormat="1" ht="12">
      <c r="A108" s="38"/>
      <c r="B108" s="39"/>
      <c r="C108" s="204" t="s">
        <v>312</v>
      </c>
      <c r="D108" s="204" t="s">
        <v>135</v>
      </c>
      <c r="E108" s="205" t="s">
        <v>628</v>
      </c>
      <c r="F108" s="206" t="s">
        <v>629</v>
      </c>
      <c r="G108" s="207" t="s">
        <v>152</v>
      </c>
      <c r="H108" s="208">
        <v>344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630</v>
      </c>
    </row>
    <row r="109" spans="1:65" s="2" customFormat="1" ht="12">
      <c r="A109" s="38"/>
      <c r="B109" s="39"/>
      <c r="C109" s="217" t="s">
        <v>314</v>
      </c>
      <c r="D109" s="217" t="s">
        <v>142</v>
      </c>
      <c r="E109" s="218" t="s">
        <v>432</v>
      </c>
      <c r="F109" s="219" t="s">
        <v>433</v>
      </c>
      <c r="G109" s="220" t="s">
        <v>152</v>
      </c>
      <c r="H109" s="221">
        <v>173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7E-05</v>
      </c>
      <c r="R109" s="213">
        <f>Q109*H109</f>
        <v>0.01211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631</v>
      </c>
    </row>
    <row r="110" spans="1:47" s="2" customFormat="1" ht="12">
      <c r="A110" s="38"/>
      <c r="B110" s="39"/>
      <c r="C110" s="40"/>
      <c r="D110" s="229" t="s">
        <v>186</v>
      </c>
      <c r="E110" s="40"/>
      <c r="F110" s="238" t="s">
        <v>632</v>
      </c>
      <c r="G110" s="40"/>
      <c r="H110" s="40"/>
      <c r="I110" s="239"/>
      <c r="J110" s="40"/>
      <c r="K110" s="40"/>
      <c r="L110" s="44"/>
      <c r="M110" s="240"/>
      <c r="N110" s="24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186</v>
      </c>
      <c r="AU110" s="17" t="s">
        <v>79</v>
      </c>
    </row>
    <row r="111" spans="1:65" s="2" customFormat="1" ht="12">
      <c r="A111" s="38"/>
      <c r="B111" s="39"/>
      <c r="C111" s="217" t="s">
        <v>7</v>
      </c>
      <c r="D111" s="217" t="s">
        <v>142</v>
      </c>
      <c r="E111" s="218" t="s">
        <v>440</v>
      </c>
      <c r="F111" s="219" t="s">
        <v>441</v>
      </c>
      <c r="G111" s="220" t="s">
        <v>152</v>
      </c>
      <c r="H111" s="221">
        <v>2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7E-05</v>
      </c>
      <c r="R111" s="213">
        <f>Q111*H111</f>
        <v>0.00014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633</v>
      </c>
    </row>
    <row r="112" spans="1:47" s="2" customFormat="1" ht="12">
      <c r="A112" s="38"/>
      <c r="B112" s="39"/>
      <c r="C112" s="40"/>
      <c r="D112" s="229" t="s">
        <v>186</v>
      </c>
      <c r="E112" s="40"/>
      <c r="F112" s="238" t="s">
        <v>632</v>
      </c>
      <c r="G112" s="40"/>
      <c r="H112" s="40"/>
      <c r="I112" s="239"/>
      <c r="J112" s="40"/>
      <c r="K112" s="40"/>
      <c r="L112" s="44"/>
      <c r="M112" s="240"/>
      <c r="N112" s="24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186</v>
      </c>
      <c r="AU112" s="17" t="s">
        <v>79</v>
      </c>
    </row>
    <row r="113" spans="1:65" s="2" customFormat="1" ht="12">
      <c r="A113" s="38"/>
      <c r="B113" s="39"/>
      <c r="C113" s="217" t="s">
        <v>320</v>
      </c>
      <c r="D113" s="217" t="s">
        <v>142</v>
      </c>
      <c r="E113" s="218" t="s">
        <v>432</v>
      </c>
      <c r="F113" s="219" t="s">
        <v>433</v>
      </c>
      <c r="G113" s="220" t="s">
        <v>152</v>
      </c>
      <c r="H113" s="221">
        <v>130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7E-05</v>
      </c>
      <c r="R113" s="213">
        <f>Q113*H113</f>
        <v>0.009099999999999999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634</v>
      </c>
    </row>
    <row r="114" spans="1:47" s="2" customFormat="1" ht="12">
      <c r="A114" s="38"/>
      <c r="B114" s="39"/>
      <c r="C114" s="40"/>
      <c r="D114" s="229" t="s">
        <v>186</v>
      </c>
      <c r="E114" s="40"/>
      <c r="F114" s="238" t="s">
        <v>635</v>
      </c>
      <c r="G114" s="40"/>
      <c r="H114" s="40"/>
      <c r="I114" s="239"/>
      <c r="J114" s="40"/>
      <c r="K114" s="40"/>
      <c r="L114" s="44"/>
      <c r="M114" s="240"/>
      <c r="N114" s="24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186</v>
      </c>
      <c r="AU114" s="17" t="s">
        <v>79</v>
      </c>
    </row>
    <row r="115" spans="1:65" s="2" customFormat="1" ht="12">
      <c r="A115" s="38"/>
      <c r="B115" s="39"/>
      <c r="C115" s="217" t="s">
        <v>324</v>
      </c>
      <c r="D115" s="217" t="s">
        <v>142</v>
      </c>
      <c r="E115" s="218" t="s">
        <v>440</v>
      </c>
      <c r="F115" s="219" t="s">
        <v>441</v>
      </c>
      <c r="G115" s="220" t="s">
        <v>152</v>
      </c>
      <c r="H115" s="221">
        <v>39</v>
      </c>
      <c r="I115" s="222"/>
      <c r="J115" s="223">
        <f>ROUND(I115*H115,2)</f>
        <v>0</v>
      </c>
      <c r="K115" s="219" t="s">
        <v>139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7E-05</v>
      </c>
      <c r="R115" s="213">
        <f>Q115*H115</f>
        <v>0.00273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636</v>
      </c>
    </row>
    <row r="116" spans="1:47" s="2" customFormat="1" ht="12">
      <c r="A116" s="38"/>
      <c r="B116" s="39"/>
      <c r="C116" s="40"/>
      <c r="D116" s="229" t="s">
        <v>186</v>
      </c>
      <c r="E116" s="40"/>
      <c r="F116" s="238" t="s">
        <v>635</v>
      </c>
      <c r="G116" s="40"/>
      <c r="H116" s="40"/>
      <c r="I116" s="239"/>
      <c r="J116" s="40"/>
      <c r="K116" s="40"/>
      <c r="L116" s="44"/>
      <c r="M116" s="240"/>
      <c r="N116" s="24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186</v>
      </c>
      <c r="AU116" s="17" t="s">
        <v>79</v>
      </c>
    </row>
    <row r="117" spans="1:65" s="2" customFormat="1" ht="16.5" customHeight="1">
      <c r="A117" s="38"/>
      <c r="B117" s="39"/>
      <c r="C117" s="217" t="s">
        <v>328</v>
      </c>
      <c r="D117" s="217" t="s">
        <v>142</v>
      </c>
      <c r="E117" s="218" t="s">
        <v>456</v>
      </c>
      <c r="F117" s="219" t="s">
        <v>457</v>
      </c>
      <c r="G117" s="220" t="s">
        <v>152</v>
      </c>
      <c r="H117" s="221">
        <v>80</v>
      </c>
      <c r="I117" s="222"/>
      <c r="J117" s="223">
        <f>ROUND(I117*H117,2)</f>
        <v>0</v>
      </c>
      <c r="K117" s="219" t="s">
        <v>139</v>
      </c>
      <c r="L117" s="224"/>
      <c r="M117" s="225" t="s">
        <v>19</v>
      </c>
      <c r="N117" s="226" t="s">
        <v>40</v>
      </c>
      <c r="O117" s="84"/>
      <c r="P117" s="213">
        <f>O117*H117</f>
        <v>0</v>
      </c>
      <c r="Q117" s="213">
        <v>1E-05</v>
      </c>
      <c r="R117" s="213">
        <f>Q117*H117</f>
        <v>0.0008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145</v>
      </c>
      <c r="AT117" s="215" t="s">
        <v>142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637</v>
      </c>
    </row>
    <row r="118" spans="1:65" s="2" customFormat="1" ht="21.75" customHeight="1">
      <c r="A118" s="38"/>
      <c r="B118" s="39"/>
      <c r="C118" s="217" t="s">
        <v>330</v>
      </c>
      <c r="D118" s="217" t="s">
        <v>142</v>
      </c>
      <c r="E118" s="218" t="s">
        <v>638</v>
      </c>
      <c r="F118" s="219" t="s">
        <v>639</v>
      </c>
      <c r="G118" s="220" t="s">
        <v>152</v>
      </c>
      <c r="H118" s="221">
        <v>15</v>
      </c>
      <c r="I118" s="222"/>
      <c r="J118" s="223">
        <f>ROUND(I118*H118,2)</f>
        <v>0</v>
      </c>
      <c r="K118" s="219" t="s">
        <v>139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2E-05</v>
      </c>
      <c r="R118" s="213">
        <f>Q118*H118</f>
        <v>0.00030000000000000003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640</v>
      </c>
    </row>
    <row r="119" spans="1:65" s="2" customFormat="1" ht="21.75" customHeight="1">
      <c r="A119" s="38"/>
      <c r="B119" s="39"/>
      <c r="C119" s="217" t="s">
        <v>334</v>
      </c>
      <c r="D119" s="217" t="s">
        <v>142</v>
      </c>
      <c r="E119" s="218" t="s">
        <v>641</v>
      </c>
      <c r="F119" s="219" t="s">
        <v>642</v>
      </c>
      <c r="G119" s="220" t="s">
        <v>152</v>
      </c>
      <c r="H119" s="221">
        <v>3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3E-05</v>
      </c>
      <c r="R119" s="213">
        <f>Q119*H119</f>
        <v>9E-05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643</v>
      </c>
    </row>
    <row r="120" spans="1:65" s="2" customFormat="1" ht="21.75" customHeight="1">
      <c r="A120" s="38"/>
      <c r="B120" s="39"/>
      <c r="C120" s="217" t="s">
        <v>336</v>
      </c>
      <c r="D120" s="217" t="s">
        <v>142</v>
      </c>
      <c r="E120" s="218" t="s">
        <v>644</v>
      </c>
      <c r="F120" s="219" t="s">
        <v>645</v>
      </c>
      <c r="G120" s="220" t="s">
        <v>152</v>
      </c>
      <c r="H120" s="221">
        <v>1</v>
      </c>
      <c r="I120" s="222"/>
      <c r="J120" s="223">
        <f>ROUND(I120*H120,2)</f>
        <v>0</v>
      </c>
      <c r="K120" s="219" t="s">
        <v>139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4E-05</v>
      </c>
      <c r="R120" s="213">
        <f>Q120*H120</f>
        <v>4E-05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646</v>
      </c>
    </row>
    <row r="121" spans="1:65" s="2" customFormat="1" ht="21.75" customHeight="1">
      <c r="A121" s="38"/>
      <c r="B121" s="39"/>
      <c r="C121" s="217" t="s">
        <v>338</v>
      </c>
      <c r="D121" s="217" t="s">
        <v>142</v>
      </c>
      <c r="E121" s="218" t="s">
        <v>647</v>
      </c>
      <c r="F121" s="219" t="s">
        <v>648</v>
      </c>
      <c r="G121" s="220" t="s">
        <v>152</v>
      </c>
      <c r="H121" s="221">
        <v>51</v>
      </c>
      <c r="I121" s="222"/>
      <c r="J121" s="223">
        <f>ROUND(I121*H121,2)</f>
        <v>0</v>
      </c>
      <c r="K121" s="219" t="s">
        <v>139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6E-05</v>
      </c>
      <c r="R121" s="213">
        <f>Q121*H121</f>
        <v>0.0030600000000000002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649</v>
      </c>
    </row>
    <row r="122" spans="1:65" s="2" customFormat="1" ht="12">
      <c r="A122" s="38"/>
      <c r="B122" s="39"/>
      <c r="C122" s="204" t="s">
        <v>342</v>
      </c>
      <c r="D122" s="204" t="s">
        <v>135</v>
      </c>
      <c r="E122" s="205" t="s">
        <v>650</v>
      </c>
      <c r="F122" s="206" t="s">
        <v>651</v>
      </c>
      <c r="G122" s="207" t="s">
        <v>152</v>
      </c>
      <c r="H122" s="208">
        <v>8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652</v>
      </c>
    </row>
    <row r="123" spans="1:65" s="2" customFormat="1" ht="16.5" customHeight="1">
      <c r="A123" s="38"/>
      <c r="B123" s="39"/>
      <c r="C123" s="217" t="s">
        <v>346</v>
      </c>
      <c r="D123" s="217" t="s">
        <v>142</v>
      </c>
      <c r="E123" s="218" t="s">
        <v>653</v>
      </c>
      <c r="F123" s="219" t="s">
        <v>654</v>
      </c>
      <c r="G123" s="220" t="s">
        <v>152</v>
      </c>
      <c r="H123" s="221">
        <v>8</v>
      </c>
      <c r="I123" s="222"/>
      <c r="J123" s="223">
        <f>ROUND(I123*H123,2)</f>
        <v>0</v>
      </c>
      <c r="K123" s="219" t="s">
        <v>263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0.0005</v>
      </c>
      <c r="R123" s="213">
        <f>Q123*H123</f>
        <v>0.004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655</v>
      </c>
    </row>
    <row r="124" spans="1:65" s="2" customFormat="1" ht="12">
      <c r="A124" s="38"/>
      <c r="B124" s="39"/>
      <c r="C124" s="204" t="s">
        <v>348</v>
      </c>
      <c r="D124" s="204" t="s">
        <v>135</v>
      </c>
      <c r="E124" s="205" t="s">
        <v>656</v>
      </c>
      <c r="F124" s="206" t="s">
        <v>657</v>
      </c>
      <c r="G124" s="207" t="s">
        <v>152</v>
      </c>
      <c r="H124" s="208">
        <v>106</v>
      </c>
      <c r="I124" s="209"/>
      <c r="J124" s="210">
        <f>ROUND(I124*H124,2)</f>
        <v>0</v>
      </c>
      <c r="K124" s="206" t="s">
        <v>139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140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658</v>
      </c>
    </row>
    <row r="125" spans="1:65" s="2" customFormat="1" ht="44.25" customHeight="1">
      <c r="A125" s="38"/>
      <c r="B125" s="39"/>
      <c r="C125" s="204" t="s">
        <v>145</v>
      </c>
      <c r="D125" s="204" t="s">
        <v>135</v>
      </c>
      <c r="E125" s="205" t="s">
        <v>659</v>
      </c>
      <c r="F125" s="206" t="s">
        <v>660</v>
      </c>
      <c r="G125" s="207" t="s">
        <v>152</v>
      </c>
      <c r="H125" s="208">
        <v>106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140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661</v>
      </c>
    </row>
    <row r="126" spans="1:65" s="2" customFormat="1" ht="44.25" customHeight="1">
      <c r="A126" s="38"/>
      <c r="B126" s="39"/>
      <c r="C126" s="204" t="s">
        <v>355</v>
      </c>
      <c r="D126" s="204" t="s">
        <v>135</v>
      </c>
      <c r="E126" s="205" t="s">
        <v>485</v>
      </c>
      <c r="F126" s="206" t="s">
        <v>486</v>
      </c>
      <c r="G126" s="207" t="s">
        <v>152</v>
      </c>
      <c r="H126" s="208">
        <v>8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662</v>
      </c>
    </row>
    <row r="127" spans="1:63" s="12" customFormat="1" ht="25.9" customHeight="1">
      <c r="A127" s="12"/>
      <c r="B127" s="188"/>
      <c r="C127" s="189"/>
      <c r="D127" s="190" t="s">
        <v>68</v>
      </c>
      <c r="E127" s="191" t="s">
        <v>142</v>
      </c>
      <c r="F127" s="191" t="s">
        <v>238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</f>
        <v>0</v>
      </c>
      <c r="Q127" s="196"/>
      <c r="R127" s="197">
        <f>R128</f>
        <v>0.06269999999999999</v>
      </c>
      <c r="S127" s="196"/>
      <c r="T127" s="198">
        <f>T128</f>
        <v>0.9898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149</v>
      </c>
      <c r="AT127" s="200" t="s">
        <v>68</v>
      </c>
      <c r="AU127" s="200" t="s">
        <v>69</v>
      </c>
      <c r="AY127" s="199" t="s">
        <v>132</v>
      </c>
      <c r="BK127" s="201">
        <f>BK128</f>
        <v>0</v>
      </c>
    </row>
    <row r="128" spans="1:63" s="12" customFormat="1" ht="22.8" customHeight="1">
      <c r="A128" s="12"/>
      <c r="B128" s="188"/>
      <c r="C128" s="189"/>
      <c r="D128" s="190" t="s">
        <v>68</v>
      </c>
      <c r="E128" s="202" t="s">
        <v>239</v>
      </c>
      <c r="F128" s="202" t="s">
        <v>240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SUM(P129:P133)</f>
        <v>0</v>
      </c>
      <c r="Q128" s="196"/>
      <c r="R128" s="197">
        <f>SUM(R129:R133)</f>
        <v>0.06269999999999999</v>
      </c>
      <c r="S128" s="196"/>
      <c r="T128" s="198">
        <f>SUM(T129:T133)</f>
        <v>0.9898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149</v>
      </c>
      <c r="AT128" s="200" t="s">
        <v>68</v>
      </c>
      <c r="AU128" s="200" t="s">
        <v>77</v>
      </c>
      <c r="AY128" s="199" t="s">
        <v>132</v>
      </c>
      <c r="BK128" s="201">
        <f>SUM(BK129:BK133)</f>
        <v>0</v>
      </c>
    </row>
    <row r="129" spans="1:65" s="2" customFormat="1" ht="12">
      <c r="A129" s="38"/>
      <c r="B129" s="39"/>
      <c r="C129" s="204" t="s">
        <v>359</v>
      </c>
      <c r="D129" s="204" t="s">
        <v>135</v>
      </c>
      <c r="E129" s="205" t="s">
        <v>507</v>
      </c>
      <c r="F129" s="206" t="s">
        <v>508</v>
      </c>
      <c r="G129" s="207" t="s">
        <v>138</v>
      </c>
      <c r="H129" s="208">
        <v>418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0.00015</v>
      </c>
      <c r="R129" s="213">
        <f>Q129*H129</f>
        <v>0.06269999999999999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243</v>
      </c>
      <c r="AT129" s="215" t="s">
        <v>135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243</v>
      </c>
      <c r="BM129" s="215" t="s">
        <v>509</v>
      </c>
    </row>
    <row r="130" spans="1:65" s="2" customFormat="1" ht="12">
      <c r="A130" s="38"/>
      <c r="B130" s="39"/>
      <c r="C130" s="204" t="s">
        <v>363</v>
      </c>
      <c r="D130" s="204" t="s">
        <v>135</v>
      </c>
      <c r="E130" s="205" t="s">
        <v>663</v>
      </c>
      <c r="F130" s="206" t="s">
        <v>664</v>
      </c>
      <c r="G130" s="207" t="s">
        <v>152</v>
      </c>
      <c r="H130" s="208">
        <v>24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0.004</v>
      </c>
      <c r="T130" s="214">
        <f>S130*H130</f>
        <v>0.096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243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243</v>
      </c>
      <c r="BM130" s="215" t="s">
        <v>665</v>
      </c>
    </row>
    <row r="131" spans="1:65" s="2" customFormat="1" ht="12">
      <c r="A131" s="38"/>
      <c r="B131" s="39"/>
      <c r="C131" s="204" t="s">
        <v>367</v>
      </c>
      <c r="D131" s="204" t="s">
        <v>135</v>
      </c>
      <c r="E131" s="205" t="s">
        <v>511</v>
      </c>
      <c r="F131" s="206" t="s">
        <v>512</v>
      </c>
      <c r="G131" s="207" t="s">
        <v>152</v>
      </c>
      <c r="H131" s="208">
        <v>3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0.016</v>
      </c>
      <c r="T131" s="214">
        <f>S131*H131</f>
        <v>0.048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243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243</v>
      </c>
      <c r="BM131" s="215" t="s">
        <v>513</v>
      </c>
    </row>
    <row r="132" spans="1:65" s="2" customFormat="1" ht="12">
      <c r="A132" s="38"/>
      <c r="B132" s="39"/>
      <c r="C132" s="204" t="s">
        <v>371</v>
      </c>
      <c r="D132" s="204" t="s">
        <v>135</v>
      </c>
      <c r="E132" s="205" t="s">
        <v>515</v>
      </c>
      <c r="F132" s="206" t="s">
        <v>516</v>
      </c>
      <c r="G132" s="207" t="s">
        <v>152</v>
      </c>
      <c r="H132" s="208">
        <v>196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5E-05</v>
      </c>
      <c r="T132" s="214">
        <f>S132*H132</f>
        <v>0.0098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243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243</v>
      </c>
      <c r="BM132" s="215" t="s">
        <v>517</v>
      </c>
    </row>
    <row r="133" spans="1:65" s="2" customFormat="1" ht="33" customHeight="1">
      <c r="A133" s="38"/>
      <c r="B133" s="39"/>
      <c r="C133" s="204" t="s">
        <v>376</v>
      </c>
      <c r="D133" s="204" t="s">
        <v>135</v>
      </c>
      <c r="E133" s="205" t="s">
        <v>519</v>
      </c>
      <c r="F133" s="206" t="s">
        <v>520</v>
      </c>
      <c r="G133" s="207" t="s">
        <v>138</v>
      </c>
      <c r="H133" s="208">
        <v>418</v>
      </c>
      <c r="I133" s="209"/>
      <c r="J133" s="210">
        <f>ROUND(I133*H133,2)</f>
        <v>0</v>
      </c>
      <c r="K133" s="206" t="s">
        <v>139</v>
      </c>
      <c r="L133" s="44"/>
      <c r="M133" s="211" t="s">
        <v>19</v>
      </c>
      <c r="N133" s="212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0.002</v>
      </c>
      <c r="T133" s="214">
        <f>S133*H133</f>
        <v>0.836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243</v>
      </c>
      <c r="AT133" s="215" t="s">
        <v>135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243</v>
      </c>
      <c r="BM133" s="215" t="s">
        <v>521</v>
      </c>
    </row>
    <row r="134" spans="1:63" s="12" customFormat="1" ht="25.9" customHeight="1">
      <c r="A134" s="12"/>
      <c r="B134" s="188"/>
      <c r="C134" s="189"/>
      <c r="D134" s="190" t="s">
        <v>68</v>
      </c>
      <c r="E134" s="191" t="s">
        <v>206</v>
      </c>
      <c r="F134" s="191" t="s">
        <v>207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SUM(P135:P138)</f>
        <v>0</v>
      </c>
      <c r="Q134" s="196"/>
      <c r="R134" s="197">
        <f>SUM(R135:R138)</f>
        <v>0</v>
      </c>
      <c r="S134" s="196"/>
      <c r="T134" s="198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154</v>
      </c>
      <c r="AT134" s="200" t="s">
        <v>68</v>
      </c>
      <c r="AU134" s="200" t="s">
        <v>69</v>
      </c>
      <c r="AY134" s="199" t="s">
        <v>132</v>
      </c>
      <c r="BK134" s="201">
        <f>SUM(BK135:BK138)</f>
        <v>0</v>
      </c>
    </row>
    <row r="135" spans="1:65" s="2" customFormat="1" ht="12">
      <c r="A135" s="38"/>
      <c r="B135" s="39"/>
      <c r="C135" s="204" t="s">
        <v>380</v>
      </c>
      <c r="D135" s="204" t="s">
        <v>135</v>
      </c>
      <c r="E135" s="205" t="s">
        <v>523</v>
      </c>
      <c r="F135" s="206" t="s">
        <v>524</v>
      </c>
      <c r="G135" s="207" t="s">
        <v>211</v>
      </c>
      <c r="H135" s="208">
        <v>40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212</v>
      </c>
      <c r="AT135" s="215" t="s">
        <v>135</v>
      </c>
      <c r="AU135" s="215" t="s">
        <v>77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212</v>
      </c>
      <c r="BM135" s="215" t="s">
        <v>534</v>
      </c>
    </row>
    <row r="136" spans="1:47" s="2" customFormat="1" ht="12">
      <c r="A136" s="38"/>
      <c r="B136" s="39"/>
      <c r="C136" s="40"/>
      <c r="D136" s="229" t="s">
        <v>186</v>
      </c>
      <c r="E136" s="40"/>
      <c r="F136" s="238" t="s">
        <v>535</v>
      </c>
      <c r="G136" s="40"/>
      <c r="H136" s="40"/>
      <c r="I136" s="239"/>
      <c r="J136" s="40"/>
      <c r="K136" s="40"/>
      <c r="L136" s="44"/>
      <c r="M136" s="240"/>
      <c r="N136" s="24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186</v>
      </c>
      <c r="AU136" s="17" t="s">
        <v>77</v>
      </c>
    </row>
    <row r="137" spans="1:65" s="2" customFormat="1" ht="16.5" customHeight="1">
      <c r="A137" s="38"/>
      <c r="B137" s="39"/>
      <c r="C137" s="204" t="s">
        <v>385</v>
      </c>
      <c r="D137" s="204" t="s">
        <v>135</v>
      </c>
      <c r="E137" s="205" t="s">
        <v>537</v>
      </c>
      <c r="F137" s="206" t="s">
        <v>538</v>
      </c>
      <c r="G137" s="207" t="s">
        <v>211</v>
      </c>
      <c r="H137" s="208">
        <v>150</v>
      </c>
      <c r="I137" s="209"/>
      <c r="J137" s="210">
        <f>ROUND(I137*H137,2)</f>
        <v>0</v>
      </c>
      <c r="K137" s="206" t="s">
        <v>263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212</v>
      </c>
      <c r="AT137" s="215" t="s">
        <v>135</v>
      </c>
      <c r="AU137" s="215" t="s">
        <v>77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212</v>
      </c>
      <c r="BM137" s="215" t="s">
        <v>666</v>
      </c>
    </row>
    <row r="138" spans="1:65" s="2" customFormat="1" ht="12">
      <c r="A138" s="38"/>
      <c r="B138" s="39"/>
      <c r="C138" s="204" t="s">
        <v>389</v>
      </c>
      <c r="D138" s="204" t="s">
        <v>135</v>
      </c>
      <c r="E138" s="205" t="s">
        <v>209</v>
      </c>
      <c r="F138" s="206" t="s">
        <v>210</v>
      </c>
      <c r="G138" s="207" t="s">
        <v>211</v>
      </c>
      <c r="H138" s="208">
        <v>20</v>
      </c>
      <c r="I138" s="209"/>
      <c r="J138" s="210">
        <f>ROUND(I138*H138,2)</f>
        <v>0</v>
      </c>
      <c r="K138" s="206" t="s">
        <v>139</v>
      </c>
      <c r="L138" s="44"/>
      <c r="M138" s="242" t="s">
        <v>19</v>
      </c>
      <c r="N138" s="243" t="s">
        <v>40</v>
      </c>
      <c r="O138" s="244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212</v>
      </c>
      <c r="AT138" s="215" t="s">
        <v>135</v>
      </c>
      <c r="AU138" s="215" t="s">
        <v>77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212</v>
      </c>
      <c r="BM138" s="215" t="s">
        <v>667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3:K13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668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ROUND((SUM(BE84:BE144)),2)</f>
        <v>0</v>
      </c>
      <c r="G33" s="38"/>
      <c r="H33" s="38"/>
      <c r="I33" s="148">
        <v>0.21</v>
      </c>
      <c r="J33" s="147">
        <f>ROUND(((SUM(BE84:BE144))*I33),2)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ROUND((SUM(BF84:BF144)),2)</f>
        <v>0</v>
      </c>
      <c r="G34" s="38"/>
      <c r="H34" s="38"/>
      <c r="I34" s="148">
        <v>0.15</v>
      </c>
      <c r="J34" s="147">
        <f>ROUND(((SUM(BF84:BF144))*I34),2)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ROUND((SUM(BG84:BG144)),2)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ROUND((SUM(BH84:BH144)),2)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ROUND((SUM(BI84:BI144)),2)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SO.08 - 3.n.p._kanceláře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J133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J134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J140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SO.08 - 3.n.p._kanceláře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P85+P133+P140</f>
        <v>0</v>
      </c>
      <c r="Q84" s="96"/>
      <c r="R84" s="185">
        <f>R85+R133+R140</f>
        <v>0.39047750000000003</v>
      </c>
      <c r="S84" s="96"/>
      <c r="T84" s="186">
        <f>T85+T133+T140</f>
        <v>0.603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BK85+BK133+BK140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0.3553775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SUM(P87:P132)</f>
        <v>0</v>
      </c>
      <c r="Q86" s="196"/>
      <c r="R86" s="197">
        <f>SUM(R87:R132)</f>
        <v>0.3553775</v>
      </c>
      <c r="S86" s="196"/>
      <c r="T86" s="198">
        <f>SUM(T87:T132)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SUM(BK87:BK132)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595</v>
      </c>
      <c r="F87" s="206" t="s">
        <v>596</v>
      </c>
      <c r="G87" s="207" t="s">
        <v>152</v>
      </c>
      <c r="H87" s="208">
        <v>380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597</v>
      </c>
    </row>
    <row r="88" spans="1:65" s="2" customFormat="1" ht="21.75" customHeight="1">
      <c r="A88" s="38"/>
      <c r="B88" s="39"/>
      <c r="C88" s="217" t="s">
        <v>79</v>
      </c>
      <c r="D88" s="217" t="s">
        <v>142</v>
      </c>
      <c r="E88" s="218" t="s">
        <v>598</v>
      </c>
      <c r="F88" s="219" t="s">
        <v>599</v>
      </c>
      <c r="G88" s="220" t="s">
        <v>152</v>
      </c>
      <c r="H88" s="221">
        <v>380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4E-05</v>
      </c>
      <c r="R88" s="213">
        <f>Q88*H88</f>
        <v>0.015200000000000002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600</v>
      </c>
    </row>
    <row r="89" spans="1:65" s="2" customFormat="1" ht="44.25" customHeight="1">
      <c r="A89" s="38"/>
      <c r="B89" s="39"/>
      <c r="C89" s="204" t="s">
        <v>149</v>
      </c>
      <c r="D89" s="204" t="s">
        <v>135</v>
      </c>
      <c r="E89" s="205" t="s">
        <v>601</v>
      </c>
      <c r="F89" s="206" t="s">
        <v>602</v>
      </c>
      <c r="G89" s="207" t="s">
        <v>152</v>
      </c>
      <c r="H89" s="208">
        <v>5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603</v>
      </c>
    </row>
    <row r="90" spans="1:65" s="2" customFormat="1" ht="12">
      <c r="A90" s="38"/>
      <c r="B90" s="39"/>
      <c r="C90" s="217" t="s">
        <v>154</v>
      </c>
      <c r="D90" s="217" t="s">
        <v>142</v>
      </c>
      <c r="E90" s="218" t="s">
        <v>604</v>
      </c>
      <c r="F90" s="219" t="s">
        <v>605</v>
      </c>
      <c r="G90" s="220" t="s">
        <v>152</v>
      </c>
      <c r="H90" s="221">
        <v>5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3E-05</v>
      </c>
      <c r="R90" s="213">
        <f>Q90*H90</f>
        <v>0.00015000000000000001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606</v>
      </c>
    </row>
    <row r="91" spans="1:65" s="2" customFormat="1" ht="12">
      <c r="A91" s="38"/>
      <c r="B91" s="39"/>
      <c r="C91" s="204" t="s">
        <v>158</v>
      </c>
      <c r="D91" s="204" t="s">
        <v>135</v>
      </c>
      <c r="E91" s="205" t="s">
        <v>273</v>
      </c>
      <c r="F91" s="206" t="s">
        <v>274</v>
      </c>
      <c r="G91" s="207" t="s">
        <v>152</v>
      </c>
      <c r="H91" s="208">
        <v>85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275</v>
      </c>
    </row>
    <row r="92" spans="1:65" s="2" customFormat="1" ht="12">
      <c r="A92" s="38"/>
      <c r="B92" s="39"/>
      <c r="C92" s="217" t="s">
        <v>162</v>
      </c>
      <c r="D92" s="217" t="s">
        <v>142</v>
      </c>
      <c r="E92" s="218" t="s">
        <v>276</v>
      </c>
      <c r="F92" s="219" t="s">
        <v>277</v>
      </c>
      <c r="G92" s="220" t="s">
        <v>152</v>
      </c>
      <c r="H92" s="221">
        <v>85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9E-05</v>
      </c>
      <c r="R92" s="213">
        <f>Q92*H92</f>
        <v>0.0076500000000000005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278</v>
      </c>
    </row>
    <row r="93" spans="1:65" s="2" customFormat="1" ht="12">
      <c r="A93" s="38"/>
      <c r="B93" s="39"/>
      <c r="C93" s="204" t="s">
        <v>166</v>
      </c>
      <c r="D93" s="204" t="s">
        <v>135</v>
      </c>
      <c r="E93" s="205" t="s">
        <v>286</v>
      </c>
      <c r="F93" s="206" t="s">
        <v>287</v>
      </c>
      <c r="G93" s="207" t="s">
        <v>138</v>
      </c>
      <c r="H93" s="208">
        <v>770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669</v>
      </c>
    </row>
    <row r="94" spans="1:65" s="2" customFormat="1" ht="12">
      <c r="A94" s="38"/>
      <c r="B94" s="39"/>
      <c r="C94" s="217" t="s">
        <v>170</v>
      </c>
      <c r="D94" s="217" t="s">
        <v>142</v>
      </c>
      <c r="E94" s="218" t="s">
        <v>289</v>
      </c>
      <c r="F94" s="219" t="s">
        <v>290</v>
      </c>
      <c r="G94" s="220" t="s">
        <v>138</v>
      </c>
      <c r="H94" s="221">
        <v>885.5</v>
      </c>
      <c r="I94" s="222"/>
      <c r="J94" s="223">
        <f>ROUND(I94*H94,2)</f>
        <v>0</v>
      </c>
      <c r="K94" s="219" t="s">
        <v>139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0.00012</v>
      </c>
      <c r="R94" s="213">
        <f>Q94*H94</f>
        <v>0.10626000000000001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291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670</v>
      </c>
      <c r="G95" s="228"/>
      <c r="H95" s="231">
        <v>885.5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174</v>
      </c>
      <c r="D96" s="204" t="s">
        <v>135</v>
      </c>
      <c r="E96" s="205" t="s">
        <v>293</v>
      </c>
      <c r="F96" s="206" t="s">
        <v>294</v>
      </c>
      <c r="G96" s="207" t="s">
        <v>138</v>
      </c>
      <c r="H96" s="208">
        <v>905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295</v>
      </c>
    </row>
    <row r="97" spans="1:65" s="2" customFormat="1" ht="12">
      <c r="A97" s="38"/>
      <c r="B97" s="39"/>
      <c r="C97" s="217" t="s">
        <v>178</v>
      </c>
      <c r="D97" s="217" t="s">
        <v>142</v>
      </c>
      <c r="E97" s="218" t="s">
        <v>296</v>
      </c>
      <c r="F97" s="219" t="s">
        <v>297</v>
      </c>
      <c r="G97" s="220" t="s">
        <v>138</v>
      </c>
      <c r="H97" s="221">
        <v>1040.75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0.17692750000000002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298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671</v>
      </c>
      <c r="G98" s="228"/>
      <c r="H98" s="231">
        <v>1040.75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182</v>
      </c>
      <c r="D99" s="204" t="s">
        <v>135</v>
      </c>
      <c r="E99" s="205" t="s">
        <v>610</v>
      </c>
      <c r="F99" s="206" t="s">
        <v>611</v>
      </c>
      <c r="G99" s="207" t="s">
        <v>138</v>
      </c>
      <c r="H99" s="208">
        <v>10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612</v>
      </c>
    </row>
    <row r="100" spans="1:65" s="2" customFormat="1" ht="12">
      <c r="A100" s="38"/>
      <c r="B100" s="39"/>
      <c r="C100" s="217" t="s">
        <v>188</v>
      </c>
      <c r="D100" s="217" t="s">
        <v>142</v>
      </c>
      <c r="E100" s="218" t="s">
        <v>613</v>
      </c>
      <c r="F100" s="219" t="s">
        <v>614</v>
      </c>
      <c r="G100" s="220" t="s">
        <v>138</v>
      </c>
      <c r="H100" s="221">
        <v>11.5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0.00016</v>
      </c>
      <c r="R100" s="213">
        <f>Q100*H100</f>
        <v>0.00184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615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672</v>
      </c>
      <c r="G101" s="228"/>
      <c r="H101" s="231">
        <v>11.5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192</v>
      </c>
      <c r="D102" s="204" t="s">
        <v>135</v>
      </c>
      <c r="E102" s="205" t="s">
        <v>617</v>
      </c>
      <c r="F102" s="206" t="s">
        <v>618</v>
      </c>
      <c r="G102" s="207" t="s">
        <v>152</v>
      </c>
      <c r="H102" s="208">
        <v>22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619</v>
      </c>
    </row>
    <row r="103" spans="1:65" s="2" customFormat="1" ht="21.75" customHeight="1">
      <c r="A103" s="38"/>
      <c r="B103" s="39"/>
      <c r="C103" s="217" t="s">
        <v>196</v>
      </c>
      <c r="D103" s="217" t="s">
        <v>142</v>
      </c>
      <c r="E103" s="218" t="s">
        <v>620</v>
      </c>
      <c r="F103" s="219" t="s">
        <v>621</v>
      </c>
      <c r="G103" s="220" t="s">
        <v>152</v>
      </c>
      <c r="H103" s="221">
        <v>22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5E-05</v>
      </c>
      <c r="R103" s="213">
        <f>Q103*H103</f>
        <v>0.0011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673</v>
      </c>
    </row>
    <row r="104" spans="1:65" s="2" customFormat="1" ht="12">
      <c r="A104" s="38"/>
      <c r="B104" s="39"/>
      <c r="C104" s="204" t="s">
        <v>8</v>
      </c>
      <c r="D104" s="204" t="s">
        <v>135</v>
      </c>
      <c r="E104" s="205" t="s">
        <v>406</v>
      </c>
      <c r="F104" s="206" t="s">
        <v>407</v>
      </c>
      <c r="G104" s="207" t="s">
        <v>152</v>
      </c>
      <c r="H104" s="208">
        <v>9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408</v>
      </c>
    </row>
    <row r="105" spans="1:65" s="2" customFormat="1" ht="12">
      <c r="A105" s="38"/>
      <c r="B105" s="39"/>
      <c r="C105" s="217" t="s">
        <v>140</v>
      </c>
      <c r="D105" s="217" t="s">
        <v>142</v>
      </c>
      <c r="E105" s="218" t="s">
        <v>410</v>
      </c>
      <c r="F105" s="219" t="s">
        <v>411</v>
      </c>
      <c r="G105" s="220" t="s">
        <v>152</v>
      </c>
      <c r="H105" s="221">
        <v>9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5E-05</v>
      </c>
      <c r="R105" s="213">
        <f>Q105*H105</f>
        <v>0.00045000000000000004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674</v>
      </c>
    </row>
    <row r="106" spans="1:65" s="2" customFormat="1" ht="12">
      <c r="A106" s="38"/>
      <c r="B106" s="39"/>
      <c r="C106" s="204" t="s">
        <v>208</v>
      </c>
      <c r="D106" s="204" t="s">
        <v>135</v>
      </c>
      <c r="E106" s="205" t="s">
        <v>675</v>
      </c>
      <c r="F106" s="206" t="s">
        <v>676</v>
      </c>
      <c r="G106" s="207" t="s">
        <v>152</v>
      </c>
      <c r="H106" s="208">
        <v>4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677</v>
      </c>
    </row>
    <row r="107" spans="1:65" s="2" customFormat="1" ht="12">
      <c r="A107" s="38"/>
      <c r="B107" s="39"/>
      <c r="C107" s="217" t="s">
        <v>308</v>
      </c>
      <c r="D107" s="217" t="s">
        <v>142</v>
      </c>
      <c r="E107" s="218" t="s">
        <v>678</v>
      </c>
      <c r="F107" s="219" t="s">
        <v>679</v>
      </c>
      <c r="G107" s="220" t="s">
        <v>152</v>
      </c>
      <c r="H107" s="221">
        <v>4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5E-05</v>
      </c>
      <c r="R107" s="213">
        <f>Q107*H107</f>
        <v>0.0002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680</v>
      </c>
    </row>
    <row r="108" spans="1:65" s="2" customFormat="1" ht="55.5" customHeight="1">
      <c r="A108" s="38"/>
      <c r="B108" s="39"/>
      <c r="C108" s="204" t="s">
        <v>312</v>
      </c>
      <c r="D108" s="204" t="s">
        <v>135</v>
      </c>
      <c r="E108" s="205" t="s">
        <v>681</v>
      </c>
      <c r="F108" s="206" t="s">
        <v>682</v>
      </c>
      <c r="G108" s="207" t="s">
        <v>152</v>
      </c>
      <c r="H108" s="208">
        <v>4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683</v>
      </c>
    </row>
    <row r="109" spans="1:65" s="2" customFormat="1" ht="12">
      <c r="A109" s="38"/>
      <c r="B109" s="39"/>
      <c r="C109" s="217" t="s">
        <v>314</v>
      </c>
      <c r="D109" s="217" t="s">
        <v>142</v>
      </c>
      <c r="E109" s="218" t="s">
        <v>684</v>
      </c>
      <c r="F109" s="219" t="s">
        <v>685</v>
      </c>
      <c r="G109" s="220" t="s">
        <v>152</v>
      </c>
      <c r="H109" s="221">
        <v>4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6E-05</v>
      </c>
      <c r="R109" s="213">
        <f>Q109*H109</f>
        <v>0.00024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686</v>
      </c>
    </row>
    <row r="110" spans="1:65" s="2" customFormat="1" ht="16.5" customHeight="1">
      <c r="A110" s="38"/>
      <c r="B110" s="39"/>
      <c r="C110" s="217" t="s">
        <v>7</v>
      </c>
      <c r="D110" s="217" t="s">
        <v>142</v>
      </c>
      <c r="E110" s="218" t="s">
        <v>444</v>
      </c>
      <c r="F110" s="219" t="s">
        <v>445</v>
      </c>
      <c r="G110" s="220" t="s">
        <v>152</v>
      </c>
      <c r="H110" s="221">
        <v>13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3E-05</v>
      </c>
      <c r="R110" s="213">
        <f>Q110*H110</f>
        <v>0.00039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687</v>
      </c>
    </row>
    <row r="111" spans="1:65" s="2" customFormat="1" ht="16.5" customHeight="1">
      <c r="A111" s="38"/>
      <c r="B111" s="39"/>
      <c r="C111" s="217" t="s">
        <v>320</v>
      </c>
      <c r="D111" s="217" t="s">
        <v>142</v>
      </c>
      <c r="E111" s="218" t="s">
        <v>625</v>
      </c>
      <c r="F111" s="219" t="s">
        <v>626</v>
      </c>
      <c r="G111" s="220" t="s">
        <v>152</v>
      </c>
      <c r="H111" s="221">
        <v>26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3E-05</v>
      </c>
      <c r="R111" s="213">
        <f>Q111*H111</f>
        <v>0.00078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688</v>
      </c>
    </row>
    <row r="112" spans="1:65" s="2" customFormat="1" ht="12">
      <c r="A112" s="38"/>
      <c r="B112" s="39"/>
      <c r="C112" s="204" t="s">
        <v>324</v>
      </c>
      <c r="D112" s="204" t="s">
        <v>135</v>
      </c>
      <c r="E112" s="205" t="s">
        <v>628</v>
      </c>
      <c r="F112" s="206" t="s">
        <v>629</v>
      </c>
      <c r="G112" s="207" t="s">
        <v>152</v>
      </c>
      <c r="H112" s="208">
        <v>346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689</v>
      </c>
    </row>
    <row r="113" spans="1:65" s="2" customFormat="1" ht="12">
      <c r="A113" s="38"/>
      <c r="B113" s="39"/>
      <c r="C113" s="217" t="s">
        <v>328</v>
      </c>
      <c r="D113" s="217" t="s">
        <v>142</v>
      </c>
      <c r="E113" s="218" t="s">
        <v>432</v>
      </c>
      <c r="F113" s="219" t="s">
        <v>433</v>
      </c>
      <c r="G113" s="220" t="s">
        <v>152</v>
      </c>
      <c r="H113" s="221">
        <v>178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7E-05</v>
      </c>
      <c r="R113" s="213">
        <f>Q113*H113</f>
        <v>0.012459999999999999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690</v>
      </c>
    </row>
    <row r="114" spans="1:47" s="2" customFormat="1" ht="12">
      <c r="A114" s="38"/>
      <c r="B114" s="39"/>
      <c r="C114" s="40"/>
      <c r="D114" s="229" t="s">
        <v>186</v>
      </c>
      <c r="E114" s="40"/>
      <c r="F114" s="238" t="s">
        <v>632</v>
      </c>
      <c r="G114" s="40"/>
      <c r="H114" s="40"/>
      <c r="I114" s="239"/>
      <c r="J114" s="40"/>
      <c r="K114" s="40"/>
      <c r="L114" s="44"/>
      <c r="M114" s="240"/>
      <c r="N114" s="24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186</v>
      </c>
      <c r="AU114" s="17" t="s">
        <v>79</v>
      </c>
    </row>
    <row r="115" spans="1:65" s="2" customFormat="1" ht="12">
      <c r="A115" s="38"/>
      <c r="B115" s="39"/>
      <c r="C115" s="217" t="s">
        <v>330</v>
      </c>
      <c r="D115" s="217" t="s">
        <v>142</v>
      </c>
      <c r="E115" s="218" t="s">
        <v>440</v>
      </c>
      <c r="F115" s="219" t="s">
        <v>441</v>
      </c>
      <c r="G115" s="220" t="s">
        <v>152</v>
      </c>
      <c r="H115" s="221">
        <v>1</v>
      </c>
      <c r="I115" s="222"/>
      <c r="J115" s="223">
        <f>ROUND(I115*H115,2)</f>
        <v>0</v>
      </c>
      <c r="K115" s="219" t="s">
        <v>139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7E-05</v>
      </c>
      <c r="R115" s="213">
        <f>Q115*H115</f>
        <v>7E-05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691</v>
      </c>
    </row>
    <row r="116" spans="1:47" s="2" customFormat="1" ht="12">
      <c r="A116" s="38"/>
      <c r="B116" s="39"/>
      <c r="C116" s="40"/>
      <c r="D116" s="229" t="s">
        <v>186</v>
      </c>
      <c r="E116" s="40"/>
      <c r="F116" s="238" t="s">
        <v>632</v>
      </c>
      <c r="G116" s="40"/>
      <c r="H116" s="40"/>
      <c r="I116" s="239"/>
      <c r="J116" s="40"/>
      <c r="K116" s="40"/>
      <c r="L116" s="44"/>
      <c r="M116" s="240"/>
      <c r="N116" s="24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186</v>
      </c>
      <c r="AU116" s="17" t="s">
        <v>79</v>
      </c>
    </row>
    <row r="117" spans="1:65" s="2" customFormat="1" ht="12">
      <c r="A117" s="38"/>
      <c r="B117" s="39"/>
      <c r="C117" s="217" t="s">
        <v>334</v>
      </c>
      <c r="D117" s="217" t="s">
        <v>142</v>
      </c>
      <c r="E117" s="218" t="s">
        <v>432</v>
      </c>
      <c r="F117" s="219" t="s">
        <v>433</v>
      </c>
      <c r="G117" s="220" t="s">
        <v>152</v>
      </c>
      <c r="H117" s="221">
        <v>133</v>
      </c>
      <c r="I117" s="222"/>
      <c r="J117" s="223">
        <f>ROUND(I117*H117,2)</f>
        <v>0</v>
      </c>
      <c r="K117" s="219" t="s">
        <v>139</v>
      </c>
      <c r="L117" s="224"/>
      <c r="M117" s="225" t="s">
        <v>19</v>
      </c>
      <c r="N117" s="226" t="s">
        <v>40</v>
      </c>
      <c r="O117" s="84"/>
      <c r="P117" s="213">
        <f>O117*H117</f>
        <v>0</v>
      </c>
      <c r="Q117" s="213">
        <v>7E-05</v>
      </c>
      <c r="R117" s="213">
        <f>Q117*H117</f>
        <v>0.009309999999999999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145</v>
      </c>
      <c r="AT117" s="215" t="s">
        <v>142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692</v>
      </c>
    </row>
    <row r="118" spans="1:47" s="2" customFormat="1" ht="12">
      <c r="A118" s="38"/>
      <c r="B118" s="39"/>
      <c r="C118" s="40"/>
      <c r="D118" s="229" t="s">
        <v>186</v>
      </c>
      <c r="E118" s="40"/>
      <c r="F118" s="238" t="s">
        <v>635</v>
      </c>
      <c r="G118" s="40"/>
      <c r="H118" s="40"/>
      <c r="I118" s="239"/>
      <c r="J118" s="40"/>
      <c r="K118" s="40"/>
      <c r="L118" s="44"/>
      <c r="M118" s="240"/>
      <c r="N118" s="24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186</v>
      </c>
      <c r="AU118" s="17" t="s">
        <v>79</v>
      </c>
    </row>
    <row r="119" spans="1:65" s="2" customFormat="1" ht="12">
      <c r="A119" s="38"/>
      <c r="B119" s="39"/>
      <c r="C119" s="217" t="s">
        <v>336</v>
      </c>
      <c r="D119" s="217" t="s">
        <v>142</v>
      </c>
      <c r="E119" s="218" t="s">
        <v>440</v>
      </c>
      <c r="F119" s="219" t="s">
        <v>441</v>
      </c>
      <c r="G119" s="220" t="s">
        <v>152</v>
      </c>
      <c r="H119" s="221">
        <v>34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7E-05</v>
      </c>
      <c r="R119" s="213">
        <f>Q119*H119</f>
        <v>0.0023799999999999997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693</v>
      </c>
    </row>
    <row r="120" spans="1:47" s="2" customFormat="1" ht="12">
      <c r="A120" s="38"/>
      <c r="B120" s="39"/>
      <c r="C120" s="40"/>
      <c r="D120" s="229" t="s">
        <v>186</v>
      </c>
      <c r="E120" s="40"/>
      <c r="F120" s="238" t="s">
        <v>635</v>
      </c>
      <c r="G120" s="40"/>
      <c r="H120" s="40"/>
      <c r="I120" s="239"/>
      <c r="J120" s="40"/>
      <c r="K120" s="40"/>
      <c r="L120" s="44"/>
      <c r="M120" s="240"/>
      <c r="N120" s="24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186</v>
      </c>
      <c r="AU120" s="17" t="s">
        <v>79</v>
      </c>
    </row>
    <row r="121" spans="1:65" s="2" customFormat="1" ht="16.5" customHeight="1">
      <c r="A121" s="38"/>
      <c r="B121" s="39"/>
      <c r="C121" s="217" t="s">
        <v>338</v>
      </c>
      <c r="D121" s="217" t="s">
        <v>142</v>
      </c>
      <c r="E121" s="218" t="s">
        <v>456</v>
      </c>
      <c r="F121" s="219" t="s">
        <v>457</v>
      </c>
      <c r="G121" s="220" t="s">
        <v>152</v>
      </c>
      <c r="H121" s="221">
        <v>84</v>
      </c>
      <c r="I121" s="222"/>
      <c r="J121" s="223">
        <f>ROUND(I121*H121,2)</f>
        <v>0</v>
      </c>
      <c r="K121" s="219" t="s">
        <v>139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1E-05</v>
      </c>
      <c r="R121" s="213">
        <f>Q121*H121</f>
        <v>0.00084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694</v>
      </c>
    </row>
    <row r="122" spans="1:65" s="2" customFormat="1" ht="21.75" customHeight="1">
      <c r="A122" s="38"/>
      <c r="B122" s="39"/>
      <c r="C122" s="217" t="s">
        <v>342</v>
      </c>
      <c r="D122" s="217" t="s">
        <v>142</v>
      </c>
      <c r="E122" s="218" t="s">
        <v>638</v>
      </c>
      <c r="F122" s="219" t="s">
        <v>639</v>
      </c>
      <c r="G122" s="220" t="s">
        <v>152</v>
      </c>
      <c r="H122" s="221">
        <v>18</v>
      </c>
      <c r="I122" s="222"/>
      <c r="J122" s="223">
        <f>ROUND(I122*H122,2)</f>
        <v>0</v>
      </c>
      <c r="K122" s="219" t="s">
        <v>139</v>
      </c>
      <c r="L122" s="224"/>
      <c r="M122" s="225" t="s">
        <v>19</v>
      </c>
      <c r="N122" s="226" t="s">
        <v>40</v>
      </c>
      <c r="O122" s="84"/>
      <c r="P122" s="213">
        <f>O122*H122</f>
        <v>0</v>
      </c>
      <c r="Q122" s="213">
        <v>2E-05</v>
      </c>
      <c r="R122" s="213">
        <f>Q122*H122</f>
        <v>0.00036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145</v>
      </c>
      <c r="AT122" s="215" t="s">
        <v>142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695</v>
      </c>
    </row>
    <row r="123" spans="1:65" s="2" customFormat="1" ht="21.75" customHeight="1">
      <c r="A123" s="38"/>
      <c r="B123" s="39"/>
      <c r="C123" s="217" t="s">
        <v>346</v>
      </c>
      <c r="D123" s="217" t="s">
        <v>142</v>
      </c>
      <c r="E123" s="218" t="s">
        <v>641</v>
      </c>
      <c r="F123" s="219" t="s">
        <v>642</v>
      </c>
      <c r="G123" s="220" t="s">
        <v>152</v>
      </c>
      <c r="H123" s="221">
        <v>3</v>
      </c>
      <c r="I123" s="222"/>
      <c r="J123" s="223">
        <f>ROUND(I123*H123,2)</f>
        <v>0</v>
      </c>
      <c r="K123" s="219" t="s">
        <v>139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3E-05</v>
      </c>
      <c r="R123" s="213">
        <f>Q123*H123</f>
        <v>9E-05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696</v>
      </c>
    </row>
    <row r="124" spans="1:65" s="2" customFormat="1" ht="21.75" customHeight="1">
      <c r="A124" s="38"/>
      <c r="B124" s="39"/>
      <c r="C124" s="217" t="s">
        <v>348</v>
      </c>
      <c r="D124" s="217" t="s">
        <v>142</v>
      </c>
      <c r="E124" s="218" t="s">
        <v>644</v>
      </c>
      <c r="F124" s="219" t="s">
        <v>645</v>
      </c>
      <c r="G124" s="220" t="s">
        <v>152</v>
      </c>
      <c r="H124" s="221">
        <v>4</v>
      </c>
      <c r="I124" s="222"/>
      <c r="J124" s="223">
        <f>ROUND(I124*H124,2)</f>
        <v>0</v>
      </c>
      <c r="K124" s="219" t="s">
        <v>139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4E-05</v>
      </c>
      <c r="R124" s="213">
        <f>Q124*H124</f>
        <v>0.00016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697</v>
      </c>
    </row>
    <row r="125" spans="1:65" s="2" customFormat="1" ht="21.75" customHeight="1">
      <c r="A125" s="38"/>
      <c r="B125" s="39"/>
      <c r="C125" s="217" t="s">
        <v>145</v>
      </c>
      <c r="D125" s="217" t="s">
        <v>142</v>
      </c>
      <c r="E125" s="218" t="s">
        <v>647</v>
      </c>
      <c r="F125" s="219" t="s">
        <v>648</v>
      </c>
      <c r="G125" s="220" t="s">
        <v>152</v>
      </c>
      <c r="H125" s="221">
        <v>47</v>
      </c>
      <c r="I125" s="222"/>
      <c r="J125" s="223">
        <f>ROUND(I125*H125,2)</f>
        <v>0</v>
      </c>
      <c r="K125" s="219" t="s">
        <v>139</v>
      </c>
      <c r="L125" s="224"/>
      <c r="M125" s="225" t="s">
        <v>19</v>
      </c>
      <c r="N125" s="226" t="s">
        <v>40</v>
      </c>
      <c r="O125" s="84"/>
      <c r="P125" s="213">
        <f>O125*H125</f>
        <v>0</v>
      </c>
      <c r="Q125" s="213">
        <v>6E-05</v>
      </c>
      <c r="R125" s="213">
        <f>Q125*H125</f>
        <v>0.00282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145</v>
      </c>
      <c r="AT125" s="215" t="s">
        <v>142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698</v>
      </c>
    </row>
    <row r="126" spans="1:65" s="2" customFormat="1" ht="12">
      <c r="A126" s="38"/>
      <c r="B126" s="39"/>
      <c r="C126" s="204" t="s">
        <v>355</v>
      </c>
      <c r="D126" s="204" t="s">
        <v>135</v>
      </c>
      <c r="E126" s="205" t="s">
        <v>650</v>
      </c>
      <c r="F126" s="206" t="s">
        <v>651</v>
      </c>
      <c r="G126" s="207" t="s">
        <v>152</v>
      </c>
      <c r="H126" s="208">
        <v>8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652</v>
      </c>
    </row>
    <row r="127" spans="1:65" s="2" customFormat="1" ht="16.5" customHeight="1">
      <c r="A127" s="38"/>
      <c r="B127" s="39"/>
      <c r="C127" s="217" t="s">
        <v>359</v>
      </c>
      <c r="D127" s="217" t="s">
        <v>142</v>
      </c>
      <c r="E127" s="218" t="s">
        <v>653</v>
      </c>
      <c r="F127" s="219" t="s">
        <v>654</v>
      </c>
      <c r="G127" s="220" t="s">
        <v>152</v>
      </c>
      <c r="H127" s="221">
        <v>8</v>
      </c>
      <c r="I127" s="222"/>
      <c r="J127" s="223">
        <f>ROUND(I127*H127,2)</f>
        <v>0</v>
      </c>
      <c r="K127" s="219" t="s">
        <v>263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0.0005</v>
      </c>
      <c r="R127" s="213">
        <f>Q127*H127</f>
        <v>0.004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699</v>
      </c>
    </row>
    <row r="128" spans="1:65" s="2" customFormat="1" ht="12">
      <c r="A128" s="38"/>
      <c r="B128" s="39"/>
      <c r="C128" s="204" t="s">
        <v>363</v>
      </c>
      <c r="D128" s="204" t="s">
        <v>135</v>
      </c>
      <c r="E128" s="205" t="s">
        <v>468</v>
      </c>
      <c r="F128" s="206" t="s">
        <v>469</v>
      </c>
      <c r="G128" s="207" t="s">
        <v>152</v>
      </c>
      <c r="H128" s="208">
        <v>3</v>
      </c>
      <c r="I128" s="209"/>
      <c r="J128" s="210">
        <f>ROUND(I128*H128,2)</f>
        <v>0</v>
      </c>
      <c r="K128" s="206" t="s">
        <v>139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140</v>
      </c>
      <c r="AT128" s="215" t="s">
        <v>135</v>
      </c>
      <c r="AU128" s="215" t="s">
        <v>79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140</v>
      </c>
      <c r="BM128" s="215" t="s">
        <v>700</v>
      </c>
    </row>
    <row r="129" spans="1:65" s="2" customFormat="1" ht="12">
      <c r="A129" s="38"/>
      <c r="B129" s="39"/>
      <c r="C129" s="217" t="s">
        <v>367</v>
      </c>
      <c r="D129" s="217" t="s">
        <v>142</v>
      </c>
      <c r="E129" s="218" t="s">
        <v>701</v>
      </c>
      <c r="F129" s="219" t="s">
        <v>702</v>
      </c>
      <c r="G129" s="220" t="s">
        <v>152</v>
      </c>
      <c r="H129" s="221">
        <v>3</v>
      </c>
      <c r="I129" s="222"/>
      <c r="J129" s="223">
        <f>ROUND(I129*H129,2)</f>
        <v>0</v>
      </c>
      <c r="K129" s="219" t="s">
        <v>263</v>
      </c>
      <c r="L129" s="224"/>
      <c r="M129" s="225" t="s">
        <v>19</v>
      </c>
      <c r="N129" s="226" t="s">
        <v>40</v>
      </c>
      <c r="O129" s="84"/>
      <c r="P129" s="213">
        <f>O129*H129</f>
        <v>0</v>
      </c>
      <c r="Q129" s="213">
        <v>0.0039</v>
      </c>
      <c r="R129" s="213">
        <f>Q129*H129</f>
        <v>0.011699999999999999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145</v>
      </c>
      <c r="AT129" s="215" t="s">
        <v>142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703</v>
      </c>
    </row>
    <row r="130" spans="1:65" s="2" customFormat="1" ht="12">
      <c r="A130" s="38"/>
      <c r="B130" s="39"/>
      <c r="C130" s="204" t="s">
        <v>371</v>
      </c>
      <c r="D130" s="204" t="s">
        <v>135</v>
      </c>
      <c r="E130" s="205" t="s">
        <v>656</v>
      </c>
      <c r="F130" s="206" t="s">
        <v>657</v>
      </c>
      <c r="G130" s="207" t="s">
        <v>152</v>
      </c>
      <c r="H130" s="208">
        <v>100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658</v>
      </c>
    </row>
    <row r="131" spans="1:65" s="2" customFormat="1" ht="44.25" customHeight="1">
      <c r="A131" s="38"/>
      <c r="B131" s="39"/>
      <c r="C131" s="204" t="s">
        <v>376</v>
      </c>
      <c r="D131" s="204" t="s">
        <v>135</v>
      </c>
      <c r="E131" s="205" t="s">
        <v>659</v>
      </c>
      <c r="F131" s="206" t="s">
        <v>660</v>
      </c>
      <c r="G131" s="207" t="s">
        <v>152</v>
      </c>
      <c r="H131" s="208">
        <v>100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140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661</v>
      </c>
    </row>
    <row r="132" spans="1:65" s="2" customFormat="1" ht="44.25" customHeight="1">
      <c r="A132" s="38"/>
      <c r="B132" s="39"/>
      <c r="C132" s="204" t="s">
        <v>380</v>
      </c>
      <c r="D132" s="204" t="s">
        <v>135</v>
      </c>
      <c r="E132" s="205" t="s">
        <v>485</v>
      </c>
      <c r="F132" s="206" t="s">
        <v>486</v>
      </c>
      <c r="G132" s="207" t="s">
        <v>152</v>
      </c>
      <c r="H132" s="208">
        <v>8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140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662</v>
      </c>
    </row>
    <row r="133" spans="1:63" s="12" customFormat="1" ht="25.9" customHeight="1">
      <c r="A133" s="12"/>
      <c r="B133" s="188"/>
      <c r="C133" s="189"/>
      <c r="D133" s="190" t="s">
        <v>68</v>
      </c>
      <c r="E133" s="191" t="s">
        <v>142</v>
      </c>
      <c r="F133" s="191" t="s">
        <v>238</v>
      </c>
      <c r="G133" s="189"/>
      <c r="H133" s="189"/>
      <c r="I133" s="192"/>
      <c r="J133" s="193">
        <f>BK133</f>
        <v>0</v>
      </c>
      <c r="K133" s="189"/>
      <c r="L133" s="194"/>
      <c r="M133" s="195"/>
      <c r="N133" s="196"/>
      <c r="O133" s="196"/>
      <c r="P133" s="197">
        <f>P134</f>
        <v>0</v>
      </c>
      <c r="Q133" s="196"/>
      <c r="R133" s="197">
        <f>R134</f>
        <v>0.0351</v>
      </c>
      <c r="S133" s="196"/>
      <c r="T133" s="198">
        <f>T134</f>
        <v>0.603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9" t="s">
        <v>149</v>
      </c>
      <c r="AT133" s="200" t="s">
        <v>68</v>
      </c>
      <c r="AU133" s="200" t="s">
        <v>69</v>
      </c>
      <c r="AY133" s="199" t="s">
        <v>132</v>
      </c>
      <c r="BK133" s="201">
        <f>BK134</f>
        <v>0</v>
      </c>
    </row>
    <row r="134" spans="1:63" s="12" customFormat="1" ht="22.8" customHeight="1">
      <c r="A134" s="12"/>
      <c r="B134" s="188"/>
      <c r="C134" s="189"/>
      <c r="D134" s="190" t="s">
        <v>68</v>
      </c>
      <c r="E134" s="202" t="s">
        <v>239</v>
      </c>
      <c r="F134" s="202" t="s">
        <v>240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SUM(P135:P139)</f>
        <v>0</v>
      </c>
      <c r="Q134" s="196"/>
      <c r="R134" s="197">
        <f>SUM(R135:R139)</f>
        <v>0.0351</v>
      </c>
      <c r="S134" s="196"/>
      <c r="T134" s="198">
        <f>SUM(T135:T139)</f>
        <v>0.603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149</v>
      </c>
      <c r="AT134" s="200" t="s">
        <v>68</v>
      </c>
      <c r="AU134" s="200" t="s">
        <v>77</v>
      </c>
      <c r="AY134" s="199" t="s">
        <v>132</v>
      </c>
      <c r="BK134" s="201">
        <f>SUM(BK135:BK139)</f>
        <v>0</v>
      </c>
    </row>
    <row r="135" spans="1:65" s="2" customFormat="1" ht="12">
      <c r="A135" s="38"/>
      <c r="B135" s="39"/>
      <c r="C135" s="204" t="s">
        <v>385</v>
      </c>
      <c r="D135" s="204" t="s">
        <v>135</v>
      </c>
      <c r="E135" s="205" t="s">
        <v>507</v>
      </c>
      <c r="F135" s="206" t="s">
        <v>508</v>
      </c>
      <c r="G135" s="207" t="s">
        <v>138</v>
      </c>
      <c r="H135" s="208">
        <v>234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0.00015</v>
      </c>
      <c r="R135" s="213">
        <f>Q135*H135</f>
        <v>0.0351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243</v>
      </c>
      <c r="AT135" s="215" t="s">
        <v>135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243</v>
      </c>
      <c r="BM135" s="215" t="s">
        <v>509</v>
      </c>
    </row>
    <row r="136" spans="1:65" s="2" customFormat="1" ht="12">
      <c r="A136" s="38"/>
      <c r="B136" s="39"/>
      <c r="C136" s="204" t="s">
        <v>389</v>
      </c>
      <c r="D136" s="204" t="s">
        <v>135</v>
      </c>
      <c r="E136" s="205" t="s">
        <v>663</v>
      </c>
      <c r="F136" s="206" t="s">
        <v>664</v>
      </c>
      <c r="G136" s="207" t="s">
        <v>152</v>
      </c>
      <c r="H136" s="208">
        <v>25</v>
      </c>
      <c r="I136" s="209"/>
      <c r="J136" s="210">
        <f>ROUND(I136*H136,2)</f>
        <v>0</v>
      </c>
      <c r="K136" s="206" t="s">
        <v>139</v>
      </c>
      <c r="L136" s="44"/>
      <c r="M136" s="211" t="s">
        <v>19</v>
      </c>
      <c r="N136" s="212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0.004</v>
      </c>
      <c r="T136" s="214">
        <f>S136*H136</f>
        <v>0.1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243</v>
      </c>
      <c r="AT136" s="215" t="s">
        <v>135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243</v>
      </c>
      <c r="BM136" s="215" t="s">
        <v>665</v>
      </c>
    </row>
    <row r="137" spans="1:65" s="2" customFormat="1" ht="12">
      <c r="A137" s="38"/>
      <c r="B137" s="39"/>
      <c r="C137" s="204" t="s">
        <v>393</v>
      </c>
      <c r="D137" s="204" t="s">
        <v>135</v>
      </c>
      <c r="E137" s="205" t="s">
        <v>511</v>
      </c>
      <c r="F137" s="206" t="s">
        <v>512</v>
      </c>
      <c r="G137" s="207" t="s">
        <v>152</v>
      </c>
      <c r="H137" s="208">
        <v>1</v>
      </c>
      <c r="I137" s="209"/>
      <c r="J137" s="210">
        <f>ROUND(I137*H137,2)</f>
        <v>0</v>
      </c>
      <c r="K137" s="206" t="s">
        <v>139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0.016</v>
      </c>
      <c r="T137" s="214">
        <f>S137*H137</f>
        <v>0.016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243</v>
      </c>
      <c r="AT137" s="215" t="s">
        <v>135</v>
      </c>
      <c r="AU137" s="215" t="s">
        <v>79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243</v>
      </c>
      <c r="BM137" s="215" t="s">
        <v>513</v>
      </c>
    </row>
    <row r="138" spans="1:65" s="2" customFormat="1" ht="12">
      <c r="A138" s="38"/>
      <c r="B138" s="39"/>
      <c r="C138" s="204" t="s">
        <v>397</v>
      </c>
      <c r="D138" s="204" t="s">
        <v>135</v>
      </c>
      <c r="E138" s="205" t="s">
        <v>515</v>
      </c>
      <c r="F138" s="206" t="s">
        <v>516</v>
      </c>
      <c r="G138" s="207" t="s">
        <v>152</v>
      </c>
      <c r="H138" s="208">
        <v>380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5E-05</v>
      </c>
      <c r="T138" s="214">
        <f>S138*H138</f>
        <v>0.019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243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243</v>
      </c>
      <c r="BM138" s="215" t="s">
        <v>517</v>
      </c>
    </row>
    <row r="139" spans="1:65" s="2" customFormat="1" ht="33" customHeight="1">
      <c r="A139" s="38"/>
      <c r="B139" s="39"/>
      <c r="C139" s="204" t="s">
        <v>401</v>
      </c>
      <c r="D139" s="204" t="s">
        <v>135</v>
      </c>
      <c r="E139" s="205" t="s">
        <v>519</v>
      </c>
      <c r="F139" s="206" t="s">
        <v>520</v>
      </c>
      <c r="G139" s="207" t="s">
        <v>138</v>
      </c>
      <c r="H139" s="208">
        <v>234</v>
      </c>
      <c r="I139" s="209"/>
      <c r="J139" s="210">
        <f>ROUND(I139*H139,2)</f>
        <v>0</v>
      </c>
      <c r="K139" s="206" t="s">
        <v>139</v>
      </c>
      <c r="L139" s="44"/>
      <c r="M139" s="211" t="s">
        <v>19</v>
      </c>
      <c r="N139" s="212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0.002</v>
      </c>
      <c r="T139" s="214">
        <f>S139*H139</f>
        <v>0.468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243</v>
      </c>
      <c r="AT139" s="215" t="s">
        <v>135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243</v>
      </c>
      <c r="BM139" s="215" t="s">
        <v>521</v>
      </c>
    </row>
    <row r="140" spans="1:63" s="12" customFormat="1" ht="25.9" customHeight="1">
      <c r="A140" s="12"/>
      <c r="B140" s="188"/>
      <c r="C140" s="189"/>
      <c r="D140" s="190" t="s">
        <v>68</v>
      </c>
      <c r="E140" s="191" t="s">
        <v>206</v>
      </c>
      <c r="F140" s="191" t="s">
        <v>207</v>
      </c>
      <c r="G140" s="189"/>
      <c r="H140" s="189"/>
      <c r="I140" s="192"/>
      <c r="J140" s="193">
        <f>BK140</f>
        <v>0</v>
      </c>
      <c r="K140" s="189"/>
      <c r="L140" s="194"/>
      <c r="M140" s="195"/>
      <c r="N140" s="196"/>
      <c r="O140" s="196"/>
      <c r="P140" s="197">
        <f>SUM(P141:P144)</f>
        <v>0</v>
      </c>
      <c r="Q140" s="196"/>
      <c r="R140" s="197">
        <f>SUM(R141:R144)</f>
        <v>0</v>
      </c>
      <c r="S140" s="196"/>
      <c r="T140" s="198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154</v>
      </c>
      <c r="AT140" s="200" t="s">
        <v>68</v>
      </c>
      <c r="AU140" s="200" t="s">
        <v>69</v>
      </c>
      <c r="AY140" s="199" t="s">
        <v>132</v>
      </c>
      <c r="BK140" s="201">
        <f>SUM(BK141:BK144)</f>
        <v>0</v>
      </c>
    </row>
    <row r="141" spans="1:65" s="2" customFormat="1" ht="12">
      <c r="A141" s="38"/>
      <c r="B141" s="39"/>
      <c r="C141" s="204" t="s">
        <v>405</v>
      </c>
      <c r="D141" s="204" t="s">
        <v>135</v>
      </c>
      <c r="E141" s="205" t="s">
        <v>523</v>
      </c>
      <c r="F141" s="206" t="s">
        <v>524</v>
      </c>
      <c r="G141" s="207" t="s">
        <v>211</v>
      </c>
      <c r="H141" s="208">
        <v>40</v>
      </c>
      <c r="I141" s="209"/>
      <c r="J141" s="210">
        <f>ROUND(I141*H141,2)</f>
        <v>0</v>
      </c>
      <c r="K141" s="206" t="s">
        <v>139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212</v>
      </c>
      <c r="AT141" s="215" t="s">
        <v>135</v>
      </c>
      <c r="AU141" s="215" t="s">
        <v>77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212</v>
      </c>
      <c r="BM141" s="215" t="s">
        <v>534</v>
      </c>
    </row>
    <row r="142" spans="1:47" s="2" customFormat="1" ht="12">
      <c r="A142" s="38"/>
      <c r="B142" s="39"/>
      <c r="C142" s="40"/>
      <c r="D142" s="229" t="s">
        <v>186</v>
      </c>
      <c r="E142" s="40"/>
      <c r="F142" s="238" t="s">
        <v>535</v>
      </c>
      <c r="G142" s="40"/>
      <c r="H142" s="40"/>
      <c r="I142" s="239"/>
      <c r="J142" s="40"/>
      <c r="K142" s="40"/>
      <c r="L142" s="44"/>
      <c r="M142" s="240"/>
      <c r="N142" s="24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186</v>
      </c>
      <c r="AU142" s="17" t="s">
        <v>77</v>
      </c>
    </row>
    <row r="143" spans="1:65" s="2" customFormat="1" ht="16.5" customHeight="1">
      <c r="A143" s="38"/>
      <c r="B143" s="39"/>
      <c r="C143" s="204" t="s">
        <v>409</v>
      </c>
      <c r="D143" s="204" t="s">
        <v>135</v>
      </c>
      <c r="E143" s="205" t="s">
        <v>537</v>
      </c>
      <c r="F143" s="206" t="s">
        <v>538</v>
      </c>
      <c r="G143" s="207" t="s">
        <v>211</v>
      </c>
      <c r="H143" s="208">
        <v>150</v>
      </c>
      <c r="I143" s="209"/>
      <c r="J143" s="210">
        <f>ROUND(I143*H143,2)</f>
        <v>0</v>
      </c>
      <c r="K143" s="206" t="s">
        <v>263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212</v>
      </c>
      <c r="AT143" s="215" t="s">
        <v>135</v>
      </c>
      <c r="AU143" s="215" t="s">
        <v>77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212</v>
      </c>
      <c r="BM143" s="215" t="s">
        <v>704</v>
      </c>
    </row>
    <row r="144" spans="1:65" s="2" customFormat="1" ht="12">
      <c r="A144" s="38"/>
      <c r="B144" s="39"/>
      <c r="C144" s="204" t="s">
        <v>413</v>
      </c>
      <c r="D144" s="204" t="s">
        <v>135</v>
      </c>
      <c r="E144" s="205" t="s">
        <v>209</v>
      </c>
      <c r="F144" s="206" t="s">
        <v>210</v>
      </c>
      <c r="G144" s="207" t="s">
        <v>211</v>
      </c>
      <c r="H144" s="208">
        <v>20</v>
      </c>
      <c r="I144" s="209"/>
      <c r="J144" s="210">
        <f>ROUND(I144*H144,2)</f>
        <v>0</v>
      </c>
      <c r="K144" s="206" t="s">
        <v>139</v>
      </c>
      <c r="L144" s="44"/>
      <c r="M144" s="242" t="s">
        <v>19</v>
      </c>
      <c r="N144" s="243" t="s">
        <v>40</v>
      </c>
      <c r="O144" s="244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212</v>
      </c>
      <c r="AT144" s="215" t="s">
        <v>135</v>
      </c>
      <c r="AU144" s="215" t="s">
        <v>77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212</v>
      </c>
      <c r="BM144" s="215" t="s">
        <v>705</v>
      </c>
    </row>
    <row r="145" spans="1:31" s="2" customFormat="1" ht="6.95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83:K14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706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ROUND((SUM(BE84:BE113)),2)</f>
        <v>0</v>
      </c>
      <c r="G33" s="38"/>
      <c r="H33" s="38"/>
      <c r="I33" s="148">
        <v>0.21</v>
      </c>
      <c r="J33" s="147">
        <f>ROUND(((SUM(BE84:BE113))*I33),2)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ROUND((SUM(BF84:BF113)),2)</f>
        <v>0</v>
      </c>
      <c r="G34" s="38"/>
      <c r="H34" s="38"/>
      <c r="I34" s="148">
        <v>0.15</v>
      </c>
      <c r="J34" s="147">
        <f>ROUND(((SUM(BF84:BF113))*I34),2)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ROUND((SUM(BG84:BG113)),2)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ROUND((SUM(BH84:BH113)),2)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ROUND((SUM(BI84:BI113)),2)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SO.11 - nouzové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J108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J109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J112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SO.11 - nouzové osvětlení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P85+P108+P112</f>
        <v>0</v>
      </c>
      <c r="Q84" s="96"/>
      <c r="R84" s="185">
        <f>R85+R108+R112</f>
        <v>0.07197800000000001</v>
      </c>
      <c r="S84" s="96"/>
      <c r="T84" s="186">
        <f>T85+T108+T112</f>
        <v>0.09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BK85+BK108+BK112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0.06522800000000001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SUM(P87:P107)</f>
        <v>0</v>
      </c>
      <c r="Q86" s="196"/>
      <c r="R86" s="197">
        <f>SUM(R87:R107)</f>
        <v>0.06522800000000001</v>
      </c>
      <c r="S86" s="196"/>
      <c r="T86" s="198">
        <f>SUM(T87:T107)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SUM(BK87:BK107)</f>
        <v>0</v>
      </c>
    </row>
    <row r="87" spans="1:65" s="2" customFormat="1" ht="12">
      <c r="A87" s="38"/>
      <c r="B87" s="39"/>
      <c r="C87" s="204" t="s">
        <v>77</v>
      </c>
      <c r="D87" s="204" t="s">
        <v>135</v>
      </c>
      <c r="E87" s="205" t="s">
        <v>286</v>
      </c>
      <c r="F87" s="206" t="s">
        <v>287</v>
      </c>
      <c r="G87" s="207" t="s">
        <v>138</v>
      </c>
      <c r="H87" s="208">
        <v>206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707</v>
      </c>
    </row>
    <row r="88" spans="1:65" s="2" customFormat="1" ht="12">
      <c r="A88" s="38"/>
      <c r="B88" s="39"/>
      <c r="C88" s="217" t="s">
        <v>79</v>
      </c>
      <c r="D88" s="217" t="s">
        <v>142</v>
      </c>
      <c r="E88" s="218" t="s">
        <v>289</v>
      </c>
      <c r="F88" s="219" t="s">
        <v>290</v>
      </c>
      <c r="G88" s="220" t="s">
        <v>138</v>
      </c>
      <c r="H88" s="221">
        <v>236.9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0.00012</v>
      </c>
      <c r="R88" s="213">
        <f>Q88*H88</f>
        <v>0.028428000000000002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291</v>
      </c>
    </row>
    <row r="89" spans="1:51" s="13" customFormat="1" ht="12">
      <c r="A89" s="13"/>
      <c r="B89" s="227"/>
      <c r="C89" s="228"/>
      <c r="D89" s="229" t="s">
        <v>147</v>
      </c>
      <c r="E89" s="228"/>
      <c r="F89" s="230" t="s">
        <v>708</v>
      </c>
      <c r="G89" s="228"/>
      <c r="H89" s="231">
        <v>236.9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4</v>
      </c>
      <c r="AX89" s="13" t="s">
        <v>77</v>
      </c>
      <c r="AY89" s="237" t="s">
        <v>132</v>
      </c>
    </row>
    <row r="90" spans="1:65" s="2" customFormat="1" ht="12">
      <c r="A90" s="38"/>
      <c r="B90" s="39"/>
      <c r="C90" s="204" t="s">
        <v>149</v>
      </c>
      <c r="D90" s="204" t="s">
        <v>135</v>
      </c>
      <c r="E90" s="205" t="s">
        <v>709</v>
      </c>
      <c r="F90" s="206" t="s">
        <v>710</v>
      </c>
      <c r="G90" s="207" t="s">
        <v>152</v>
      </c>
      <c r="H90" s="208">
        <v>21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711</v>
      </c>
    </row>
    <row r="91" spans="1:65" s="2" customFormat="1" ht="12">
      <c r="A91" s="38"/>
      <c r="B91" s="39"/>
      <c r="C91" s="217" t="s">
        <v>154</v>
      </c>
      <c r="D91" s="217" t="s">
        <v>142</v>
      </c>
      <c r="E91" s="218" t="s">
        <v>712</v>
      </c>
      <c r="F91" s="219" t="s">
        <v>713</v>
      </c>
      <c r="G91" s="220" t="s">
        <v>152</v>
      </c>
      <c r="H91" s="221">
        <v>21</v>
      </c>
      <c r="I91" s="222"/>
      <c r="J91" s="223">
        <f>ROUND(I91*H91,2)</f>
        <v>0</v>
      </c>
      <c r="K91" s="219" t="s">
        <v>263</v>
      </c>
      <c r="L91" s="224"/>
      <c r="M91" s="225" t="s">
        <v>19</v>
      </c>
      <c r="N91" s="226" t="s">
        <v>40</v>
      </c>
      <c r="O91" s="84"/>
      <c r="P91" s="213">
        <f>O91*H91</f>
        <v>0</v>
      </c>
      <c r="Q91" s="213">
        <v>0.0016</v>
      </c>
      <c r="R91" s="213">
        <f>Q91*H91</f>
        <v>0.033600000000000005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145</v>
      </c>
      <c r="AT91" s="215" t="s">
        <v>142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714</v>
      </c>
    </row>
    <row r="92" spans="1:51" s="14" customFormat="1" ht="12">
      <c r="A92" s="14"/>
      <c r="B92" s="251"/>
      <c r="C92" s="252"/>
      <c r="D92" s="229" t="s">
        <v>147</v>
      </c>
      <c r="E92" s="253" t="s">
        <v>19</v>
      </c>
      <c r="F92" s="254" t="s">
        <v>715</v>
      </c>
      <c r="G92" s="252"/>
      <c r="H92" s="253" t="s">
        <v>19</v>
      </c>
      <c r="I92" s="255"/>
      <c r="J92" s="252"/>
      <c r="K92" s="252"/>
      <c r="L92" s="256"/>
      <c r="M92" s="257"/>
      <c r="N92" s="258"/>
      <c r="O92" s="258"/>
      <c r="P92" s="258"/>
      <c r="Q92" s="258"/>
      <c r="R92" s="258"/>
      <c r="S92" s="258"/>
      <c r="T92" s="25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0" t="s">
        <v>147</v>
      </c>
      <c r="AU92" s="260" t="s">
        <v>79</v>
      </c>
      <c r="AV92" s="14" t="s">
        <v>77</v>
      </c>
      <c r="AW92" s="14" t="s">
        <v>31</v>
      </c>
      <c r="AX92" s="14" t="s">
        <v>69</v>
      </c>
      <c r="AY92" s="260" t="s">
        <v>132</v>
      </c>
    </row>
    <row r="93" spans="1:51" s="13" customFormat="1" ht="12">
      <c r="A93" s="13"/>
      <c r="B93" s="227"/>
      <c r="C93" s="228"/>
      <c r="D93" s="229" t="s">
        <v>147</v>
      </c>
      <c r="E93" s="261" t="s">
        <v>19</v>
      </c>
      <c r="F93" s="230" t="s">
        <v>154</v>
      </c>
      <c r="G93" s="228"/>
      <c r="H93" s="231">
        <v>4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147</v>
      </c>
      <c r="AU93" s="237" t="s">
        <v>79</v>
      </c>
      <c r="AV93" s="13" t="s">
        <v>79</v>
      </c>
      <c r="AW93" s="13" t="s">
        <v>31</v>
      </c>
      <c r="AX93" s="13" t="s">
        <v>69</v>
      </c>
      <c r="AY93" s="237" t="s">
        <v>132</v>
      </c>
    </row>
    <row r="94" spans="1:51" s="14" customFormat="1" ht="12">
      <c r="A94" s="14"/>
      <c r="B94" s="251"/>
      <c r="C94" s="252"/>
      <c r="D94" s="229" t="s">
        <v>147</v>
      </c>
      <c r="E94" s="253" t="s">
        <v>19</v>
      </c>
      <c r="F94" s="254" t="s">
        <v>716</v>
      </c>
      <c r="G94" s="252"/>
      <c r="H94" s="253" t="s">
        <v>19</v>
      </c>
      <c r="I94" s="255"/>
      <c r="J94" s="252"/>
      <c r="K94" s="252"/>
      <c r="L94" s="256"/>
      <c r="M94" s="257"/>
      <c r="N94" s="258"/>
      <c r="O94" s="258"/>
      <c r="P94" s="258"/>
      <c r="Q94" s="258"/>
      <c r="R94" s="258"/>
      <c r="S94" s="258"/>
      <c r="T94" s="25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0" t="s">
        <v>147</v>
      </c>
      <c r="AU94" s="260" t="s">
        <v>79</v>
      </c>
      <c r="AV94" s="14" t="s">
        <v>77</v>
      </c>
      <c r="AW94" s="14" t="s">
        <v>31</v>
      </c>
      <c r="AX94" s="14" t="s">
        <v>69</v>
      </c>
      <c r="AY94" s="260" t="s">
        <v>132</v>
      </c>
    </row>
    <row r="95" spans="1:51" s="13" customFormat="1" ht="12">
      <c r="A95" s="13"/>
      <c r="B95" s="227"/>
      <c r="C95" s="228"/>
      <c r="D95" s="229" t="s">
        <v>147</v>
      </c>
      <c r="E95" s="261" t="s">
        <v>19</v>
      </c>
      <c r="F95" s="230" t="s">
        <v>154</v>
      </c>
      <c r="G95" s="228"/>
      <c r="H95" s="231">
        <v>4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31</v>
      </c>
      <c r="AX95" s="13" t="s">
        <v>69</v>
      </c>
      <c r="AY95" s="237" t="s">
        <v>132</v>
      </c>
    </row>
    <row r="96" spans="1:51" s="14" customFormat="1" ht="12">
      <c r="A96" s="14"/>
      <c r="B96" s="251"/>
      <c r="C96" s="252"/>
      <c r="D96" s="229" t="s">
        <v>147</v>
      </c>
      <c r="E96" s="253" t="s">
        <v>19</v>
      </c>
      <c r="F96" s="254" t="s">
        <v>717</v>
      </c>
      <c r="G96" s="252"/>
      <c r="H96" s="253" t="s">
        <v>19</v>
      </c>
      <c r="I96" s="255"/>
      <c r="J96" s="252"/>
      <c r="K96" s="252"/>
      <c r="L96" s="256"/>
      <c r="M96" s="257"/>
      <c r="N96" s="258"/>
      <c r="O96" s="258"/>
      <c r="P96" s="258"/>
      <c r="Q96" s="258"/>
      <c r="R96" s="258"/>
      <c r="S96" s="258"/>
      <c r="T96" s="25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0" t="s">
        <v>147</v>
      </c>
      <c r="AU96" s="260" t="s">
        <v>79</v>
      </c>
      <c r="AV96" s="14" t="s">
        <v>77</v>
      </c>
      <c r="AW96" s="14" t="s">
        <v>31</v>
      </c>
      <c r="AX96" s="14" t="s">
        <v>69</v>
      </c>
      <c r="AY96" s="260" t="s">
        <v>132</v>
      </c>
    </row>
    <row r="97" spans="1:51" s="13" customFormat="1" ht="12">
      <c r="A97" s="13"/>
      <c r="B97" s="227"/>
      <c r="C97" s="228"/>
      <c r="D97" s="229" t="s">
        <v>147</v>
      </c>
      <c r="E97" s="261" t="s">
        <v>19</v>
      </c>
      <c r="F97" s="230" t="s">
        <v>162</v>
      </c>
      <c r="G97" s="228"/>
      <c r="H97" s="231">
        <v>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147</v>
      </c>
      <c r="AU97" s="237" t="s">
        <v>79</v>
      </c>
      <c r="AV97" s="13" t="s">
        <v>79</v>
      </c>
      <c r="AW97" s="13" t="s">
        <v>31</v>
      </c>
      <c r="AX97" s="13" t="s">
        <v>69</v>
      </c>
      <c r="AY97" s="237" t="s">
        <v>132</v>
      </c>
    </row>
    <row r="98" spans="1:51" s="14" customFormat="1" ht="12">
      <c r="A98" s="14"/>
      <c r="B98" s="251"/>
      <c r="C98" s="252"/>
      <c r="D98" s="229" t="s">
        <v>147</v>
      </c>
      <c r="E98" s="253" t="s">
        <v>19</v>
      </c>
      <c r="F98" s="254" t="s">
        <v>718</v>
      </c>
      <c r="G98" s="252"/>
      <c r="H98" s="253" t="s">
        <v>19</v>
      </c>
      <c r="I98" s="255"/>
      <c r="J98" s="252"/>
      <c r="K98" s="252"/>
      <c r="L98" s="256"/>
      <c r="M98" s="257"/>
      <c r="N98" s="258"/>
      <c r="O98" s="258"/>
      <c r="P98" s="258"/>
      <c r="Q98" s="258"/>
      <c r="R98" s="258"/>
      <c r="S98" s="258"/>
      <c r="T98" s="25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0" t="s">
        <v>147</v>
      </c>
      <c r="AU98" s="260" t="s">
        <v>79</v>
      </c>
      <c r="AV98" s="14" t="s">
        <v>77</v>
      </c>
      <c r="AW98" s="14" t="s">
        <v>31</v>
      </c>
      <c r="AX98" s="14" t="s">
        <v>69</v>
      </c>
      <c r="AY98" s="260" t="s">
        <v>132</v>
      </c>
    </row>
    <row r="99" spans="1:51" s="13" customFormat="1" ht="12">
      <c r="A99" s="13"/>
      <c r="B99" s="227"/>
      <c r="C99" s="228"/>
      <c r="D99" s="229" t="s">
        <v>147</v>
      </c>
      <c r="E99" s="261" t="s">
        <v>19</v>
      </c>
      <c r="F99" s="230" t="s">
        <v>166</v>
      </c>
      <c r="G99" s="228"/>
      <c r="H99" s="231">
        <v>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147</v>
      </c>
      <c r="AU99" s="237" t="s">
        <v>79</v>
      </c>
      <c r="AV99" s="13" t="s">
        <v>79</v>
      </c>
      <c r="AW99" s="13" t="s">
        <v>31</v>
      </c>
      <c r="AX99" s="13" t="s">
        <v>69</v>
      </c>
      <c r="AY99" s="237" t="s">
        <v>132</v>
      </c>
    </row>
    <row r="100" spans="1:51" s="15" customFormat="1" ht="12">
      <c r="A100" s="15"/>
      <c r="B100" s="262"/>
      <c r="C100" s="263"/>
      <c r="D100" s="229" t="s">
        <v>147</v>
      </c>
      <c r="E100" s="264" t="s">
        <v>19</v>
      </c>
      <c r="F100" s="265" t="s">
        <v>719</v>
      </c>
      <c r="G100" s="263"/>
      <c r="H100" s="266">
        <v>21</v>
      </c>
      <c r="I100" s="267"/>
      <c r="J100" s="263"/>
      <c r="K100" s="263"/>
      <c r="L100" s="268"/>
      <c r="M100" s="269"/>
      <c r="N100" s="270"/>
      <c r="O100" s="270"/>
      <c r="P100" s="270"/>
      <c r="Q100" s="270"/>
      <c r="R100" s="270"/>
      <c r="S100" s="270"/>
      <c r="T100" s="271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72" t="s">
        <v>147</v>
      </c>
      <c r="AU100" s="272" t="s">
        <v>79</v>
      </c>
      <c r="AV100" s="15" t="s">
        <v>154</v>
      </c>
      <c r="AW100" s="15" t="s">
        <v>31</v>
      </c>
      <c r="AX100" s="15" t="s">
        <v>77</v>
      </c>
      <c r="AY100" s="272" t="s">
        <v>132</v>
      </c>
    </row>
    <row r="101" spans="1:65" s="2" customFormat="1" ht="12">
      <c r="A101" s="38"/>
      <c r="B101" s="39"/>
      <c r="C101" s="204" t="s">
        <v>158</v>
      </c>
      <c r="D101" s="204" t="s">
        <v>135</v>
      </c>
      <c r="E101" s="205" t="s">
        <v>709</v>
      </c>
      <c r="F101" s="206" t="s">
        <v>710</v>
      </c>
      <c r="G101" s="207" t="s">
        <v>152</v>
      </c>
      <c r="H101" s="208">
        <v>2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720</v>
      </c>
    </row>
    <row r="102" spans="1:65" s="2" customFormat="1" ht="12">
      <c r="A102" s="38"/>
      <c r="B102" s="39"/>
      <c r="C102" s="217" t="s">
        <v>162</v>
      </c>
      <c r="D102" s="217" t="s">
        <v>142</v>
      </c>
      <c r="E102" s="218" t="s">
        <v>721</v>
      </c>
      <c r="F102" s="219" t="s">
        <v>722</v>
      </c>
      <c r="G102" s="220" t="s">
        <v>152</v>
      </c>
      <c r="H102" s="221">
        <v>2</v>
      </c>
      <c r="I102" s="222"/>
      <c r="J102" s="223">
        <f>ROUND(I102*H102,2)</f>
        <v>0</v>
      </c>
      <c r="K102" s="219" t="s">
        <v>263</v>
      </c>
      <c r="L102" s="224"/>
      <c r="M102" s="225" t="s">
        <v>19</v>
      </c>
      <c r="N102" s="226" t="s">
        <v>40</v>
      </c>
      <c r="O102" s="84"/>
      <c r="P102" s="213">
        <f>O102*H102</f>
        <v>0</v>
      </c>
      <c r="Q102" s="213">
        <v>0.0016</v>
      </c>
      <c r="R102" s="213">
        <f>Q102*H102</f>
        <v>0.0032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145</v>
      </c>
      <c r="AT102" s="215" t="s">
        <v>142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723</v>
      </c>
    </row>
    <row r="103" spans="1:51" s="14" customFormat="1" ht="12">
      <c r="A103" s="14"/>
      <c r="B103" s="251"/>
      <c r="C103" s="252"/>
      <c r="D103" s="229" t="s">
        <v>147</v>
      </c>
      <c r="E103" s="253" t="s">
        <v>19</v>
      </c>
      <c r="F103" s="254" t="s">
        <v>717</v>
      </c>
      <c r="G103" s="252"/>
      <c r="H103" s="253" t="s">
        <v>19</v>
      </c>
      <c r="I103" s="255"/>
      <c r="J103" s="252"/>
      <c r="K103" s="252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147</v>
      </c>
      <c r="AU103" s="260" t="s">
        <v>79</v>
      </c>
      <c r="AV103" s="14" t="s">
        <v>77</v>
      </c>
      <c r="AW103" s="14" t="s">
        <v>31</v>
      </c>
      <c r="AX103" s="14" t="s">
        <v>69</v>
      </c>
      <c r="AY103" s="260" t="s">
        <v>132</v>
      </c>
    </row>
    <row r="104" spans="1:51" s="13" customFormat="1" ht="12">
      <c r="A104" s="13"/>
      <c r="B104" s="227"/>
      <c r="C104" s="228"/>
      <c r="D104" s="229" t="s">
        <v>147</v>
      </c>
      <c r="E104" s="261" t="s">
        <v>19</v>
      </c>
      <c r="F104" s="230" t="s">
        <v>77</v>
      </c>
      <c r="G104" s="228"/>
      <c r="H104" s="231">
        <v>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31</v>
      </c>
      <c r="AX104" s="13" t="s">
        <v>69</v>
      </c>
      <c r="AY104" s="237" t="s">
        <v>132</v>
      </c>
    </row>
    <row r="105" spans="1:51" s="14" customFormat="1" ht="12">
      <c r="A105" s="14"/>
      <c r="B105" s="251"/>
      <c r="C105" s="252"/>
      <c r="D105" s="229" t="s">
        <v>147</v>
      </c>
      <c r="E105" s="253" t="s">
        <v>19</v>
      </c>
      <c r="F105" s="254" t="s">
        <v>718</v>
      </c>
      <c r="G105" s="252"/>
      <c r="H105" s="253" t="s">
        <v>19</v>
      </c>
      <c r="I105" s="255"/>
      <c r="J105" s="252"/>
      <c r="K105" s="252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147</v>
      </c>
      <c r="AU105" s="260" t="s">
        <v>79</v>
      </c>
      <c r="AV105" s="14" t="s">
        <v>77</v>
      </c>
      <c r="AW105" s="14" t="s">
        <v>31</v>
      </c>
      <c r="AX105" s="14" t="s">
        <v>69</v>
      </c>
      <c r="AY105" s="260" t="s">
        <v>132</v>
      </c>
    </row>
    <row r="106" spans="1:51" s="13" customFormat="1" ht="12">
      <c r="A106" s="13"/>
      <c r="B106" s="227"/>
      <c r="C106" s="228"/>
      <c r="D106" s="229" t="s">
        <v>147</v>
      </c>
      <c r="E106" s="261" t="s">
        <v>19</v>
      </c>
      <c r="F106" s="230" t="s">
        <v>77</v>
      </c>
      <c r="G106" s="228"/>
      <c r="H106" s="231">
        <v>1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147</v>
      </c>
      <c r="AU106" s="237" t="s">
        <v>79</v>
      </c>
      <c r="AV106" s="13" t="s">
        <v>79</v>
      </c>
      <c r="AW106" s="13" t="s">
        <v>31</v>
      </c>
      <c r="AX106" s="13" t="s">
        <v>69</v>
      </c>
      <c r="AY106" s="237" t="s">
        <v>132</v>
      </c>
    </row>
    <row r="107" spans="1:51" s="15" customFormat="1" ht="12">
      <c r="A107" s="15"/>
      <c r="B107" s="262"/>
      <c r="C107" s="263"/>
      <c r="D107" s="229" t="s">
        <v>147</v>
      </c>
      <c r="E107" s="264" t="s">
        <v>19</v>
      </c>
      <c r="F107" s="265" t="s">
        <v>719</v>
      </c>
      <c r="G107" s="263"/>
      <c r="H107" s="266">
        <v>2</v>
      </c>
      <c r="I107" s="267"/>
      <c r="J107" s="263"/>
      <c r="K107" s="263"/>
      <c r="L107" s="268"/>
      <c r="M107" s="269"/>
      <c r="N107" s="270"/>
      <c r="O107" s="270"/>
      <c r="P107" s="270"/>
      <c r="Q107" s="270"/>
      <c r="R107" s="270"/>
      <c r="S107" s="270"/>
      <c r="T107" s="271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2" t="s">
        <v>147</v>
      </c>
      <c r="AU107" s="272" t="s">
        <v>79</v>
      </c>
      <c r="AV107" s="15" t="s">
        <v>154</v>
      </c>
      <c r="AW107" s="15" t="s">
        <v>31</v>
      </c>
      <c r="AX107" s="15" t="s">
        <v>77</v>
      </c>
      <c r="AY107" s="272" t="s">
        <v>132</v>
      </c>
    </row>
    <row r="108" spans="1:63" s="12" customFormat="1" ht="25.9" customHeight="1">
      <c r="A108" s="12"/>
      <c r="B108" s="188"/>
      <c r="C108" s="189"/>
      <c r="D108" s="190" t="s">
        <v>68</v>
      </c>
      <c r="E108" s="191" t="s">
        <v>142</v>
      </c>
      <c r="F108" s="191" t="s">
        <v>238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P109</f>
        <v>0</v>
      </c>
      <c r="Q108" s="196"/>
      <c r="R108" s="197">
        <f>R109</f>
        <v>0.006749999999999999</v>
      </c>
      <c r="S108" s="196"/>
      <c r="T108" s="198">
        <f>T109</f>
        <v>0.09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149</v>
      </c>
      <c r="AT108" s="200" t="s">
        <v>68</v>
      </c>
      <c r="AU108" s="200" t="s">
        <v>69</v>
      </c>
      <c r="AY108" s="199" t="s">
        <v>132</v>
      </c>
      <c r="BK108" s="201">
        <f>BK109</f>
        <v>0</v>
      </c>
    </row>
    <row r="109" spans="1:63" s="12" customFormat="1" ht="22.8" customHeight="1">
      <c r="A109" s="12"/>
      <c r="B109" s="188"/>
      <c r="C109" s="189"/>
      <c r="D109" s="190" t="s">
        <v>68</v>
      </c>
      <c r="E109" s="202" t="s">
        <v>239</v>
      </c>
      <c r="F109" s="202" t="s">
        <v>240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SUM(P110:P111)</f>
        <v>0</v>
      </c>
      <c r="Q109" s="196"/>
      <c r="R109" s="197">
        <f>SUM(R110:R111)</f>
        <v>0.006749999999999999</v>
      </c>
      <c r="S109" s="196"/>
      <c r="T109" s="198">
        <f>SUM(T110:T111)</f>
        <v>0.09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149</v>
      </c>
      <c r="AT109" s="200" t="s">
        <v>68</v>
      </c>
      <c r="AU109" s="200" t="s">
        <v>77</v>
      </c>
      <c r="AY109" s="199" t="s">
        <v>132</v>
      </c>
      <c r="BK109" s="201">
        <f>SUM(BK110:BK111)</f>
        <v>0</v>
      </c>
    </row>
    <row r="110" spans="1:65" s="2" customFormat="1" ht="12">
      <c r="A110" s="38"/>
      <c r="B110" s="39"/>
      <c r="C110" s="204" t="s">
        <v>166</v>
      </c>
      <c r="D110" s="204" t="s">
        <v>135</v>
      </c>
      <c r="E110" s="205" t="s">
        <v>507</v>
      </c>
      <c r="F110" s="206" t="s">
        <v>508</v>
      </c>
      <c r="G110" s="207" t="s">
        <v>138</v>
      </c>
      <c r="H110" s="208">
        <v>45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0.00015</v>
      </c>
      <c r="R110" s="213">
        <f>Q110*H110</f>
        <v>0.006749999999999999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243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243</v>
      </c>
      <c r="BM110" s="215" t="s">
        <v>509</v>
      </c>
    </row>
    <row r="111" spans="1:65" s="2" customFormat="1" ht="33" customHeight="1">
      <c r="A111" s="38"/>
      <c r="B111" s="39"/>
      <c r="C111" s="204" t="s">
        <v>170</v>
      </c>
      <c r="D111" s="204" t="s">
        <v>135</v>
      </c>
      <c r="E111" s="205" t="s">
        <v>519</v>
      </c>
      <c r="F111" s="206" t="s">
        <v>520</v>
      </c>
      <c r="G111" s="207" t="s">
        <v>138</v>
      </c>
      <c r="H111" s="208">
        <v>45</v>
      </c>
      <c r="I111" s="209"/>
      <c r="J111" s="210">
        <f>ROUND(I111*H111,2)</f>
        <v>0</v>
      </c>
      <c r="K111" s="206" t="s">
        <v>139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0.002</v>
      </c>
      <c r="T111" s="214">
        <f>S111*H111</f>
        <v>0.09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243</v>
      </c>
      <c r="AT111" s="215" t="s">
        <v>135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243</v>
      </c>
      <c r="BM111" s="215" t="s">
        <v>521</v>
      </c>
    </row>
    <row r="112" spans="1:63" s="12" customFormat="1" ht="25.9" customHeight="1">
      <c r="A112" s="12"/>
      <c r="B112" s="188"/>
      <c r="C112" s="189"/>
      <c r="D112" s="190" t="s">
        <v>68</v>
      </c>
      <c r="E112" s="191" t="s">
        <v>206</v>
      </c>
      <c r="F112" s="191" t="s">
        <v>207</v>
      </c>
      <c r="G112" s="189"/>
      <c r="H112" s="189"/>
      <c r="I112" s="192"/>
      <c r="J112" s="193">
        <f>BK112</f>
        <v>0</v>
      </c>
      <c r="K112" s="189"/>
      <c r="L112" s="194"/>
      <c r="M112" s="195"/>
      <c r="N112" s="196"/>
      <c r="O112" s="196"/>
      <c r="P112" s="197">
        <f>P113</f>
        <v>0</v>
      </c>
      <c r="Q112" s="196"/>
      <c r="R112" s="197">
        <f>R113</f>
        <v>0</v>
      </c>
      <c r="S112" s="196"/>
      <c r="T112" s="198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154</v>
      </c>
      <c r="AT112" s="200" t="s">
        <v>68</v>
      </c>
      <c r="AU112" s="200" t="s">
        <v>69</v>
      </c>
      <c r="AY112" s="199" t="s">
        <v>132</v>
      </c>
      <c r="BK112" s="201">
        <f>BK113</f>
        <v>0</v>
      </c>
    </row>
    <row r="113" spans="1:65" s="2" customFormat="1" ht="12">
      <c r="A113" s="38"/>
      <c r="B113" s="39"/>
      <c r="C113" s="204" t="s">
        <v>174</v>
      </c>
      <c r="D113" s="204" t="s">
        <v>135</v>
      </c>
      <c r="E113" s="205" t="s">
        <v>209</v>
      </c>
      <c r="F113" s="206" t="s">
        <v>210</v>
      </c>
      <c r="G113" s="207" t="s">
        <v>211</v>
      </c>
      <c r="H113" s="208">
        <v>5</v>
      </c>
      <c r="I113" s="209"/>
      <c r="J113" s="210">
        <f>ROUND(I113*H113,2)</f>
        <v>0</v>
      </c>
      <c r="K113" s="206" t="s">
        <v>139</v>
      </c>
      <c r="L113" s="44"/>
      <c r="M113" s="242" t="s">
        <v>19</v>
      </c>
      <c r="N113" s="243" t="s">
        <v>40</v>
      </c>
      <c r="O113" s="244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212</v>
      </c>
      <c r="AT113" s="215" t="s">
        <v>135</v>
      </c>
      <c r="AU113" s="215" t="s">
        <v>77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212</v>
      </c>
      <c r="BM113" s="215" t="s">
        <v>724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725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ROUND((SUM(BE85:BE158)),2)</f>
        <v>0</v>
      </c>
      <c r="G33" s="38"/>
      <c r="H33" s="38"/>
      <c r="I33" s="148">
        <v>0.21</v>
      </c>
      <c r="J33" s="147">
        <f>ROUND(((SUM(BE85:BE158))*I33),2)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ROUND((SUM(BF85:BF158)),2)</f>
        <v>0</v>
      </c>
      <c r="G34" s="38"/>
      <c r="H34" s="38"/>
      <c r="I34" s="148">
        <v>0.15</v>
      </c>
      <c r="J34" s="147">
        <f>ROUND(((SUM(BF85:BF158))*I34),2)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ROUND((SUM(BG85:BG158)),2)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ROUND((SUM(BH85:BH158)),2)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ROUND((SUM(BI85:BI158)),2)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SO.12 - 4.n.p._data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726</v>
      </c>
      <c r="E62" s="174"/>
      <c r="F62" s="174"/>
      <c r="G62" s="174"/>
      <c r="H62" s="174"/>
      <c r="I62" s="174"/>
      <c r="J62" s="175">
        <f>J124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215</v>
      </c>
      <c r="E63" s="168"/>
      <c r="F63" s="168"/>
      <c r="G63" s="168"/>
      <c r="H63" s="168"/>
      <c r="I63" s="168"/>
      <c r="J63" s="169">
        <f>J142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216</v>
      </c>
      <c r="E64" s="174"/>
      <c r="F64" s="174"/>
      <c r="G64" s="174"/>
      <c r="H64" s="174"/>
      <c r="I64" s="174"/>
      <c r="J64" s="175">
        <f>J143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116</v>
      </c>
      <c r="E65" s="168"/>
      <c r="F65" s="168"/>
      <c r="G65" s="168"/>
      <c r="H65" s="168"/>
      <c r="I65" s="168"/>
      <c r="J65" s="169">
        <f>J149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MÚ Chrudim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SO.12 - 4.n.p._data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15. 7. 2021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MÚ Chrudim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118</v>
      </c>
      <c r="D84" s="180" t="s">
        <v>54</v>
      </c>
      <c r="E84" s="180" t="s">
        <v>50</v>
      </c>
      <c r="F84" s="180" t="s">
        <v>51</v>
      </c>
      <c r="G84" s="180" t="s">
        <v>119</v>
      </c>
      <c r="H84" s="180" t="s">
        <v>120</v>
      </c>
      <c r="I84" s="180" t="s">
        <v>121</v>
      </c>
      <c r="J84" s="180" t="s">
        <v>112</v>
      </c>
      <c r="K84" s="181" t="s">
        <v>122</v>
      </c>
      <c r="L84" s="182"/>
      <c r="M84" s="92" t="s">
        <v>19</v>
      </c>
      <c r="N84" s="93" t="s">
        <v>39</v>
      </c>
      <c r="O84" s="93" t="s">
        <v>123</v>
      </c>
      <c r="P84" s="93" t="s">
        <v>124</v>
      </c>
      <c r="Q84" s="93" t="s">
        <v>125</v>
      </c>
      <c r="R84" s="93" t="s">
        <v>126</v>
      </c>
      <c r="S84" s="93" t="s">
        <v>127</v>
      </c>
      <c r="T84" s="94" t="s">
        <v>128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P86+P142+P149</f>
        <v>0</v>
      </c>
      <c r="Q85" s="96"/>
      <c r="R85" s="185">
        <f>R86+R142+R149</f>
        <v>1.755304</v>
      </c>
      <c r="S85" s="96"/>
      <c r="T85" s="186">
        <f>T86+T142+T149</f>
        <v>0.5905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113</v>
      </c>
      <c r="BK85" s="187">
        <f>BK86+BK142+BK149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130</v>
      </c>
      <c r="F86" s="191" t="s">
        <v>131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P87+P124</f>
        <v>0</v>
      </c>
      <c r="Q86" s="196"/>
      <c r="R86" s="197">
        <f>R87+R124</f>
        <v>1.735804</v>
      </c>
      <c r="S86" s="196"/>
      <c r="T86" s="198">
        <f>T87+T124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69</v>
      </c>
      <c r="AY86" s="199" t="s">
        <v>132</v>
      </c>
      <c r="BK86" s="201">
        <f>BK87+BK124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133</v>
      </c>
      <c r="F87" s="202" t="s">
        <v>134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SUM(P88:P123)</f>
        <v>0</v>
      </c>
      <c r="Q87" s="196"/>
      <c r="R87" s="197">
        <f>SUM(R88:R123)</f>
        <v>0.32216199999999995</v>
      </c>
      <c r="S87" s="196"/>
      <c r="T87" s="198">
        <f>SUM(T88:T123)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77</v>
      </c>
      <c r="AY87" s="199" t="s">
        <v>132</v>
      </c>
      <c r="BK87" s="201">
        <f>SUM(BK88:BK123)</f>
        <v>0</v>
      </c>
    </row>
    <row r="88" spans="1:65" s="2" customFormat="1" ht="44.25" customHeight="1">
      <c r="A88" s="38"/>
      <c r="B88" s="39"/>
      <c r="C88" s="204" t="s">
        <v>77</v>
      </c>
      <c r="D88" s="204" t="s">
        <v>135</v>
      </c>
      <c r="E88" s="205" t="s">
        <v>727</v>
      </c>
      <c r="F88" s="206" t="s">
        <v>728</v>
      </c>
      <c r="G88" s="207" t="s">
        <v>138</v>
      </c>
      <c r="H88" s="208">
        <v>55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729</v>
      </c>
    </row>
    <row r="89" spans="1:65" s="2" customFormat="1" ht="12">
      <c r="A89" s="38"/>
      <c r="B89" s="39"/>
      <c r="C89" s="217" t="s">
        <v>79</v>
      </c>
      <c r="D89" s="217" t="s">
        <v>142</v>
      </c>
      <c r="E89" s="218" t="s">
        <v>730</v>
      </c>
      <c r="F89" s="219" t="s">
        <v>731</v>
      </c>
      <c r="G89" s="220" t="s">
        <v>138</v>
      </c>
      <c r="H89" s="221">
        <v>57.75</v>
      </c>
      <c r="I89" s="222"/>
      <c r="J89" s="223">
        <f>ROUND(I89*H89,2)</f>
        <v>0</v>
      </c>
      <c r="K89" s="219" t="s">
        <v>139</v>
      </c>
      <c r="L89" s="224"/>
      <c r="M89" s="225" t="s">
        <v>19</v>
      </c>
      <c r="N89" s="226" t="s">
        <v>40</v>
      </c>
      <c r="O89" s="84"/>
      <c r="P89" s="213">
        <f>O89*H89</f>
        <v>0</v>
      </c>
      <c r="Q89" s="213">
        <v>0.0002</v>
      </c>
      <c r="R89" s="213">
        <f>Q89*H89</f>
        <v>0.011550000000000001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145</v>
      </c>
      <c r="AT89" s="215" t="s">
        <v>142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732</v>
      </c>
    </row>
    <row r="90" spans="1:51" s="13" customFormat="1" ht="12">
      <c r="A90" s="13"/>
      <c r="B90" s="227"/>
      <c r="C90" s="228"/>
      <c r="D90" s="229" t="s">
        <v>147</v>
      </c>
      <c r="E90" s="228"/>
      <c r="F90" s="230" t="s">
        <v>733</v>
      </c>
      <c r="G90" s="228"/>
      <c r="H90" s="231">
        <v>57.75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147</v>
      </c>
      <c r="AU90" s="237" t="s">
        <v>79</v>
      </c>
      <c r="AV90" s="13" t="s">
        <v>79</v>
      </c>
      <c r="AW90" s="13" t="s">
        <v>4</v>
      </c>
      <c r="AX90" s="13" t="s">
        <v>77</v>
      </c>
      <c r="AY90" s="237" t="s">
        <v>132</v>
      </c>
    </row>
    <row r="91" spans="1:65" s="2" customFormat="1" ht="44.25" customHeight="1">
      <c r="A91" s="38"/>
      <c r="B91" s="39"/>
      <c r="C91" s="204" t="s">
        <v>149</v>
      </c>
      <c r="D91" s="204" t="s">
        <v>135</v>
      </c>
      <c r="E91" s="205" t="s">
        <v>734</v>
      </c>
      <c r="F91" s="206" t="s">
        <v>735</v>
      </c>
      <c r="G91" s="207" t="s">
        <v>138</v>
      </c>
      <c r="H91" s="208">
        <v>196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736</v>
      </c>
    </row>
    <row r="92" spans="1:65" s="2" customFormat="1" ht="21.75" customHeight="1">
      <c r="A92" s="38"/>
      <c r="B92" s="39"/>
      <c r="C92" s="217" t="s">
        <v>154</v>
      </c>
      <c r="D92" s="217" t="s">
        <v>142</v>
      </c>
      <c r="E92" s="218" t="s">
        <v>737</v>
      </c>
      <c r="F92" s="219" t="s">
        <v>738</v>
      </c>
      <c r="G92" s="220" t="s">
        <v>138</v>
      </c>
      <c r="H92" s="221">
        <v>205.8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7E-05</v>
      </c>
      <c r="R92" s="213">
        <f>Q92*H92</f>
        <v>0.014405999999999999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739</v>
      </c>
    </row>
    <row r="93" spans="1:51" s="13" customFormat="1" ht="12">
      <c r="A93" s="13"/>
      <c r="B93" s="227"/>
      <c r="C93" s="228"/>
      <c r="D93" s="229" t="s">
        <v>147</v>
      </c>
      <c r="E93" s="228"/>
      <c r="F93" s="230" t="s">
        <v>740</v>
      </c>
      <c r="G93" s="228"/>
      <c r="H93" s="231">
        <v>205.8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147</v>
      </c>
      <c r="AU93" s="237" t="s">
        <v>79</v>
      </c>
      <c r="AV93" s="13" t="s">
        <v>79</v>
      </c>
      <c r="AW93" s="13" t="s">
        <v>4</v>
      </c>
      <c r="AX93" s="13" t="s">
        <v>77</v>
      </c>
      <c r="AY93" s="237" t="s">
        <v>132</v>
      </c>
    </row>
    <row r="94" spans="1:65" s="2" customFormat="1" ht="33" customHeight="1">
      <c r="A94" s="38"/>
      <c r="B94" s="39"/>
      <c r="C94" s="204" t="s">
        <v>158</v>
      </c>
      <c r="D94" s="204" t="s">
        <v>135</v>
      </c>
      <c r="E94" s="205" t="s">
        <v>741</v>
      </c>
      <c r="F94" s="206" t="s">
        <v>742</v>
      </c>
      <c r="G94" s="207" t="s">
        <v>138</v>
      </c>
      <c r="H94" s="208">
        <v>23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743</v>
      </c>
    </row>
    <row r="95" spans="1:65" s="2" customFormat="1" ht="33" customHeight="1">
      <c r="A95" s="38"/>
      <c r="B95" s="39"/>
      <c r="C95" s="217" t="s">
        <v>162</v>
      </c>
      <c r="D95" s="217" t="s">
        <v>142</v>
      </c>
      <c r="E95" s="218" t="s">
        <v>744</v>
      </c>
      <c r="F95" s="219" t="s">
        <v>745</v>
      </c>
      <c r="G95" s="220" t="s">
        <v>138</v>
      </c>
      <c r="H95" s="221">
        <v>18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0.00092</v>
      </c>
      <c r="R95" s="213">
        <f>Q95*H95</f>
        <v>0.016560000000000002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746</v>
      </c>
    </row>
    <row r="96" spans="1:65" s="2" customFormat="1" ht="12">
      <c r="A96" s="38"/>
      <c r="B96" s="39"/>
      <c r="C96" s="217" t="s">
        <v>166</v>
      </c>
      <c r="D96" s="217" t="s">
        <v>142</v>
      </c>
      <c r="E96" s="218" t="s">
        <v>747</v>
      </c>
      <c r="F96" s="219" t="s">
        <v>748</v>
      </c>
      <c r="G96" s="220" t="s">
        <v>138</v>
      </c>
      <c r="H96" s="221">
        <v>5</v>
      </c>
      <c r="I96" s="222"/>
      <c r="J96" s="223">
        <f>ROUND(I96*H96,2)</f>
        <v>0</v>
      </c>
      <c r="K96" s="219" t="s">
        <v>139</v>
      </c>
      <c r="L96" s="224"/>
      <c r="M96" s="225" t="s">
        <v>19</v>
      </c>
      <c r="N96" s="226" t="s">
        <v>40</v>
      </c>
      <c r="O96" s="84"/>
      <c r="P96" s="213">
        <f>O96*H96</f>
        <v>0</v>
      </c>
      <c r="Q96" s="213">
        <v>0.00043</v>
      </c>
      <c r="R96" s="213">
        <f>Q96*H96</f>
        <v>0.00215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145</v>
      </c>
      <c r="AT96" s="215" t="s">
        <v>142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749</v>
      </c>
    </row>
    <row r="97" spans="1:65" s="2" customFormat="1" ht="12">
      <c r="A97" s="38"/>
      <c r="B97" s="39"/>
      <c r="C97" s="204" t="s">
        <v>170</v>
      </c>
      <c r="D97" s="204" t="s">
        <v>135</v>
      </c>
      <c r="E97" s="205" t="s">
        <v>251</v>
      </c>
      <c r="F97" s="206" t="s">
        <v>252</v>
      </c>
      <c r="G97" s="207" t="s">
        <v>138</v>
      </c>
      <c r="H97" s="208">
        <v>100</v>
      </c>
      <c r="I97" s="209"/>
      <c r="J97" s="210">
        <f>ROUND(I97*H97,2)</f>
        <v>0</v>
      </c>
      <c r="K97" s="206" t="s">
        <v>139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140</v>
      </c>
      <c r="AT97" s="215" t="s">
        <v>135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750</v>
      </c>
    </row>
    <row r="98" spans="1:65" s="2" customFormat="1" ht="16.5" customHeight="1">
      <c r="A98" s="38"/>
      <c r="B98" s="39"/>
      <c r="C98" s="217" t="s">
        <v>174</v>
      </c>
      <c r="D98" s="217" t="s">
        <v>142</v>
      </c>
      <c r="E98" s="218" t="s">
        <v>751</v>
      </c>
      <c r="F98" s="219" t="s">
        <v>752</v>
      </c>
      <c r="G98" s="220" t="s">
        <v>138</v>
      </c>
      <c r="H98" s="221">
        <v>100</v>
      </c>
      <c r="I98" s="222"/>
      <c r="J98" s="223">
        <f>ROUND(I98*H98,2)</f>
        <v>0</v>
      </c>
      <c r="K98" s="219" t="s">
        <v>263</v>
      </c>
      <c r="L98" s="224"/>
      <c r="M98" s="225" t="s">
        <v>19</v>
      </c>
      <c r="N98" s="226" t="s">
        <v>40</v>
      </c>
      <c r="O98" s="84"/>
      <c r="P98" s="213">
        <f>O98*H98</f>
        <v>0</v>
      </c>
      <c r="Q98" s="213">
        <v>0.00057</v>
      </c>
      <c r="R98" s="213">
        <f>Q98*H98</f>
        <v>0.056999999999999995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145</v>
      </c>
      <c r="AT98" s="215" t="s">
        <v>142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753</v>
      </c>
    </row>
    <row r="99" spans="1:47" s="2" customFormat="1" ht="12">
      <c r="A99" s="38"/>
      <c r="B99" s="39"/>
      <c r="C99" s="40"/>
      <c r="D99" s="229" t="s">
        <v>186</v>
      </c>
      <c r="E99" s="40"/>
      <c r="F99" s="238" t="s">
        <v>754</v>
      </c>
      <c r="G99" s="40"/>
      <c r="H99" s="40"/>
      <c r="I99" s="239"/>
      <c r="J99" s="40"/>
      <c r="K99" s="40"/>
      <c r="L99" s="44"/>
      <c r="M99" s="240"/>
      <c r="N99" s="24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186</v>
      </c>
      <c r="AU99" s="17" t="s">
        <v>79</v>
      </c>
    </row>
    <row r="100" spans="1:65" s="2" customFormat="1" ht="44.25" customHeight="1">
      <c r="A100" s="38"/>
      <c r="B100" s="39"/>
      <c r="C100" s="204" t="s">
        <v>178</v>
      </c>
      <c r="D100" s="204" t="s">
        <v>135</v>
      </c>
      <c r="E100" s="205" t="s">
        <v>755</v>
      </c>
      <c r="F100" s="206" t="s">
        <v>756</v>
      </c>
      <c r="G100" s="207" t="s">
        <v>138</v>
      </c>
      <c r="H100" s="208">
        <v>50</v>
      </c>
      <c r="I100" s="209"/>
      <c r="J100" s="210">
        <f>ROUND(I100*H100,2)</f>
        <v>0</v>
      </c>
      <c r="K100" s="206" t="s">
        <v>139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140</v>
      </c>
      <c r="AT100" s="215" t="s">
        <v>135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757</v>
      </c>
    </row>
    <row r="101" spans="1:65" s="2" customFormat="1" ht="12">
      <c r="A101" s="38"/>
      <c r="B101" s="39"/>
      <c r="C101" s="217" t="s">
        <v>182</v>
      </c>
      <c r="D101" s="217" t="s">
        <v>142</v>
      </c>
      <c r="E101" s="218" t="s">
        <v>758</v>
      </c>
      <c r="F101" s="219" t="s">
        <v>759</v>
      </c>
      <c r="G101" s="220" t="s">
        <v>138</v>
      </c>
      <c r="H101" s="221">
        <v>50</v>
      </c>
      <c r="I101" s="222"/>
      <c r="J101" s="223">
        <f>ROUND(I101*H101,2)</f>
        <v>0</v>
      </c>
      <c r="K101" s="219" t="s">
        <v>263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0.00162</v>
      </c>
      <c r="R101" s="213">
        <f>Q101*H101</f>
        <v>0.08099999999999999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760</v>
      </c>
    </row>
    <row r="102" spans="1:47" s="2" customFormat="1" ht="12">
      <c r="A102" s="38"/>
      <c r="B102" s="39"/>
      <c r="C102" s="40"/>
      <c r="D102" s="229" t="s">
        <v>186</v>
      </c>
      <c r="E102" s="40"/>
      <c r="F102" s="238" t="s">
        <v>754</v>
      </c>
      <c r="G102" s="40"/>
      <c r="H102" s="40"/>
      <c r="I102" s="239"/>
      <c r="J102" s="40"/>
      <c r="K102" s="40"/>
      <c r="L102" s="44"/>
      <c r="M102" s="240"/>
      <c r="N102" s="24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186</v>
      </c>
      <c r="AU102" s="17" t="s">
        <v>79</v>
      </c>
    </row>
    <row r="103" spans="1:65" s="2" customFormat="1" ht="44.25" customHeight="1">
      <c r="A103" s="38"/>
      <c r="B103" s="39"/>
      <c r="C103" s="204" t="s">
        <v>188</v>
      </c>
      <c r="D103" s="204" t="s">
        <v>135</v>
      </c>
      <c r="E103" s="205" t="s">
        <v>755</v>
      </c>
      <c r="F103" s="206" t="s">
        <v>756</v>
      </c>
      <c r="G103" s="207" t="s">
        <v>138</v>
      </c>
      <c r="H103" s="208">
        <v>24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761</v>
      </c>
    </row>
    <row r="104" spans="1:65" s="2" customFormat="1" ht="21.75" customHeight="1">
      <c r="A104" s="38"/>
      <c r="B104" s="39"/>
      <c r="C104" s="217" t="s">
        <v>192</v>
      </c>
      <c r="D104" s="217" t="s">
        <v>142</v>
      </c>
      <c r="E104" s="218" t="s">
        <v>762</v>
      </c>
      <c r="F104" s="219" t="s">
        <v>763</v>
      </c>
      <c r="G104" s="220" t="s">
        <v>138</v>
      </c>
      <c r="H104" s="221">
        <v>24</v>
      </c>
      <c r="I104" s="222"/>
      <c r="J104" s="223">
        <f>ROUND(I104*H104,2)</f>
        <v>0</v>
      </c>
      <c r="K104" s="219" t="s">
        <v>263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0.00276</v>
      </c>
      <c r="R104" s="213">
        <f>Q104*H104</f>
        <v>0.06624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764</v>
      </c>
    </row>
    <row r="105" spans="1:65" s="2" customFormat="1" ht="12">
      <c r="A105" s="38"/>
      <c r="B105" s="39"/>
      <c r="C105" s="204" t="s">
        <v>196</v>
      </c>
      <c r="D105" s="204" t="s">
        <v>135</v>
      </c>
      <c r="E105" s="205" t="s">
        <v>267</v>
      </c>
      <c r="F105" s="206" t="s">
        <v>268</v>
      </c>
      <c r="G105" s="207" t="s">
        <v>138</v>
      </c>
      <c r="H105" s="208">
        <v>12</v>
      </c>
      <c r="I105" s="209"/>
      <c r="J105" s="210">
        <f>ROUND(I105*H105,2)</f>
        <v>0</v>
      </c>
      <c r="K105" s="206" t="s">
        <v>139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</v>
      </c>
      <c r="AT105" s="215" t="s">
        <v>135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765</v>
      </c>
    </row>
    <row r="106" spans="1:65" s="2" customFormat="1" ht="12">
      <c r="A106" s="38"/>
      <c r="B106" s="39"/>
      <c r="C106" s="217" t="s">
        <v>8</v>
      </c>
      <c r="D106" s="217" t="s">
        <v>142</v>
      </c>
      <c r="E106" s="218" t="s">
        <v>270</v>
      </c>
      <c r="F106" s="219" t="s">
        <v>271</v>
      </c>
      <c r="G106" s="220" t="s">
        <v>138</v>
      </c>
      <c r="H106" s="221">
        <v>12</v>
      </c>
      <c r="I106" s="222"/>
      <c r="J106" s="223">
        <f>ROUND(I106*H106,2)</f>
        <v>0</v>
      </c>
      <c r="K106" s="219" t="s">
        <v>263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0.00124</v>
      </c>
      <c r="R106" s="213">
        <f>Q106*H106</f>
        <v>0.01488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766</v>
      </c>
    </row>
    <row r="107" spans="1:47" s="2" customFormat="1" ht="12">
      <c r="A107" s="38"/>
      <c r="B107" s="39"/>
      <c r="C107" s="40"/>
      <c r="D107" s="229" t="s">
        <v>186</v>
      </c>
      <c r="E107" s="40"/>
      <c r="F107" s="238" t="s">
        <v>754</v>
      </c>
      <c r="G107" s="40"/>
      <c r="H107" s="40"/>
      <c r="I107" s="239"/>
      <c r="J107" s="40"/>
      <c r="K107" s="40"/>
      <c r="L107" s="44"/>
      <c r="M107" s="240"/>
      <c r="N107" s="24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186</v>
      </c>
      <c r="AU107" s="17" t="s">
        <v>79</v>
      </c>
    </row>
    <row r="108" spans="1:65" s="2" customFormat="1" ht="44.25" customHeight="1">
      <c r="A108" s="38"/>
      <c r="B108" s="39"/>
      <c r="C108" s="204" t="s">
        <v>140</v>
      </c>
      <c r="D108" s="204" t="s">
        <v>135</v>
      </c>
      <c r="E108" s="205" t="s">
        <v>595</v>
      </c>
      <c r="F108" s="206" t="s">
        <v>596</v>
      </c>
      <c r="G108" s="207" t="s">
        <v>152</v>
      </c>
      <c r="H108" s="208">
        <v>130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597</v>
      </c>
    </row>
    <row r="109" spans="1:65" s="2" customFormat="1" ht="21.75" customHeight="1">
      <c r="A109" s="38"/>
      <c r="B109" s="39"/>
      <c r="C109" s="217" t="s">
        <v>208</v>
      </c>
      <c r="D109" s="217" t="s">
        <v>142</v>
      </c>
      <c r="E109" s="218" t="s">
        <v>598</v>
      </c>
      <c r="F109" s="219" t="s">
        <v>599</v>
      </c>
      <c r="G109" s="220" t="s">
        <v>152</v>
      </c>
      <c r="H109" s="221">
        <v>130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4E-05</v>
      </c>
      <c r="R109" s="213">
        <f>Q109*H109</f>
        <v>0.005200000000000001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600</v>
      </c>
    </row>
    <row r="110" spans="1:65" s="2" customFormat="1" ht="16.5" customHeight="1">
      <c r="A110" s="38"/>
      <c r="B110" s="39"/>
      <c r="C110" s="217" t="s">
        <v>308</v>
      </c>
      <c r="D110" s="217" t="s">
        <v>142</v>
      </c>
      <c r="E110" s="218" t="s">
        <v>456</v>
      </c>
      <c r="F110" s="219" t="s">
        <v>457</v>
      </c>
      <c r="G110" s="220" t="s">
        <v>152</v>
      </c>
      <c r="H110" s="221">
        <v>7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1E-05</v>
      </c>
      <c r="R110" s="213">
        <f>Q110*H110</f>
        <v>7.000000000000001E-05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767</v>
      </c>
    </row>
    <row r="111" spans="1:65" s="2" customFormat="1" ht="21.75" customHeight="1">
      <c r="A111" s="38"/>
      <c r="B111" s="39"/>
      <c r="C111" s="217" t="s">
        <v>312</v>
      </c>
      <c r="D111" s="217" t="s">
        <v>142</v>
      </c>
      <c r="E111" s="218" t="s">
        <v>638</v>
      </c>
      <c r="F111" s="219" t="s">
        <v>639</v>
      </c>
      <c r="G111" s="220" t="s">
        <v>152</v>
      </c>
      <c r="H111" s="221">
        <v>58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2E-05</v>
      </c>
      <c r="R111" s="213">
        <f>Q111*H111</f>
        <v>0.00116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768</v>
      </c>
    </row>
    <row r="112" spans="1:65" s="2" customFormat="1" ht="21.75" customHeight="1">
      <c r="A112" s="38"/>
      <c r="B112" s="39"/>
      <c r="C112" s="217" t="s">
        <v>314</v>
      </c>
      <c r="D112" s="217" t="s">
        <v>142</v>
      </c>
      <c r="E112" s="218" t="s">
        <v>641</v>
      </c>
      <c r="F112" s="219" t="s">
        <v>642</v>
      </c>
      <c r="G112" s="220" t="s">
        <v>152</v>
      </c>
      <c r="H112" s="221">
        <v>1</v>
      </c>
      <c r="I112" s="222"/>
      <c r="J112" s="223">
        <f>ROUND(I112*H112,2)</f>
        <v>0</v>
      </c>
      <c r="K112" s="219" t="s">
        <v>139</v>
      </c>
      <c r="L112" s="224"/>
      <c r="M112" s="225" t="s">
        <v>19</v>
      </c>
      <c r="N112" s="226" t="s">
        <v>40</v>
      </c>
      <c r="O112" s="84"/>
      <c r="P112" s="213">
        <f>O112*H112</f>
        <v>0</v>
      </c>
      <c r="Q112" s="213">
        <v>3E-05</v>
      </c>
      <c r="R112" s="213">
        <f>Q112*H112</f>
        <v>3E-05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145</v>
      </c>
      <c r="AT112" s="215" t="s">
        <v>142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769</v>
      </c>
    </row>
    <row r="113" spans="1:65" s="2" customFormat="1" ht="21.75" customHeight="1">
      <c r="A113" s="38"/>
      <c r="B113" s="39"/>
      <c r="C113" s="204" t="s">
        <v>427</v>
      </c>
      <c r="D113" s="204" t="s">
        <v>135</v>
      </c>
      <c r="E113" s="205" t="s">
        <v>770</v>
      </c>
      <c r="F113" s="206" t="s">
        <v>771</v>
      </c>
      <c r="G113" s="207" t="s">
        <v>152</v>
      </c>
      <c r="H113" s="208">
        <v>17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772</v>
      </c>
    </row>
    <row r="114" spans="1:65" s="2" customFormat="1" ht="33" customHeight="1">
      <c r="A114" s="38"/>
      <c r="B114" s="39"/>
      <c r="C114" s="217" t="s">
        <v>7</v>
      </c>
      <c r="D114" s="217" t="s">
        <v>142</v>
      </c>
      <c r="E114" s="218" t="s">
        <v>773</v>
      </c>
      <c r="F114" s="219" t="s">
        <v>774</v>
      </c>
      <c r="G114" s="220" t="s">
        <v>152</v>
      </c>
      <c r="H114" s="221">
        <v>17</v>
      </c>
      <c r="I114" s="222"/>
      <c r="J114" s="223">
        <f>ROUND(I114*H114,2)</f>
        <v>0</v>
      </c>
      <c r="K114" s="219" t="s">
        <v>263</v>
      </c>
      <c r="L114" s="224"/>
      <c r="M114" s="225" t="s">
        <v>19</v>
      </c>
      <c r="N114" s="226" t="s">
        <v>40</v>
      </c>
      <c r="O114" s="84"/>
      <c r="P114" s="213">
        <f>O114*H114</f>
        <v>0</v>
      </c>
      <c r="Q114" s="213">
        <v>6E-05</v>
      </c>
      <c r="R114" s="213">
        <f>Q114*H114</f>
        <v>0.00102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145</v>
      </c>
      <c r="AT114" s="215" t="s">
        <v>142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775</v>
      </c>
    </row>
    <row r="115" spans="1:65" s="2" customFormat="1" ht="44.25" customHeight="1">
      <c r="A115" s="38"/>
      <c r="B115" s="39"/>
      <c r="C115" s="204" t="s">
        <v>320</v>
      </c>
      <c r="D115" s="204" t="s">
        <v>135</v>
      </c>
      <c r="E115" s="205" t="s">
        <v>489</v>
      </c>
      <c r="F115" s="206" t="s">
        <v>490</v>
      </c>
      <c r="G115" s="207" t="s">
        <v>152</v>
      </c>
      <c r="H115" s="208">
        <v>8</v>
      </c>
      <c r="I115" s="209"/>
      <c r="J115" s="210">
        <f>ROUND(I115*H115,2)</f>
        <v>0</v>
      </c>
      <c r="K115" s="206" t="s">
        <v>139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</v>
      </c>
      <c r="AT115" s="215" t="s">
        <v>135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776</v>
      </c>
    </row>
    <row r="116" spans="1:65" s="2" customFormat="1" ht="16.5" customHeight="1">
      <c r="A116" s="38"/>
      <c r="B116" s="39"/>
      <c r="C116" s="217" t="s">
        <v>324</v>
      </c>
      <c r="D116" s="217" t="s">
        <v>142</v>
      </c>
      <c r="E116" s="218" t="s">
        <v>493</v>
      </c>
      <c r="F116" s="219" t="s">
        <v>494</v>
      </c>
      <c r="G116" s="220" t="s">
        <v>152</v>
      </c>
      <c r="H116" s="221">
        <v>8</v>
      </c>
      <c r="I116" s="222"/>
      <c r="J116" s="223">
        <f>ROUND(I116*H116,2)</f>
        <v>0</v>
      </c>
      <c r="K116" s="219" t="s">
        <v>263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0.00228</v>
      </c>
      <c r="R116" s="213">
        <f>Q116*H116</f>
        <v>0.01824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777</v>
      </c>
    </row>
    <row r="117" spans="1:65" s="2" customFormat="1" ht="44.25" customHeight="1">
      <c r="A117" s="38"/>
      <c r="B117" s="39"/>
      <c r="C117" s="204" t="s">
        <v>328</v>
      </c>
      <c r="D117" s="204" t="s">
        <v>135</v>
      </c>
      <c r="E117" s="205" t="s">
        <v>489</v>
      </c>
      <c r="F117" s="206" t="s">
        <v>490</v>
      </c>
      <c r="G117" s="207" t="s">
        <v>152</v>
      </c>
      <c r="H117" s="208">
        <v>25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778</v>
      </c>
    </row>
    <row r="118" spans="1:65" s="2" customFormat="1" ht="21.75" customHeight="1">
      <c r="A118" s="38"/>
      <c r="B118" s="39"/>
      <c r="C118" s="217" t="s">
        <v>330</v>
      </c>
      <c r="D118" s="217" t="s">
        <v>142</v>
      </c>
      <c r="E118" s="218" t="s">
        <v>499</v>
      </c>
      <c r="F118" s="219" t="s">
        <v>500</v>
      </c>
      <c r="G118" s="220" t="s">
        <v>152</v>
      </c>
      <c r="H118" s="221">
        <v>25</v>
      </c>
      <c r="I118" s="222"/>
      <c r="J118" s="223">
        <f>ROUND(I118*H118,2)</f>
        <v>0</v>
      </c>
      <c r="K118" s="219" t="s">
        <v>263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0.00017</v>
      </c>
      <c r="R118" s="213">
        <f>Q118*H118</f>
        <v>0.00425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779</v>
      </c>
    </row>
    <row r="119" spans="1:65" s="2" customFormat="1" ht="55.5" customHeight="1">
      <c r="A119" s="38"/>
      <c r="B119" s="39"/>
      <c r="C119" s="204" t="s">
        <v>334</v>
      </c>
      <c r="D119" s="204" t="s">
        <v>135</v>
      </c>
      <c r="E119" s="205" t="s">
        <v>279</v>
      </c>
      <c r="F119" s="206" t="s">
        <v>280</v>
      </c>
      <c r="G119" s="207" t="s">
        <v>138</v>
      </c>
      <c r="H119" s="208">
        <v>52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780</v>
      </c>
    </row>
    <row r="120" spans="1:65" s="2" customFormat="1" ht="12">
      <c r="A120" s="38"/>
      <c r="B120" s="39"/>
      <c r="C120" s="217" t="s">
        <v>336</v>
      </c>
      <c r="D120" s="217" t="s">
        <v>142</v>
      </c>
      <c r="E120" s="218" t="s">
        <v>282</v>
      </c>
      <c r="F120" s="219" t="s">
        <v>283</v>
      </c>
      <c r="G120" s="220" t="s">
        <v>138</v>
      </c>
      <c r="H120" s="221">
        <v>59.8</v>
      </c>
      <c r="I120" s="222"/>
      <c r="J120" s="223">
        <f>ROUND(I120*H120,2)</f>
        <v>0</v>
      </c>
      <c r="K120" s="219" t="s">
        <v>139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0.00017</v>
      </c>
      <c r="R120" s="213">
        <f>Q120*H120</f>
        <v>0.010166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781</v>
      </c>
    </row>
    <row r="121" spans="1:51" s="13" customFormat="1" ht="12">
      <c r="A121" s="13"/>
      <c r="B121" s="227"/>
      <c r="C121" s="228"/>
      <c r="D121" s="229" t="s">
        <v>147</v>
      </c>
      <c r="E121" s="228"/>
      <c r="F121" s="230" t="s">
        <v>285</v>
      </c>
      <c r="G121" s="228"/>
      <c r="H121" s="231">
        <v>59.8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147</v>
      </c>
      <c r="AU121" s="237" t="s">
        <v>79</v>
      </c>
      <c r="AV121" s="13" t="s">
        <v>79</v>
      </c>
      <c r="AW121" s="13" t="s">
        <v>4</v>
      </c>
      <c r="AX121" s="13" t="s">
        <v>77</v>
      </c>
      <c r="AY121" s="237" t="s">
        <v>132</v>
      </c>
    </row>
    <row r="122" spans="1:65" s="2" customFormat="1" ht="44.25" customHeight="1">
      <c r="A122" s="38"/>
      <c r="B122" s="39"/>
      <c r="C122" s="204" t="s">
        <v>338</v>
      </c>
      <c r="D122" s="204" t="s">
        <v>135</v>
      </c>
      <c r="E122" s="205" t="s">
        <v>489</v>
      </c>
      <c r="F122" s="206" t="s">
        <v>490</v>
      </c>
      <c r="G122" s="207" t="s">
        <v>152</v>
      </c>
      <c r="H122" s="208">
        <v>8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782</v>
      </c>
    </row>
    <row r="123" spans="1:65" s="2" customFormat="1" ht="16.5" customHeight="1">
      <c r="A123" s="38"/>
      <c r="B123" s="39"/>
      <c r="C123" s="217" t="s">
        <v>342</v>
      </c>
      <c r="D123" s="217" t="s">
        <v>142</v>
      </c>
      <c r="E123" s="218" t="s">
        <v>493</v>
      </c>
      <c r="F123" s="219" t="s">
        <v>494</v>
      </c>
      <c r="G123" s="220" t="s">
        <v>152</v>
      </c>
      <c r="H123" s="221">
        <v>8</v>
      </c>
      <c r="I123" s="222"/>
      <c r="J123" s="223">
        <f>ROUND(I123*H123,2)</f>
        <v>0</v>
      </c>
      <c r="K123" s="219" t="s">
        <v>263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0.00228</v>
      </c>
      <c r="R123" s="213">
        <f>Q123*H123</f>
        <v>0.01824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783</v>
      </c>
    </row>
    <row r="124" spans="1:63" s="12" customFormat="1" ht="22.8" customHeight="1">
      <c r="A124" s="12"/>
      <c r="B124" s="188"/>
      <c r="C124" s="189"/>
      <c r="D124" s="190" t="s">
        <v>68</v>
      </c>
      <c r="E124" s="202" t="s">
        <v>784</v>
      </c>
      <c r="F124" s="202" t="s">
        <v>785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SUM(P125:P141)</f>
        <v>0</v>
      </c>
      <c r="Q124" s="196"/>
      <c r="R124" s="197">
        <f>SUM(R125:R141)</f>
        <v>1.413642</v>
      </c>
      <c r="S124" s="196"/>
      <c r="T124" s="198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79</v>
      </c>
      <c r="AT124" s="200" t="s">
        <v>68</v>
      </c>
      <c r="AU124" s="200" t="s">
        <v>77</v>
      </c>
      <c r="AY124" s="199" t="s">
        <v>132</v>
      </c>
      <c r="BK124" s="201">
        <f>SUM(BK125:BK141)</f>
        <v>0</v>
      </c>
    </row>
    <row r="125" spans="1:65" s="2" customFormat="1" ht="12">
      <c r="A125" s="38"/>
      <c r="B125" s="39"/>
      <c r="C125" s="204" t="s">
        <v>346</v>
      </c>
      <c r="D125" s="204" t="s">
        <v>135</v>
      </c>
      <c r="E125" s="205" t="s">
        <v>786</v>
      </c>
      <c r="F125" s="206" t="s">
        <v>787</v>
      </c>
      <c r="G125" s="207" t="s">
        <v>138</v>
      </c>
      <c r="H125" s="208">
        <v>19199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140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788</v>
      </c>
    </row>
    <row r="126" spans="1:51" s="13" customFormat="1" ht="12">
      <c r="A126" s="13"/>
      <c r="B126" s="227"/>
      <c r="C126" s="228"/>
      <c r="D126" s="229" t="s">
        <v>147</v>
      </c>
      <c r="E126" s="261" t="s">
        <v>19</v>
      </c>
      <c r="F126" s="230" t="s">
        <v>789</v>
      </c>
      <c r="G126" s="228"/>
      <c r="H126" s="231">
        <v>19199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147</v>
      </c>
      <c r="AU126" s="237" t="s">
        <v>79</v>
      </c>
      <c r="AV126" s="13" t="s">
        <v>79</v>
      </c>
      <c r="AW126" s="13" t="s">
        <v>31</v>
      </c>
      <c r="AX126" s="13" t="s">
        <v>77</v>
      </c>
      <c r="AY126" s="237" t="s">
        <v>132</v>
      </c>
    </row>
    <row r="127" spans="1:65" s="2" customFormat="1" ht="21.75" customHeight="1">
      <c r="A127" s="38"/>
      <c r="B127" s="39"/>
      <c r="C127" s="217" t="s">
        <v>348</v>
      </c>
      <c r="D127" s="217" t="s">
        <v>142</v>
      </c>
      <c r="E127" s="218" t="s">
        <v>790</v>
      </c>
      <c r="F127" s="219" t="s">
        <v>791</v>
      </c>
      <c r="G127" s="220" t="s">
        <v>138</v>
      </c>
      <c r="H127" s="221">
        <v>46466.4</v>
      </c>
      <c r="I127" s="222"/>
      <c r="J127" s="223">
        <f>ROUND(I127*H127,2)</f>
        <v>0</v>
      </c>
      <c r="K127" s="219" t="s">
        <v>139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3E-05</v>
      </c>
      <c r="R127" s="213">
        <f>Q127*H127</f>
        <v>1.3939920000000001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792</v>
      </c>
    </row>
    <row r="128" spans="1:51" s="13" customFormat="1" ht="12">
      <c r="A128" s="13"/>
      <c r="B128" s="227"/>
      <c r="C128" s="228"/>
      <c r="D128" s="229" t="s">
        <v>147</v>
      </c>
      <c r="E128" s="261" t="s">
        <v>19</v>
      </c>
      <c r="F128" s="230" t="s">
        <v>793</v>
      </c>
      <c r="G128" s="228"/>
      <c r="H128" s="231">
        <v>38722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147</v>
      </c>
      <c r="AU128" s="237" t="s">
        <v>79</v>
      </c>
      <c r="AV128" s="13" t="s">
        <v>79</v>
      </c>
      <c r="AW128" s="13" t="s">
        <v>31</v>
      </c>
      <c r="AX128" s="13" t="s">
        <v>77</v>
      </c>
      <c r="AY128" s="237" t="s">
        <v>132</v>
      </c>
    </row>
    <row r="129" spans="1:51" s="13" customFormat="1" ht="12">
      <c r="A129" s="13"/>
      <c r="B129" s="227"/>
      <c r="C129" s="228"/>
      <c r="D129" s="229" t="s">
        <v>147</v>
      </c>
      <c r="E129" s="228"/>
      <c r="F129" s="230" t="s">
        <v>794</v>
      </c>
      <c r="G129" s="228"/>
      <c r="H129" s="231">
        <v>46466.4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147</v>
      </c>
      <c r="AU129" s="237" t="s">
        <v>79</v>
      </c>
      <c r="AV129" s="13" t="s">
        <v>79</v>
      </c>
      <c r="AW129" s="13" t="s">
        <v>4</v>
      </c>
      <c r="AX129" s="13" t="s">
        <v>77</v>
      </c>
      <c r="AY129" s="237" t="s">
        <v>132</v>
      </c>
    </row>
    <row r="130" spans="1:65" s="2" customFormat="1" ht="12">
      <c r="A130" s="38"/>
      <c r="B130" s="39"/>
      <c r="C130" s="204" t="s">
        <v>145</v>
      </c>
      <c r="D130" s="204" t="s">
        <v>135</v>
      </c>
      <c r="E130" s="205" t="s">
        <v>795</v>
      </c>
      <c r="F130" s="206" t="s">
        <v>796</v>
      </c>
      <c r="G130" s="207" t="s">
        <v>138</v>
      </c>
      <c r="H130" s="208">
        <v>30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797</v>
      </c>
    </row>
    <row r="131" spans="1:51" s="13" customFormat="1" ht="12">
      <c r="A131" s="13"/>
      <c r="B131" s="227"/>
      <c r="C131" s="228"/>
      <c r="D131" s="229" t="s">
        <v>147</v>
      </c>
      <c r="E131" s="261" t="s">
        <v>19</v>
      </c>
      <c r="F131" s="230" t="s">
        <v>346</v>
      </c>
      <c r="G131" s="228"/>
      <c r="H131" s="231">
        <v>30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147</v>
      </c>
      <c r="AU131" s="237" t="s">
        <v>79</v>
      </c>
      <c r="AV131" s="13" t="s">
        <v>79</v>
      </c>
      <c r="AW131" s="13" t="s">
        <v>31</v>
      </c>
      <c r="AX131" s="13" t="s">
        <v>77</v>
      </c>
      <c r="AY131" s="237" t="s">
        <v>132</v>
      </c>
    </row>
    <row r="132" spans="1:65" s="2" customFormat="1" ht="12">
      <c r="A132" s="38"/>
      <c r="B132" s="39"/>
      <c r="C132" s="217" t="s">
        <v>355</v>
      </c>
      <c r="D132" s="217" t="s">
        <v>142</v>
      </c>
      <c r="E132" s="218" t="s">
        <v>798</v>
      </c>
      <c r="F132" s="219" t="s">
        <v>799</v>
      </c>
      <c r="G132" s="220" t="s">
        <v>138</v>
      </c>
      <c r="H132" s="221">
        <v>36</v>
      </c>
      <c r="I132" s="222"/>
      <c r="J132" s="223">
        <f>ROUND(I132*H132,2)</f>
        <v>0</v>
      </c>
      <c r="K132" s="219" t="s">
        <v>139</v>
      </c>
      <c r="L132" s="224"/>
      <c r="M132" s="225" t="s">
        <v>19</v>
      </c>
      <c r="N132" s="226" t="s">
        <v>40</v>
      </c>
      <c r="O132" s="84"/>
      <c r="P132" s="213">
        <f>O132*H132</f>
        <v>0</v>
      </c>
      <c r="Q132" s="213">
        <v>0.00031</v>
      </c>
      <c r="R132" s="213">
        <f>Q132*H132</f>
        <v>0.01116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145</v>
      </c>
      <c r="AT132" s="215" t="s">
        <v>142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800</v>
      </c>
    </row>
    <row r="133" spans="1:51" s="13" customFormat="1" ht="12">
      <c r="A133" s="13"/>
      <c r="B133" s="227"/>
      <c r="C133" s="228"/>
      <c r="D133" s="229" t="s">
        <v>147</v>
      </c>
      <c r="E133" s="228"/>
      <c r="F133" s="230" t="s">
        <v>801</v>
      </c>
      <c r="G133" s="228"/>
      <c r="H133" s="231">
        <v>36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147</v>
      </c>
      <c r="AU133" s="237" t="s">
        <v>79</v>
      </c>
      <c r="AV133" s="13" t="s">
        <v>79</v>
      </c>
      <c r="AW133" s="13" t="s">
        <v>4</v>
      </c>
      <c r="AX133" s="13" t="s">
        <v>77</v>
      </c>
      <c r="AY133" s="237" t="s">
        <v>132</v>
      </c>
    </row>
    <row r="134" spans="1:65" s="2" customFormat="1" ht="12">
      <c r="A134" s="38"/>
      <c r="B134" s="39"/>
      <c r="C134" s="204" t="s">
        <v>359</v>
      </c>
      <c r="D134" s="204" t="s">
        <v>135</v>
      </c>
      <c r="E134" s="205" t="s">
        <v>795</v>
      </c>
      <c r="F134" s="206" t="s">
        <v>796</v>
      </c>
      <c r="G134" s="207" t="s">
        <v>138</v>
      </c>
      <c r="H134" s="208">
        <v>10</v>
      </c>
      <c r="I134" s="209"/>
      <c r="J134" s="210">
        <f>ROUND(I134*H134,2)</f>
        <v>0</v>
      </c>
      <c r="K134" s="206" t="s">
        <v>139</v>
      </c>
      <c r="L134" s="44"/>
      <c r="M134" s="211" t="s">
        <v>19</v>
      </c>
      <c r="N134" s="212" t="s">
        <v>40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140</v>
      </c>
      <c r="AT134" s="215" t="s">
        <v>135</v>
      </c>
      <c r="AU134" s="215" t="s">
        <v>79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77</v>
      </c>
      <c r="BK134" s="216">
        <f>ROUND(I134*H134,2)</f>
        <v>0</v>
      </c>
      <c r="BL134" s="17" t="s">
        <v>140</v>
      </c>
      <c r="BM134" s="215" t="s">
        <v>802</v>
      </c>
    </row>
    <row r="135" spans="1:51" s="13" customFormat="1" ht="12">
      <c r="A135" s="13"/>
      <c r="B135" s="227"/>
      <c r="C135" s="228"/>
      <c r="D135" s="229" t="s">
        <v>147</v>
      </c>
      <c r="E135" s="261" t="s">
        <v>19</v>
      </c>
      <c r="F135" s="230" t="s">
        <v>178</v>
      </c>
      <c r="G135" s="228"/>
      <c r="H135" s="231">
        <v>10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147</v>
      </c>
      <c r="AU135" s="237" t="s">
        <v>79</v>
      </c>
      <c r="AV135" s="13" t="s">
        <v>79</v>
      </c>
      <c r="AW135" s="13" t="s">
        <v>31</v>
      </c>
      <c r="AX135" s="13" t="s">
        <v>77</v>
      </c>
      <c r="AY135" s="237" t="s">
        <v>132</v>
      </c>
    </row>
    <row r="136" spans="1:65" s="2" customFormat="1" ht="24.15" customHeight="1">
      <c r="A136" s="38"/>
      <c r="B136" s="39"/>
      <c r="C136" s="217" t="s">
        <v>363</v>
      </c>
      <c r="D136" s="217" t="s">
        <v>142</v>
      </c>
      <c r="E136" s="218" t="s">
        <v>803</v>
      </c>
      <c r="F136" s="219" t="s">
        <v>804</v>
      </c>
      <c r="G136" s="220" t="s">
        <v>138</v>
      </c>
      <c r="H136" s="221">
        <v>12</v>
      </c>
      <c r="I136" s="222"/>
      <c r="J136" s="223">
        <f>ROUND(I136*H136,2)</f>
        <v>0</v>
      </c>
      <c r="K136" s="219" t="s">
        <v>263</v>
      </c>
      <c r="L136" s="224"/>
      <c r="M136" s="225" t="s">
        <v>19</v>
      </c>
      <c r="N136" s="226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145</v>
      </c>
      <c r="AT136" s="215" t="s">
        <v>142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805</v>
      </c>
    </row>
    <row r="137" spans="1:51" s="13" customFormat="1" ht="12">
      <c r="A137" s="13"/>
      <c r="B137" s="227"/>
      <c r="C137" s="228"/>
      <c r="D137" s="229" t="s">
        <v>147</v>
      </c>
      <c r="E137" s="228"/>
      <c r="F137" s="230" t="s">
        <v>806</v>
      </c>
      <c r="G137" s="228"/>
      <c r="H137" s="231">
        <v>12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147</v>
      </c>
      <c r="AU137" s="237" t="s">
        <v>79</v>
      </c>
      <c r="AV137" s="13" t="s">
        <v>79</v>
      </c>
      <c r="AW137" s="13" t="s">
        <v>4</v>
      </c>
      <c r="AX137" s="13" t="s">
        <v>77</v>
      </c>
      <c r="AY137" s="237" t="s">
        <v>132</v>
      </c>
    </row>
    <row r="138" spans="1:65" s="2" customFormat="1" ht="12">
      <c r="A138" s="38"/>
      <c r="B138" s="39"/>
      <c r="C138" s="204" t="s">
        <v>367</v>
      </c>
      <c r="D138" s="204" t="s">
        <v>135</v>
      </c>
      <c r="E138" s="205" t="s">
        <v>807</v>
      </c>
      <c r="F138" s="206" t="s">
        <v>808</v>
      </c>
      <c r="G138" s="207" t="s">
        <v>152</v>
      </c>
      <c r="H138" s="208">
        <v>61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809</v>
      </c>
    </row>
    <row r="139" spans="1:65" s="2" customFormat="1" ht="16.5" customHeight="1">
      <c r="A139" s="38"/>
      <c r="B139" s="39"/>
      <c r="C139" s="217" t="s">
        <v>371</v>
      </c>
      <c r="D139" s="217" t="s">
        <v>142</v>
      </c>
      <c r="E139" s="218" t="s">
        <v>810</v>
      </c>
      <c r="F139" s="219" t="s">
        <v>811</v>
      </c>
      <c r="G139" s="220" t="s">
        <v>152</v>
      </c>
      <c r="H139" s="221">
        <v>61</v>
      </c>
      <c r="I139" s="222"/>
      <c r="J139" s="223">
        <f>ROUND(I139*H139,2)</f>
        <v>0</v>
      </c>
      <c r="K139" s="219" t="s">
        <v>263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6E-05</v>
      </c>
      <c r="R139" s="213">
        <f>Q139*H139</f>
        <v>0.00366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812</v>
      </c>
    </row>
    <row r="140" spans="1:65" s="2" customFormat="1" ht="12">
      <c r="A140" s="38"/>
      <c r="B140" s="39"/>
      <c r="C140" s="204" t="s">
        <v>376</v>
      </c>
      <c r="D140" s="204" t="s">
        <v>135</v>
      </c>
      <c r="E140" s="205" t="s">
        <v>813</v>
      </c>
      <c r="F140" s="206" t="s">
        <v>814</v>
      </c>
      <c r="G140" s="207" t="s">
        <v>152</v>
      </c>
      <c r="H140" s="208">
        <v>69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815</v>
      </c>
    </row>
    <row r="141" spans="1:65" s="2" customFormat="1" ht="16.5" customHeight="1">
      <c r="A141" s="38"/>
      <c r="B141" s="39"/>
      <c r="C141" s="217" t="s">
        <v>380</v>
      </c>
      <c r="D141" s="217" t="s">
        <v>142</v>
      </c>
      <c r="E141" s="218" t="s">
        <v>816</v>
      </c>
      <c r="F141" s="219" t="s">
        <v>817</v>
      </c>
      <c r="G141" s="220" t="s">
        <v>152</v>
      </c>
      <c r="H141" s="221">
        <v>69</v>
      </c>
      <c r="I141" s="222"/>
      <c r="J141" s="223">
        <f>ROUND(I141*H141,2)</f>
        <v>0</v>
      </c>
      <c r="K141" s="219" t="s">
        <v>263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7E-05</v>
      </c>
      <c r="R141" s="213">
        <f>Q141*H141</f>
        <v>0.004829999999999999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818</v>
      </c>
    </row>
    <row r="142" spans="1:63" s="12" customFormat="1" ht="25.9" customHeight="1">
      <c r="A142" s="12"/>
      <c r="B142" s="188"/>
      <c r="C142" s="189"/>
      <c r="D142" s="190" t="s">
        <v>68</v>
      </c>
      <c r="E142" s="191" t="s">
        <v>142</v>
      </c>
      <c r="F142" s="191" t="s">
        <v>238</v>
      </c>
      <c r="G142" s="189"/>
      <c r="H142" s="189"/>
      <c r="I142" s="192"/>
      <c r="J142" s="193">
        <f>BK142</f>
        <v>0</v>
      </c>
      <c r="K142" s="189"/>
      <c r="L142" s="194"/>
      <c r="M142" s="195"/>
      <c r="N142" s="196"/>
      <c r="O142" s="196"/>
      <c r="P142" s="197">
        <f>P143</f>
        <v>0</v>
      </c>
      <c r="Q142" s="196"/>
      <c r="R142" s="197">
        <f>R143</f>
        <v>0.0195</v>
      </c>
      <c r="S142" s="196"/>
      <c r="T142" s="198">
        <f>T143</f>
        <v>0.5905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9" t="s">
        <v>149</v>
      </c>
      <c r="AT142" s="200" t="s">
        <v>68</v>
      </c>
      <c r="AU142" s="200" t="s">
        <v>69</v>
      </c>
      <c r="AY142" s="199" t="s">
        <v>132</v>
      </c>
      <c r="BK142" s="201">
        <f>BK143</f>
        <v>0</v>
      </c>
    </row>
    <row r="143" spans="1:63" s="12" customFormat="1" ht="22.8" customHeight="1">
      <c r="A143" s="12"/>
      <c r="B143" s="188"/>
      <c r="C143" s="189"/>
      <c r="D143" s="190" t="s">
        <v>68</v>
      </c>
      <c r="E143" s="202" t="s">
        <v>239</v>
      </c>
      <c r="F143" s="202" t="s">
        <v>240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SUM(P144:P148)</f>
        <v>0</v>
      </c>
      <c r="Q143" s="196"/>
      <c r="R143" s="197">
        <f>SUM(R144:R148)</f>
        <v>0.0195</v>
      </c>
      <c r="S143" s="196"/>
      <c r="T143" s="198">
        <f>SUM(T144:T148)</f>
        <v>0.5905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149</v>
      </c>
      <c r="AT143" s="200" t="s">
        <v>68</v>
      </c>
      <c r="AU143" s="200" t="s">
        <v>77</v>
      </c>
      <c r="AY143" s="199" t="s">
        <v>132</v>
      </c>
      <c r="BK143" s="201">
        <f>SUM(BK144:BK148)</f>
        <v>0</v>
      </c>
    </row>
    <row r="144" spans="1:65" s="2" customFormat="1" ht="12">
      <c r="A144" s="38"/>
      <c r="B144" s="39"/>
      <c r="C144" s="204" t="s">
        <v>385</v>
      </c>
      <c r="D144" s="204" t="s">
        <v>135</v>
      </c>
      <c r="E144" s="205" t="s">
        <v>507</v>
      </c>
      <c r="F144" s="206" t="s">
        <v>508</v>
      </c>
      <c r="G144" s="207" t="s">
        <v>138</v>
      </c>
      <c r="H144" s="208">
        <v>130</v>
      </c>
      <c r="I144" s="209"/>
      <c r="J144" s="210">
        <f>ROUND(I144*H144,2)</f>
        <v>0</v>
      </c>
      <c r="K144" s="206" t="s">
        <v>139</v>
      </c>
      <c r="L144" s="44"/>
      <c r="M144" s="211" t="s">
        <v>19</v>
      </c>
      <c r="N144" s="212" t="s">
        <v>40</v>
      </c>
      <c r="O144" s="84"/>
      <c r="P144" s="213">
        <f>O144*H144</f>
        <v>0</v>
      </c>
      <c r="Q144" s="213">
        <v>0.00015</v>
      </c>
      <c r="R144" s="213">
        <f>Q144*H144</f>
        <v>0.0195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243</v>
      </c>
      <c r="AT144" s="215" t="s">
        <v>135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243</v>
      </c>
      <c r="BM144" s="215" t="s">
        <v>509</v>
      </c>
    </row>
    <row r="145" spans="1:65" s="2" customFormat="1" ht="12">
      <c r="A145" s="38"/>
      <c r="B145" s="39"/>
      <c r="C145" s="204" t="s">
        <v>389</v>
      </c>
      <c r="D145" s="204" t="s">
        <v>135</v>
      </c>
      <c r="E145" s="205" t="s">
        <v>663</v>
      </c>
      <c r="F145" s="206" t="s">
        <v>664</v>
      </c>
      <c r="G145" s="207" t="s">
        <v>152</v>
      </c>
      <c r="H145" s="208">
        <v>13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0.004</v>
      </c>
      <c r="T145" s="214">
        <f>S145*H145</f>
        <v>0.052000000000000005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243</v>
      </c>
      <c r="AT145" s="215" t="s">
        <v>135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243</v>
      </c>
      <c r="BM145" s="215" t="s">
        <v>665</v>
      </c>
    </row>
    <row r="146" spans="1:65" s="2" customFormat="1" ht="12">
      <c r="A146" s="38"/>
      <c r="B146" s="39"/>
      <c r="C146" s="204" t="s">
        <v>393</v>
      </c>
      <c r="D146" s="204" t="s">
        <v>135</v>
      </c>
      <c r="E146" s="205" t="s">
        <v>511</v>
      </c>
      <c r="F146" s="206" t="s">
        <v>512</v>
      </c>
      <c r="G146" s="207" t="s">
        <v>152</v>
      </c>
      <c r="H146" s="208">
        <v>17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0.016</v>
      </c>
      <c r="T146" s="214">
        <f>S146*H146</f>
        <v>0.272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243</v>
      </c>
      <c r="AT146" s="215" t="s">
        <v>135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243</v>
      </c>
      <c r="BM146" s="215" t="s">
        <v>513</v>
      </c>
    </row>
    <row r="147" spans="1:65" s="2" customFormat="1" ht="12">
      <c r="A147" s="38"/>
      <c r="B147" s="39"/>
      <c r="C147" s="204" t="s">
        <v>397</v>
      </c>
      <c r="D147" s="204" t="s">
        <v>135</v>
      </c>
      <c r="E147" s="205" t="s">
        <v>515</v>
      </c>
      <c r="F147" s="206" t="s">
        <v>516</v>
      </c>
      <c r="G147" s="207" t="s">
        <v>152</v>
      </c>
      <c r="H147" s="208">
        <v>130</v>
      </c>
      <c r="I147" s="209"/>
      <c r="J147" s="210">
        <f>ROUND(I147*H147,2)</f>
        <v>0</v>
      </c>
      <c r="K147" s="206" t="s">
        <v>139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5E-05</v>
      </c>
      <c r="T147" s="214">
        <f>S147*H147</f>
        <v>0.006500000000000001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243</v>
      </c>
      <c r="AT147" s="215" t="s">
        <v>135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243</v>
      </c>
      <c r="BM147" s="215" t="s">
        <v>517</v>
      </c>
    </row>
    <row r="148" spans="1:65" s="2" customFormat="1" ht="33" customHeight="1">
      <c r="A148" s="38"/>
      <c r="B148" s="39"/>
      <c r="C148" s="204" t="s">
        <v>401</v>
      </c>
      <c r="D148" s="204" t="s">
        <v>135</v>
      </c>
      <c r="E148" s="205" t="s">
        <v>519</v>
      </c>
      <c r="F148" s="206" t="s">
        <v>520</v>
      </c>
      <c r="G148" s="207" t="s">
        <v>138</v>
      </c>
      <c r="H148" s="208">
        <v>130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0.002</v>
      </c>
      <c r="T148" s="214">
        <f>S148*H148</f>
        <v>0.26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243</v>
      </c>
      <c r="AT148" s="215" t="s">
        <v>135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243</v>
      </c>
      <c r="BM148" s="215" t="s">
        <v>521</v>
      </c>
    </row>
    <row r="149" spans="1:63" s="12" customFormat="1" ht="25.9" customHeight="1">
      <c r="A149" s="12"/>
      <c r="B149" s="188"/>
      <c r="C149" s="189"/>
      <c r="D149" s="190" t="s">
        <v>68</v>
      </c>
      <c r="E149" s="191" t="s">
        <v>206</v>
      </c>
      <c r="F149" s="191" t="s">
        <v>207</v>
      </c>
      <c r="G149" s="189"/>
      <c r="H149" s="189"/>
      <c r="I149" s="192"/>
      <c r="J149" s="193">
        <f>BK149</f>
        <v>0</v>
      </c>
      <c r="K149" s="189"/>
      <c r="L149" s="194"/>
      <c r="M149" s="195"/>
      <c r="N149" s="196"/>
      <c r="O149" s="196"/>
      <c r="P149" s="197">
        <f>SUM(P150:P158)</f>
        <v>0</v>
      </c>
      <c r="Q149" s="196"/>
      <c r="R149" s="197">
        <f>SUM(R150:R158)</f>
        <v>0</v>
      </c>
      <c r="S149" s="196"/>
      <c r="T149" s="198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154</v>
      </c>
      <c r="AT149" s="200" t="s">
        <v>68</v>
      </c>
      <c r="AU149" s="200" t="s">
        <v>69</v>
      </c>
      <c r="AY149" s="199" t="s">
        <v>132</v>
      </c>
      <c r="BK149" s="201">
        <f>SUM(BK150:BK158)</f>
        <v>0</v>
      </c>
    </row>
    <row r="150" spans="1:65" s="2" customFormat="1" ht="16.5" customHeight="1">
      <c r="A150" s="38"/>
      <c r="B150" s="39"/>
      <c r="C150" s="204" t="s">
        <v>405</v>
      </c>
      <c r="D150" s="204" t="s">
        <v>135</v>
      </c>
      <c r="E150" s="205" t="s">
        <v>537</v>
      </c>
      <c r="F150" s="206" t="s">
        <v>538</v>
      </c>
      <c r="G150" s="207" t="s">
        <v>211</v>
      </c>
      <c r="H150" s="208">
        <v>30</v>
      </c>
      <c r="I150" s="209"/>
      <c r="J150" s="210">
        <f>ROUND(I150*H150,2)</f>
        <v>0</v>
      </c>
      <c r="K150" s="206" t="s">
        <v>263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212</v>
      </c>
      <c r="AT150" s="215" t="s">
        <v>135</v>
      </c>
      <c r="AU150" s="215" t="s">
        <v>77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212</v>
      </c>
      <c r="BM150" s="215" t="s">
        <v>819</v>
      </c>
    </row>
    <row r="151" spans="1:65" s="2" customFormat="1" ht="12">
      <c r="A151" s="38"/>
      <c r="B151" s="39"/>
      <c r="C151" s="204" t="s">
        <v>409</v>
      </c>
      <c r="D151" s="204" t="s">
        <v>135</v>
      </c>
      <c r="E151" s="205" t="s">
        <v>523</v>
      </c>
      <c r="F151" s="206" t="s">
        <v>524</v>
      </c>
      <c r="G151" s="207" t="s">
        <v>211</v>
      </c>
      <c r="H151" s="208">
        <v>30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212</v>
      </c>
      <c r="AT151" s="215" t="s">
        <v>135</v>
      </c>
      <c r="AU151" s="215" t="s">
        <v>77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212</v>
      </c>
      <c r="BM151" s="215" t="s">
        <v>534</v>
      </c>
    </row>
    <row r="152" spans="1:47" s="2" customFormat="1" ht="12">
      <c r="A152" s="38"/>
      <c r="B152" s="39"/>
      <c r="C152" s="40"/>
      <c r="D152" s="229" t="s">
        <v>186</v>
      </c>
      <c r="E152" s="40"/>
      <c r="F152" s="238" t="s">
        <v>535</v>
      </c>
      <c r="G152" s="40"/>
      <c r="H152" s="40"/>
      <c r="I152" s="239"/>
      <c r="J152" s="40"/>
      <c r="K152" s="40"/>
      <c r="L152" s="44"/>
      <c r="M152" s="240"/>
      <c r="N152" s="24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186</v>
      </c>
      <c r="AU152" s="17" t="s">
        <v>77</v>
      </c>
    </row>
    <row r="153" spans="1:65" s="2" customFormat="1" ht="12">
      <c r="A153" s="38"/>
      <c r="B153" s="39"/>
      <c r="C153" s="204" t="s">
        <v>413</v>
      </c>
      <c r="D153" s="204" t="s">
        <v>135</v>
      </c>
      <c r="E153" s="205" t="s">
        <v>523</v>
      </c>
      <c r="F153" s="206" t="s">
        <v>524</v>
      </c>
      <c r="G153" s="207" t="s">
        <v>211</v>
      </c>
      <c r="H153" s="208">
        <v>50</v>
      </c>
      <c r="I153" s="209"/>
      <c r="J153" s="210">
        <f>ROUND(I153*H153,2)</f>
        <v>0</v>
      </c>
      <c r="K153" s="206" t="s">
        <v>139</v>
      </c>
      <c r="L153" s="44"/>
      <c r="M153" s="211" t="s">
        <v>19</v>
      </c>
      <c r="N153" s="212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212</v>
      </c>
      <c r="AT153" s="215" t="s">
        <v>135</v>
      </c>
      <c r="AU153" s="215" t="s">
        <v>77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212</v>
      </c>
      <c r="BM153" s="215" t="s">
        <v>820</v>
      </c>
    </row>
    <row r="154" spans="1:47" s="2" customFormat="1" ht="12">
      <c r="A154" s="38"/>
      <c r="B154" s="39"/>
      <c r="C154" s="40"/>
      <c r="D154" s="229" t="s">
        <v>186</v>
      </c>
      <c r="E154" s="40"/>
      <c r="F154" s="238" t="s">
        <v>821</v>
      </c>
      <c r="G154" s="40"/>
      <c r="H154" s="40"/>
      <c r="I154" s="239"/>
      <c r="J154" s="40"/>
      <c r="K154" s="40"/>
      <c r="L154" s="44"/>
      <c r="M154" s="240"/>
      <c r="N154" s="24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186</v>
      </c>
      <c r="AU154" s="17" t="s">
        <v>77</v>
      </c>
    </row>
    <row r="155" spans="1:65" s="2" customFormat="1" ht="12">
      <c r="A155" s="38"/>
      <c r="B155" s="39"/>
      <c r="C155" s="204" t="s">
        <v>415</v>
      </c>
      <c r="D155" s="204" t="s">
        <v>135</v>
      </c>
      <c r="E155" s="205" t="s">
        <v>523</v>
      </c>
      <c r="F155" s="206" t="s">
        <v>524</v>
      </c>
      <c r="G155" s="207" t="s">
        <v>211</v>
      </c>
      <c r="H155" s="208">
        <v>40</v>
      </c>
      <c r="I155" s="209"/>
      <c r="J155" s="210">
        <f>ROUND(I155*H155,2)</f>
        <v>0</v>
      </c>
      <c r="K155" s="206" t="s">
        <v>139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212</v>
      </c>
      <c r="AT155" s="215" t="s">
        <v>135</v>
      </c>
      <c r="AU155" s="215" t="s">
        <v>77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212</v>
      </c>
      <c r="BM155" s="215" t="s">
        <v>822</v>
      </c>
    </row>
    <row r="156" spans="1:47" s="2" customFormat="1" ht="12">
      <c r="A156" s="38"/>
      <c r="B156" s="39"/>
      <c r="C156" s="40"/>
      <c r="D156" s="229" t="s">
        <v>186</v>
      </c>
      <c r="E156" s="40"/>
      <c r="F156" s="238" t="s">
        <v>823</v>
      </c>
      <c r="G156" s="40"/>
      <c r="H156" s="40"/>
      <c r="I156" s="239"/>
      <c r="J156" s="40"/>
      <c r="K156" s="40"/>
      <c r="L156" s="44"/>
      <c r="M156" s="240"/>
      <c r="N156" s="24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186</v>
      </c>
      <c r="AU156" s="17" t="s">
        <v>77</v>
      </c>
    </row>
    <row r="157" spans="1:65" s="2" customFormat="1" ht="33" customHeight="1">
      <c r="A157" s="38"/>
      <c r="B157" s="39"/>
      <c r="C157" s="204" t="s">
        <v>419</v>
      </c>
      <c r="D157" s="204" t="s">
        <v>135</v>
      </c>
      <c r="E157" s="205" t="s">
        <v>824</v>
      </c>
      <c r="F157" s="206" t="s">
        <v>825</v>
      </c>
      <c r="G157" s="207" t="s">
        <v>211</v>
      </c>
      <c r="H157" s="208">
        <v>45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212</v>
      </c>
      <c r="AT157" s="215" t="s">
        <v>135</v>
      </c>
      <c r="AU157" s="215" t="s">
        <v>77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212</v>
      </c>
      <c r="BM157" s="215" t="s">
        <v>826</v>
      </c>
    </row>
    <row r="158" spans="1:47" s="2" customFormat="1" ht="12">
      <c r="A158" s="38"/>
      <c r="B158" s="39"/>
      <c r="C158" s="40"/>
      <c r="D158" s="229" t="s">
        <v>186</v>
      </c>
      <c r="E158" s="40"/>
      <c r="F158" s="238" t="s">
        <v>827</v>
      </c>
      <c r="G158" s="40"/>
      <c r="H158" s="40"/>
      <c r="I158" s="239"/>
      <c r="J158" s="40"/>
      <c r="K158" s="40"/>
      <c r="L158" s="44"/>
      <c r="M158" s="273"/>
      <c r="N158" s="274"/>
      <c r="O158" s="244"/>
      <c r="P158" s="244"/>
      <c r="Q158" s="244"/>
      <c r="R158" s="244"/>
      <c r="S158" s="244"/>
      <c r="T158" s="27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186</v>
      </c>
      <c r="AU158" s="17" t="s">
        <v>77</v>
      </c>
    </row>
    <row r="159" spans="1:31" s="2" customFormat="1" ht="6.95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84:K15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Bezstarosti</dc:creator>
  <cp:keywords/>
  <dc:description/>
  <cp:lastModifiedBy>Hana Bezstarosti</cp:lastModifiedBy>
  <dcterms:created xsi:type="dcterms:W3CDTF">2021-10-26T08:04:31Z</dcterms:created>
  <dcterms:modified xsi:type="dcterms:W3CDTF">2021-10-26T08:04:46Z</dcterms:modified>
  <cp:category/>
  <cp:version/>
  <cp:contentType/>
  <cp:contentStatus/>
</cp:coreProperties>
</file>