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25-2020_1 - SO 101 Chodník" sheetId="2" r:id="rId2"/>
    <sheet name="025-2021_2 - Vedlejší roz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'025-2020_1 - SO 101 Chodník'!$C$88:$K$335</definedName>
    <definedName name="_xlnm.Print_Area" localSheetId="1">'025-2020_1 - SO 101 Chodník'!$C$4:$J$39,'025-2020_1 - SO 101 Chodník'!$C$45:$J$70,'025-2020_1 - SO 101 Chodník'!$C$76:$K$335</definedName>
    <definedName name="_xlnm.Print_Titles" localSheetId="1">'025-2020_1 - SO 101 Chodník'!$88:$88</definedName>
    <definedName name="_xlnm._FilterDatabase" localSheetId="2" hidden="1">'025-2021_2 - Vedlejší roz...'!$C$79:$K$97</definedName>
    <definedName name="_xlnm.Print_Area" localSheetId="2">'025-2021_2 - Vedlejší roz...'!$C$4:$J$39,'025-2021_2 - Vedlejší roz...'!$C$45:$J$61,'025-2021_2 - Vedlejší roz...'!$C$67:$K$97</definedName>
    <definedName name="_xlnm.Print_Titles" localSheetId="2">'025-2021_2 - Vedlejší roz...'!$79:$79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48"/>
  <c i="2" r="J37"/>
  <c r="J36"/>
  <c i="1" r="AY55"/>
  <c i="2" r="J35"/>
  <c i="1" r="AX55"/>
  <c i="2" r="BI334"/>
  <c r="BH334"/>
  <c r="BG334"/>
  <c r="BF334"/>
  <c r="T334"/>
  <c r="T333"/>
  <c r="R334"/>
  <c r="R333"/>
  <c r="P334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1"/>
  <c r="BH271"/>
  <c r="BG271"/>
  <c r="BF271"/>
  <c r="T271"/>
  <c r="R271"/>
  <c r="P271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T226"/>
  <c r="R227"/>
  <c r="R226"/>
  <c r="P227"/>
  <c r="P226"/>
  <c r="BI221"/>
  <c r="BH221"/>
  <c r="BG221"/>
  <c r="BF221"/>
  <c r="T221"/>
  <c r="R221"/>
  <c r="P221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T196"/>
  <c r="R197"/>
  <c r="R196"/>
  <c r="P197"/>
  <c r="P196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2"/>
  <c r="BH112"/>
  <c r="BG112"/>
  <c r="BF112"/>
  <c r="T112"/>
  <c r="R112"/>
  <c r="P112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1" r="L50"/>
  <c r="AM50"/>
  <c r="AM49"/>
  <c r="L49"/>
  <c r="AM47"/>
  <c r="L47"/>
  <c r="L45"/>
  <c r="L44"/>
  <c i="2" r="J296"/>
  <c r="BK265"/>
  <c r="J237"/>
  <c r="J175"/>
  <c r="J334"/>
  <c r="BK261"/>
  <c r="BK221"/>
  <c r="BK112"/>
  <c r="J227"/>
  <c r="J147"/>
  <c r="J323"/>
  <c r="BK279"/>
  <c r="BK188"/>
  <c r="BK316"/>
  <c r="J112"/>
  <c i="3" r="BK96"/>
  <c r="J85"/>
  <c i="2" r="BK294"/>
  <c r="J244"/>
  <c r="J167"/>
  <c r="J98"/>
  <c r="BK296"/>
  <c r="J239"/>
  <c r="BK175"/>
  <c r="J101"/>
  <c r="J294"/>
  <c r="BK227"/>
  <c r="BK152"/>
  <c r="J312"/>
  <c r="J121"/>
  <c i="3" r="BK83"/>
  <c r="BK82"/>
  <c r="J83"/>
  <c i="2" r="BK327"/>
  <c r="J271"/>
  <c r="J210"/>
  <c r="BK142"/>
  <c r="J288"/>
  <c r="J202"/>
  <c r="J142"/>
  <c i="1" r="AS54"/>
  <c i="2" r="BK180"/>
  <c r="BK323"/>
  <c r="BK170"/>
  <c r="BK101"/>
  <c i="3" r="BK88"/>
  <c r="BK95"/>
  <c r="BK87"/>
  <c i="2" r="BK167"/>
  <c r="BK330"/>
  <c r="BK244"/>
  <c r="J173"/>
  <c r="J180"/>
  <c i="3" r="J96"/>
  <c r="BK93"/>
  <c r="J93"/>
  <c i="2" r="BK334"/>
  <c r="J284"/>
  <c r="J249"/>
  <c r="J184"/>
  <c r="BK312"/>
  <c r="J255"/>
  <c r="J193"/>
  <c r="BK132"/>
  <c r="J300"/>
  <c r="BK237"/>
  <c r="BK127"/>
  <c r="BK193"/>
  <c r="BK95"/>
  <c i="3" r="J86"/>
  <c r="J90"/>
  <c r="BK84"/>
  <c i="2" r="BK288"/>
  <c r="BK246"/>
  <c r="J157"/>
  <c r="J304"/>
  <c r="J234"/>
  <c r="BK173"/>
  <c r="BK98"/>
  <c r="BK239"/>
  <c r="J221"/>
  <c r="J164"/>
  <c r="BK124"/>
  <c r="BK304"/>
  <c r="J127"/>
  <c i="3" r="BK90"/>
  <c r="BK89"/>
  <c r="BK86"/>
  <c i="2" r="BK249"/>
  <c r="J188"/>
  <c r="J95"/>
  <c r="BK298"/>
  <c r="BK234"/>
  <c r="J132"/>
  <c r="BK308"/>
  <c i="3" r="J84"/>
  <c r="J88"/>
  <c i="2" r="BK300"/>
  <c r="J279"/>
  <c r="J206"/>
  <c r="J330"/>
  <c r="BK284"/>
  <c r="J216"/>
  <c r="BK160"/>
  <c r="J327"/>
  <c r="BK271"/>
  <c r="BK202"/>
  <c r="BK320"/>
  <c r="BK157"/>
  <c i="3" r="J89"/>
  <c r="J94"/>
  <c r="J92"/>
  <c i="2" r="J298"/>
  <c r="BK255"/>
  <c r="J197"/>
  <c r="J320"/>
  <c r="J246"/>
  <c r="BK164"/>
  <c r="J261"/>
  <c r="BK231"/>
  <c r="BK197"/>
  <c r="BK136"/>
  <c r="J316"/>
  <c r="J152"/>
  <c i="3" r="J95"/>
  <c r="BK92"/>
  <c r="BK91"/>
  <c r="J97"/>
  <c i="2" r="BK210"/>
  <c r="J124"/>
  <c r="J265"/>
  <c r="BK206"/>
  <c r="J92"/>
  <c r="J136"/>
  <c i="3" r="J91"/>
  <c r="BK85"/>
  <c r="J82"/>
  <c i="2" r="J258"/>
  <c r="BK216"/>
  <c r="BK147"/>
  <c r="J308"/>
  <c r="J231"/>
  <c r="J170"/>
  <c r="BK92"/>
  <c r="BK258"/>
  <c r="BK184"/>
  <c r="BK121"/>
  <c r="J160"/>
  <c i="3" r="BK94"/>
  <c r="BK97"/>
  <c r="J87"/>
  <c i="2" l="1" r="R91"/>
  <c r="R201"/>
  <c r="T230"/>
  <c r="T248"/>
  <c r="P319"/>
  <c r="P91"/>
  <c r="BK179"/>
  <c r="J179"/>
  <c r="J62"/>
  <c r="R179"/>
  <c r="T201"/>
  <c r="R230"/>
  <c r="R248"/>
  <c r="T319"/>
  <c i="3" r="P81"/>
  <c r="P80"/>
  <c i="1" r="AU56"/>
  <c i="2" r="T91"/>
  <c r="T90"/>
  <c r="T89"/>
  <c r="T179"/>
  <c r="BK201"/>
  <c r="J201"/>
  <c r="J64"/>
  <c r="BK230"/>
  <c r="J230"/>
  <c r="J66"/>
  <c r="P248"/>
  <c r="R319"/>
  <c i="3" r="R81"/>
  <c r="R80"/>
  <c i="2" r="BK91"/>
  <c r="J91"/>
  <c r="J61"/>
  <c r="P179"/>
  <c r="P201"/>
  <c r="P230"/>
  <c r="BK248"/>
  <c r="J248"/>
  <c r="J67"/>
  <c r="BK319"/>
  <c r="J319"/>
  <c r="J68"/>
  <c i="3" r="BK81"/>
  <c r="J81"/>
  <c r="J60"/>
  <c r="T81"/>
  <c r="T80"/>
  <c i="2" r="BK196"/>
  <c r="J196"/>
  <c r="J63"/>
  <c r="BK226"/>
  <c r="J226"/>
  <c r="J65"/>
  <c r="BK333"/>
  <c r="J333"/>
  <c r="J69"/>
  <c i="3" r="J74"/>
  <c r="BE85"/>
  <c r="BE88"/>
  <c r="BE93"/>
  <c r="BE95"/>
  <c r="BE96"/>
  <c r="F55"/>
  <c r="BE83"/>
  <c r="BE87"/>
  <c r="BE89"/>
  <c r="BE90"/>
  <c r="BE92"/>
  <c r="E70"/>
  <c r="BE94"/>
  <c r="BE97"/>
  <c r="BE82"/>
  <c r="BE84"/>
  <c r="BE86"/>
  <c r="BE91"/>
  <c i="2" r="E48"/>
  <c r="BE121"/>
  <c r="BE124"/>
  <c r="BE142"/>
  <c r="BE180"/>
  <c r="BE197"/>
  <c r="BE312"/>
  <c r="BE101"/>
  <c r="BE157"/>
  <c r="BE164"/>
  <c r="BE173"/>
  <c r="BE175"/>
  <c r="BE216"/>
  <c r="BE231"/>
  <c r="BE234"/>
  <c r="BE237"/>
  <c r="BE239"/>
  <c r="BE249"/>
  <c r="BE255"/>
  <c r="BE294"/>
  <c r="BE308"/>
  <c r="BE320"/>
  <c r="BE327"/>
  <c r="J52"/>
  <c r="F86"/>
  <c r="BE98"/>
  <c r="BE152"/>
  <c r="BE184"/>
  <c r="BE193"/>
  <c r="BE202"/>
  <c r="BE206"/>
  <c r="BE258"/>
  <c r="BE279"/>
  <c r="BE296"/>
  <c r="BE298"/>
  <c r="BE300"/>
  <c r="BE323"/>
  <c r="BE330"/>
  <c r="BE92"/>
  <c r="BE95"/>
  <c r="BE112"/>
  <c r="BE127"/>
  <c r="BE132"/>
  <c r="BE136"/>
  <c r="BE147"/>
  <c r="BE160"/>
  <c r="BE167"/>
  <c r="BE170"/>
  <c r="BE188"/>
  <c r="BE210"/>
  <c r="BE221"/>
  <c r="BE227"/>
  <c r="BE244"/>
  <c r="BE246"/>
  <c r="BE261"/>
  <c r="BE265"/>
  <c r="BE271"/>
  <c r="BE284"/>
  <c r="BE288"/>
  <c r="BE304"/>
  <c r="BE316"/>
  <c r="BE334"/>
  <c i="3" r="F35"/>
  <c i="1" r="BB56"/>
  <c i="3" r="F36"/>
  <c i="1" r="BC56"/>
  <c i="2" r="F34"/>
  <c i="1" r="BA55"/>
  <c i="3" r="F34"/>
  <c i="1" r="BA56"/>
  <c i="3" r="F37"/>
  <c i="1" r="BD56"/>
  <c i="3" r="J34"/>
  <c i="1" r="AW56"/>
  <c i="2" r="F36"/>
  <c i="1" r="BC55"/>
  <c i="2" r="F35"/>
  <c i="1" r="BB55"/>
  <c i="2" r="J34"/>
  <c i="1" r="AW55"/>
  <c i="2" r="F37"/>
  <c i="1" r="BD55"/>
  <c i="2" l="1" r="P90"/>
  <c r="P89"/>
  <c i="1" r="AU55"/>
  <c i="2" r="R90"/>
  <c r="R89"/>
  <c r="BK90"/>
  <c r="J90"/>
  <c r="J60"/>
  <c i="3" r="BK80"/>
  <c r="J80"/>
  <c r="J59"/>
  <c r="F33"/>
  <c i="1" r="AZ56"/>
  <c r="AU54"/>
  <c i="2" r="J33"/>
  <c i="1" r="AV55"/>
  <c r="AT55"/>
  <c r="BB54"/>
  <c r="W31"/>
  <c i="2" r="F33"/>
  <c i="1" r="AZ55"/>
  <c r="BD54"/>
  <c r="W33"/>
  <c r="BA54"/>
  <c r="W30"/>
  <c r="BC54"/>
  <c r="W32"/>
  <c i="3" r="J33"/>
  <c i="1" r="AV56"/>
  <c r="AT56"/>
  <c i="2" l="1" r="BK89"/>
  <c r="J89"/>
  <c i="3" r="J30"/>
  <c i="1" r="AG56"/>
  <c r="AZ54"/>
  <c r="AV54"/>
  <c r="AK29"/>
  <c i="2" r="J30"/>
  <c i="1" r="AG55"/>
  <c r="AW54"/>
  <c r="AK30"/>
  <c r="AX54"/>
  <c r="AY54"/>
  <c i="2" l="1" r="J39"/>
  <c i="3" r="J39"/>
  <c i="2" r="J59"/>
  <c i="1" r="AN55"/>
  <c r="AN56"/>
  <c r="AT54"/>
  <c r="AG54"/>
  <c r="AK26"/>
  <c r="AK35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<sst xmlns="http://schemas.openxmlformats.org/spreadsheetml/2006/main">
  <si>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</si>
  <si>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</si>
  <si>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</si>
  <si>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</si>
  <si>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</si>
  <si>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{d966f0ce-b1cb-46eb-9a42-f58f26a35314}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</si>
  <si>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</si>
  <si>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</si>
  <si>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</si>
  <si>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</si>
  <si>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</si>
  <si>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</si>
  <si>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</si>
  <si>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</si>
  <si>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025/2020_1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</si>
  <si>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</si>
  <si>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</si>
  <si>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chodníku podél sil. III3589, Chrudim - Vlčnov</t>
  </si>
  <si>
    <t>KSO:</t>
  </si>
  <si>
    <t/>
  </si>
  <si>
    <t>CC-CZ:</t>
  </si>
  <si>
    <t>Místo:</t>
  </si>
  <si>
    <t>Chrudim</t>
  </si>
  <si>
    <t>Datum:</t>
  </si>
  <si>
    <t>26. 3. 2021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</si>
  <si>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</si>
  <si>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</si>
  <si>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</si>
  <si>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</si>
  <si>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</si>
  <si>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</si>
  <si>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</si>
  <si>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</si>
  <si>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</si>
  <si>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</si>
  <si>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</si>
  <si>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</si>
  <si>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</si>
  <si>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</si>
  <si>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</si>
  <si>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</si>
  <si>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</si>
  <si>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</si>
  <si>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</si>
  <si>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</si>
  <si>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</si>
  <si>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</si>
  <si>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</si>
  <si>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</si>
  <si>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</si>
  <si>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</si>
  <si>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</si>
  <si>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</si>
  <si>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</si>
  <si>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</si>
  <si>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</si>
  <si>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</si>
  <si>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</si>
  <si>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</si>
  <si>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</si>
  <si>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</si>
  <si>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</si>
  <si>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</si>
  <si>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</si>
  <si>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</si>
  <si>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</si>
  <si>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</si>
  <si>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</si>
  <si>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</si>
  <si>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</si>
  <si>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</si>
  <si>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</si>
  <si>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</si>
  <si>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</si>
  <si>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</si>
  <si>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</si>
  <si>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</si>
  <si>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</si>
  <si>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</si>
  <si>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</si>
  <si>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 Chodník</t>
  </si>
  <si>
    <t>STA</t>
  </si>
  <si>
    <t>1</t>
  </si>
  <si>
    <t>{18347be1-025b-4e18-bba7-309458ae544b}</t>
  </si>
  <si>
    <t>2</t>
  </si>
  <si>
    <t>025/2021_2</t>
  </si>
  <si>
    <t>Vedlejší rozpočtové náklady</t>
  </si>
  <si>
    <t>{3e3bd10e-c2ab-4c01-a487-63ada33cd259}</t>
  </si>
  <si>
    <t>KRYCÍ LIST SOUPISU PRACÍ</t>
  </si>
  <si>
    <t>Objekt:</t>
  </si>
  <si>
    <t>025/2020_1 - SO 101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</si>
  <si>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</si>
  <si>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</si>
  <si>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</si>
  <si>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</si>
  <si>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</si>
  <si>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</si>
  <si>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</si>
  <si>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</si>
  <si>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</si>
  <si>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</si>
  <si>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</si>
  <si>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</si>
  <si>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</si>
  <si>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</si>
  <si>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</si>
  <si>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</si>
  <si>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</si>
  <si>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</si>
  <si>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</si>
  <si>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</si>
  <si>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</si>
  <si>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</si>
  <si>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</si>
  <si>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</si>
  <si>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</si>
  <si>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</si>
  <si>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</si>
  <si>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</si>
  <si>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</si>
  <si>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</si>
  <si>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</si>
  <si>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</si>
  <si>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</si>
  <si>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</si>
  <si>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</si>
  <si>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2021 01</t>
  </si>
  <si>
    <t>4</t>
  </si>
  <si>
    <t>233139023</t>
  </si>
  <si>
    <t>Online PSC</t>
  </si>
  <si>
    <t>https://podminky.urs.cz/item/CS_URS_2021_01/113106123</t>
  </si>
  <si>
    <t>VV</t>
  </si>
  <si>
    <t>"chodník ve Vlčnově" 4,5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</si>
  <si>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</si>
  <si>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</si>
  <si>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</si>
  <si>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208534667</t>
  </si>
  <si>
    <t>https://podminky.urs.cz/item/CS_URS_2021_01/113202111</t>
  </si>
  <si>
    <t>"obruby suilniční"4</t>
  </si>
  <si>
    <t>3</t>
  </si>
  <si>
    <t>113204111</t>
  </si>
  <si>
    <t>Vytrhání obrub s vybouráním lože, s přemístěním hmot na skládku na vzdálenost do 3 m nebo s naložením na dopravní prostředek záhonových</t>
  </si>
  <si>
    <t>-1097496244</t>
  </si>
  <si>
    <t>https://podminky.urs.cz/item/CS_URS_2021_01/113204111</t>
  </si>
  <si>
    <t>"záhonové"1,6+2</t>
  </si>
  <si>
    <t>122251104</t>
  </si>
  <si>
    <t>Odkopávky a prokopávky nezapažené strojně v hornině třídy těžitelnosti I skupiny 3 přes 100 do 500 m3</t>
  </si>
  <si>
    <t>m3</t>
  </si>
  <si>
    <t>-1692435668</t>
  </si>
  <si>
    <t>https://podminky.urs.cz/item/CS_URS_2021_01/122251104</t>
  </si>
  <si>
    <t>"dle přílohy č. D.1.1.1.7 Char. příčné řezy"</t>
  </si>
  <si>
    <t>"odkop drenéž a žlab"0,3*200</t>
  </si>
  <si>
    <t>"chodník ve Vlčnově"6,5*2*0,3+8*0,3</t>
  </si>
  <si>
    <t>"sanace chodníku ve Vlčnově"12,3*0,15+8*0,15</t>
  </si>
  <si>
    <t>Mezisoučet</t>
  </si>
  <si>
    <t>"odkopávky svahů hlína"((0,38+0,37)*20,45)/2+((1,4+1,3)*16,75)/2+((0,37+0,38+0,38+0,5+0,5+0,5+0,5+0,55+0,55+0,5+0,5+0,5+0,5+0,5+0,5+0,52)*20)/2</t>
  </si>
  <si>
    <t>"odkopávky svahů hlína"((0,52+0,2+0,2+0,2+0,2+0,35+0,55+0,4+0,4+1,2+1,2+1,2+1,2+1,4))*20/2</t>
  </si>
  <si>
    <t>Součet</t>
  </si>
  <si>
    <t>5</t>
  </si>
  <si>
    <t>122351104</t>
  </si>
  <si>
    <t>Odkopávky a prokopávky nezapažené strojně v hornině třídy těžitelnosti II skupiny 4 přes 100 do 500 m3</t>
  </si>
  <si>
    <t>-1145627712</t>
  </si>
  <si>
    <t>https://podminky.urs.cz/item/CS_URS_2021_01/122351104</t>
  </si>
  <si>
    <t>"odkopávky v hornině"</t>
  </si>
  <si>
    <t>"pod chodníkem"((0,2+0,2+0,2+0+0+0,94)*20)/2</t>
  </si>
  <si>
    <t>"pro gabionovou zeď a chodník"((1,8+1,8)*7,75)/2+((3,6+2,7)*7)/2+((1,8+2,6+2,6+3,4+3,4+3,6+3,6+3,4+3,4+3,8+3,8+3,6)*20)/2-(1,8+1,8)*5/2</t>
  </si>
  <si>
    <t>"pro propustek"0,55*19</t>
  </si>
  <si>
    <t>"pro v tokovou jímku"1,3*1,3*1</t>
  </si>
  <si>
    <t>"šachty"2*1,5*1,5*1</t>
  </si>
  <si>
    <t>6</t>
  </si>
  <si>
    <t>129911113</t>
  </si>
  <si>
    <t>Bourání konstrukcí v odkopávkách a prokopávkách ručně s přemístěním suti na hromady na vzdálenost do 20 m nebo s naložením na dopravní prostředek ze zdiva kamenného, pro jakýkoliv druh kamene na maltu cementovou</t>
  </si>
  <si>
    <t>-1683094331</t>
  </si>
  <si>
    <t>https://podminky.urs.cz/item/CS_URS_2021_01/129911113</t>
  </si>
  <si>
    <t>"čelo propustku u Vlčnova"5*1*0,3</t>
  </si>
  <si>
    <t>7</t>
  </si>
  <si>
    <t>129911122</t>
  </si>
  <si>
    <t>Bourání konstrukcí v odkopávkách a prokopávkách ručně s přemístěním suti na hromady na vzdálenost do 20 m nebo s naložením na dopravní prostředek z betonu prostého prokládaného kamenem</t>
  </si>
  <si>
    <t>-942198297</t>
  </si>
  <si>
    <t>https://podminky.urs.cz/item/CS_URS_2021_01/129911122</t>
  </si>
  <si>
    <t>"čelo propustku u Vlčnova"1,5*1,2*0,3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</si>
  <si>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</si>
  <si>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</si>
  <si>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</si>
  <si>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977393614</t>
  </si>
  <si>
    <t>https://podminky.urs.cz/item/CS_URS_2021_01/162751117</t>
  </si>
  <si>
    <t>"zemina"269,326-(662*0,2)</t>
  </si>
  <si>
    <t>"hornina"449,04</t>
  </si>
  <si>
    <t>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</si>
  <si>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</si>
  <si>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</si>
  <si>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2146753126</t>
  </si>
  <si>
    <t>https://podminky.urs.cz/item/CS_URS_2021_01/162751119</t>
  </si>
  <si>
    <t>"na skládku do 13km"</t>
  </si>
  <si>
    <t>585,966*3</t>
  </si>
  <si>
    <t>10</t>
  </si>
  <si>
    <t>171151103</t>
  </si>
  <si>
    <t>Uložení sypanin do násypů strojně s rozprostřením sypaniny ve vrstvách a s hrubým urovnáním zhutněných z hornin soudržných jakékoliv třídy těžitelnosti</t>
  </si>
  <si>
    <t>1721574416</t>
  </si>
  <si>
    <t>https://podminky.urs.cz/item/CS_URS_2021_01/171151103</t>
  </si>
  <si>
    <t>"násyp pod chodník ze ŠD 0/32"</t>
  </si>
  <si>
    <t>((0+0,7)*6)/2+((0,7*16)+(0,7+0,7+0,7+1,1+1,1+1,1+1,1+1,1+1,1+1+1+1+1+1+1+1,1+1,1+1,1+1,1+0,5+0,5+0,3)*20)/2</t>
  </si>
  <si>
    <t>((0,3+0,4+0,4+0,2+0,2+0,2+0,2+0,2+0,2+0,2+0,2+0,2)*20)/2</t>
  </si>
  <si>
    <t>11</t>
  </si>
  <si>
    <t>M</t>
  </si>
  <si>
    <t>58344171</t>
  </si>
  <si>
    <t>štěrkodrť frakce 0/32</t>
  </si>
  <si>
    <t>t</t>
  </si>
  <si>
    <t>-593732047</t>
  </si>
  <si>
    <t>https://podminky.urs.cz/item/CS_URS_2021_01/58344171</t>
  </si>
  <si>
    <t>"násyp pod chodník"240,7*1,9</t>
  </si>
  <si>
    <t>"zásyp za gabionem"94,596*1,9</t>
  </si>
  <si>
    <t>12</t>
  </si>
  <si>
    <t>171201201</t>
  </si>
  <si>
    <t>Uložení sypaniny na skládky nebo meziskládky bez hutnění s upravením uložené sypaniny do předepsaného tvaru</t>
  </si>
  <si>
    <t>1817047224</t>
  </si>
  <si>
    <t>https://podminky.urs.cz/item/CS_URS_2021_01/171201201</t>
  </si>
  <si>
    <t>"hornina"486,915</t>
  </si>
  <si>
    <t>13</t>
  </si>
  <si>
    <t>171201221</t>
  </si>
  <si>
    <t>Poplatek za uložení stavebního odpadu na skládce (skládkovné) zeminy a kamení zatříděného do Katalogu odpadů pod kódem 17 05 04</t>
  </si>
  <si>
    <t>848481806</t>
  </si>
  <si>
    <t>https://podminky.urs.cz/item/CS_URS_2021_01/171201221</t>
  </si>
  <si>
    <t>"zemina"(269,326-(662*0,2))*1,8</t>
  </si>
  <si>
    <t>"hornina"486,915*1,8</t>
  </si>
  <si>
    <t>14</t>
  </si>
  <si>
    <t>174151103</t>
  </si>
  <si>
    <t>Zásyp sypaninou z jakékoliv horniny strojně s uložením výkopku ve vrstvách se zhutněním zářezů se šikmými stěnami pro podzemní vedení a kolem objektů zřízených v těchto zářezech</t>
  </si>
  <si>
    <t>556678336</t>
  </si>
  <si>
    <t>https://podminky.urs.cz/item/CS_URS_2021_01/174151103</t>
  </si>
  <si>
    <t>"zásyp za gabionem"((0,5+0,37)*7,75)/2+((0,9+0,4)*6)/2+((0,35+0,55+0,55+0,75+0,75+0,85+0,85+0,75+0,75+0,95+0,95+0,9)*20)/2-((0,5+0,37)*5)/2</t>
  </si>
  <si>
    <t>181351003</t>
  </si>
  <si>
    <t>Rozprostření a urovnání ornice v rovině nebo ve svahu sklonu do 1:5 strojně při souvislé ploše do 100 m2, tl. vrstvy do 200 mm</t>
  </si>
  <si>
    <t>1928165608</t>
  </si>
  <si>
    <t>https://podminky.urs.cz/item/CS_URS_2021_01/181351003</t>
  </si>
  <si>
    <t>" dle přílohy Situace stavby použije se materiál z odkopaných svahů"</t>
  </si>
  <si>
    <t>"rozprostření ornice"19+11+15+22+17+17+17+45+21+21+19+174+264</t>
  </si>
  <si>
    <t>16</t>
  </si>
  <si>
    <t>181411131</t>
  </si>
  <si>
    <t>Založení trávníku na půdě předem připravené plochy do 1000 m2 výsevem včetně utažení parkového v rovině nebo na svahu do 1:5</t>
  </si>
  <si>
    <t>-1064324505</t>
  </si>
  <si>
    <t>https://podminky.urs.cz/item/CS_URS_2021_01/181411131</t>
  </si>
  <si>
    <t>"osetí travním semenem"19+11+15+22+17+17+17+45+21+21+19+174+264</t>
  </si>
  <si>
    <t>17</t>
  </si>
  <si>
    <t>005724100</t>
  </si>
  <si>
    <t>osivo směs travní parková</t>
  </si>
  <si>
    <t>kg</t>
  </si>
  <si>
    <t>1651876086</t>
  </si>
  <si>
    <t>https://podminky.urs.cz/item/CS_URS_2021_01/005724100</t>
  </si>
  <si>
    <t>662*0,05*1,02</t>
  </si>
  <si>
    <t>18</t>
  </si>
  <si>
    <t>181451164</t>
  </si>
  <si>
    <t>Založení trávníku na půdě předem připravené plochy přes 1000 m2 zatravňovací textilií na svahu přes 1:1</t>
  </si>
  <si>
    <t>-1340040836</t>
  </si>
  <si>
    <t>https://podminky.urs.cz/item/CS_URS_2021_01/181451164</t>
  </si>
  <si>
    <t>"zatravňovací rohož"1,2*127</t>
  </si>
  <si>
    <t>19</t>
  </si>
  <si>
    <t>TCT.67352545</t>
  </si>
  <si>
    <t>geomatrace trojrozměrné protierozní/vegetační PK-MAT HD 4</t>
  </si>
  <si>
    <t>-1836951895</t>
  </si>
  <si>
    <t>1,2*127</t>
  </si>
  <si>
    <t>20</t>
  </si>
  <si>
    <t>181951114</t>
  </si>
  <si>
    <t>Úprava pláně vyrovnáním výškových rozdílů strojně v hornině třídy těžitelnosti II, skupiny 4 a 5 se zhutněním</t>
  </si>
  <si>
    <t>-2035823202</t>
  </si>
  <si>
    <t>https://podminky.urs.cz/item/CS_URS_2021_01/181951114</t>
  </si>
  <si>
    <t>"dle přílohy D.1.1.1.2 Situace stavby a D.1.1.1.4 Vzorové příčné řezy"</t>
  </si>
  <si>
    <t>"pláň chodníku"689+3,5</t>
  </si>
  <si>
    <t>Zakládání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</si>
  <si>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</si>
  <si>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</si>
  <si>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46946201</t>
  </si>
  <si>
    <t>https://podminky.urs.cz/item/CS_URS_2021_01/212752102</t>
  </si>
  <si>
    <t>"drenáž u vozovky"78+20+100</t>
  </si>
  <si>
    <t>22</t>
  </si>
  <si>
    <t>212752501</t>
  </si>
  <si>
    <t>Trativody z drenážních trubek pro liniové stavby a komunikace se zřízením štěrkového lože pod trubky a s jejich obsypem v otevřeném výkopu trubka korugovaná PP SN 8 celoperforovaná 360° DN 150</t>
  </si>
  <si>
    <t>1700541844</t>
  </si>
  <si>
    <t>https://podminky.urs.cz/item/CS_URS_2021_01/212752501</t>
  </si>
  <si>
    <t>"drenáž za gabionem"160</t>
  </si>
  <si>
    <t>23</t>
  </si>
  <si>
    <t>272313611</t>
  </si>
  <si>
    <t>Základy z betonu prostého klenby z betonu kamenem neprokládaného tř. C 16/20</t>
  </si>
  <si>
    <t>-1881015688</t>
  </si>
  <si>
    <t>https://podminky.urs.cz/item/CS_URS_2021_01/272313611</t>
  </si>
  <si>
    <t>"podkladní beton"</t>
  </si>
  <si>
    <t>"bagion"0,2*127</t>
  </si>
  <si>
    <t>24</t>
  </si>
  <si>
    <t>273316121</t>
  </si>
  <si>
    <t>Základy z betonu prostého desky z betonu se zvýšenými nároky na prostředí tř. C 25/30</t>
  </si>
  <si>
    <t>-55848895</t>
  </si>
  <si>
    <t>https://podminky.urs.cz/item/CS_URS_2021_01/273316121</t>
  </si>
  <si>
    <t>"pod šachty"3*(1*1*0,1)</t>
  </si>
  <si>
    <t>Svislé a kompletní konstrukce</t>
  </si>
  <si>
    <t>28</t>
  </si>
  <si>
    <t>327215111</t>
  </si>
  <si>
    <t>Opěrné zdi z drátokamenných gravitačních konstrukcí (gabionů) z lomového kamene neupraveného výplňového na sucho ze splétané dvouzákrutové ocelové sítě s povrchovou úpravou galfan</t>
  </si>
  <si>
    <t>-1723414641</t>
  </si>
  <si>
    <t>https://podminky.urs.cz/item/CS_URS_2021_01/327215111</t>
  </si>
  <si>
    <t>"gabion oka 100/50 s výplní z kameniva 63/125 s vyskládanou pohledovou stranou"</t>
  </si>
  <si>
    <t>"gabiony"(1*3,5)+(0,8*200)+(0,3*26,1)</t>
  </si>
  <si>
    <t>Komunikace pozemní</t>
  </si>
  <si>
    <t>32</t>
  </si>
  <si>
    <t>564851111</t>
  </si>
  <si>
    <t>Podklad ze štěrkodrti ŠD s rozprostřením a zhutněním, po zhutnění tl. 150 mm</t>
  </si>
  <si>
    <t>576343724</t>
  </si>
  <si>
    <t>https://podminky.urs.cz/item/CS_URS_2021_01/564851111</t>
  </si>
  <si>
    <t>"dosypání kranice"68</t>
  </si>
  <si>
    <t>33</t>
  </si>
  <si>
    <t>564861111</t>
  </si>
  <si>
    <t>Podklad ze štěrkodrti ŠD s rozprostřením a zhutněním, po zhutnění tl. 200 mm</t>
  </si>
  <si>
    <t>-1922973787</t>
  </si>
  <si>
    <t>https://podminky.urs.cz/item/CS_URS_2021_01/564861111</t>
  </si>
  <si>
    <t>"chodník"689+3,5</t>
  </si>
  <si>
    <t>35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</si>
  <si>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</si>
  <si>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</si>
  <si>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1814723062</t>
  </si>
  <si>
    <t>https://podminky.urs.cz/item/CS_URS_2021_01/596211113</t>
  </si>
  <si>
    <t>"chodníky"682+7</t>
  </si>
  <si>
    <t>"varovné pásy červená reliéfní"1,5+1,2+0,8</t>
  </si>
  <si>
    <t>36</t>
  </si>
  <si>
    <t>59245018</t>
  </si>
  <si>
    <t>dlažba tvar obdélník betonová 200x100x60mm přírodní</t>
  </si>
  <si>
    <t>-1809356417</t>
  </si>
  <si>
    <t>https://podminky.urs.cz/item/CS_URS_2021_01/59245018</t>
  </si>
  <si>
    <t>"chodník"689</t>
  </si>
  <si>
    <t>689*1,02</t>
  </si>
  <si>
    <t>37</t>
  </si>
  <si>
    <t>59245006</t>
  </si>
  <si>
    <t>dlažba tvar obdélník betonová pro nevidomé 200x100x60mm barevná</t>
  </si>
  <si>
    <t>925560432</t>
  </si>
  <si>
    <t>https://podminky.urs.cz/item/CS_URS_2021_01/59245006</t>
  </si>
  <si>
    <t>"varovné pásy červená reliéfní"1,2+1,5+0,8</t>
  </si>
  <si>
    <t>3,5*1,02</t>
  </si>
  <si>
    <t>Úpravy povrchů, podlahy a osazování výplní</t>
  </si>
  <si>
    <t>38</t>
  </si>
  <si>
    <t>631319204</t>
  </si>
  <si>
    <t>Příplatek k cenám betonových mazanin za vyztužení ocelovými vlákny (drátkobeton) objemové vyztužení 30 kg/m3</t>
  </si>
  <si>
    <t>-1227329944</t>
  </si>
  <si>
    <t>https://podminky.urs.cz/item/CS_URS_2021_01/631319204</t>
  </si>
  <si>
    <t>"opevnění mezi žlabovkou a obrubníkem, dilatace po 2m"68*0,15</t>
  </si>
  <si>
    <t>Trubní vedení</t>
  </si>
  <si>
    <t>43</t>
  </si>
  <si>
    <t>890211811</t>
  </si>
  <si>
    <t>Bourání šachet a jímek ručně velikosti obestavěného prostoru do 1,5 m3 z prostého betonu</t>
  </si>
  <si>
    <t>1228612531</t>
  </si>
  <si>
    <t>https://podminky.urs.cz/item/CS_URS_2021_01/890211811</t>
  </si>
  <si>
    <t>"vtoková jímka u Vlčnova"0,8</t>
  </si>
  <si>
    <t>44</t>
  </si>
  <si>
    <t>894221116</t>
  </si>
  <si>
    <t>Šachty kanalizační z prostého betonu se zvýšenými nároky na prostředí tř. C 25/30 výšky vstupu do 1,50 m na stokách kruhových s obložením dna betonem tř. C 25/30 DN 1000</t>
  </si>
  <si>
    <t>kus</t>
  </si>
  <si>
    <t>2044820210</t>
  </si>
  <si>
    <t>https://podminky.urs.cz/item/CS_URS_2021_01/894221116</t>
  </si>
  <si>
    <t>"šachta DN 1000 na propustku DN600"2</t>
  </si>
  <si>
    <t>45</t>
  </si>
  <si>
    <t>894812356</t>
  </si>
  <si>
    <t>Revizní a čistící šachta z polypropylenu PP pro hladké trouby DN 600 poklop (mříž) litinový pro třídu zatížení B125 s betonovým prstencem</t>
  </si>
  <si>
    <t>-214894677</t>
  </si>
  <si>
    <t>https://podminky.urs.cz/item/CS_URS_2021_01/894812356</t>
  </si>
  <si>
    <t>46</t>
  </si>
  <si>
    <t>895270101</t>
  </si>
  <si>
    <t>Proplachovací a kontrolní šachta z PE-HD pro drenáže liniových staveb DN 400 užitné výšky do 500 mm šachtové dno (DN šachty/DN vedení) DN 400/250 průchozí</t>
  </si>
  <si>
    <t>-878315000</t>
  </si>
  <si>
    <t>https://podminky.urs.cz/item/CS_URS_2021_01/895270101</t>
  </si>
  <si>
    <t>"šachta drenáže"3</t>
  </si>
  <si>
    <t>48</t>
  </si>
  <si>
    <t>895270135</t>
  </si>
  <si>
    <t>Proplachovací a kontrolní šachta z PE-HD pro drenáže liniových staveb DN 400 užitné výšky do 500 mm Příplatek k ceně -0131 za uříznutí šachtového prodloužení</t>
  </si>
  <si>
    <t>1486240840</t>
  </si>
  <si>
    <t>https://podminky.urs.cz/item/CS_URS_2021_01/895270135</t>
  </si>
  <si>
    <t>49</t>
  </si>
  <si>
    <t>895270201</t>
  </si>
  <si>
    <t>Proplachovací a kontrolní šachta z PE-HD pro drenáže liniových staveb DN 400 užitné výšky do 500 mm poklop plastový pro třídu zatížení A 15</t>
  </si>
  <si>
    <t>987123487</t>
  </si>
  <si>
    <t>https://podminky.urs.cz/item/CS_URS_2021_01/895270201</t>
  </si>
  <si>
    <t>Ostatní konstrukce a práce, bourání</t>
  </si>
  <si>
    <t>52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</si>
  <si>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</si>
  <si>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</si>
  <si>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968497840</t>
  </si>
  <si>
    <t>https://podminky.urs.cz/item/CS_URS_2021_01/916131213</t>
  </si>
  <si>
    <t>"betonový obrubník 15/15"3+3</t>
  </si>
  <si>
    <t>"betonový obrubník 15/25-15"5</t>
  </si>
  <si>
    <t>53</t>
  </si>
  <si>
    <t>59217032</t>
  </si>
  <si>
    <t>obrubník betonový silniční 1000x150x150mm</t>
  </si>
  <si>
    <t>-297556433</t>
  </si>
  <si>
    <t>https://podminky.urs.cz/item/CS_URS_2021_01/59217032</t>
  </si>
  <si>
    <t>54</t>
  </si>
  <si>
    <t>59217030</t>
  </si>
  <si>
    <t>obrubník betonový silniční přechodový 1000x150x150-250mm</t>
  </si>
  <si>
    <t>-644969098</t>
  </si>
  <si>
    <t>https://podminky.urs.cz/item/CS_URS_2021_01/59217030</t>
  </si>
  <si>
    <t>55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</si>
  <si>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</si>
  <si>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</si>
  <si>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1294262801</t>
  </si>
  <si>
    <t>https://podminky.urs.cz/item/CS_URS_2021_01/916231213</t>
  </si>
  <si>
    <t>"obrubník 10/25"360+2+17+201+4+5+7+2</t>
  </si>
  <si>
    <t>56</t>
  </si>
  <si>
    <t>59217017</t>
  </si>
  <si>
    <t>obrubník betonový chodníkový 1000x100x250mm</t>
  </si>
  <si>
    <t>1090181001</t>
  </si>
  <si>
    <t>https://podminky.urs.cz/item/CS_URS_2021_01/59217017</t>
  </si>
  <si>
    <t>"obruby 10/25"360+2+17+201+4+5+7+2</t>
  </si>
  <si>
    <t>598*1,02</t>
  </si>
  <si>
    <t>609,96*1,02 'Přepočtené koeficientem množství</t>
  </si>
  <si>
    <t>57</t>
  </si>
  <si>
    <t>916991121</t>
  </si>
  <si>
    <t>Lože pod obrubníky, krajníky nebo obruby z dlažebních kostek z betonu prostého</t>
  </si>
  <si>
    <t>719017517</t>
  </si>
  <si>
    <t>https://podminky.urs.cz/item/CS_URS_2021_01/916991121</t>
  </si>
  <si>
    <t>"dle přílohy Situace stavby a vzorové příčné řezy"</t>
  </si>
  <si>
    <t>"betonový obrubník 15"11*0,35*0,1</t>
  </si>
  <si>
    <t>"betonový obrubník 10"598*0,3*0,1</t>
  </si>
  <si>
    <t>"lože pod gabion"160*0,2*0,1</t>
  </si>
  <si>
    <t>74</t>
  </si>
  <si>
    <t>919413121</t>
  </si>
  <si>
    <t>Vtoková jímka propustku z betonu prostého se zvýšenými nároky na prostředí tř. C 25/30, propustku z trub DN do 800 mm</t>
  </si>
  <si>
    <t>608191975</t>
  </si>
  <si>
    <t>https://podminky.urs.cz/item/CS_URS_2021_01/919413121</t>
  </si>
  <si>
    <t>"vývařiště 2,6*1,5"1</t>
  </si>
  <si>
    <t>59</t>
  </si>
  <si>
    <t>919441221</t>
  </si>
  <si>
    <t>Čelo propustku včetně římsy ze zdiva z lomového kamene, pro propustek z trub DN 600 až 800 mm</t>
  </si>
  <si>
    <t>-674124888</t>
  </si>
  <si>
    <t>https://podminky.urs.cz/item/CS_URS_2021_01/919441221</t>
  </si>
  <si>
    <t>"šikmá čela propustku"2</t>
  </si>
  <si>
    <t>60</t>
  </si>
  <si>
    <t>919521140</t>
  </si>
  <si>
    <t>Zřízení silničního propustku z trub betonových nebo železobetonových DN 600 mm</t>
  </si>
  <si>
    <t>754795356</t>
  </si>
  <si>
    <t>https://podminky.urs.cz/item/CS_URS_2021_01/919521140</t>
  </si>
  <si>
    <t>"propustek DN600"17,5</t>
  </si>
  <si>
    <t>"propojení šachet DN600"1</t>
  </si>
  <si>
    <t>61</t>
  </si>
  <si>
    <t>59221002</t>
  </si>
  <si>
    <t>trouba ŽB 8úhelníková zesílená DN 600</t>
  </si>
  <si>
    <t>-995961654</t>
  </si>
  <si>
    <t>https://podminky.urs.cz/item/CS_URS_2021_01/59221002</t>
  </si>
  <si>
    <t>62</t>
  </si>
  <si>
    <t>919726123</t>
  </si>
  <si>
    <t>Geotextilie netkaná pro ochranu, separaci nebo filtraci měrná hmotnost přes 300 do 500 g/m2</t>
  </si>
  <si>
    <t>-57833149</t>
  </si>
  <si>
    <t>https://podminky.urs.cz/item/CS_URS_2021_01/919726123</t>
  </si>
  <si>
    <t>63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</si>
  <si>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</si>
  <si>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</si>
  <si>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-986928215</t>
  </si>
  <si>
    <t>https://podminky.urs.cz/item/CS_URS_2021_01/935112111</t>
  </si>
  <si>
    <t>64</t>
  </si>
  <si>
    <t>LSV.500109</t>
  </si>
  <si>
    <t>příkopová tvárnice 250x200x100 mm</t>
  </si>
  <si>
    <t>1232417897</t>
  </si>
  <si>
    <t>213*4</t>
  </si>
  <si>
    <t>852*1,02</t>
  </si>
  <si>
    <t>65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</si>
  <si>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</si>
  <si>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</si>
  <si>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-634667372</t>
  </si>
  <si>
    <t>https://podminky.urs.cz/item/CS_URS_2021_01/935112211</t>
  </si>
  <si>
    <t>"betonový žlábek š. 600mm"63+187</t>
  </si>
  <si>
    <t>66</t>
  </si>
  <si>
    <t>LSV.100387</t>
  </si>
  <si>
    <t>příkopová tvárnice 330x590x80 mm</t>
  </si>
  <si>
    <t>1968245953</t>
  </si>
  <si>
    <t>"příkopová tvárnice"(63+187)*3</t>
  </si>
  <si>
    <t>750*1,02</t>
  </si>
  <si>
    <t>67</t>
  </si>
  <si>
    <t>935114111</t>
  </si>
  <si>
    <t>Štěrbinový odvodňovací betonový žlab se základem z betonu prostého a s obetonováním rozměru 220x260 mm (mikroštěrbinový) bez vnitřního spádu</t>
  </si>
  <si>
    <t>1500487225</t>
  </si>
  <si>
    <t>https://podminky.urs.cz/item/CS_URS_2021_01/935114111</t>
  </si>
  <si>
    <t>"štěrbinové žlaby"3*2</t>
  </si>
  <si>
    <t>68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</si>
  <si>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</si>
  <si>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</si>
  <si>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-1475622430</t>
  </si>
  <si>
    <t>https://podminky.urs.cz/item/CS_URS_2021_01/966008212</t>
  </si>
  <si>
    <t>"vybourání stávajících žlabů"258+18</t>
  </si>
  <si>
    <t>997</t>
  </si>
  <si>
    <t>Přesun sutě</t>
  </si>
  <si>
    <t>69</t>
  </si>
  <si>
    <t>997221561</t>
  </si>
  <si>
    <t>Vodorovná doprava suti bez naložení, ale se složením a s hrubým urovnáním z kusových materiálů, na vzdálenost do 1 km</t>
  </si>
  <si>
    <t>-1341256212</t>
  </si>
  <si>
    <t>https://podminky.urs.cz/item/CS_URS_2021_01/997221561</t>
  </si>
  <si>
    <t>"beton"1,17+0,82+0,144+1,35+3,75+1,408+96,6</t>
  </si>
  <si>
    <t>70</t>
  </si>
  <si>
    <t>997221569</t>
  </si>
  <si>
    <t>Vodorovná doprava suti bez naložení, ale se složením a s hrubým urovnáním Příplatek k ceně za každý další i započatý 1 km přes 1 km</t>
  </si>
  <si>
    <t>-1634281502</t>
  </si>
  <si>
    <t>https://podminky.urs.cz/item/CS_URS_2021_01/997221569</t>
  </si>
  <si>
    <t>"beton"105,242*12</t>
  </si>
  <si>
    <t>71</t>
  </si>
  <si>
    <t>997221611</t>
  </si>
  <si>
    <t>Nakládání na dopravní prostředky pro vodorovnou dopravu suti</t>
  </si>
  <si>
    <t>-1426567855</t>
  </si>
  <si>
    <t>https://podminky.urs.cz/item/CS_URS_2021_01/997221611</t>
  </si>
  <si>
    <t>"beton"105,242</t>
  </si>
  <si>
    <t>72</t>
  </si>
  <si>
    <t>997221861</t>
  </si>
  <si>
    <t>Poplatek za uložení stavebního odpadu na recyklační skládce (skládkovné) z prostého betonu zatříděného do Katalogu odpadů pod kódem 17 01 01</t>
  </si>
  <si>
    <t>-1378029641</t>
  </si>
  <si>
    <t>https://podminky.urs.cz/item/CS_URS_2021_01/997221861</t>
  </si>
  <si>
    <t>998</t>
  </si>
  <si>
    <t>Přesun hmot</t>
  </si>
  <si>
    <t>73</t>
  </si>
  <si>
    <t>998223011</t>
  </si>
  <si>
    <t>Přesun hmot pro pozemní komunikace s krytem dlážděným dopravní vzdálenost do 200 m jakékoliv délky objektu</t>
  </si>
  <si>
    <t>1792680584</t>
  </si>
  <si>
    <t>https://podminky.urs.cz/item/CS_URS_2021_01/998223011</t>
  </si>
  <si>
    <t>025/2021_2 - Vedlejší rozpočtové náklady</t>
  </si>
  <si>
    <t>VRN - Vedlejší rozpočtové náklady a všeobecné položky</t>
  </si>
  <si>
    <t>VRN</t>
  </si>
  <si>
    <t>Vedlejší rozpočtové náklady a všeobecné položky</t>
  </si>
  <si>
    <t>1101</t>
  </si>
  <si>
    <t>Geodetické vytýčení stavby polohopisné a výškopisné</t>
  </si>
  <si>
    <t>soubor</t>
  </si>
  <si>
    <t>-2099745540</t>
  </si>
  <si>
    <t>1102</t>
  </si>
  <si>
    <t>Vytýčení inženýrských sítí správci sítí včetně zpětného protokolárního předání sítí správcům sítí</t>
  </si>
  <si>
    <t>-1206105716</t>
  </si>
  <si>
    <t>1105</t>
  </si>
  <si>
    <t>Zajištění a zřízení dopravy, regulace a ochrany dopravy během stavby včetně DIO, zřízení, provozu a odstranění přechodného dopravního značení včetně opotřebení</t>
  </si>
  <si>
    <t>-1558834795</t>
  </si>
  <si>
    <t>1106</t>
  </si>
  <si>
    <t>Vypracování a předání KZP dle SOD</t>
  </si>
  <si>
    <t>-1555579277</t>
  </si>
  <si>
    <t>1107</t>
  </si>
  <si>
    <t>Předání rizik Zhotovitele a subdodavatelů KooBOZP pro zpracování Plánu BOZP</t>
  </si>
  <si>
    <t>-1322381464</t>
  </si>
  <si>
    <t>1108</t>
  </si>
  <si>
    <t>Zajištění ochrany inženýrských sítí pro přejezd stavební techniky ocelovými plechy či panely</t>
  </si>
  <si>
    <t>276309037</t>
  </si>
  <si>
    <t>1109</t>
  </si>
  <si>
    <t>Dočasné zajištění podzemního potrubí nebo vedení ve výkopku ve stavu a poloze, ve kterých byly na začátku zemních prací podepřením, vzepřením nebo vyvěšením, s ochranným bedněním, se zřízením a odstraněním zajišťovacích konstrukcí včetně opotřebení</t>
  </si>
  <si>
    <t>-593569312</t>
  </si>
  <si>
    <t>1113</t>
  </si>
  <si>
    <t>Zařízení staveniště, zřízení, provoz a odstranění</t>
  </si>
  <si>
    <t>201461004</t>
  </si>
  <si>
    <t>1114</t>
  </si>
  <si>
    <t>Provoz investora</t>
  </si>
  <si>
    <t>-383490478</t>
  </si>
  <si>
    <t>1116</t>
  </si>
  <si>
    <t>Poplatek za zábor komunikace ve správě SÚS apod.</t>
  </si>
  <si>
    <t>-1673374611</t>
  </si>
  <si>
    <t>1117</t>
  </si>
  <si>
    <t>Provedení zkoušek a měření únosnosti konstrukčních vrstev akredit. zkušebnou Zhotovitele v souladu s TKP 5 a ČSN 736126-1_x000d_
"dle ČSN 736133 -1x 100bm - únosnost pláně" min. 8ks_x000d_
"dle TKP 5 a ČSN 736126 -1 - zkoušky na vrstvách - statická" min. 9ks</t>
  </si>
  <si>
    <t>532896634</t>
  </si>
  <si>
    <t>1118</t>
  </si>
  <si>
    <t>Projednání PD Trvalého DZ s PČR a OD investora</t>
  </si>
  <si>
    <t>1162306361</t>
  </si>
  <si>
    <t>1119</t>
  </si>
  <si>
    <t>Předání všech dokladů v počtu dle SOD</t>
  </si>
  <si>
    <t>1824274752</t>
  </si>
  <si>
    <t>1120</t>
  </si>
  <si>
    <t>Projektová dokumentace skutečně provedeného stavu dle SOD včetně návodu na obsluhu a údržbu v českém jazyce stvrzeném uživatelem (3x tištěná dokumentace, 3x CD)</t>
  </si>
  <si>
    <t>-276136388</t>
  </si>
  <si>
    <t>1121</t>
  </si>
  <si>
    <t>Geodetické zaměření skutečného provedení stavby výškopisné a polohopisné (3x tištěná dokumentace, 3x CD)</t>
  </si>
  <si>
    <t>1721719245</t>
  </si>
  <si>
    <t>1122</t>
  </si>
  <si>
    <t>Geometrický plán skutečného provedení stavby včetně stvrzení příslušným Katastrálním úřadem (6x tištěná dokumentace, 3x CD)</t>
  </si>
  <si>
    <t>1562178104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</si>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</sst>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3" TargetMode="External" /><Relationship Id="rId2" Type="http://schemas.openxmlformats.org/officeDocument/2006/relationships/hyperlink" Target="https://podminky.urs.cz/item/CS_URS_2021_01/113202111" TargetMode="External" /><Relationship Id="rId3" Type="http://schemas.openxmlformats.org/officeDocument/2006/relationships/hyperlink" Target="https://podminky.urs.cz/item/CS_URS_2021_01/113204111" TargetMode="External" /><Relationship Id="rId4" Type="http://schemas.openxmlformats.org/officeDocument/2006/relationships/hyperlink" Target="https://podminky.urs.cz/item/CS_URS_2021_01/122251104" TargetMode="External" /><Relationship Id="rId5" Type="http://schemas.openxmlformats.org/officeDocument/2006/relationships/hyperlink" Target="https://podminky.urs.cz/item/CS_URS_2021_01/122351104" TargetMode="External" /><Relationship Id="rId6" Type="http://schemas.openxmlformats.org/officeDocument/2006/relationships/hyperlink" Target="https://podminky.urs.cz/item/CS_URS_2021_01/129911113" TargetMode="External" /><Relationship Id="rId7" Type="http://schemas.openxmlformats.org/officeDocument/2006/relationships/hyperlink" Target="https://podminky.urs.cz/item/CS_URS_2021_01/129911122" TargetMode="External" /><Relationship Id="rId8" Type="http://schemas.openxmlformats.org/officeDocument/2006/relationships/hyperlink" Target="https://podminky.urs.cz/item/CS_URS_2021_01/162751117" TargetMode="External" /><Relationship Id="rId9" Type="http://schemas.openxmlformats.org/officeDocument/2006/relationships/hyperlink" Target="https://podminky.urs.cz/item/CS_URS_2021_01/162751119" TargetMode="External" /><Relationship Id="rId10" Type="http://schemas.openxmlformats.org/officeDocument/2006/relationships/hyperlink" Target="https://podminky.urs.cz/item/CS_URS_2021_01/171151103" TargetMode="External" /><Relationship Id="rId11" Type="http://schemas.openxmlformats.org/officeDocument/2006/relationships/hyperlink" Target="https://podminky.urs.cz/item/CS_URS_2021_01/58344171" TargetMode="External" /><Relationship Id="rId12" Type="http://schemas.openxmlformats.org/officeDocument/2006/relationships/hyperlink" Target="https://podminky.urs.cz/item/CS_URS_2021_01/171201201" TargetMode="External" /><Relationship Id="rId13" Type="http://schemas.openxmlformats.org/officeDocument/2006/relationships/hyperlink" Target="https://podminky.urs.cz/item/CS_URS_2021_01/171201221" TargetMode="External" /><Relationship Id="rId14" Type="http://schemas.openxmlformats.org/officeDocument/2006/relationships/hyperlink" Target="https://podminky.urs.cz/item/CS_URS_2021_01/174151103" TargetMode="External" /><Relationship Id="rId15" Type="http://schemas.openxmlformats.org/officeDocument/2006/relationships/hyperlink" Target="https://podminky.urs.cz/item/CS_URS_2021_01/181351003" TargetMode="External" /><Relationship Id="rId16" Type="http://schemas.openxmlformats.org/officeDocument/2006/relationships/hyperlink" Target="https://podminky.urs.cz/item/CS_URS_2021_01/181411131" TargetMode="External" /><Relationship Id="rId17" Type="http://schemas.openxmlformats.org/officeDocument/2006/relationships/hyperlink" Target="https://podminky.urs.cz/item/CS_URS_2021_01/005724100" TargetMode="External" /><Relationship Id="rId18" Type="http://schemas.openxmlformats.org/officeDocument/2006/relationships/hyperlink" Target="https://podminky.urs.cz/item/CS_URS_2021_01/181451164" TargetMode="External" /><Relationship Id="rId19" Type="http://schemas.openxmlformats.org/officeDocument/2006/relationships/hyperlink" Target="https://podminky.urs.cz/item/CS_URS_2021_01/181951114" TargetMode="External" /><Relationship Id="rId20" Type="http://schemas.openxmlformats.org/officeDocument/2006/relationships/hyperlink" Target="https://podminky.urs.cz/item/CS_URS_2021_01/212752102" TargetMode="External" /><Relationship Id="rId21" Type="http://schemas.openxmlformats.org/officeDocument/2006/relationships/hyperlink" Target="https://podminky.urs.cz/item/CS_URS_2021_01/212752501" TargetMode="External" /><Relationship Id="rId22" Type="http://schemas.openxmlformats.org/officeDocument/2006/relationships/hyperlink" Target="https://podminky.urs.cz/item/CS_URS_2021_01/272313611" TargetMode="External" /><Relationship Id="rId23" Type="http://schemas.openxmlformats.org/officeDocument/2006/relationships/hyperlink" Target="https://podminky.urs.cz/item/CS_URS_2021_01/273316121" TargetMode="External" /><Relationship Id="rId24" Type="http://schemas.openxmlformats.org/officeDocument/2006/relationships/hyperlink" Target="https://podminky.urs.cz/item/CS_URS_2021_01/327215111" TargetMode="External" /><Relationship Id="rId25" Type="http://schemas.openxmlformats.org/officeDocument/2006/relationships/hyperlink" Target="https://podminky.urs.cz/item/CS_URS_2021_01/564851111" TargetMode="External" /><Relationship Id="rId26" Type="http://schemas.openxmlformats.org/officeDocument/2006/relationships/hyperlink" Target="https://podminky.urs.cz/item/CS_URS_2021_01/564861111" TargetMode="External" /><Relationship Id="rId27" Type="http://schemas.openxmlformats.org/officeDocument/2006/relationships/hyperlink" Target="https://podminky.urs.cz/item/CS_URS_2021_01/596211113" TargetMode="External" /><Relationship Id="rId28" Type="http://schemas.openxmlformats.org/officeDocument/2006/relationships/hyperlink" Target="https://podminky.urs.cz/item/CS_URS_2021_01/59245018" TargetMode="External" /><Relationship Id="rId29" Type="http://schemas.openxmlformats.org/officeDocument/2006/relationships/hyperlink" Target="https://podminky.urs.cz/item/CS_URS_2021_01/59245006" TargetMode="External" /><Relationship Id="rId30" Type="http://schemas.openxmlformats.org/officeDocument/2006/relationships/hyperlink" Target="https://podminky.urs.cz/item/CS_URS_2021_01/631319204" TargetMode="External" /><Relationship Id="rId31" Type="http://schemas.openxmlformats.org/officeDocument/2006/relationships/hyperlink" Target="https://podminky.urs.cz/item/CS_URS_2021_01/890211811" TargetMode="External" /><Relationship Id="rId32" Type="http://schemas.openxmlformats.org/officeDocument/2006/relationships/hyperlink" Target="https://podminky.urs.cz/item/CS_URS_2021_01/894221116" TargetMode="External" /><Relationship Id="rId33" Type="http://schemas.openxmlformats.org/officeDocument/2006/relationships/hyperlink" Target="https://podminky.urs.cz/item/CS_URS_2021_01/894812356" TargetMode="External" /><Relationship Id="rId34" Type="http://schemas.openxmlformats.org/officeDocument/2006/relationships/hyperlink" Target="https://podminky.urs.cz/item/CS_URS_2021_01/895270101" TargetMode="External" /><Relationship Id="rId35" Type="http://schemas.openxmlformats.org/officeDocument/2006/relationships/hyperlink" Target="https://podminky.urs.cz/item/CS_URS_2021_01/895270135" TargetMode="External" /><Relationship Id="rId36" Type="http://schemas.openxmlformats.org/officeDocument/2006/relationships/hyperlink" Target="https://podminky.urs.cz/item/CS_URS_2021_01/895270201" TargetMode="External" /><Relationship Id="rId37" Type="http://schemas.openxmlformats.org/officeDocument/2006/relationships/hyperlink" Target="https://podminky.urs.cz/item/CS_URS_2021_01/916131213" TargetMode="External" /><Relationship Id="rId38" Type="http://schemas.openxmlformats.org/officeDocument/2006/relationships/hyperlink" Target="https://podminky.urs.cz/item/CS_URS_2021_01/59217032" TargetMode="External" /><Relationship Id="rId39" Type="http://schemas.openxmlformats.org/officeDocument/2006/relationships/hyperlink" Target="https://podminky.urs.cz/item/CS_URS_2021_01/59217030" TargetMode="External" /><Relationship Id="rId40" Type="http://schemas.openxmlformats.org/officeDocument/2006/relationships/hyperlink" Target="https://podminky.urs.cz/item/CS_URS_2021_01/916231213" TargetMode="External" /><Relationship Id="rId41" Type="http://schemas.openxmlformats.org/officeDocument/2006/relationships/hyperlink" Target="https://podminky.urs.cz/item/CS_URS_2021_01/59217017" TargetMode="External" /><Relationship Id="rId42" Type="http://schemas.openxmlformats.org/officeDocument/2006/relationships/hyperlink" Target="https://podminky.urs.cz/item/CS_URS_2021_01/916991121" TargetMode="External" /><Relationship Id="rId43" Type="http://schemas.openxmlformats.org/officeDocument/2006/relationships/hyperlink" Target="https://podminky.urs.cz/item/CS_URS_2021_01/919413121" TargetMode="External" /><Relationship Id="rId44" Type="http://schemas.openxmlformats.org/officeDocument/2006/relationships/hyperlink" Target="https://podminky.urs.cz/item/CS_URS_2021_01/919441221" TargetMode="External" /><Relationship Id="rId45" Type="http://schemas.openxmlformats.org/officeDocument/2006/relationships/hyperlink" Target="https://podminky.urs.cz/item/CS_URS_2021_01/919521140" TargetMode="External" /><Relationship Id="rId46" Type="http://schemas.openxmlformats.org/officeDocument/2006/relationships/hyperlink" Target="https://podminky.urs.cz/item/CS_URS_2021_01/59221002" TargetMode="External" /><Relationship Id="rId47" Type="http://schemas.openxmlformats.org/officeDocument/2006/relationships/hyperlink" Target="https://podminky.urs.cz/item/CS_URS_2021_01/919726123" TargetMode="External" /><Relationship Id="rId48" Type="http://schemas.openxmlformats.org/officeDocument/2006/relationships/hyperlink" Target="https://podminky.urs.cz/item/CS_URS_2021_01/935112111" TargetMode="External" /><Relationship Id="rId49" Type="http://schemas.openxmlformats.org/officeDocument/2006/relationships/hyperlink" Target="https://podminky.urs.cz/item/CS_URS_2021_01/935112211" TargetMode="External" /><Relationship Id="rId50" Type="http://schemas.openxmlformats.org/officeDocument/2006/relationships/hyperlink" Target="https://podminky.urs.cz/item/CS_URS_2021_01/935114111" TargetMode="External" /><Relationship Id="rId51" Type="http://schemas.openxmlformats.org/officeDocument/2006/relationships/hyperlink" Target="https://podminky.urs.cz/item/CS_URS_2021_01/966008212" TargetMode="External" /><Relationship Id="rId52" Type="http://schemas.openxmlformats.org/officeDocument/2006/relationships/hyperlink" Target="https://podminky.urs.cz/item/CS_URS_2021_01/997221561" TargetMode="External" /><Relationship Id="rId53" Type="http://schemas.openxmlformats.org/officeDocument/2006/relationships/hyperlink" Target="https://podminky.urs.cz/item/CS_URS_2021_01/997221569" TargetMode="External" /><Relationship Id="rId54" Type="http://schemas.openxmlformats.org/officeDocument/2006/relationships/hyperlink" Target="https://podminky.urs.cz/item/CS_URS_2021_01/997221611" TargetMode="External" /><Relationship Id="rId55" Type="http://schemas.openxmlformats.org/officeDocument/2006/relationships/hyperlink" Target="https://podminky.urs.cz/item/CS_URS_2021_01/997221861" TargetMode="External" /><Relationship Id="rId56" Type="http://schemas.openxmlformats.org/officeDocument/2006/relationships/hyperlink" Target="https://podminky.urs.cz/item/CS_URS_2021_01/998223011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025/2020_1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Výstavba chodníku podél sil. III3589, Chrudim - Vlčnov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Chrudim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26. 3. 2021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Chrudim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'025-2020_1 - SO 101 Chodník'!J30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'025-2020_1 - SO 101 Chodník'!P89</f>
        <v>0</v>
      </c>
      <c r="AV55" s="122">
        <f>'025-2020_1 - SO 101 Chodník'!J33</f>
        <v>0</v>
      </c>
      <c r="AW55" s="122">
        <f>'025-2020_1 - SO 101 Chodník'!J34</f>
        <v>0</v>
      </c>
      <c r="AX55" s="122">
        <f>'025-2020_1 - SO 101 Chodník'!J35</f>
        <v>0</v>
      </c>
      <c r="AY55" s="122">
        <f>'025-2020_1 - SO 101 Chodník'!J36</f>
        <v>0</v>
      </c>
      <c r="AZ55" s="122">
        <f>'025-2020_1 - SO 101 Chodník'!F33</f>
        <v>0</v>
      </c>
      <c r="BA55" s="122">
        <f>'025-2020_1 - SO 101 Chodník'!F34</f>
        <v>0</v>
      </c>
      <c r="BB55" s="122">
        <f>'025-2020_1 - SO 101 Chodník'!F35</f>
        <v>0</v>
      </c>
      <c r="BC55" s="122">
        <f>'025-2020_1 - SO 101 Chodník'!F36</f>
        <v>0</v>
      </c>
      <c r="BD55" s="124">
        <f>'025-2020_1 - SO 101 Chodník'!F37</f>
        <v>0</v>
      </c>
      <c r="BE55" s="7"/>
      <c r="BT55" s="125" t="s">
        <v>82</v>
      </c>
      <c r="BV55" s="125" t="s">
        <v>77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4.75" customHeight="1">
      <c r="A56" s="113" t="s">
        <v>79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'025-2021_2 - Vedlejší roz...'!J30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6">
        <v>0</v>
      </c>
      <c r="AT56" s="127">
        <f>ROUND(SUM(AV56:AW56),2)</f>
        <v>0</v>
      </c>
      <c r="AU56" s="128">
        <f>'025-2021_2 - Vedlejší roz...'!P80</f>
        <v>0</v>
      </c>
      <c r="AV56" s="127">
        <f>'025-2021_2 - Vedlejší roz...'!J33</f>
        <v>0</v>
      </c>
      <c r="AW56" s="127">
        <f>'025-2021_2 - Vedlejší roz...'!J34</f>
        <v>0</v>
      </c>
      <c r="AX56" s="127">
        <f>'025-2021_2 - Vedlejší roz...'!J35</f>
        <v>0</v>
      </c>
      <c r="AY56" s="127">
        <f>'025-2021_2 - Vedlejší roz...'!J36</f>
        <v>0</v>
      </c>
      <c r="AZ56" s="127">
        <f>'025-2021_2 - Vedlejší roz...'!F33</f>
        <v>0</v>
      </c>
      <c r="BA56" s="127">
        <f>'025-2021_2 - Vedlejší roz...'!F34</f>
        <v>0</v>
      </c>
      <c r="BB56" s="127">
        <f>'025-2021_2 - Vedlejší roz...'!F35</f>
        <v>0</v>
      </c>
      <c r="BC56" s="127">
        <f>'025-2021_2 - Vedlejší roz...'!F36</f>
        <v>0</v>
      </c>
      <c r="BD56" s="129">
        <f>'025-2021_2 - Vedlejší roz...'!F37</f>
        <v>0</v>
      </c>
      <c r="BE56" s="7"/>
      <c r="BT56" s="125" t="s">
        <v>82</v>
      </c>
      <c r="BV56" s="125" t="s">
        <v>77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AT6mpHt/sGKm358Z1XiJMEJkz4DN8Iz7s7PrO78iioeS4ZF4Bsa27OFpR2/0f/SEiqU9VrCsCB3eX2MYbhxWhg==" hashValue="AYhgbvoqQwXycRZtD5KR44dOGGM9Cf+Tp5HGiGPmdCNxIEQfbQtsyDOnQFudO3B1EXOOwJ603oVw0awt2oxLN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25-2020_1 - SO 101 Chodník'!C2" display="/"/>
    <hyperlink ref="A56" location="'025-2021_2 - Vedlejší r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Výstavba chodníku podél sil. III3589, Chrudim - Vlčnov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ROUND((SUM(BE89:BE335)),  2)</f>
        <v>0</v>
      </c>
      <c r="G33" s="40"/>
      <c r="H33" s="40"/>
      <c r="I33" s="150">
        <v>0.20999999999999999</v>
      </c>
      <c r="J33" s="149">
        <f>ROUND(((SUM(BE89:BE335))*I33),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ROUND((SUM(BF89:BF335)),  2)</f>
        <v>0</v>
      </c>
      <c r="G34" s="40"/>
      <c r="H34" s="40"/>
      <c r="I34" s="150">
        <v>0.14999999999999999</v>
      </c>
      <c r="J34" s="149">
        <f>ROUND(((SUM(BF89:BF335))*I34),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ROUND((SUM(BG89:BG335)),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ROUND((SUM(BH89:BH335)),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ROUND((SUM(BI89:BI335)),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Výstavba chodníku podél sil. III3589, Chrudim - Vlčnov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025/2020_1 - SO 101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Chrudim</v>
      </c>
      <c r="G52" s="42"/>
      <c r="H52" s="42"/>
      <c r="I52" s="34" t="s">
        <v>23</v>
      </c>
      <c r="J52" s="74" t="str">
        <f>IF(J12="","",J12)</f>
        <v>26. 3. 2021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J179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J196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J226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J230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J248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J319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J333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Výstavba chodníku podél sil. III3589, Chrudim - Vlčnov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89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025/2020_1 - SO 101 Chodník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Chrudim</v>
      </c>
      <c r="G83" s="42"/>
      <c r="H83" s="42"/>
      <c r="I83" s="34" t="s">
        <v>23</v>
      </c>
      <c r="J83" s="74" t="str">
        <f>IF(J12="","",J12)</f>
        <v>26. 3. 2021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Chrudim</v>
      </c>
      <c r="G85" s="42"/>
      <c r="H85" s="42"/>
      <c r="I85" s="34" t="s">
        <v>33</v>
      </c>
      <c r="J85" s="38" t="str">
        <f>E21</f>
        <v>DI PROJEKT s.r.o.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38</v>
      </c>
      <c r="J86" s="38" t="str">
        <f>E24</f>
        <v>DI PROJEKT s.r.o.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106</v>
      </c>
      <c r="D88" s="182" t="s">
        <v>60</v>
      </c>
      <c r="E88" s="182" t="s">
        <v>56</v>
      </c>
      <c r="F88" s="182" t="s">
        <v>57</v>
      </c>
      <c r="G88" s="182" t="s">
        <v>107</v>
      </c>
      <c r="H88" s="182" t="s">
        <v>108</v>
      </c>
      <c r="I88" s="182" t="s">
        <v>109</v>
      </c>
      <c r="J88" s="182" t="s">
        <v>93</v>
      </c>
      <c r="K88" s="183" t="s">
        <v>110</v>
      </c>
      <c r="L88" s="184"/>
      <c r="M88" s="94" t="s">
        <v>19</v>
      </c>
      <c r="N88" s="95" t="s">
        <v>45</v>
      </c>
      <c r="O88" s="95" t="s">
        <v>111</v>
      </c>
      <c r="P88" s="95" t="s">
        <v>112</v>
      </c>
      <c r="Q88" s="95" t="s">
        <v>113</v>
      </c>
      <c r="R88" s="95" t="s">
        <v>114</v>
      </c>
      <c r="S88" s="95" t="s">
        <v>115</v>
      </c>
      <c r="T88" s="96" t="s">
        <v>116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117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</f>
        <v>0</v>
      </c>
      <c r="Q89" s="98"/>
      <c r="R89" s="187">
        <f>R90</f>
        <v>1707.6283421872001</v>
      </c>
      <c r="S89" s="98"/>
      <c r="T89" s="188">
        <f>T90</f>
        <v>100.142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94</v>
      </c>
      <c r="BK89" s="189">
        <f>BK90</f>
        <v>0</v>
      </c>
    </row>
    <row r="90" s="12" customFormat="1" ht="25.92" customHeight="1">
      <c r="A90" s="12"/>
      <c r="B90" s="190"/>
      <c r="C90" s="191"/>
      <c r="D90" s="192" t="s">
        <v>74</v>
      </c>
      <c r="E90" s="193" t="s">
        <v>118</v>
      </c>
      <c r="F90" s="193" t="s">
        <v>119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P91+P179+P196+P201+P226+P230+P248+P319+P333</f>
        <v>0</v>
      </c>
      <c r="Q90" s="198"/>
      <c r="R90" s="199">
        <f>R91+R179+R196+R201+R226+R230+R248+R319+R333</f>
        <v>1707.6283421872001</v>
      </c>
      <c r="S90" s="198"/>
      <c r="T90" s="200">
        <f>T91+T179+T196+T201+T226+T230+T248+T319+T333</f>
        <v>100.142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74</v>
      </c>
      <c r="AU90" s="202" t="s">
        <v>75</v>
      </c>
      <c r="AY90" s="201" t="s">
        <v>120</v>
      </c>
      <c r="BK90" s="203">
        <f>BK91+BK179+BK196+BK201+BK226+BK230+BK248+BK319+BK333</f>
        <v>0</v>
      </c>
    </row>
    <row r="91" s="12" customFormat="1" ht="22.8" customHeight="1">
      <c r="A91" s="12"/>
      <c r="B91" s="190"/>
      <c r="C91" s="191"/>
      <c r="D91" s="192" t="s">
        <v>74</v>
      </c>
      <c r="E91" s="204" t="s">
        <v>82</v>
      </c>
      <c r="F91" s="204" t="s">
        <v>121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SUM(P92:P178)</f>
        <v>0</v>
      </c>
      <c r="Q91" s="198"/>
      <c r="R91" s="199">
        <f>SUM(R92:R178)</f>
        <v>637.16891400000009</v>
      </c>
      <c r="S91" s="198"/>
      <c r="T91" s="200">
        <f>SUM(T92:T178)</f>
        <v>2.1339999999999999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74</v>
      </c>
      <c r="AU91" s="202" t="s">
        <v>82</v>
      </c>
      <c r="AY91" s="201" t="s">
        <v>120</v>
      </c>
      <c r="BK91" s="203">
        <f>SUM(BK92:BK178)</f>
        <v>0</v>
      </c>
    </row>
    <row r="92" s="2" customFormat="1" ht="37.8" customHeight="1">
      <c r="A92" s="40"/>
      <c r="B92" s="41"/>
      <c r="C92" s="206" t="s">
        <v>82</v>
      </c>
      <c r="D92" s="206" t="s">
        <v>122</v>
      </c>
      <c r="E92" s="207" t="s">
        <v>123</v>
      </c>
      <c r="F92" s="208" t="s">
        <v>124</v>
      </c>
      <c r="G92" s="209" t="s">
        <v>125</v>
      </c>
      <c r="H92" s="210">
        <v>4.5</v>
      </c>
      <c r="I92" s="211"/>
      <c r="J92" s="212">
        <f>ROUND(I92*H92,2)</f>
        <v>0</v>
      </c>
      <c r="K92" s="208" t="s">
        <v>126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0.26000000000000001</v>
      </c>
      <c r="T92" s="216">
        <f>S92*H92</f>
        <v>1.1699999999999999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127</v>
      </c>
      <c r="AT92" s="217" t="s">
        <v>122</v>
      </c>
      <c r="AU92" s="217" t="s">
        <v>84</v>
      </c>
      <c r="AY92" s="19" t="s">
        <v>120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127</v>
      </c>
      <c r="BM92" s="217" t="s">
        <v>128</v>
      </c>
    </row>
    <row r="93" s="2" customFormat="1">
      <c r="A93" s="40"/>
      <c r="B93" s="41"/>
      <c r="C93" s="42"/>
      <c r="D93" s="219" t="s">
        <v>129</v>
      </c>
      <c r="E93" s="42"/>
      <c r="F93" s="220" t="s">
        <v>130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129</v>
      </c>
      <c r="AU93" s="19" t="s">
        <v>84</v>
      </c>
    </row>
    <row r="94" s="13" customFormat="1">
      <c r="A94" s="13"/>
      <c r="B94" s="224"/>
      <c r="C94" s="225"/>
      <c r="D94" s="226" t="s">
        <v>131</v>
      </c>
      <c r="E94" s="227" t="s">
        <v>19</v>
      </c>
      <c r="F94" s="228" t="s">
        <v>132</v>
      </c>
      <c r="G94" s="225"/>
      <c r="H94" s="229">
        <v>4.5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131</v>
      </c>
      <c r="AU94" s="235" t="s">
        <v>84</v>
      </c>
      <c r="AV94" s="13" t="s">
        <v>84</v>
      </c>
      <c r="AW94" s="13" t="s">
        <v>37</v>
      </c>
      <c r="AX94" s="13" t="s">
        <v>82</v>
      </c>
      <c r="AY94" s="235" t="s">
        <v>120</v>
      </c>
    </row>
    <row r="95" s="2" customFormat="1" ht="24.15" customHeight="1">
      <c r="A95" s="40"/>
      <c r="B95" s="41"/>
      <c r="C95" s="206" t="s">
        <v>84</v>
      </c>
      <c r="D95" s="206" t="s">
        <v>122</v>
      </c>
      <c r="E95" s="207" t="s">
        <v>133</v>
      </c>
      <c r="F95" s="208" t="s">
        <v>134</v>
      </c>
      <c r="G95" s="209" t="s">
        <v>135</v>
      </c>
      <c r="H95" s="210">
        <v>4</v>
      </c>
      <c r="I95" s="211"/>
      <c r="J95" s="212">
        <f>ROUND(I95*H95,2)</f>
        <v>0</v>
      </c>
      <c r="K95" s="208" t="s">
        <v>126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0.20499999999999999</v>
      </c>
      <c r="T95" s="216">
        <f>S95*H95</f>
        <v>0.81999999999999995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127</v>
      </c>
      <c r="AT95" s="217" t="s">
        <v>122</v>
      </c>
      <c r="AU95" s="217" t="s">
        <v>84</v>
      </c>
      <c r="AY95" s="19" t="s">
        <v>120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127</v>
      </c>
      <c r="BM95" s="217" t="s">
        <v>136</v>
      </c>
    </row>
    <row r="96" s="2" customFormat="1">
      <c r="A96" s="40"/>
      <c r="B96" s="41"/>
      <c r="C96" s="42"/>
      <c r="D96" s="219" t="s">
        <v>129</v>
      </c>
      <c r="E96" s="42"/>
      <c r="F96" s="220" t="s">
        <v>137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129</v>
      </c>
      <c r="AU96" s="19" t="s">
        <v>84</v>
      </c>
    </row>
    <row r="97" s="13" customFormat="1">
      <c r="A97" s="13"/>
      <c r="B97" s="224"/>
      <c r="C97" s="225"/>
      <c r="D97" s="226" t="s">
        <v>131</v>
      </c>
      <c r="E97" s="227" t="s">
        <v>19</v>
      </c>
      <c r="F97" s="228" t="s">
        <v>138</v>
      </c>
      <c r="G97" s="225"/>
      <c r="H97" s="229">
        <v>4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131</v>
      </c>
      <c r="AU97" s="235" t="s">
        <v>84</v>
      </c>
      <c r="AV97" s="13" t="s">
        <v>84</v>
      </c>
      <c r="AW97" s="13" t="s">
        <v>37</v>
      </c>
      <c r="AX97" s="13" t="s">
        <v>82</v>
      </c>
      <c r="AY97" s="235" t="s">
        <v>120</v>
      </c>
    </row>
    <row r="98" s="2" customFormat="1" ht="24.15" customHeight="1">
      <c r="A98" s="40"/>
      <c r="B98" s="41"/>
      <c r="C98" s="206" t="s">
        <v>139</v>
      </c>
      <c r="D98" s="206" t="s">
        <v>122</v>
      </c>
      <c r="E98" s="207" t="s">
        <v>140</v>
      </c>
      <c r="F98" s="208" t="s">
        <v>141</v>
      </c>
      <c r="G98" s="209" t="s">
        <v>135</v>
      </c>
      <c r="H98" s="210">
        <v>3.6000000000000001</v>
      </c>
      <c r="I98" s="211"/>
      <c r="J98" s="212">
        <f>ROUND(I98*H98,2)</f>
        <v>0</v>
      </c>
      <c r="K98" s="208" t="s">
        <v>126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0.040000000000000001</v>
      </c>
      <c r="T98" s="216">
        <f>S98*H98</f>
        <v>0.14400000000000002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127</v>
      </c>
      <c r="AT98" s="217" t="s">
        <v>122</v>
      </c>
      <c r="AU98" s="217" t="s">
        <v>84</v>
      </c>
      <c r="AY98" s="19" t="s">
        <v>120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127</v>
      </c>
      <c r="BM98" s="217" t="s">
        <v>142</v>
      </c>
    </row>
    <row r="99" s="2" customFormat="1">
      <c r="A99" s="40"/>
      <c r="B99" s="41"/>
      <c r="C99" s="42"/>
      <c r="D99" s="219" t="s">
        <v>129</v>
      </c>
      <c r="E99" s="42"/>
      <c r="F99" s="220" t="s">
        <v>143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129</v>
      </c>
      <c r="AU99" s="19" t="s">
        <v>84</v>
      </c>
    </row>
    <row r="100" s="13" customFormat="1">
      <c r="A100" s="13"/>
      <c r="B100" s="224"/>
      <c r="C100" s="225"/>
      <c r="D100" s="226" t="s">
        <v>131</v>
      </c>
      <c r="E100" s="227" t="s">
        <v>19</v>
      </c>
      <c r="F100" s="228" t="s">
        <v>144</v>
      </c>
      <c r="G100" s="225"/>
      <c r="H100" s="229">
        <v>3.6000000000000001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131</v>
      </c>
      <c r="AU100" s="235" t="s">
        <v>84</v>
      </c>
      <c r="AV100" s="13" t="s">
        <v>84</v>
      </c>
      <c r="AW100" s="13" t="s">
        <v>37</v>
      </c>
      <c r="AX100" s="13" t="s">
        <v>82</v>
      </c>
      <c r="AY100" s="235" t="s">
        <v>120</v>
      </c>
    </row>
    <row r="101" s="2" customFormat="1" ht="21.75" customHeight="1">
      <c r="A101" s="40"/>
      <c r="B101" s="41"/>
      <c r="C101" s="206" t="s">
        <v>127</v>
      </c>
      <c r="D101" s="206" t="s">
        <v>122</v>
      </c>
      <c r="E101" s="207" t="s">
        <v>145</v>
      </c>
      <c r="F101" s="208" t="s">
        <v>146</v>
      </c>
      <c r="G101" s="209" t="s">
        <v>147</v>
      </c>
      <c r="H101" s="210">
        <v>269.32600000000002</v>
      </c>
      <c r="I101" s="211"/>
      <c r="J101" s="212">
        <f>ROUND(I101*H101,2)</f>
        <v>0</v>
      </c>
      <c r="K101" s="208" t="s">
        <v>126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127</v>
      </c>
      <c r="AT101" s="217" t="s">
        <v>122</v>
      </c>
      <c r="AU101" s="217" t="s">
        <v>84</v>
      </c>
      <c r="AY101" s="19" t="s">
        <v>120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127</v>
      </c>
      <c r="BM101" s="217" t="s">
        <v>148</v>
      </c>
    </row>
    <row r="102" s="2" customFormat="1">
      <c r="A102" s="40"/>
      <c r="B102" s="41"/>
      <c r="C102" s="42"/>
      <c r="D102" s="219" t="s">
        <v>129</v>
      </c>
      <c r="E102" s="42"/>
      <c r="F102" s="220" t="s">
        <v>149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129</v>
      </c>
      <c r="AU102" s="19" t="s">
        <v>84</v>
      </c>
    </row>
    <row r="103" s="14" customFormat="1">
      <c r="A103" s="14"/>
      <c r="B103" s="236"/>
      <c r="C103" s="237"/>
      <c r="D103" s="226" t="s">
        <v>131</v>
      </c>
      <c r="E103" s="238" t="s">
        <v>19</v>
      </c>
      <c r="F103" s="239" t="s">
        <v>150</v>
      </c>
      <c r="G103" s="237"/>
      <c r="H103" s="238" t="s">
        <v>19</v>
      </c>
      <c r="I103" s="240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131</v>
      </c>
      <c r="AU103" s="245" t="s">
        <v>84</v>
      </c>
      <c r="AV103" s="14" t="s">
        <v>82</v>
      </c>
      <c r="AW103" s="14" t="s">
        <v>37</v>
      </c>
      <c r="AX103" s="14" t="s">
        <v>75</v>
      </c>
      <c r="AY103" s="245" t="s">
        <v>120</v>
      </c>
    </row>
    <row r="104" s="13" customFormat="1">
      <c r="A104" s="13"/>
      <c r="B104" s="224"/>
      <c r="C104" s="225"/>
      <c r="D104" s="226" t="s">
        <v>131</v>
      </c>
      <c r="E104" s="227" t="s">
        <v>19</v>
      </c>
      <c r="F104" s="228" t="s">
        <v>151</v>
      </c>
      <c r="G104" s="225"/>
      <c r="H104" s="229">
        <v>60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131</v>
      </c>
      <c r="AU104" s="235" t="s">
        <v>84</v>
      </c>
      <c r="AV104" s="13" t="s">
        <v>84</v>
      </c>
      <c r="AW104" s="13" t="s">
        <v>37</v>
      </c>
      <c r="AX104" s="13" t="s">
        <v>75</v>
      </c>
      <c r="AY104" s="235" t="s">
        <v>120</v>
      </c>
    </row>
    <row r="105" s="13" customFormat="1">
      <c r="A105" s="13"/>
      <c r="B105" s="224"/>
      <c r="C105" s="225"/>
      <c r="D105" s="226" t="s">
        <v>131</v>
      </c>
      <c r="E105" s="227" t="s">
        <v>19</v>
      </c>
      <c r="F105" s="228" t="s">
        <v>152</v>
      </c>
      <c r="G105" s="225"/>
      <c r="H105" s="229">
        <v>6.2999999999999998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131</v>
      </c>
      <c r="AU105" s="235" t="s">
        <v>84</v>
      </c>
      <c r="AV105" s="13" t="s">
        <v>84</v>
      </c>
      <c r="AW105" s="13" t="s">
        <v>37</v>
      </c>
      <c r="AX105" s="13" t="s">
        <v>75</v>
      </c>
      <c r="AY105" s="235" t="s">
        <v>120</v>
      </c>
    </row>
    <row r="106" s="13" customFormat="1">
      <c r="A106" s="13"/>
      <c r="B106" s="224"/>
      <c r="C106" s="225"/>
      <c r="D106" s="226" t="s">
        <v>131</v>
      </c>
      <c r="E106" s="227" t="s">
        <v>19</v>
      </c>
      <c r="F106" s="228" t="s">
        <v>153</v>
      </c>
      <c r="G106" s="225"/>
      <c r="H106" s="229">
        <v>3.0449999999999999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131</v>
      </c>
      <c r="AU106" s="235" t="s">
        <v>84</v>
      </c>
      <c r="AV106" s="13" t="s">
        <v>84</v>
      </c>
      <c r="AW106" s="13" t="s">
        <v>37</v>
      </c>
      <c r="AX106" s="13" t="s">
        <v>75</v>
      </c>
      <c r="AY106" s="235" t="s">
        <v>120</v>
      </c>
    </row>
    <row r="107" s="15" customFormat="1">
      <c r="A107" s="15"/>
      <c r="B107" s="246"/>
      <c r="C107" s="247"/>
      <c r="D107" s="226" t="s">
        <v>131</v>
      </c>
      <c r="E107" s="248" t="s">
        <v>19</v>
      </c>
      <c r="F107" s="249" t="s">
        <v>154</v>
      </c>
      <c r="G107" s="247"/>
      <c r="H107" s="250">
        <v>69.344999999999999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131</v>
      </c>
      <c r="AU107" s="256" t="s">
        <v>84</v>
      </c>
      <c r="AV107" s="15" t="s">
        <v>139</v>
      </c>
      <c r="AW107" s="15" t="s">
        <v>37</v>
      </c>
      <c r="AX107" s="15" t="s">
        <v>75</v>
      </c>
      <c r="AY107" s="256" t="s">
        <v>120</v>
      </c>
    </row>
    <row r="108" s="13" customFormat="1">
      <c r="A108" s="13"/>
      <c r="B108" s="224"/>
      <c r="C108" s="225"/>
      <c r="D108" s="226" t="s">
        <v>131</v>
      </c>
      <c r="E108" s="227" t="s">
        <v>19</v>
      </c>
      <c r="F108" s="228" t="s">
        <v>155</v>
      </c>
      <c r="G108" s="225"/>
      <c r="H108" s="229">
        <v>107.78100000000001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131</v>
      </c>
      <c r="AU108" s="235" t="s">
        <v>84</v>
      </c>
      <c r="AV108" s="13" t="s">
        <v>84</v>
      </c>
      <c r="AW108" s="13" t="s">
        <v>37</v>
      </c>
      <c r="AX108" s="13" t="s">
        <v>75</v>
      </c>
      <c r="AY108" s="235" t="s">
        <v>120</v>
      </c>
    </row>
    <row r="109" s="13" customFormat="1">
      <c r="A109" s="13"/>
      <c r="B109" s="224"/>
      <c r="C109" s="225"/>
      <c r="D109" s="226" t="s">
        <v>131</v>
      </c>
      <c r="E109" s="227" t="s">
        <v>19</v>
      </c>
      <c r="F109" s="228" t="s">
        <v>156</v>
      </c>
      <c r="G109" s="225"/>
      <c r="H109" s="229">
        <v>92.200000000000003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131</v>
      </c>
      <c r="AU109" s="235" t="s">
        <v>84</v>
      </c>
      <c r="AV109" s="13" t="s">
        <v>84</v>
      </c>
      <c r="AW109" s="13" t="s">
        <v>37</v>
      </c>
      <c r="AX109" s="13" t="s">
        <v>75</v>
      </c>
      <c r="AY109" s="235" t="s">
        <v>120</v>
      </c>
    </row>
    <row r="110" s="15" customFormat="1">
      <c r="A110" s="15"/>
      <c r="B110" s="246"/>
      <c r="C110" s="247"/>
      <c r="D110" s="226" t="s">
        <v>131</v>
      </c>
      <c r="E110" s="248" t="s">
        <v>19</v>
      </c>
      <c r="F110" s="249" t="s">
        <v>154</v>
      </c>
      <c r="G110" s="247"/>
      <c r="H110" s="250">
        <v>199.981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131</v>
      </c>
      <c r="AU110" s="256" t="s">
        <v>84</v>
      </c>
      <c r="AV110" s="15" t="s">
        <v>139</v>
      </c>
      <c r="AW110" s="15" t="s">
        <v>37</v>
      </c>
      <c r="AX110" s="15" t="s">
        <v>75</v>
      </c>
      <c r="AY110" s="256" t="s">
        <v>120</v>
      </c>
    </row>
    <row r="111" s="16" customFormat="1">
      <c r="A111" s="16"/>
      <c r="B111" s="257"/>
      <c r="C111" s="258"/>
      <c r="D111" s="226" t="s">
        <v>131</v>
      </c>
      <c r="E111" s="259" t="s">
        <v>19</v>
      </c>
      <c r="F111" s="260" t="s">
        <v>157</v>
      </c>
      <c r="G111" s="258"/>
      <c r="H111" s="261">
        <v>269.32600000000002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67" t="s">
        <v>131</v>
      </c>
      <c r="AU111" s="267" t="s">
        <v>84</v>
      </c>
      <c r="AV111" s="16" t="s">
        <v>127</v>
      </c>
      <c r="AW111" s="16" t="s">
        <v>37</v>
      </c>
      <c r="AX111" s="16" t="s">
        <v>82</v>
      </c>
      <c r="AY111" s="267" t="s">
        <v>120</v>
      </c>
    </row>
    <row r="112" s="2" customFormat="1" ht="21.75" customHeight="1">
      <c r="A112" s="40"/>
      <c r="B112" s="41"/>
      <c r="C112" s="206" t="s">
        <v>158</v>
      </c>
      <c r="D112" s="206" t="s">
        <v>122</v>
      </c>
      <c r="E112" s="207" t="s">
        <v>159</v>
      </c>
      <c r="F112" s="208" t="s">
        <v>160</v>
      </c>
      <c r="G112" s="209" t="s">
        <v>147</v>
      </c>
      <c r="H112" s="210">
        <v>449.04000000000002</v>
      </c>
      <c r="I112" s="211"/>
      <c r="J112" s="212">
        <f>ROUND(I112*H112,2)</f>
        <v>0</v>
      </c>
      <c r="K112" s="208" t="s">
        <v>126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127</v>
      </c>
      <c r="AT112" s="217" t="s">
        <v>122</v>
      </c>
      <c r="AU112" s="217" t="s">
        <v>84</v>
      </c>
      <c r="AY112" s="19" t="s">
        <v>120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127</v>
      </c>
      <c r="BM112" s="217" t="s">
        <v>161</v>
      </c>
    </row>
    <row r="113" s="2" customFormat="1">
      <c r="A113" s="40"/>
      <c r="B113" s="41"/>
      <c r="C113" s="42"/>
      <c r="D113" s="219" t="s">
        <v>129</v>
      </c>
      <c r="E113" s="42"/>
      <c r="F113" s="220" t="s">
        <v>162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129</v>
      </c>
      <c r="AU113" s="19" t="s">
        <v>84</v>
      </c>
    </row>
    <row r="114" s="14" customFormat="1">
      <c r="A114" s="14"/>
      <c r="B114" s="236"/>
      <c r="C114" s="237"/>
      <c r="D114" s="226" t="s">
        <v>131</v>
      </c>
      <c r="E114" s="238" t="s">
        <v>19</v>
      </c>
      <c r="F114" s="239" t="s">
        <v>163</v>
      </c>
      <c r="G114" s="237"/>
      <c r="H114" s="238" t="s">
        <v>19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131</v>
      </c>
      <c r="AU114" s="245" t="s">
        <v>84</v>
      </c>
      <c r="AV114" s="14" t="s">
        <v>82</v>
      </c>
      <c r="AW114" s="14" t="s">
        <v>37</v>
      </c>
      <c r="AX114" s="14" t="s">
        <v>75</v>
      </c>
      <c r="AY114" s="245" t="s">
        <v>120</v>
      </c>
    </row>
    <row r="115" s="13" customFormat="1">
      <c r="A115" s="13"/>
      <c r="B115" s="224"/>
      <c r="C115" s="225"/>
      <c r="D115" s="226" t="s">
        <v>131</v>
      </c>
      <c r="E115" s="227" t="s">
        <v>19</v>
      </c>
      <c r="F115" s="228" t="s">
        <v>164</v>
      </c>
      <c r="G115" s="225"/>
      <c r="H115" s="229">
        <v>15.4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131</v>
      </c>
      <c r="AU115" s="235" t="s">
        <v>84</v>
      </c>
      <c r="AV115" s="13" t="s">
        <v>84</v>
      </c>
      <c r="AW115" s="13" t="s">
        <v>37</v>
      </c>
      <c r="AX115" s="13" t="s">
        <v>75</v>
      </c>
      <c r="AY115" s="235" t="s">
        <v>120</v>
      </c>
    </row>
    <row r="116" s="13" customFormat="1">
      <c r="A116" s="13"/>
      <c r="B116" s="224"/>
      <c r="C116" s="225"/>
      <c r="D116" s="226" t="s">
        <v>131</v>
      </c>
      <c r="E116" s="227" t="s">
        <v>19</v>
      </c>
      <c r="F116" s="228" t="s">
        <v>165</v>
      </c>
      <c r="G116" s="225"/>
      <c r="H116" s="229">
        <v>417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131</v>
      </c>
      <c r="AU116" s="235" t="s">
        <v>84</v>
      </c>
      <c r="AV116" s="13" t="s">
        <v>84</v>
      </c>
      <c r="AW116" s="13" t="s">
        <v>37</v>
      </c>
      <c r="AX116" s="13" t="s">
        <v>75</v>
      </c>
      <c r="AY116" s="235" t="s">
        <v>120</v>
      </c>
    </row>
    <row r="117" s="13" customFormat="1">
      <c r="A117" s="13"/>
      <c r="B117" s="224"/>
      <c r="C117" s="225"/>
      <c r="D117" s="226" t="s">
        <v>131</v>
      </c>
      <c r="E117" s="227" t="s">
        <v>19</v>
      </c>
      <c r="F117" s="228" t="s">
        <v>166</v>
      </c>
      <c r="G117" s="225"/>
      <c r="H117" s="229">
        <v>10.449999999999999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131</v>
      </c>
      <c r="AU117" s="235" t="s">
        <v>84</v>
      </c>
      <c r="AV117" s="13" t="s">
        <v>84</v>
      </c>
      <c r="AW117" s="13" t="s">
        <v>37</v>
      </c>
      <c r="AX117" s="13" t="s">
        <v>75</v>
      </c>
      <c r="AY117" s="235" t="s">
        <v>120</v>
      </c>
    </row>
    <row r="118" s="13" customFormat="1">
      <c r="A118" s="13"/>
      <c r="B118" s="224"/>
      <c r="C118" s="225"/>
      <c r="D118" s="226" t="s">
        <v>131</v>
      </c>
      <c r="E118" s="227" t="s">
        <v>19</v>
      </c>
      <c r="F118" s="228" t="s">
        <v>167</v>
      </c>
      <c r="G118" s="225"/>
      <c r="H118" s="229">
        <v>1.69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131</v>
      </c>
      <c r="AU118" s="235" t="s">
        <v>84</v>
      </c>
      <c r="AV118" s="13" t="s">
        <v>84</v>
      </c>
      <c r="AW118" s="13" t="s">
        <v>37</v>
      </c>
      <c r="AX118" s="13" t="s">
        <v>75</v>
      </c>
      <c r="AY118" s="235" t="s">
        <v>120</v>
      </c>
    </row>
    <row r="119" s="13" customFormat="1">
      <c r="A119" s="13"/>
      <c r="B119" s="224"/>
      <c r="C119" s="225"/>
      <c r="D119" s="226" t="s">
        <v>131</v>
      </c>
      <c r="E119" s="227" t="s">
        <v>19</v>
      </c>
      <c r="F119" s="228" t="s">
        <v>168</v>
      </c>
      <c r="G119" s="225"/>
      <c r="H119" s="229">
        <v>4.5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131</v>
      </c>
      <c r="AU119" s="235" t="s">
        <v>84</v>
      </c>
      <c r="AV119" s="13" t="s">
        <v>84</v>
      </c>
      <c r="AW119" s="13" t="s">
        <v>37</v>
      </c>
      <c r="AX119" s="13" t="s">
        <v>75</v>
      </c>
      <c r="AY119" s="235" t="s">
        <v>120</v>
      </c>
    </row>
    <row r="120" s="16" customFormat="1">
      <c r="A120" s="16"/>
      <c r="B120" s="257"/>
      <c r="C120" s="258"/>
      <c r="D120" s="226" t="s">
        <v>131</v>
      </c>
      <c r="E120" s="259" t="s">
        <v>19</v>
      </c>
      <c r="F120" s="260" t="s">
        <v>157</v>
      </c>
      <c r="G120" s="258"/>
      <c r="H120" s="261">
        <v>449.03999999999996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7" t="s">
        <v>131</v>
      </c>
      <c r="AU120" s="267" t="s">
        <v>84</v>
      </c>
      <c r="AV120" s="16" t="s">
        <v>127</v>
      </c>
      <c r="AW120" s="16" t="s">
        <v>37</v>
      </c>
      <c r="AX120" s="16" t="s">
        <v>82</v>
      </c>
      <c r="AY120" s="267" t="s">
        <v>120</v>
      </c>
    </row>
    <row r="121" s="2" customFormat="1" ht="37.8" customHeight="1">
      <c r="A121" s="40"/>
      <c r="B121" s="41"/>
      <c r="C121" s="206" t="s">
        <v>169</v>
      </c>
      <c r="D121" s="206" t="s">
        <v>122</v>
      </c>
      <c r="E121" s="207" t="s">
        <v>170</v>
      </c>
      <c r="F121" s="208" t="s">
        <v>171</v>
      </c>
      <c r="G121" s="209" t="s">
        <v>147</v>
      </c>
      <c r="H121" s="210">
        <v>1.5</v>
      </c>
      <c r="I121" s="211"/>
      <c r="J121" s="212">
        <f>ROUND(I121*H121,2)</f>
        <v>0</v>
      </c>
      <c r="K121" s="208" t="s">
        <v>126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127</v>
      </c>
      <c r="AT121" s="217" t="s">
        <v>122</v>
      </c>
      <c r="AU121" s="217" t="s">
        <v>84</v>
      </c>
      <c r="AY121" s="19" t="s">
        <v>120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82</v>
      </c>
      <c r="BK121" s="218">
        <f>ROUND(I121*H121,2)</f>
        <v>0</v>
      </c>
      <c r="BL121" s="19" t="s">
        <v>127</v>
      </c>
      <c r="BM121" s="217" t="s">
        <v>172</v>
      </c>
    </row>
    <row r="122" s="2" customFormat="1">
      <c r="A122" s="40"/>
      <c r="B122" s="41"/>
      <c r="C122" s="42"/>
      <c r="D122" s="219" t="s">
        <v>129</v>
      </c>
      <c r="E122" s="42"/>
      <c r="F122" s="220" t="s">
        <v>173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129</v>
      </c>
      <c r="AU122" s="19" t="s">
        <v>84</v>
      </c>
    </row>
    <row r="123" s="13" customFormat="1">
      <c r="A123" s="13"/>
      <c r="B123" s="224"/>
      <c r="C123" s="225"/>
      <c r="D123" s="226" t="s">
        <v>131</v>
      </c>
      <c r="E123" s="227" t="s">
        <v>19</v>
      </c>
      <c r="F123" s="228" t="s">
        <v>174</v>
      </c>
      <c r="G123" s="225"/>
      <c r="H123" s="229">
        <v>1.5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131</v>
      </c>
      <c r="AU123" s="235" t="s">
        <v>84</v>
      </c>
      <c r="AV123" s="13" t="s">
        <v>84</v>
      </c>
      <c r="AW123" s="13" t="s">
        <v>37</v>
      </c>
      <c r="AX123" s="13" t="s">
        <v>82</v>
      </c>
      <c r="AY123" s="235" t="s">
        <v>120</v>
      </c>
    </row>
    <row r="124" s="2" customFormat="1" ht="33" customHeight="1">
      <c r="A124" s="40"/>
      <c r="B124" s="41"/>
      <c r="C124" s="206" t="s">
        <v>175</v>
      </c>
      <c r="D124" s="206" t="s">
        <v>122</v>
      </c>
      <c r="E124" s="207" t="s">
        <v>176</v>
      </c>
      <c r="F124" s="208" t="s">
        <v>177</v>
      </c>
      <c r="G124" s="209" t="s">
        <v>147</v>
      </c>
      <c r="H124" s="210">
        <v>0.54000000000000004</v>
      </c>
      <c r="I124" s="211"/>
      <c r="J124" s="212">
        <f>ROUND(I124*H124,2)</f>
        <v>0</v>
      </c>
      <c r="K124" s="208" t="s">
        <v>126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127</v>
      </c>
      <c r="AT124" s="217" t="s">
        <v>122</v>
      </c>
      <c r="AU124" s="217" t="s">
        <v>84</v>
      </c>
      <c r="AY124" s="19" t="s">
        <v>120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127</v>
      </c>
      <c r="BM124" s="217" t="s">
        <v>178</v>
      </c>
    </row>
    <row r="125" s="2" customFormat="1">
      <c r="A125" s="40"/>
      <c r="B125" s="41"/>
      <c r="C125" s="42"/>
      <c r="D125" s="219" t="s">
        <v>129</v>
      </c>
      <c r="E125" s="42"/>
      <c r="F125" s="220" t="s">
        <v>179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129</v>
      </c>
      <c r="AU125" s="19" t="s">
        <v>84</v>
      </c>
    </row>
    <row r="126" s="13" customFormat="1">
      <c r="A126" s="13"/>
      <c r="B126" s="224"/>
      <c r="C126" s="225"/>
      <c r="D126" s="226" t="s">
        <v>131</v>
      </c>
      <c r="E126" s="227" t="s">
        <v>19</v>
      </c>
      <c r="F126" s="228" t="s">
        <v>180</v>
      </c>
      <c r="G126" s="225"/>
      <c r="H126" s="229">
        <v>0.54000000000000004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131</v>
      </c>
      <c r="AU126" s="235" t="s">
        <v>84</v>
      </c>
      <c r="AV126" s="13" t="s">
        <v>84</v>
      </c>
      <c r="AW126" s="13" t="s">
        <v>37</v>
      </c>
      <c r="AX126" s="13" t="s">
        <v>82</v>
      </c>
      <c r="AY126" s="235" t="s">
        <v>120</v>
      </c>
    </row>
    <row r="127" s="2" customFormat="1" ht="37.8" customHeight="1">
      <c r="A127" s="40"/>
      <c r="B127" s="41"/>
      <c r="C127" s="206" t="s">
        <v>181</v>
      </c>
      <c r="D127" s="206" t="s">
        <v>122</v>
      </c>
      <c r="E127" s="207" t="s">
        <v>182</v>
      </c>
      <c r="F127" s="208" t="s">
        <v>183</v>
      </c>
      <c r="G127" s="209" t="s">
        <v>147</v>
      </c>
      <c r="H127" s="210">
        <v>585.96600000000001</v>
      </c>
      <c r="I127" s="211"/>
      <c r="J127" s="212">
        <f>ROUND(I127*H127,2)</f>
        <v>0</v>
      </c>
      <c r="K127" s="208" t="s">
        <v>126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127</v>
      </c>
      <c r="AT127" s="217" t="s">
        <v>122</v>
      </c>
      <c r="AU127" s="217" t="s">
        <v>84</v>
      </c>
      <c r="AY127" s="19" t="s">
        <v>120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127</v>
      </c>
      <c r="BM127" s="217" t="s">
        <v>184</v>
      </c>
    </row>
    <row r="128" s="2" customFormat="1">
      <c r="A128" s="40"/>
      <c r="B128" s="41"/>
      <c r="C128" s="42"/>
      <c r="D128" s="219" t="s">
        <v>129</v>
      </c>
      <c r="E128" s="42"/>
      <c r="F128" s="220" t="s">
        <v>185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129</v>
      </c>
      <c r="AU128" s="19" t="s">
        <v>84</v>
      </c>
    </row>
    <row r="129" s="13" customFormat="1">
      <c r="A129" s="13"/>
      <c r="B129" s="224"/>
      <c r="C129" s="225"/>
      <c r="D129" s="226" t="s">
        <v>131</v>
      </c>
      <c r="E129" s="227" t="s">
        <v>19</v>
      </c>
      <c r="F129" s="228" t="s">
        <v>186</v>
      </c>
      <c r="G129" s="225"/>
      <c r="H129" s="229">
        <v>136.92599999999999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131</v>
      </c>
      <c r="AU129" s="235" t="s">
        <v>84</v>
      </c>
      <c r="AV129" s="13" t="s">
        <v>84</v>
      </c>
      <c r="AW129" s="13" t="s">
        <v>37</v>
      </c>
      <c r="AX129" s="13" t="s">
        <v>75</v>
      </c>
      <c r="AY129" s="235" t="s">
        <v>120</v>
      </c>
    </row>
    <row r="130" s="13" customFormat="1">
      <c r="A130" s="13"/>
      <c r="B130" s="224"/>
      <c r="C130" s="225"/>
      <c r="D130" s="226" t="s">
        <v>131</v>
      </c>
      <c r="E130" s="227" t="s">
        <v>19</v>
      </c>
      <c r="F130" s="228" t="s">
        <v>187</v>
      </c>
      <c r="G130" s="225"/>
      <c r="H130" s="229">
        <v>449.04000000000002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131</v>
      </c>
      <c r="AU130" s="235" t="s">
        <v>84</v>
      </c>
      <c r="AV130" s="13" t="s">
        <v>84</v>
      </c>
      <c r="AW130" s="13" t="s">
        <v>37</v>
      </c>
      <c r="AX130" s="13" t="s">
        <v>75</v>
      </c>
      <c r="AY130" s="235" t="s">
        <v>120</v>
      </c>
    </row>
    <row r="131" s="16" customFormat="1">
      <c r="A131" s="16"/>
      <c r="B131" s="257"/>
      <c r="C131" s="258"/>
      <c r="D131" s="226" t="s">
        <v>131</v>
      </c>
      <c r="E131" s="259" t="s">
        <v>19</v>
      </c>
      <c r="F131" s="260" t="s">
        <v>157</v>
      </c>
      <c r="G131" s="258"/>
      <c r="H131" s="261">
        <v>585.96600000000001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67" t="s">
        <v>131</v>
      </c>
      <c r="AU131" s="267" t="s">
        <v>84</v>
      </c>
      <c r="AV131" s="16" t="s">
        <v>127</v>
      </c>
      <c r="AW131" s="16" t="s">
        <v>37</v>
      </c>
      <c r="AX131" s="16" t="s">
        <v>82</v>
      </c>
      <c r="AY131" s="267" t="s">
        <v>120</v>
      </c>
    </row>
    <row r="132" s="2" customFormat="1" ht="37.8" customHeight="1">
      <c r="A132" s="40"/>
      <c r="B132" s="41"/>
      <c r="C132" s="206" t="s">
        <v>188</v>
      </c>
      <c r="D132" s="206" t="s">
        <v>122</v>
      </c>
      <c r="E132" s="207" t="s">
        <v>189</v>
      </c>
      <c r="F132" s="208" t="s">
        <v>190</v>
      </c>
      <c r="G132" s="209" t="s">
        <v>147</v>
      </c>
      <c r="H132" s="210">
        <v>1757.8979999999999</v>
      </c>
      <c r="I132" s="211"/>
      <c r="J132" s="212">
        <f>ROUND(I132*H132,2)</f>
        <v>0</v>
      </c>
      <c r="K132" s="208" t="s">
        <v>126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127</v>
      </c>
      <c r="AT132" s="217" t="s">
        <v>122</v>
      </c>
      <c r="AU132" s="217" t="s">
        <v>84</v>
      </c>
      <c r="AY132" s="19" t="s">
        <v>120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127</v>
      </c>
      <c r="BM132" s="217" t="s">
        <v>191</v>
      </c>
    </row>
    <row r="133" s="2" customFormat="1">
      <c r="A133" s="40"/>
      <c r="B133" s="41"/>
      <c r="C133" s="42"/>
      <c r="D133" s="219" t="s">
        <v>129</v>
      </c>
      <c r="E133" s="42"/>
      <c r="F133" s="220" t="s">
        <v>192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129</v>
      </c>
      <c r="AU133" s="19" t="s">
        <v>84</v>
      </c>
    </row>
    <row r="134" s="14" customFormat="1">
      <c r="A134" s="14"/>
      <c r="B134" s="236"/>
      <c r="C134" s="237"/>
      <c r="D134" s="226" t="s">
        <v>131</v>
      </c>
      <c r="E134" s="238" t="s">
        <v>19</v>
      </c>
      <c r="F134" s="239" t="s">
        <v>193</v>
      </c>
      <c r="G134" s="237"/>
      <c r="H134" s="238" t="s">
        <v>19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131</v>
      </c>
      <c r="AU134" s="245" t="s">
        <v>84</v>
      </c>
      <c r="AV134" s="14" t="s">
        <v>82</v>
      </c>
      <c r="AW134" s="14" t="s">
        <v>37</v>
      </c>
      <c r="AX134" s="14" t="s">
        <v>75</v>
      </c>
      <c r="AY134" s="245" t="s">
        <v>120</v>
      </c>
    </row>
    <row r="135" s="13" customFormat="1">
      <c r="A135" s="13"/>
      <c r="B135" s="224"/>
      <c r="C135" s="225"/>
      <c r="D135" s="226" t="s">
        <v>131</v>
      </c>
      <c r="E135" s="227" t="s">
        <v>19</v>
      </c>
      <c r="F135" s="228" t="s">
        <v>194</v>
      </c>
      <c r="G135" s="225"/>
      <c r="H135" s="229">
        <v>1757.8979999999999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131</v>
      </c>
      <c r="AU135" s="235" t="s">
        <v>84</v>
      </c>
      <c r="AV135" s="13" t="s">
        <v>84</v>
      </c>
      <c r="AW135" s="13" t="s">
        <v>37</v>
      </c>
      <c r="AX135" s="13" t="s">
        <v>82</v>
      </c>
      <c r="AY135" s="235" t="s">
        <v>120</v>
      </c>
    </row>
    <row r="136" s="2" customFormat="1" ht="24.15" customHeight="1">
      <c r="A136" s="40"/>
      <c r="B136" s="41"/>
      <c r="C136" s="206" t="s">
        <v>195</v>
      </c>
      <c r="D136" s="206" t="s">
        <v>122</v>
      </c>
      <c r="E136" s="207" t="s">
        <v>196</v>
      </c>
      <c r="F136" s="208" t="s">
        <v>197</v>
      </c>
      <c r="G136" s="209" t="s">
        <v>147</v>
      </c>
      <c r="H136" s="210">
        <v>240.69999999999999</v>
      </c>
      <c r="I136" s="211"/>
      <c r="J136" s="212">
        <f>ROUND(I136*H136,2)</f>
        <v>0</v>
      </c>
      <c r="K136" s="208" t="s">
        <v>126</v>
      </c>
      <c r="L136" s="46"/>
      <c r="M136" s="213" t="s">
        <v>19</v>
      </c>
      <c r="N136" s="214" t="s">
        <v>46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127</v>
      </c>
      <c r="AT136" s="217" t="s">
        <v>122</v>
      </c>
      <c r="AU136" s="217" t="s">
        <v>84</v>
      </c>
      <c r="AY136" s="19" t="s">
        <v>120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127</v>
      </c>
      <c r="BM136" s="217" t="s">
        <v>198</v>
      </c>
    </row>
    <row r="137" s="2" customFormat="1">
      <c r="A137" s="40"/>
      <c r="B137" s="41"/>
      <c r="C137" s="42"/>
      <c r="D137" s="219" t="s">
        <v>129</v>
      </c>
      <c r="E137" s="42"/>
      <c r="F137" s="220" t="s">
        <v>199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129</v>
      </c>
      <c r="AU137" s="19" t="s">
        <v>84</v>
      </c>
    </row>
    <row r="138" s="14" customFormat="1">
      <c r="A138" s="14"/>
      <c r="B138" s="236"/>
      <c r="C138" s="237"/>
      <c r="D138" s="226" t="s">
        <v>131</v>
      </c>
      <c r="E138" s="238" t="s">
        <v>19</v>
      </c>
      <c r="F138" s="239" t="s">
        <v>200</v>
      </c>
      <c r="G138" s="237"/>
      <c r="H138" s="238" t="s">
        <v>19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131</v>
      </c>
      <c r="AU138" s="245" t="s">
        <v>84</v>
      </c>
      <c r="AV138" s="14" t="s">
        <v>82</v>
      </c>
      <c r="AW138" s="14" t="s">
        <v>37</v>
      </c>
      <c r="AX138" s="14" t="s">
        <v>75</v>
      </c>
      <c r="AY138" s="245" t="s">
        <v>120</v>
      </c>
    </row>
    <row r="139" s="13" customFormat="1">
      <c r="A139" s="13"/>
      <c r="B139" s="224"/>
      <c r="C139" s="225"/>
      <c r="D139" s="226" t="s">
        <v>131</v>
      </c>
      <c r="E139" s="227" t="s">
        <v>19</v>
      </c>
      <c r="F139" s="228" t="s">
        <v>201</v>
      </c>
      <c r="G139" s="225"/>
      <c r="H139" s="229">
        <v>211.69999999999999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131</v>
      </c>
      <c r="AU139" s="235" t="s">
        <v>84</v>
      </c>
      <c r="AV139" s="13" t="s">
        <v>84</v>
      </c>
      <c r="AW139" s="13" t="s">
        <v>37</v>
      </c>
      <c r="AX139" s="13" t="s">
        <v>75</v>
      </c>
      <c r="AY139" s="235" t="s">
        <v>120</v>
      </c>
    </row>
    <row r="140" s="13" customFormat="1">
      <c r="A140" s="13"/>
      <c r="B140" s="224"/>
      <c r="C140" s="225"/>
      <c r="D140" s="226" t="s">
        <v>131</v>
      </c>
      <c r="E140" s="227" t="s">
        <v>19</v>
      </c>
      <c r="F140" s="228" t="s">
        <v>202</v>
      </c>
      <c r="G140" s="225"/>
      <c r="H140" s="229">
        <v>29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131</v>
      </c>
      <c r="AU140" s="235" t="s">
        <v>84</v>
      </c>
      <c r="AV140" s="13" t="s">
        <v>84</v>
      </c>
      <c r="AW140" s="13" t="s">
        <v>37</v>
      </c>
      <c r="AX140" s="13" t="s">
        <v>75</v>
      </c>
      <c r="AY140" s="235" t="s">
        <v>120</v>
      </c>
    </row>
    <row r="141" s="16" customFormat="1">
      <c r="A141" s="16"/>
      <c r="B141" s="257"/>
      <c r="C141" s="258"/>
      <c r="D141" s="226" t="s">
        <v>131</v>
      </c>
      <c r="E141" s="259" t="s">
        <v>19</v>
      </c>
      <c r="F141" s="260" t="s">
        <v>157</v>
      </c>
      <c r="G141" s="258"/>
      <c r="H141" s="261">
        <v>240.69999999999999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7" t="s">
        <v>131</v>
      </c>
      <c r="AU141" s="267" t="s">
        <v>84</v>
      </c>
      <c r="AV141" s="16" t="s">
        <v>127</v>
      </c>
      <c r="AW141" s="16" t="s">
        <v>37</v>
      </c>
      <c r="AX141" s="16" t="s">
        <v>82</v>
      </c>
      <c r="AY141" s="267" t="s">
        <v>120</v>
      </c>
    </row>
    <row r="142" s="2" customFormat="1" ht="16.5" customHeight="1">
      <c r="A142" s="40"/>
      <c r="B142" s="41"/>
      <c r="C142" s="268" t="s">
        <v>203</v>
      </c>
      <c r="D142" s="268" t="s">
        <v>204</v>
      </c>
      <c r="E142" s="269" t="s">
        <v>205</v>
      </c>
      <c r="F142" s="270" t="s">
        <v>206</v>
      </c>
      <c r="G142" s="271" t="s">
        <v>207</v>
      </c>
      <c r="H142" s="272">
        <v>637.06200000000001</v>
      </c>
      <c r="I142" s="273"/>
      <c r="J142" s="274">
        <f>ROUND(I142*H142,2)</f>
        <v>0</v>
      </c>
      <c r="K142" s="270" t="s">
        <v>126</v>
      </c>
      <c r="L142" s="275"/>
      <c r="M142" s="276" t="s">
        <v>19</v>
      </c>
      <c r="N142" s="277" t="s">
        <v>46</v>
      </c>
      <c r="O142" s="86"/>
      <c r="P142" s="215">
        <f>O142*H142</f>
        <v>0</v>
      </c>
      <c r="Q142" s="215">
        <v>1</v>
      </c>
      <c r="R142" s="215">
        <f>Q142*H142</f>
        <v>637.06200000000001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181</v>
      </c>
      <c r="AT142" s="217" t="s">
        <v>204</v>
      </c>
      <c r="AU142" s="217" t="s">
        <v>84</v>
      </c>
      <c r="AY142" s="19" t="s">
        <v>120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127</v>
      </c>
      <c r="BM142" s="217" t="s">
        <v>208</v>
      </c>
    </row>
    <row r="143" s="2" customFormat="1">
      <c r="A143" s="40"/>
      <c r="B143" s="41"/>
      <c r="C143" s="42"/>
      <c r="D143" s="219" t="s">
        <v>129</v>
      </c>
      <c r="E143" s="42"/>
      <c r="F143" s="220" t="s">
        <v>209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129</v>
      </c>
      <c r="AU143" s="19" t="s">
        <v>84</v>
      </c>
    </row>
    <row r="144" s="13" customFormat="1">
      <c r="A144" s="13"/>
      <c r="B144" s="224"/>
      <c r="C144" s="225"/>
      <c r="D144" s="226" t="s">
        <v>131</v>
      </c>
      <c r="E144" s="227" t="s">
        <v>19</v>
      </c>
      <c r="F144" s="228" t="s">
        <v>210</v>
      </c>
      <c r="G144" s="225"/>
      <c r="H144" s="229">
        <v>457.32999999999998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131</v>
      </c>
      <c r="AU144" s="235" t="s">
        <v>84</v>
      </c>
      <c r="AV144" s="13" t="s">
        <v>84</v>
      </c>
      <c r="AW144" s="13" t="s">
        <v>37</v>
      </c>
      <c r="AX144" s="13" t="s">
        <v>75</v>
      </c>
      <c r="AY144" s="235" t="s">
        <v>120</v>
      </c>
    </row>
    <row r="145" s="13" customFormat="1">
      <c r="A145" s="13"/>
      <c r="B145" s="224"/>
      <c r="C145" s="225"/>
      <c r="D145" s="226" t="s">
        <v>131</v>
      </c>
      <c r="E145" s="227" t="s">
        <v>19</v>
      </c>
      <c r="F145" s="228" t="s">
        <v>211</v>
      </c>
      <c r="G145" s="225"/>
      <c r="H145" s="229">
        <v>179.732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131</v>
      </c>
      <c r="AU145" s="235" t="s">
        <v>84</v>
      </c>
      <c r="AV145" s="13" t="s">
        <v>84</v>
      </c>
      <c r="AW145" s="13" t="s">
        <v>37</v>
      </c>
      <c r="AX145" s="13" t="s">
        <v>75</v>
      </c>
      <c r="AY145" s="235" t="s">
        <v>120</v>
      </c>
    </row>
    <row r="146" s="16" customFormat="1">
      <c r="A146" s="16"/>
      <c r="B146" s="257"/>
      <c r="C146" s="258"/>
      <c r="D146" s="226" t="s">
        <v>131</v>
      </c>
      <c r="E146" s="259" t="s">
        <v>19</v>
      </c>
      <c r="F146" s="260" t="s">
        <v>157</v>
      </c>
      <c r="G146" s="258"/>
      <c r="H146" s="261">
        <v>637.06200000000001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67" t="s">
        <v>131</v>
      </c>
      <c r="AU146" s="267" t="s">
        <v>84</v>
      </c>
      <c r="AV146" s="16" t="s">
        <v>127</v>
      </c>
      <c r="AW146" s="16" t="s">
        <v>37</v>
      </c>
      <c r="AX146" s="16" t="s">
        <v>82</v>
      </c>
      <c r="AY146" s="267" t="s">
        <v>120</v>
      </c>
    </row>
    <row r="147" s="2" customFormat="1" ht="24.15" customHeight="1">
      <c r="A147" s="40"/>
      <c r="B147" s="41"/>
      <c r="C147" s="206" t="s">
        <v>212</v>
      </c>
      <c r="D147" s="206" t="s">
        <v>122</v>
      </c>
      <c r="E147" s="207" t="s">
        <v>213</v>
      </c>
      <c r="F147" s="208" t="s">
        <v>214</v>
      </c>
      <c r="G147" s="209" t="s">
        <v>147</v>
      </c>
      <c r="H147" s="210">
        <v>623.84100000000001</v>
      </c>
      <c r="I147" s="211"/>
      <c r="J147" s="212">
        <f>ROUND(I147*H147,2)</f>
        <v>0</v>
      </c>
      <c r="K147" s="208" t="s">
        <v>126</v>
      </c>
      <c r="L147" s="46"/>
      <c r="M147" s="213" t="s">
        <v>19</v>
      </c>
      <c r="N147" s="214" t="s">
        <v>46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127</v>
      </c>
      <c r="AT147" s="217" t="s">
        <v>122</v>
      </c>
      <c r="AU147" s="217" t="s">
        <v>84</v>
      </c>
      <c r="AY147" s="19" t="s">
        <v>120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82</v>
      </c>
      <c r="BK147" s="218">
        <f>ROUND(I147*H147,2)</f>
        <v>0</v>
      </c>
      <c r="BL147" s="19" t="s">
        <v>127</v>
      </c>
      <c r="BM147" s="217" t="s">
        <v>215</v>
      </c>
    </row>
    <row r="148" s="2" customFormat="1">
      <c r="A148" s="40"/>
      <c r="B148" s="41"/>
      <c r="C148" s="42"/>
      <c r="D148" s="219" t="s">
        <v>129</v>
      </c>
      <c r="E148" s="42"/>
      <c r="F148" s="220" t="s">
        <v>216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129</v>
      </c>
      <c r="AU148" s="19" t="s">
        <v>84</v>
      </c>
    </row>
    <row r="149" s="13" customFormat="1">
      <c r="A149" s="13"/>
      <c r="B149" s="224"/>
      <c r="C149" s="225"/>
      <c r="D149" s="226" t="s">
        <v>131</v>
      </c>
      <c r="E149" s="227" t="s">
        <v>19</v>
      </c>
      <c r="F149" s="228" t="s">
        <v>186</v>
      </c>
      <c r="G149" s="225"/>
      <c r="H149" s="229">
        <v>136.92599999999999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131</v>
      </c>
      <c r="AU149" s="235" t="s">
        <v>84</v>
      </c>
      <c r="AV149" s="13" t="s">
        <v>84</v>
      </c>
      <c r="AW149" s="13" t="s">
        <v>37</v>
      </c>
      <c r="AX149" s="13" t="s">
        <v>75</v>
      </c>
      <c r="AY149" s="235" t="s">
        <v>120</v>
      </c>
    </row>
    <row r="150" s="13" customFormat="1">
      <c r="A150" s="13"/>
      <c r="B150" s="224"/>
      <c r="C150" s="225"/>
      <c r="D150" s="226" t="s">
        <v>131</v>
      </c>
      <c r="E150" s="227" t="s">
        <v>19</v>
      </c>
      <c r="F150" s="228" t="s">
        <v>217</v>
      </c>
      <c r="G150" s="225"/>
      <c r="H150" s="229">
        <v>486.91500000000002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131</v>
      </c>
      <c r="AU150" s="235" t="s">
        <v>84</v>
      </c>
      <c r="AV150" s="13" t="s">
        <v>84</v>
      </c>
      <c r="AW150" s="13" t="s">
        <v>37</v>
      </c>
      <c r="AX150" s="13" t="s">
        <v>75</v>
      </c>
      <c r="AY150" s="235" t="s">
        <v>120</v>
      </c>
    </row>
    <row r="151" s="16" customFormat="1">
      <c r="A151" s="16"/>
      <c r="B151" s="257"/>
      <c r="C151" s="258"/>
      <c r="D151" s="226" t="s">
        <v>131</v>
      </c>
      <c r="E151" s="259" t="s">
        <v>19</v>
      </c>
      <c r="F151" s="260" t="s">
        <v>157</v>
      </c>
      <c r="G151" s="258"/>
      <c r="H151" s="261">
        <v>623.84100000000001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7" t="s">
        <v>131</v>
      </c>
      <c r="AU151" s="267" t="s">
        <v>84</v>
      </c>
      <c r="AV151" s="16" t="s">
        <v>127</v>
      </c>
      <c r="AW151" s="16" t="s">
        <v>37</v>
      </c>
      <c r="AX151" s="16" t="s">
        <v>82</v>
      </c>
      <c r="AY151" s="267" t="s">
        <v>120</v>
      </c>
    </row>
    <row r="152" s="2" customFormat="1" ht="24.15" customHeight="1">
      <c r="A152" s="40"/>
      <c r="B152" s="41"/>
      <c r="C152" s="206" t="s">
        <v>218</v>
      </c>
      <c r="D152" s="206" t="s">
        <v>122</v>
      </c>
      <c r="E152" s="207" t="s">
        <v>219</v>
      </c>
      <c r="F152" s="208" t="s">
        <v>220</v>
      </c>
      <c r="G152" s="209" t="s">
        <v>207</v>
      </c>
      <c r="H152" s="210">
        <v>1122.914</v>
      </c>
      <c r="I152" s="211"/>
      <c r="J152" s="212">
        <f>ROUND(I152*H152,2)</f>
        <v>0</v>
      </c>
      <c r="K152" s="208" t="s">
        <v>126</v>
      </c>
      <c r="L152" s="46"/>
      <c r="M152" s="213" t="s">
        <v>19</v>
      </c>
      <c r="N152" s="214" t="s">
        <v>46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127</v>
      </c>
      <c r="AT152" s="217" t="s">
        <v>122</v>
      </c>
      <c r="AU152" s="217" t="s">
        <v>84</v>
      </c>
      <c r="AY152" s="19" t="s">
        <v>120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127</v>
      </c>
      <c r="BM152" s="217" t="s">
        <v>221</v>
      </c>
    </row>
    <row r="153" s="2" customFormat="1">
      <c r="A153" s="40"/>
      <c r="B153" s="41"/>
      <c r="C153" s="42"/>
      <c r="D153" s="219" t="s">
        <v>129</v>
      </c>
      <c r="E153" s="42"/>
      <c r="F153" s="220" t="s">
        <v>222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129</v>
      </c>
      <c r="AU153" s="19" t="s">
        <v>84</v>
      </c>
    </row>
    <row r="154" s="13" customFormat="1">
      <c r="A154" s="13"/>
      <c r="B154" s="224"/>
      <c r="C154" s="225"/>
      <c r="D154" s="226" t="s">
        <v>131</v>
      </c>
      <c r="E154" s="227" t="s">
        <v>19</v>
      </c>
      <c r="F154" s="228" t="s">
        <v>223</v>
      </c>
      <c r="G154" s="225"/>
      <c r="H154" s="229">
        <v>246.46700000000001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131</v>
      </c>
      <c r="AU154" s="235" t="s">
        <v>84</v>
      </c>
      <c r="AV154" s="13" t="s">
        <v>84</v>
      </c>
      <c r="AW154" s="13" t="s">
        <v>37</v>
      </c>
      <c r="AX154" s="13" t="s">
        <v>75</v>
      </c>
      <c r="AY154" s="235" t="s">
        <v>120</v>
      </c>
    </row>
    <row r="155" s="13" customFormat="1">
      <c r="A155" s="13"/>
      <c r="B155" s="224"/>
      <c r="C155" s="225"/>
      <c r="D155" s="226" t="s">
        <v>131</v>
      </c>
      <c r="E155" s="227" t="s">
        <v>19</v>
      </c>
      <c r="F155" s="228" t="s">
        <v>224</v>
      </c>
      <c r="G155" s="225"/>
      <c r="H155" s="229">
        <v>876.447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131</v>
      </c>
      <c r="AU155" s="235" t="s">
        <v>84</v>
      </c>
      <c r="AV155" s="13" t="s">
        <v>84</v>
      </c>
      <c r="AW155" s="13" t="s">
        <v>37</v>
      </c>
      <c r="AX155" s="13" t="s">
        <v>75</v>
      </c>
      <c r="AY155" s="235" t="s">
        <v>120</v>
      </c>
    </row>
    <row r="156" s="16" customFormat="1">
      <c r="A156" s="16"/>
      <c r="B156" s="257"/>
      <c r="C156" s="258"/>
      <c r="D156" s="226" t="s">
        <v>131</v>
      </c>
      <c r="E156" s="259" t="s">
        <v>19</v>
      </c>
      <c r="F156" s="260" t="s">
        <v>157</v>
      </c>
      <c r="G156" s="258"/>
      <c r="H156" s="261">
        <v>1122.914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67" t="s">
        <v>131</v>
      </c>
      <c r="AU156" s="267" t="s">
        <v>84</v>
      </c>
      <c r="AV156" s="16" t="s">
        <v>127</v>
      </c>
      <c r="AW156" s="16" t="s">
        <v>37</v>
      </c>
      <c r="AX156" s="16" t="s">
        <v>82</v>
      </c>
      <c r="AY156" s="267" t="s">
        <v>120</v>
      </c>
    </row>
    <row r="157" s="2" customFormat="1" ht="24.15" customHeight="1">
      <c r="A157" s="40"/>
      <c r="B157" s="41"/>
      <c r="C157" s="206" t="s">
        <v>225</v>
      </c>
      <c r="D157" s="206" t="s">
        <v>122</v>
      </c>
      <c r="E157" s="207" t="s">
        <v>226</v>
      </c>
      <c r="F157" s="208" t="s">
        <v>227</v>
      </c>
      <c r="G157" s="209" t="s">
        <v>147</v>
      </c>
      <c r="H157" s="210">
        <v>94.596000000000004</v>
      </c>
      <c r="I157" s="211"/>
      <c r="J157" s="212">
        <f>ROUND(I157*H157,2)</f>
        <v>0</v>
      </c>
      <c r="K157" s="208" t="s">
        <v>126</v>
      </c>
      <c r="L157" s="46"/>
      <c r="M157" s="213" t="s">
        <v>19</v>
      </c>
      <c r="N157" s="214" t="s">
        <v>46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127</v>
      </c>
      <c r="AT157" s="217" t="s">
        <v>122</v>
      </c>
      <c r="AU157" s="217" t="s">
        <v>84</v>
      </c>
      <c r="AY157" s="19" t="s">
        <v>120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127</v>
      </c>
      <c r="BM157" s="217" t="s">
        <v>228</v>
      </c>
    </row>
    <row r="158" s="2" customFormat="1">
      <c r="A158" s="40"/>
      <c r="B158" s="41"/>
      <c r="C158" s="42"/>
      <c r="D158" s="219" t="s">
        <v>129</v>
      </c>
      <c r="E158" s="42"/>
      <c r="F158" s="220" t="s">
        <v>229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129</v>
      </c>
      <c r="AU158" s="19" t="s">
        <v>84</v>
      </c>
    </row>
    <row r="159" s="13" customFormat="1">
      <c r="A159" s="13"/>
      <c r="B159" s="224"/>
      <c r="C159" s="225"/>
      <c r="D159" s="226" t="s">
        <v>131</v>
      </c>
      <c r="E159" s="227" t="s">
        <v>19</v>
      </c>
      <c r="F159" s="228" t="s">
        <v>230</v>
      </c>
      <c r="G159" s="225"/>
      <c r="H159" s="229">
        <v>94.596000000000004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131</v>
      </c>
      <c r="AU159" s="235" t="s">
        <v>84</v>
      </c>
      <c r="AV159" s="13" t="s">
        <v>84</v>
      </c>
      <c r="AW159" s="13" t="s">
        <v>37</v>
      </c>
      <c r="AX159" s="13" t="s">
        <v>82</v>
      </c>
      <c r="AY159" s="235" t="s">
        <v>120</v>
      </c>
    </row>
    <row r="160" s="2" customFormat="1" ht="24.15" customHeight="1">
      <c r="A160" s="40"/>
      <c r="B160" s="41"/>
      <c r="C160" s="206" t="s">
        <v>8</v>
      </c>
      <c r="D160" s="206" t="s">
        <v>122</v>
      </c>
      <c r="E160" s="207" t="s">
        <v>231</v>
      </c>
      <c r="F160" s="208" t="s">
        <v>232</v>
      </c>
      <c r="G160" s="209" t="s">
        <v>125</v>
      </c>
      <c r="H160" s="210">
        <v>662</v>
      </c>
      <c r="I160" s="211"/>
      <c r="J160" s="212">
        <f>ROUND(I160*H160,2)</f>
        <v>0</v>
      </c>
      <c r="K160" s="208" t="s">
        <v>126</v>
      </c>
      <c r="L160" s="46"/>
      <c r="M160" s="213" t="s">
        <v>19</v>
      </c>
      <c r="N160" s="214" t="s">
        <v>46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127</v>
      </c>
      <c r="AT160" s="217" t="s">
        <v>122</v>
      </c>
      <c r="AU160" s="217" t="s">
        <v>84</v>
      </c>
      <c r="AY160" s="19" t="s">
        <v>120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127</v>
      </c>
      <c r="BM160" s="217" t="s">
        <v>233</v>
      </c>
    </row>
    <row r="161" s="2" customFormat="1">
      <c r="A161" s="40"/>
      <c r="B161" s="41"/>
      <c r="C161" s="42"/>
      <c r="D161" s="219" t="s">
        <v>129</v>
      </c>
      <c r="E161" s="42"/>
      <c r="F161" s="220" t="s">
        <v>234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129</v>
      </c>
      <c r="AU161" s="19" t="s">
        <v>84</v>
      </c>
    </row>
    <row r="162" s="14" customFormat="1">
      <c r="A162" s="14"/>
      <c r="B162" s="236"/>
      <c r="C162" s="237"/>
      <c r="D162" s="226" t="s">
        <v>131</v>
      </c>
      <c r="E162" s="238" t="s">
        <v>19</v>
      </c>
      <c r="F162" s="239" t="s">
        <v>235</v>
      </c>
      <c r="G162" s="237"/>
      <c r="H162" s="238" t="s">
        <v>19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131</v>
      </c>
      <c r="AU162" s="245" t="s">
        <v>84</v>
      </c>
      <c r="AV162" s="14" t="s">
        <v>82</v>
      </c>
      <c r="AW162" s="14" t="s">
        <v>37</v>
      </c>
      <c r="AX162" s="14" t="s">
        <v>75</v>
      </c>
      <c r="AY162" s="245" t="s">
        <v>120</v>
      </c>
    </row>
    <row r="163" s="13" customFormat="1">
      <c r="A163" s="13"/>
      <c r="B163" s="224"/>
      <c r="C163" s="225"/>
      <c r="D163" s="226" t="s">
        <v>131</v>
      </c>
      <c r="E163" s="227" t="s">
        <v>19</v>
      </c>
      <c r="F163" s="228" t="s">
        <v>236</v>
      </c>
      <c r="G163" s="225"/>
      <c r="H163" s="229">
        <v>662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131</v>
      </c>
      <c r="AU163" s="235" t="s">
        <v>84</v>
      </c>
      <c r="AV163" s="13" t="s">
        <v>84</v>
      </c>
      <c r="AW163" s="13" t="s">
        <v>37</v>
      </c>
      <c r="AX163" s="13" t="s">
        <v>82</v>
      </c>
      <c r="AY163" s="235" t="s">
        <v>120</v>
      </c>
    </row>
    <row r="164" s="2" customFormat="1" ht="24.15" customHeight="1">
      <c r="A164" s="40"/>
      <c r="B164" s="41"/>
      <c r="C164" s="206" t="s">
        <v>237</v>
      </c>
      <c r="D164" s="206" t="s">
        <v>122</v>
      </c>
      <c r="E164" s="207" t="s">
        <v>238</v>
      </c>
      <c r="F164" s="208" t="s">
        <v>239</v>
      </c>
      <c r="G164" s="209" t="s">
        <v>125</v>
      </c>
      <c r="H164" s="210">
        <v>662</v>
      </c>
      <c r="I164" s="211"/>
      <c r="J164" s="212">
        <f>ROUND(I164*H164,2)</f>
        <v>0</v>
      </c>
      <c r="K164" s="208" t="s">
        <v>126</v>
      </c>
      <c r="L164" s="46"/>
      <c r="M164" s="213" t="s">
        <v>19</v>
      </c>
      <c r="N164" s="214" t="s">
        <v>46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127</v>
      </c>
      <c r="AT164" s="217" t="s">
        <v>122</v>
      </c>
      <c r="AU164" s="217" t="s">
        <v>84</v>
      </c>
      <c r="AY164" s="19" t="s">
        <v>120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127</v>
      </c>
      <c r="BM164" s="217" t="s">
        <v>240</v>
      </c>
    </row>
    <row r="165" s="2" customFormat="1">
      <c r="A165" s="40"/>
      <c r="B165" s="41"/>
      <c r="C165" s="42"/>
      <c r="D165" s="219" t="s">
        <v>129</v>
      </c>
      <c r="E165" s="42"/>
      <c r="F165" s="220" t="s">
        <v>241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129</v>
      </c>
      <c r="AU165" s="19" t="s">
        <v>84</v>
      </c>
    </row>
    <row r="166" s="13" customFormat="1">
      <c r="A166" s="13"/>
      <c r="B166" s="224"/>
      <c r="C166" s="225"/>
      <c r="D166" s="226" t="s">
        <v>131</v>
      </c>
      <c r="E166" s="227" t="s">
        <v>19</v>
      </c>
      <c r="F166" s="228" t="s">
        <v>242</v>
      </c>
      <c r="G166" s="225"/>
      <c r="H166" s="229">
        <v>662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131</v>
      </c>
      <c r="AU166" s="235" t="s">
        <v>84</v>
      </c>
      <c r="AV166" s="13" t="s">
        <v>84</v>
      </c>
      <c r="AW166" s="13" t="s">
        <v>37</v>
      </c>
      <c r="AX166" s="13" t="s">
        <v>82</v>
      </c>
      <c r="AY166" s="235" t="s">
        <v>120</v>
      </c>
    </row>
    <row r="167" s="2" customFormat="1" ht="16.5" customHeight="1">
      <c r="A167" s="40"/>
      <c r="B167" s="41"/>
      <c r="C167" s="268" t="s">
        <v>243</v>
      </c>
      <c r="D167" s="268" t="s">
        <v>204</v>
      </c>
      <c r="E167" s="269" t="s">
        <v>244</v>
      </c>
      <c r="F167" s="270" t="s">
        <v>245</v>
      </c>
      <c r="G167" s="271" t="s">
        <v>246</v>
      </c>
      <c r="H167" s="272">
        <v>33.762</v>
      </c>
      <c r="I167" s="273"/>
      <c r="J167" s="274">
        <f>ROUND(I167*H167,2)</f>
        <v>0</v>
      </c>
      <c r="K167" s="270" t="s">
        <v>126</v>
      </c>
      <c r="L167" s="275"/>
      <c r="M167" s="276" t="s">
        <v>19</v>
      </c>
      <c r="N167" s="277" t="s">
        <v>46</v>
      </c>
      <c r="O167" s="86"/>
      <c r="P167" s="215">
        <f>O167*H167</f>
        <v>0</v>
      </c>
      <c r="Q167" s="215">
        <v>0.001</v>
      </c>
      <c r="R167" s="215">
        <f>Q167*H167</f>
        <v>0.033762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181</v>
      </c>
      <c r="AT167" s="217" t="s">
        <v>204</v>
      </c>
      <c r="AU167" s="217" t="s">
        <v>84</v>
      </c>
      <c r="AY167" s="19" t="s">
        <v>120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127</v>
      </c>
      <c r="BM167" s="217" t="s">
        <v>247</v>
      </c>
    </row>
    <row r="168" s="2" customFormat="1">
      <c r="A168" s="40"/>
      <c r="B168" s="41"/>
      <c r="C168" s="42"/>
      <c r="D168" s="219" t="s">
        <v>129</v>
      </c>
      <c r="E168" s="42"/>
      <c r="F168" s="220" t="s">
        <v>248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129</v>
      </c>
      <c r="AU168" s="19" t="s">
        <v>84</v>
      </c>
    </row>
    <row r="169" s="13" customFormat="1">
      <c r="A169" s="13"/>
      <c r="B169" s="224"/>
      <c r="C169" s="225"/>
      <c r="D169" s="226" t="s">
        <v>131</v>
      </c>
      <c r="E169" s="227" t="s">
        <v>19</v>
      </c>
      <c r="F169" s="228" t="s">
        <v>249</v>
      </c>
      <c r="G169" s="225"/>
      <c r="H169" s="229">
        <v>33.762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131</v>
      </c>
      <c r="AU169" s="235" t="s">
        <v>84</v>
      </c>
      <c r="AV169" s="13" t="s">
        <v>84</v>
      </c>
      <c r="AW169" s="13" t="s">
        <v>37</v>
      </c>
      <c r="AX169" s="13" t="s">
        <v>82</v>
      </c>
      <c r="AY169" s="235" t="s">
        <v>120</v>
      </c>
    </row>
    <row r="170" s="2" customFormat="1" ht="21.75" customHeight="1">
      <c r="A170" s="40"/>
      <c r="B170" s="41"/>
      <c r="C170" s="206" t="s">
        <v>250</v>
      </c>
      <c r="D170" s="206" t="s">
        <v>122</v>
      </c>
      <c r="E170" s="207" t="s">
        <v>251</v>
      </c>
      <c r="F170" s="208" t="s">
        <v>252</v>
      </c>
      <c r="G170" s="209" t="s">
        <v>125</v>
      </c>
      <c r="H170" s="210">
        <v>152.40000000000001</v>
      </c>
      <c r="I170" s="211"/>
      <c r="J170" s="212">
        <f>ROUND(I170*H170,2)</f>
        <v>0</v>
      </c>
      <c r="K170" s="208" t="s">
        <v>126</v>
      </c>
      <c r="L170" s="46"/>
      <c r="M170" s="213" t="s">
        <v>19</v>
      </c>
      <c r="N170" s="214" t="s">
        <v>46</v>
      </c>
      <c r="O170" s="86"/>
      <c r="P170" s="215">
        <f>O170*H170</f>
        <v>0</v>
      </c>
      <c r="Q170" s="215">
        <v>8.0000000000000007E-05</v>
      </c>
      <c r="R170" s="215">
        <f>Q170*H170</f>
        <v>0.012192000000000001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127</v>
      </c>
      <c r="AT170" s="217" t="s">
        <v>122</v>
      </c>
      <c r="AU170" s="217" t="s">
        <v>84</v>
      </c>
      <c r="AY170" s="19" t="s">
        <v>120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127</v>
      </c>
      <c r="BM170" s="217" t="s">
        <v>253</v>
      </c>
    </row>
    <row r="171" s="2" customFormat="1">
      <c r="A171" s="40"/>
      <c r="B171" s="41"/>
      <c r="C171" s="42"/>
      <c r="D171" s="219" t="s">
        <v>129</v>
      </c>
      <c r="E171" s="42"/>
      <c r="F171" s="220" t="s">
        <v>254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129</v>
      </c>
      <c r="AU171" s="19" t="s">
        <v>84</v>
      </c>
    </row>
    <row r="172" s="13" customFormat="1">
      <c r="A172" s="13"/>
      <c r="B172" s="224"/>
      <c r="C172" s="225"/>
      <c r="D172" s="226" t="s">
        <v>131</v>
      </c>
      <c r="E172" s="227" t="s">
        <v>19</v>
      </c>
      <c r="F172" s="228" t="s">
        <v>255</v>
      </c>
      <c r="G172" s="225"/>
      <c r="H172" s="229">
        <v>152.40000000000001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131</v>
      </c>
      <c r="AU172" s="235" t="s">
        <v>84</v>
      </c>
      <c r="AV172" s="13" t="s">
        <v>84</v>
      </c>
      <c r="AW172" s="13" t="s">
        <v>37</v>
      </c>
      <c r="AX172" s="13" t="s">
        <v>82</v>
      </c>
      <c r="AY172" s="235" t="s">
        <v>120</v>
      </c>
    </row>
    <row r="173" s="2" customFormat="1" ht="16.5" customHeight="1">
      <c r="A173" s="40"/>
      <c r="B173" s="41"/>
      <c r="C173" s="268" t="s">
        <v>256</v>
      </c>
      <c r="D173" s="268" t="s">
        <v>204</v>
      </c>
      <c r="E173" s="269" t="s">
        <v>257</v>
      </c>
      <c r="F173" s="270" t="s">
        <v>258</v>
      </c>
      <c r="G173" s="271" t="s">
        <v>125</v>
      </c>
      <c r="H173" s="272">
        <v>152.40000000000001</v>
      </c>
      <c r="I173" s="273"/>
      <c r="J173" s="274">
        <f>ROUND(I173*H173,2)</f>
        <v>0</v>
      </c>
      <c r="K173" s="270" t="s">
        <v>19</v>
      </c>
      <c r="L173" s="275"/>
      <c r="M173" s="276" t="s">
        <v>19</v>
      </c>
      <c r="N173" s="277" t="s">
        <v>46</v>
      </c>
      <c r="O173" s="86"/>
      <c r="P173" s="215">
        <f>O173*H173</f>
        <v>0</v>
      </c>
      <c r="Q173" s="215">
        <v>0.00040000000000000002</v>
      </c>
      <c r="R173" s="215">
        <f>Q173*H173</f>
        <v>0.060960000000000007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181</v>
      </c>
      <c r="AT173" s="217" t="s">
        <v>204</v>
      </c>
      <c r="AU173" s="217" t="s">
        <v>84</v>
      </c>
      <c r="AY173" s="19" t="s">
        <v>120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127</v>
      </c>
      <c r="BM173" s="217" t="s">
        <v>259</v>
      </c>
    </row>
    <row r="174" s="13" customFormat="1">
      <c r="A174" s="13"/>
      <c r="B174" s="224"/>
      <c r="C174" s="225"/>
      <c r="D174" s="226" t="s">
        <v>131</v>
      </c>
      <c r="E174" s="227" t="s">
        <v>19</v>
      </c>
      <c r="F174" s="228" t="s">
        <v>260</v>
      </c>
      <c r="G174" s="225"/>
      <c r="H174" s="229">
        <v>152.40000000000001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131</v>
      </c>
      <c r="AU174" s="235" t="s">
        <v>84</v>
      </c>
      <c r="AV174" s="13" t="s">
        <v>84</v>
      </c>
      <c r="AW174" s="13" t="s">
        <v>37</v>
      </c>
      <c r="AX174" s="13" t="s">
        <v>82</v>
      </c>
      <c r="AY174" s="235" t="s">
        <v>120</v>
      </c>
    </row>
    <row r="175" s="2" customFormat="1" ht="21.75" customHeight="1">
      <c r="A175" s="40"/>
      <c r="B175" s="41"/>
      <c r="C175" s="206" t="s">
        <v>261</v>
      </c>
      <c r="D175" s="206" t="s">
        <v>122</v>
      </c>
      <c r="E175" s="207" t="s">
        <v>262</v>
      </c>
      <c r="F175" s="208" t="s">
        <v>263</v>
      </c>
      <c r="G175" s="209" t="s">
        <v>125</v>
      </c>
      <c r="H175" s="210">
        <v>692.5</v>
      </c>
      <c r="I175" s="211"/>
      <c r="J175" s="212">
        <f>ROUND(I175*H175,2)</f>
        <v>0</v>
      </c>
      <c r="K175" s="208" t="s">
        <v>126</v>
      </c>
      <c r="L175" s="46"/>
      <c r="M175" s="213" t="s">
        <v>19</v>
      </c>
      <c r="N175" s="214" t="s">
        <v>46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127</v>
      </c>
      <c r="AT175" s="217" t="s">
        <v>122</v>
      </c>
      <c r="AU175" s="217" t="s">
        <v>84</v>
      </c>
      <c r="AY175" s="19" t="s">
        <v>120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127</v>
      </c>
      <c r="BM175" s="217" t="s">
        <v>264</v>
      </c>
    </row>
    <row r="176" s="2" customFormat="1">
      <c r="A176" s="40"/>
      <c r="B176" s="41"/>
      <c r="C176" s="42"/>
      <c r="D176" s="219" t="s">
        <v>129</v>
      </c>
      <c r="E176" s="42"/>
      <c r="F176" s="220" t="s">
        <v>265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129</v>
      </c>
      <c r="AU176" s="19" t="s">
        <v>84</v>
      </c>
    </row>
    <row r="177" s="14" customFormat="1">
      <c r="A177" s="14"/>
      <c r="B177" s="236"/>
      <c r="C177" s="237"/>
      <c r="D177" s="226" t="s">
        <v>131</v>
      </c>
      <c r="E177" s="238" t="s">
        <v>19</v>
      </c>
      <c r="F177" s="239" t="s">
        <v>266</v>
      </c>
      <c r="G177" s="237"/>
      <c r="H177" s="238" t="s">
        <v>19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131</v>
      </c>
      <c r="AU177" s="245" t="s">
        <v>84</v>
      </c>
      <c r="AV177" s="14" t="s">
        <v>82</v>
      </c>
      <c r="AW177" s="14" t="s">
        <v>37</v>
      </c>
      <c r="AX177" s="14" t="s">
        <v>75</v>
      </c>
      <c r="AY177" s="245" t="s">
        <v>120</v>
      </c>
    </row>
    <row r="178" s="13" customFormat="1">
      <c r="A178" s="13"/>
      <c r="B178" s="224"/>
      <c r="C178" s="225"/>
      <c r="D178" s="226" t="s">
        <v>131</v>
      </c>
      <c r="E178" s="227" t="s">
        <v>19</v>
      </c>
      <c r="F178" s="228" t="s">
        <v>267</v>
      </c>
      <c r="G178" s="225"/>
      <c r="H178" s="229">
        <v>692.5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131</v>
      </c>
      <c r="AU178" s="235" t="s">
        <v>84</v>
      </c>
      <c r="AV178" s="13" t="s">
        <v>84</v>
      </c>
      <c r="AW178" s="13" t="s">
        <v>37</v>
      </c>
      <c r="AX178" s="13" t="s">
        <v>82</v>
      </c>
      <c r="AY178" s="235" t="s">
        <v>120</v>
      </c>
    </row>
    <row r="179" s="12" customFormat="1" ht="22.8" customHeight="1">
      <c r="A179" s="12"/>
      <c r="B179" s="190"/>
      <c r="C179" s="191"/>
      <c r="D179" s="192" t="s">
        <v>74</v>
      </c>
      <c r="E179" s="204" t="s">
        <v>84</v>
      </c>
      <c r="F179" s="204" t="s">
        <v>268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SUM(P180:P195)</f>
        <v>0</v>
      </c>
      <c r="Q179" s="198"/>
      <c r="R179" s="199">
        <f>SUM(R180:R195)</f>
        <v>156.83389867120002</v>
      </c>
      <c r="S179" s="198"/>
      <c r="T179" s="200">
        <f>SUM(T180:T195)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82</v>
      </c>
      <c r="AT179" s="202" t="s">
        <v>74</v>
      </c>
      <c r="AU179" s="202" t="s">
        <v>82</v>
      </c>
      <c r="AY179" s="201" t="s">
        <v>120</v>
      </c>
      <c r="BK179" s="203">
        <f>SUM(BK180:BK195)</f>
        <v>0</v>
      </c>
    </row>
    <row r="180" s="2" customFormat="1" ht="33" customHeight="1">
      <c r="A180" s="40"/>
      <c r="B180" s="41"/>
      <c r="C180" s="206" t="s">
        <v>7</v>
      </c>
      <c r="D180" s="206" t="s">
        <v>122</v>
      </c>
      <c r="E180" s="207" t="s">
        <v>269</v>
      </c>
      <c r="F180" s="208" t="s">
        <v>270</v>
      </c>
      <c r="G180" s="209" t="s">
        <v>135</v>
      </c>
      <c r="H180" s="210">
        <v>198</v>
      </c>
      <c r="I180" s="211"/>
      <c r="J180" s="212">
        <f>ROUND(I180*H180,2)</f>
        <v>0</v>
      </c>
      <c r="K180" s="208" t="s">
        <v>126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0.27377499999999999</v>
      </c>
      <c r="R180" s="215">
        <f>Q180*H180</f>
        <v>54.207450000000001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127</v>
      </c>
      <c r="AT180" s="217" t="s">
        <v>122</v>
      </c>
      <c r="AU180" s="217" t="s">
        <v>84</v>
      </c>
      <c r="AY180" s="19" t="s">
        <v>120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127</v>
      </c>
      <c r="BM180" s="217" t="s">
        <v>271</v>
      </c>
    </row>
    <row r="181" s="2" customFormat="1">
      <c r="A181" s="40"/>
      <c r="B181" s="41"/>
      <c r="C181" s="42"/>
      <c r="D181" s="219" t="s">
        <v>129</v>
      </c>
      <c r="E181" s="42"/>
      <c r="F181" s="220" t="s">
        <v>272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129</v>
      </c>
      <c r="AU181" s="19" t="s">
        <v>84</v>
      </c>
    </row>
    <row r="182" s="14" customFormat="1">
      <c r="A182" s="14"/>
      <c r="B182" s="236"/>
      <c r="C182" s="237"/>
      <c r="D182" s="226" t="s">
        <v>131</v>
      </c>
      <c r="E182" s="238" t="s">
        <v>19</v>
      </c>
      <c r="F182" s="239" t="s">
        <v>266</v>
      </c>
      <c r="G182" s="237"/>
      <c r="H182" s="238" t="s">
        <v>19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131</v>
      </c>
      <c r="AU182" s="245" t="s">
        <v>84</v>
      </c>
      <c r="AV182" s="14" t="s">
        <v>82</v>
      </c>
      <c r="AW182" s="14" t="s">
        <v>37</v>
      </c>
      <c r="AX182" s="14" t="s">
        <v>75</v>
      </c>
      <c r="AY182" s="245" t="s">
        <v>120</v>
      </c>
    </row>
    <row r="183" s="13" customFormat="1">
      <c r="A183" s="13"/>
      <c r="B183" s="224"/>
      <c r="C183" s="225"/>
      <c r="D183" s="226" t="s">
        <v>131</v>
      </c>
      <c r="E183" s="227" t="s">
        <v>19</v>
      </c>
      <c r="F183" s="228" t="s">
        <v>273</v>
      </c>
      <c r="G183" s="225"/>
      <c r="H183" s="229">
        <v>198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131</v>
      </c>
      <c r="AU183" s="235" t="s">
        <v>84</v>
      </c>
      <c r="AV183" s="13" t="s">
        <v>84</v>
      </c>
      <c r="AW183" s="13" t="s">
        <v>37</v>
      </c>
      <c r="AX183" s="13" t="s">
        <v>82</v>
      </c>
      <c r="AY183" s="235" t="s">
        <v>120</v>
      </c>
    </row>
    <row r="184" s="2" customFormat="1" ht="33" customHeight="1">
      <c r="A184" s="40"/>
      <c r="B184" s="41"/>
      <c r="C184" s="206" t="s">
        <v>274</v>
      </c>
      <c r="D184" s="206" t="s">
        <v>122</v>
      </c>
      <c r="E184" s="207" t="s">
        <v>275</v>
      </c>
      <c r="F184" s="208" t="s">
        <v>276</v>
      </c>
      <c r="G184" s="209" t="s">
        <v>135</v>
      </c>
      <c r="H184" s="210">
        <v>160</v>
      </c>
      <c r="I184" s="211"/>
      <c r="J184" s="212">
        <f>ROUND(I184*H184,2)</f>
        <v>0</v>
      </c>
      <c r="K184" s="208" t="s">
        <v>126</v>
      </c>
      <c r="L184" s="46"/>
      <c r="M184" s="213" t="s">
        <v>19</v>
      </c>
      <c r="N184" s="214" t="s">
        <v>46</v>
      </c>
      <c r="O184" s="86"/>
      <c r="P184" s="215">
        <f>O184*H184</f>
        <v>0</v>
      </c>
      <c r="Q184" s="215">
        <v>0.27843639999999997</v>
      </c>
      <c r="R184" s="215">
        <f>Q184*H184</f>
        <v>44.549823999999994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127</v>
      </c>
      <c r="AT184" s="217" t="s">
        <v>122</v>
      </c>
      <c r="AU184" s="217" t="s">
        <v>84</v>
      </c>
      <c r="AY184" s="19" t="s">
        <v>120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127</v>
      </c>
      <c r="BM184" s="217" t="s">
        <v>277</v>
      </c>
    </row>
    <row r="185" s="2" customFormat="1">
      <c r="A185" s="40"/>
      <c r="B185" s="41"/>
      <c r="C185" s="42"/>
      <c r="D185" s="219" t="s">
        <v>129</v>
      </c>
      <c r="E185" s="42"/>
      <c r="F185" s="220" t="s">
        <v>278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129</v>
      </c>
      <c r="AU185" s="19" t="s">
        <v>84</v>
      </c>
    </row>
    <row r="186" s="14" customFormat="1">
      <c r="A186" s="14"/>
      <c r="B186" s="236"/>
      <c r="C186" s="237"/>
      <c r="D186" s="226" t="s">
        <v>131</v>
      </c>
      <c r="E186" s="238" t="s">
        <v>19</v>
      </c>
      <c r="F186" s="239" t="s">
        <v>266</v>
      </c>
      <c r="G186" s="237"/>
      <c r="H186" s="238" t="s">
        <v>19</v>
      </c>
      <c r="I186" s="240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131</v>
      </c>
      <c r="AU186" s="245" t="s">
        <v>84</v>
      </c>
      <c r="AV186" s="14" t="s">
        <v>82</v>
      </c>
      <c r="AW186" s="14" t="s">
        <v>37</v>
      </c>
      <c r="AX186" s="14" t="s">
        <v>75</v>
      </c>
      <c r="AY186" s="245" t="s">
        <v>120</v>
      </c>
    </row>
    <row r="187" s="13" customFormat="1">
      <c r="A187" s="13"/>
      <c r="B187" s="224"/>
      <c r="C187" s="225"/>
      <c r="D187" s="226" t="s">
        <v>131</v>
      </c>
      <c r="E187" s="227" t="s">
        <v>19</v>
      </c>
      <c r="F187" s="228" t="s">
        <v>279</v>
      </c>
      <c r="G187" s="225"/>
      <c r="H187" s="229">
        <v>160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131</v>
      </c>
      <c r="AU187" s="235" t="s">
        <v>84</v>
      </c>
      <c r="AV187" s="13" t="s">
        <v>84</v>
      </c>
      <c r="AW187" s="13" t="s">
        <v>37</v>
      </c>
      <c r="AX187" s="13" t="s">
        <v>82</v>
      </c>
      <c r="AY187" s="235" t="s">
        <v>120</v>
      </c>
    </row>
    <row r="188" s="2" customFormat="1" ht="16.5" customHeight="1">
      <c r="A188" s="40"/>
      <c r="B188" s="41"/>
      <c r="C188" s="206" t="s">
        <v>280</v>
      </c>
      <c r="D188" s="206" t="s">
        <v>122</v>
      </c>
      <c r="E188" s="207" t="s">
        <v>281</v>
      </c>
      <c r="F188" s="208" t="s">
        <v>282</v>
      </c>
      <c r="G188" s="209" t="s">
        <v>147</v>
      </c>
      <c r="H188" s="210">
        <v>25.399999999999999</v>
      </c>
      <c r="I188" s="211"/>
      <c r="J188" s="212">
        <f>ROUND(I188*H188,2)</f>
        <v>0</v>
      </c>
      <c r="K188" s="208" t="s">
        <v>126</v>
      </c>
      <c r="L188" s="46"/>
      <c r="M188" s="213" t="s">
        <v>19</v>
      </c>
      <c r="N188" s="214" t="s">
        <v>46</v>
      </c>
      <c r="O188" s="86"/>
      <c r="P188" s="215">
        <f>O188*H188</f>
        <v>0</v>
      </c>
      <c r="Q188" s="215">
        <v>2.2563422040000001</v>
      </c>
      <c r="R188" s="215">
        <f>Q188*H188</f>
        <v>57.311091981600001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127</v>
      </c>
      <c r="AT188" s="217" t="s">
        <v>122</v>
      </c>
      <c r="AU188" s="217" t="s">
        <v>84</v>
      </c>
      <c r="AY188" s="19" t="s">
        <v>120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127</v>
      </c>
      <c r="BM188" s="217" t="s">
        <v>283</v>
      </c>
    </row>
    <row r="189" s="2" customFormat="1">
      <c r="A189" s="40"/>
      <c r="B189" s="41"/>
      <c r="C189" s="42"/>
      <c r="D189" s="219" t="s">
        <v>129</v>
      </c>
      <c r="E189" s="42"/>
      <c r="F189" s="220" t="s">
        <v>284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129</v>
      </c>
      <c r="AU189" s="19" t="s">
        <v>84</v>
      </c>
    </row>
    <row r="190" s="14" customFormat="1">
      <c r="A190" s="14"/>
      <c r="B190" s="236"/>
      <c r="C190" s="237"/>
      <c r="D190" s="226" t="s">
        <v>131</v>
      </c>
      <c r="E190" s="238" t="s">
        <v>19</v>
      </c>
      <c r="F190" s="239" t="s">
        <v>285</v>
      </c>
      <c r="G190" s="237"/>
      <c r="H190" s="238" t="s">
        <v>19</v>
      </c>
      <c r="I190" s="240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131</v>
      </c>
      <c r="AU190" s="245" t="s">
        <v>84</v>
      </c>
      <c r="AV190" s="14" t="s">
        <v>82</v>
      </c>
      <c r="AW190" s="14" t="s">
        <v>37</v>
      </c>
      <c r="AX190" s="14" t="s">
        <v>75</v>
      </c>
      <c r="AY190" s="245" t="s">
        <v>120</v>
      </c>
    </row>
    <row r="191" s="13" customFormat="1">
      <c r="A191" s="13"/>
      <c r="B191" s="224"/>
      <c r="C191" s="225"/>
      <c r="D191" s="226" t="s">
        <v>131</v>
      </c>
      <c r="E191" s="227" t="s">
        <v>19</v>
      </c>
      <c r="F191" s="228" t="s">
        <v>286</v>
      </c>
      <c r="G191" s="225"/>
      <c r="H191" s="229">
        <v>25.399999999999999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131</v>
      </c>
      <c r="AU191" s="235" t="s">
        <v>84</v>
      </c>
      <c r="AV191" s="13" t="s">
        <v>84</v>
      </c>
      <c r="AW191" s="13" t="s">
        <v>37</v>
      </c>
      <c r="AX191" s="13" t="s">
        <v>75</v>
      </c>
      <c r="AY191" s="235" t="s">
        <v>120</v>
      </c>
    </row>
    <row r="192" s="16" customFormat="1">
      <c r="A192" s="16"/>
      <c r="B192" s="257"/>
      <c r="C192" s="258"/>
      <c r="D192" s="226" t="s">
        <v>131</v>
      </c>
      <c r="E192" s="259" t="s">
        <v>19</v>
      </c>
      <c r="F192" s="260" t="s">
        <v>157</v>
      </c>
      <c r="G192" s="258"/>
      <c r="H192" s="261">
        <v>25.399999999999999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67" t="s">
        <v>131</v>
      </c>
      <c r="AU192" s="267" t="s">
        <v>84</v>
      </c>
      <c r="AV192" s="16" t="s">
        <v>127</v>
      </c>
      <c r="AW192" s="16" t="s">
        <v>37</v>
      </c>
      <c r="AX192" s="16" t="s">
        <v>82</v>
      </c>
      <c r="AY192" s="267" t="s">
        <v>120</v>
      </c>
    </row>
    <row r="193" s="2" customFormat="1" ht="16.5" customHeight="1">
      <c r="A193" s="40"/>
      <c r="B193" s="41"/>
      <c r="C193" s="206" t="s">
        <v>287</v>
      </c>
      <c r="D193" s="206" t="s">
        <v>122</v>
      </c>
      <c r="E193" s="207" t="s">
        <v>288</v>
      </c>
      <c r="F193" s="208" t="s">
        <v>289</v>
      </c>
      <c r="G193" s="209" t="s">
        <v>147</v>
      </c>
      <c r="H193" s="210">
        <v>0.29999999999999999</v>
      </c>
      <c r="I193" s="211"/>
      <c r="J193" s="212">
        <f>ROUND(I193*H193,2)</f>
        <v>0</v>
      </c>
      <c r="K193" s="208" t="s">
        <v>126</v>
      </c>
      <c r="L193" s="46"/>
      <c r="M193" s="213" t="s">
        <v>19</v>
      </c>
      <c r="N193" s="214" t="s">
        <v>46</v>
      </c>
      <c r="O193" s="86"/>
      <c r="P193" s="215">
        <f>O193*H193</f>
        <v>0</v>
      </c>
      <c r="Q193" s="215">
        <v>2.551775632</v>
      </c>
      <c r="R193" s="215">
        <f>Q193*H193</f>
        <v>0.76553268959999998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127</v>
      </c>
      <c r="AT193" s="217" t="s">
        <v>122</v>
      </c>
      <c r="AU193" s="217" t="s">
        <v>84</v>
      </c>
      <c r="AY193" s="19" t="s">
        <v>120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127</v>
      </c>
      <c r="BM193" s="217" t="s">
        <v>290</v>
      </c>
    </row>
    <row r="194" s="2" customFormat="1">
      <c r="A194" s="40"/>
      <c r="B194" s="41"/>
      <c r="C194" s="42"/>
      <c r="D194" s="219" t="s">
        <v>129</v>
      </c>
      <c r="E194" s="42"/>
      <c r="F194" s="220" t="s">
        <v>291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129</v>
      </c>
      <c r="AU194" s="19" t="s">
        <v>84</v>
      </c>
    </row>
    <row r="195" s="13" customFormat="1">
      <c r="A195" s="13"/>
      <c r="B195" s="224"/>
      <c r="C195" s="225"/>
      <c r="D195" s="226" t="s">
        <v>131</v>
      </c>
      <c r="E195" s="227" t="s">
        <v>19</v>
      </c>
      <c r="F195" s="228" t="s">
        <v>292</v>
      </c>
      <c r="G195" s="225"/>
      <c r="H195" s="229">
        <v>0.29999999999999999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131</v>
      </c>
      <c r="AU195" s="235" t="s">
        <v>84</v>
      </c>
      <c r="AV195" s="13" t="s">
        <v>84</v>
      </c>
      <c r="AW195" s="13" t="s">
        <v>37</v>
      </c>
      <c r="AX195" s="13" t="s">
        <v>82</v>
      </c>
      <c r="AY195" s="235" t="s">
        <v>120</v>
      </c>
    </row>
    <row r="196" s="12" customFormat="1" ht="22.8" customHeight="1">
      <c r="A196" s="12"/>
      <c r="B196" s="190"/>
      <c r="C196" s="191"/>
      <c r="D196" s="192" t="s">
        <v>74</v>
      </c>
      <c r="E196" s="204" t="s">
        <v>139</v>
      </c>
      <c r="F196" s="204" t="s">
        <v>293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SUM(P197:P200)</f>
        <v>0</v>
      </c>
      <c r="Q196" s="198"/>
      <c r="R196" s="199">
        <f>SUM(R197:R200)</f>
        <v>392.55814920000006</v>
      </c>
      <c r="S196" s="198"/>
      <c r="T196" s="200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82</v>
      </c>
      <c r="AT196" s="202" t="s">
        <v>74</v>
      </c>
      <c r="AU196" s="202" t="s">
        <v>82</v>
      </c>
      <c r="AY196" s="201" t="s">
        <v>120</v>
      </c>
      <c r="BK196" s="203">
        <f>SUM(BK197:BK200)</f>
        <v>0</v>
      </c>
    </row>
    <row r="197" s="2" customFormat="1" ht="24.15" customHeight="1">
      <c r="A197" s="40"/>
      <c r="B197" s="41"/>
      <c r="C197" s="206" t="s">
        <v>294</v>
      </c>
      <c r="D197" s="206" t="s">
        <v>122</v>
      </c>
      <c r="E197" s="207" t="s">
        <v>295</v>
      </c>
      <c r="F197" s="208" t="s">
        <v>296</v>
      </c>
      <c r="G197" s="209" t="s">
        <v>147</v>
      </c>
      <c r="H197" s="210">
        <v>171.33000000000001</v>
      </c>
      <c r="I197" s="211"/>
      <c r="J197" s="212">
        <f>ROUND(I197*H197,2)</f>
        <v>0</v>
      </c>
      <c r="K197" s="208" t="s">
        <v>126</v>
      </c>
      <c r="L197" s="46"/>
      <c r="M197" s="213" t="s">
        <v>19</v>
      </c>
      <c r="N197" s="214" t="s">
        <v>46</v>
      </c>
      <c r="O197" s="86"/>
      <c r="P197" s="215">
        <f>O197*H197</f>
        <v>0</v>
      </c>
      <c r="Q197" s="215">
        <v>2.2912400000000002</v>
      </c>
      <c r="R197" s="215">
        <f>Q197*H197</f>
        <v>392.55814920000006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127</v>
      </c>
      <c r="AT197" s="217" t="s">
        <v>122</v>
      </c>
      <c r="AU197" s="217" t="s">
        <v>84</v>
      </c>
      <c r="AY197" s="19" t="s">
        <v>120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127</v>
      </c>
      <c r="BM197" s="217" t="s">
        <v>297</v>
      </c>
    </row>
    <row r="198" s="2" customFormat="1">
      <c r="A198" s="40"/>
      <c r="B198" s="41"/>
      <c r="C198" s="42"/>
      <c r="D198" s="219" t="s">
        <v>129</v>
      </c>
      <c r="E198" s="42"/>
      <c r="F198" s="220" t="s">
        <v>298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129</v>
      </c>
      <c r="AU198" s="19" t="s">
        <v>84</v>
      </c>
    </row>
    <row r="199" s="14" customFormat="1">
      <c r="A199" s="14"/>
      <c r="B199" s="236"/>
      <c r="C199" s="237"/>
      <c r="D199" s="226" t="s">
        <v>131</v>
      </c>
      <c r="E199" s="238" t="s">
        <v>19</v>
      </c>
      <c r="F199" s="239" t="s">
        <v>299</v>
      </c>
      <c r="G199" s="237"/>
      <c r="H199" s="238" t="s">
        <v>19</v>
      </c>
      <c r="I199" s="240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131</v>
      </c>
      <c r="AU199" s="245" t="s">
        <v>84</v>
      </c>
      <c r="AV199" s="14" t="s">
        <v>82</v>
      </c>
      <c r="AW199" s="14" t="s">
        <v>37</v>
      </c>
      <c r="AX199" s="14" t="s">
        <v>75</v>
      </c>
      <c r="AY199" s="245" t="s">
        <v>120</v>
      </c>
    </row>
    <row r="200" s="13" customFormat="1">
      <c r="A200" s="13"/>
      <c r="B200" s="224"/>
      <c r="C200" s="225"/>
      <c r="D200" s="226" t="s">
        <v>131</v>
      </c>
      <c r="E200" s="227" t="s">
        <v>19</v>
      </c>
      <c r="F200" s="228" t="s">
        <v>300</v>
      </c>
      <c r="G200" s="225"/>
      <c r="H200" s="229">
        <v>171.33000000000001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131</v>
      </c>
      <c r="AU200" s="235" t="s">
        <v>84</v>
      </c>
      <c r="AV200" s="13" t="s">
        <v>84</v>
      </c>
      <c r="AW200" s="13" t="s">
        <v>37</v>
      </c>
      <c r="AX200" s="13" t="s">
        <v>82</v>
      </c>
      <c r="AY200" s="235" t="s">
        <v>120</v>
      </c>
    </row>
    <row r="201" s="12" customFormat="1" ht="22.8" customHeight="1">
      <c r="A201" s="12"/>
      <c r="B201" s="190"/>
      <c r="C201" s="191"/>
      <c r="D201" s="192" t="s">
        <v>74</v>
      </c>
      <c r="E201" s="204" t="s">
        <v>158</v>
      </c>
      <c r="F201" s="204" t="s">
        <v>301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SUM(P202:P225)</f>
        <v>0</v>
      </c>
      <c r="Q201" s="198"/>
      <c r="R201" s="199">
        <f>SUM(R202:R225)</f>
        <v>150.87497500000001</v>
      </c>
      <c r="S201" s="198"/>
      <c r="T201" s="200">
        <f>SUM(T202:T225)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82</v>
      </c>
      <c r="AT201" s="202" t="s">
        <v>74</v>
      </c>
      <c r="AU201" s="202" t="s">
        <v>82</v>
      </c>
      <c r="AY201" s="201" t="s">
        <v>120</v>
      </c>
      <c r="BK201" s="203">
        <f>SUM(BK202:BK225)</f>
        <v>0</v>
      </c>
    </row>
    <row r="202" s="2" customFormat="1" ht="16.5" customHeight="1">
      <c r="A202" s="40"/>
      <c r="B202" s="41"/>
      <c r="C202" s="206" t="s">
        <v>302</v>
      </c>
      <c r="D202" s="206" t="s">
        <v>122</v>
      </c>
      <c r="E202" s="207" t="s">
        <v>303</v>
      </c>
      <c r="F202" s="208" t="s">
        <v>304</v>
      </c>
      <c r="G202" s="209" t="s">
        <v>125</v>
      </c>
      <c r="H202" s="210">
        <v>68</v>
      </c>
      <c r="I202" s="211"/>
      <c r="J202" s="212">
        <f>ROUND(I202*H202,2)</f>
        <v>0</v>
      </c>
      <c r="K202" s="208" t="s">
        <v>126</v>
      </c>
      <c r="L202" s="46"/>
      <c r="M202" s="213" t="s">
        <v>19</v>
      </c>
      <c r="N202" s="214" t="s">
        <v>46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127</v>
      </c>
      <c r="AT202" s="217" t="s">
        <v>122</v>
      </c>
      <c r="AU202" s="217" t="s">
        <v>84</v>
      </c>
      <c r="AY202" s="19" t="s">
        <v>120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127</v>
      </c>
      <c r="BM202" s="217" t="s">
        <v>305</v>
      </c>
    </row>
    <row r="203" s="2" customFormat="1">
      <c r="A203" s="40"/>
      <c r="B203" s="41"/>
      <c r="C203" s="42"/>
      <c r="D203" s="219" t="s">
        <v>129</v>
      </c>
      <c r="E203" s="42"/>
      <c r="F203" s="220" t="s">
        <v>306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129</v>
      </c>
      <c r="AU203" s="19" t="s">
        <v>84</v>
      </c>
    </row>
    <row r="204" s="14" customFormat="1">
      <c r="A204" s="14"/>
      <c r="B204" s="236"/>
      <c r="C204" s="237"/>
      <c r="D204" s="226" t="s">
        <v>131</v>
      </c>
      <c r="E204" s="238" t="s">
        <v>19</v>
      </c>
      <c r="F204" s="239" t="s">
        <v>266</v>
      </c>
      <c r="G204" s="237"/>
      <c r="H204" s="238" t="s">
        <v>19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131</v>
      </c>
      <c r="AU204" s="245" t="s">
        <v>84</v>
      </c>
      <c r="AV204" s="14" t="s">
        <v>82</v>
      </c>
      <c r="AW204" s="14" t="s">
        <v>37</v>
      </c>
      <c r="AX204" s="14" t="s">
        <v>75</v>
      </c>
      <c r="AY204" s="245" t="s">
        <v>120</v>
      </c>
    </row>
    <row r="205" s="13" customFormat="1">
      <c r="A205" s="13"/>
      <c r="B205" s="224"/>
      <c r="C205" s="225"/>
      <c r="D205" s="226" t="s">
        <v>131</v>
      </c>
      <c r="E205" s="227" t="s">
        <v>19</v>
      </c>
      <c r="F205" s="228" t="s">
        <v>307</v>
      </c>
      <c r="G205" s="225"/>
      <c r="H205" s="229">
        <v>68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131</v>
      </c>
      <c r="AU205" s="235" t="s">
        <v>84</v>
      </c>
      <c r="AV205" s="13" t="s">
        <v>84</v>
      </c>
      <c r="AW205" s="13" t="s">
        <v>37</v>
      </c>
      <c r="AX205" s="13" t="s">
        <v>82</v>
      </c>
      <c r="AY205" s="235" t="s">
        <v>120</v>
      </c>
    </row>
    <row r="206" s="2" customFormat="1" ht="16.5" customHeight="1">
      <c r="A206" s="40"/>
      <c r="B206" s="41"/>
      <c r="C206" s="206" t="s">
        <v>308</v>
      </c>
      <c r="D206" s="206" t="s">
        <v>122</v>
      </c>
      <c r="E206" s="207" t="s">
        <v>309</v>
      </c>
      <c r="F206" s="208" t="s">
        <v>310</v>
      </c>
      <c r="G206" s="209" t="s">
        <v>125</v>
      </c>
      <c r="H206" s="210">
        <v>692.5</v>
      </c>
      <c r="I206" s="211"/>
      <c r="J206" s="212">
        <f>ROUND(I206*H206,2)</f>
        <v>0</v>
      </c>
      <c r="K206" s="208" t="s">
        <v>126</v>
      </c>
      <c r="L206" s="46"/>
      <c r="M206" s="213" t="s">
        <v>19</v>
      </c>
      <c r="N206" s="214" t="s">
        <v>46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127</v>
      </c>
      <c r="AT206" s="217" t="s">
        <v>122</v>
      </c>
      <c r="AU206" s="217" t="s">
        <v>84</v>
      </c>
      <c r="AY206" s="19" t="s">
        <v>120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127</v>
      </c>
      <c r="BM206" s="217" t="s">
        <v>311</v>
      </c>
    </row>
    <row r="207" s="2" customFormat="1">
      <c r="A207" s="40"/>
      <c r="B207" s="41"/>
      <c r="C207" s="42"/>
      <c r="D207" s="219" t="s">
        <v>129</v>
      </c>
      <c r="E207" s="42"/>
      <c r="F207" s="220" t="s">
        <v>312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129</v>
      </c>
      <c r="AU207" s="19" t="s">
        <v>84</v>
      </c>
    </row>
    <row r="208" s="14" customFormat="1">
      <c r="A208" s="14"/>
      <c r="B208" s="236"/>
      <c r="C208" s="237"/>
      <c r="D208" s="226" t="s">
        <v>131</v>
      </c>
      <c r="E208" s="238" t="s">
        <v>19</v>
      </c>
      <c r="F208" s="239" t="s">
        <v>266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131</v>
      </c>
      <c r="AU208" s="245" t="s">
        <v>84</v>
      </c>
      <c r="AV208" s="14" t="s">
        <v>82</v>
      </c>
      <c r="AW208" s="14" t="s">
        <v>37</v>
      </c>
      <c r="AX208" s="14" t="s">
        <v>75</v>
      </c>
      <c r="AY208" s="245" t="s">
        <v>120</v>
      </c>
    </row>
    <row r="209" s="13" customFormat="1">
      <c r="A209" s="13"/>
      <c r="B209" s="224"/>
      <c r="C209" s="225"/>
      <c r="D209" s="226" t="s">
        <v>131</v>
      </c>
      <c r="E209" s="227" t="s">
        <v>19</v>
      </c>
      <c r="F209" s="228" t="s">
        <v>313</v>
      </c>
      <c r="G209" s="225"/>
      <c r="H209" s="229">
        <v>692.5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131</v>
      </c>
      <c r="AU209" s="235" t="s">
        <v>84</v>
      </c>
      <c r="AV209" s="13" t="s">
        <v>84</v>
      </c>
      <c r="AW209" s="13" t="s">
        <v>37</v>
      </c>
      <c r="AX209" s="13" t="s">
        <v>82</v>
      </c>
      <c r="AY209" s="235" t="s">
        <v>120</v>
      </c>
    </row>
    <row r="210" s="2" customFormat="1" ht="37.8" customHeight="1">
      <c r="A210" s="40"/>
      <c r="B210" s="41"/>
      <c r="C210" s="206" t="s">
        <v>314</v>
      </c>
      <c r="D210" s="206" t="s">
        <v>122</v>
      </c>
      <c r="E210" s="207" t="s">
        <v>315</v>
      </c>
      <c r="F210" s="208" t="s">
        <v>316</v>
      </c>
      <c r="G210" s="209" t="s">
        <v>125</v>
      </c>
      <c r="H210" s="210">
        <v>692.5</v>
      </c>
      <c r="I210" s="211"/>
      <c r="J210" s="212">
        <f>ROUND(I210*H210,2)</f>
        <v>0</v>
      </c>
      <c r="K210" s="208" t="s">
        <v>126</v>
      </c>
      <c r="L210" s="46"/>
      <c r="M210" s="213" t="s">
        <v>19</v>
      </c>
      <c r="N210" s="214" t="s">
        <v>46</v>
      </c>
      <c r="O210" s="86"/>
      <c r="P210" s="215">
        <f>O210*H210</f>
        <v>0</v>
      </c>
      <c r="Q210" s="215">
        <v>0.084250000000000005</v>
      </c>
      <c r="R210" s="215">
        <f>Q210*H210</f>
        <v>58.343125000000001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127</v>
      </c>
      <c r="AT210" s="217" t="s">
        <v>122</v>
      </c>
      <c r="AU210" s="217" t="s">
        <v>84</v>
      </c>
      <c r="AY210" s="19" t="s">
        <v>120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127</v>
      </c>
      <c r="BM210" s="217" t="s">
        <v>317</v>
      </c>
    </row>
    <row r="211" s="2" customFormat="1">
      <c r="A211" s="40"/>
      <c r="B211" s="41"/>
      <c r="C211" s="42"/>
      <c r="D211" s="219" t="s">
        <v>129</v>
      </c>
      <c r="E211" s="42"/>
      <c r="F211" s="220" t="s">
        <v>318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129</v>
      </c>
      <c r="AU211" s="19" t="s">
        <v>84</v>
      </c>
    </row>
    <row r="212" s="14" customFormat="1">
      <c r="A212" s="14"/>
      <c r="B212" s="236"/>
      <c r="C212" s="237"/>
      <c r="D212" s="226" t="s">
        <v>131</v>
      </c>
      <c r="E212" s="238" t="s">
        <v>19</v>
      </c>
      <c r="F212" s="239" t="s">
        <v>266</v>
      </c>
      <c r="G212" s="237"/>
      <c r="H212" s="238" t="s">
        <v>19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131</v>
      </c>
      <c r="AU212" s="245" t="s">
        <v>84</v>
      </c>
      <c r="AV212" s="14" t="s">
        <v>82</v>
      </c>
      <c r="AW212" s="14" t="s">
        <v>37</v>
      </c>
      <c r="AX212" s="14" t="s">
        <v>75</v>
      </c>
      <c r="AY212" s="245" t="s">
        <v>120</v>
      </c>
    </row>
    <row r="213" s="13" customFormat="1">
      <c r="A213" s="13"/>
      <c r="B213" s="224"/>
      <c r="C213" s="225"/>
      <c r="D213" s="226" t="s">
        <v>131</v>
      </c>
      <c r="E213" s="227" t="s">
        <v>19</v>
      </c>
      <c r="F213" s="228" t="s">
        <v>319</v>
      </c>
      <c r="G213" s="225"/>
      <c r="H213" s="229">
        <v>689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131</v>
      </c>
      <c r="AU213" s="235" t="s">
        <v>84</v>
      </c>
      <c r="AV213" s="13" t="s">
        <v>84</v>
      </c>
      <c r="AW213" s="13" t="s">
        <v>37</v>
      </c>
      <c r="AX213" s="13" t="s">
        <v>75</v>
      </c>
      <c r="AY213" s="235" t="s">
        <v>120</v>
      </c>
    </row>
    <row r="214" s="13" customFormat="1">
      <c r="A214" s="13"/>
      <c r="B214" s="224"/>
      <c r="C214" s="225"/>
      <c r="D214" s="226" t="s">
        <v>131</v>
      </c>
      <c r="E214" s="227" t="s">
        <v>19</v>
      </c>
      <c r="F214" s="228" t="s">
        <v>320</v>
      </c>
      <c r="G214" s="225"/>
      <c r="H214" s="229">
        <v>3.5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131</v>
      </c>
      <c r="AU214" s="235" t="s">
        <v>84</v>
      </c>
      <c r="AV214" s="13" t="s">
        <v>84</v>
      </c>
      <c r="AW214" s="13" t="s">
        <v>37</v>
      </c>
      <c r="AX214" s="13" t="s">
        <v>75</v>
      </c>
      <c r="AY214" s="235" t="s">
        <v>120</v>
      </c>
    </row>
    <row r="215" s="16" customFormat="1">
      <c r="A215" s="16"/>
      <c r="B215" s="257"/>
      <c r="C215" s="258"/>
      <c r="D215" s="226" t="s">
        <v>131</v>
      </c>
      <c r="E215" s="259" t="s">
        <v>19</v>
      </c>
      <c r="F215" s="260" t="s">
        <v>157</v>
      </c>
      <c r="G215" s="258"/>
      <c r="H215" s="261">
        <v>692.5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67" t="s">
        <v>131</v>
      </c>
      <c r="AU215" s="267" t="s">
        <v>84</v>
      </c>
      <c r="AV215" s="16" t="s">
        <v>127</v>
      </c>
      <c r="AW215" s="16" t="s">
        <v>37</v>
      </c>
      <c r="AX215" s="16" t="s">
        <v>82</v>
      </c>
      <c r="AY215" s="267" t="s">
        <v>120</v>
      </c>
    </row>
    <row r="216" s="2" customFormat="1" ht="16.5" customHeight="1">
      <c r="A216" s="40"/>
      <c r="B216" s="41"/>
      <c r="C216" s="268" t="s">
        <v>321</v>
      </c>
      <c r="D216" s="268" t="s">
        <v>204</v>
      </c>
      <c r="E216" s="269" t="s">
        <v>322</v>
      </c>
      <c r="F216" s="270" t="s">
        <v>323</v>
      </c>
      <c r="G216" s="271" t="s">
        <v>125</v>
      </c>
      <c r="H216" s="272">
        <v>702.77999999999997</v>
      </c>
      <c r="I216" s="273"/>
      <c r="J216" s="274">
        <f>ROUND(I216*H216,2)</f>
        <v>0</v>
      </c>
      <c r="K216" s="270" t="s">
        <v>126</v>
      </c>
      <c r="L216" s="275"/>
      <c r="M216" s="276" t="s">
        <v>19</v>
      </c>
      <c r="N216" s="277" t="s">
        <v>46</v>
      </c>
      <c r="O216" s="86"/>
      <c r="P216" s="215">
        <f>O216*H216</f>
        <v>0</v>
      </c>
      <c r="Q216" s="215">
        <v>0.13100000000000001</v>
      </c>
      <c r="R216" s="215">
        <f>Q216*H216</f>
        <v>92.064179999999993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181</v>
      </c>
      <c r="AT216" s="217" t="s">
        <v>204</v>
      </c>
      <c r="AU216" s="217" t="s">
        <v>84</v>
      </c>
      <c r="AY216" s="19" t="s">
        <v>120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127</v>
      </c>
      <c r="BM216" s="217" t="s">
        <v>324</v>
      </c>
    </row>
    <row r="217" s="2" customFormat="1">
      <c r="A217" s="40"/>
      <c r="B217" s="41"/>
      <c r="C217" s="42"/>
      <c r="D217" s="219" t="s">
        <v>129</v>
      </c>
      <c r="E217" s="42"/>
      <c r="F217" s="220" t="s">
        <v>325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129</v>
      </c>
      <c r="AU217" s="19" t="s">
        <v>84</v>
      </c>
    </row>
    <row r="218" s="13" customFormat="1">
      <c r="A218" s="13"/>
      <c r="B218" s="224"/>
      <c r="C218" s="225"/>
      <c r="D218" s="226" t="s">
        <v>131</v>
      </c>
      <c r="E218" s="227" t="s">
        <v>19</v>
      </c>
      <c r="F218" s="228" t="s">
        <v>326</v>
      </c>
      <c r="G218" s="225"/>
      <c r="H218" s="229">
        <v>689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131</v>
      </c>
      <c r="AU218" s="235" t="s">
        <v>84</v>
      </c>
      <c r="AV218" s="13" t="s">
        <v>84</v>
      </c>
      <c r="AW218" s="13" t="s">
        <v>37</v>
      </c>
      <c r="AX218" s="13" t="s">
        <v>75</v>
      </c>
      <c r="AY218" s="235" t="s">
        <v>120</v>
      </c>
    </row>
    <row r="219" s="15" customFormat="1">
      <c r="A219" s="15"/>
      <c r="B219" s="246"/>
      <c r="C219" s="247"/>
      <c r="D219" s="226" t="s">
        <v>131</v>
      </c>
      <c r="E219" s="248" t="s">
        <v>19</v>
      </c>
      <c r="F219" s="249" t="s">
        <v>154</v>
      </c>
      <c r="G219" s="247"/>
      <c r="H219" s="250">
        <v>689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131</v>
      </c>
      <c r="AU219" s="256" t="s">
        <v>84</v>
      </c>
      <c r="AV219" s="15" t="s">
        <v>139</v>
      </c>
      <c r="AW219" s="15" t="s">
        <v>37</v>
      </c>
      <c r="AX219" s="15" t="s">
        <v>75</v>
      </c>
      <c r="AY219" s="256" t="s">
        <v>120</v>
      </c>
    </row>
    <row r="220" s="13" customFormat="1">
      <c r="A220" s="13"/>
      <c r="B220" s="224"/>
      <c r="C220" s="225"/>
      <c r="D220" s="226" t="s">
        <v>131</v>
      </c>
      <c r="E220" s="227" t="s">
        <v>19</v>
      </c>
      <c r="F220" s="228" t="s">
        <v>327</v>
      </c>
      <c r="G220" s="225"/>
      <c r="H220" s="229">
        <v>702.77999999999997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131</v>
      </c>
      <c r="AU220" s="235" t="s">
        <v>84</v>
      </c>
      <c r="AV220" s="13" t="s">
        <v>84</v>
      </c>
      <c r="AW220" s="13" t="s">
        <v>37</v>
      </c>
      <c r="AX220" s="13" t="s">
        <v>82</v>
      </c>
      <c r="AY220" s="235" t="s">
        <v>120</v>
      </c>
    </row>
    <row r="221" s="2" customFormat="1" ht="16.5" customHeight="1">
      <c r="A221" s="40"/>
      <c r="B221" s="41"/>
      <c r="C221" s="268" t="s">
        <v>328</v>
      </c>
      <c r="D221" s="268" t="s">
        <v>204</v>
      </c>
      <c r="E221" s="269" t="s">
        <v>329</v>
      </c>
      <c r="F221" s="270" t="s">
        <v>330</v>
      </c>
      <c r="G221" s="271" t="s">
        <v>125</v>
      </c>
      <c r="H221" s="272">
        <v>3.5699999999999998</v>
      </c>
      <c r="I221" s="273"/>
      <c r="J221" s="274">
        <f>ROUND(I221*H221,2)</f>
        <v>0</v>
      </c>
      <c r="K221" s="270" t="s">
        <v>126</v>
      </c>
      <c r="L221" s="275"/>
      <c r="M221" s="276" t="s">
        <v>19</v>
      </c>
      <c r="N221" s="277" t="s">
        <v>46</v>
      </c>
      <c r="O221" s="86"/>
      <c r="P221" s="215">
        <f>O221*H221</f>
        <v>0</v>
      </c>
      <c r="Q221" s="215">
        <v>0.13100000000000001</v>
      </c>
      <c r="R221" s="215">
        <f>Q221*H221</f>
        <v>0.46766999999999997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181</v>
      </c>
      <c r="AT221" s="217" t="s">
        <v>204</v>
      </c>
      <c r="AU221" s="217" t="s">
        <v>84</v>
      </c>
      <c r="AY221" s="19" t="s">
        <v>120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82</v>
      </c>
      <c r="BK221" s="218">
        <f>ROUND(I221*H221,2)</f>
        <v>0</v>
      </c>
      <c r="BL221" s="19" t="s">
        <v>127</v>
      </c>
      <c r="BM221" s="217" t="s">
        <v>331</v>
      </c>
    </row>
    <row r="222" s="2" customFormat="1">
      <c r="A222" s="40"/>
      <c r="B222" s="41"/>
      <c r="C222" s="42"/>
      <c r="D222" s="219" t="s">
        <v>129</v>
      </c>
      <c r="E222" s="42"/>
      <c r="F222" s="220" t="s">
        <v>332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129</v>
      </c>
      <c r="AU222" s="19" t="s">
        <v>84</v>
      </c>
    </row>
    <row r="223" s="13" customFormat="1">
      <c r="A223" s="13"/>
      <c r="B223" s="224"/>
      <c r="C223" s="225"/>
      <c r="D223" s="226" t="s">
        <v>131</v>
      </c>
      <c r="E223" s="227" t="s">
        <v>19</v>
      </c>
      <c r="F223" s="228" t="s">
        <v>333</v>
      </c>
      <c r="G223" s="225"/>
      <c r="H223" s="229">
        <v>3.5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131</v>
      </c>
      <c r="AU223" s="235" t="s">
        <v>84</v>
      </c>
      <c r="AV223" s="13" t="s">
        <v>84</v>
      </c>
      <c r="AW223" s="13" t="s">
        <v>37</v>
      </c>
      <c r="AX223" s="13" t="s">
        <v>75</v>
      </c>
      <c r="AY223" s="235" t="s">
        <v>120</v>
      </c>
    </row>
    <row r="224" s="15" customFormat="1">
      <c r="A224" s="15"/>
      <c r="B224" s="246"/>
      <c r="C224" s="247"/>
      <c r="D224" s="226" t="s">
        <v>131</v>
      </c>
      <c r="E224" s="248" t="s">
        <v>19</v>
      </c>
      <c r="F224" s="249" t="s">
        <v>154</v>
      </c>
      <c r="G224" s="247"/>
      <c r="H224" s="250">
        <v>3.5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131</v>
      </c>
      <c r="AU224" s="256" t="s">
        <v>84</v>
      </c>
      <c r="AV224" s="15" t="s">
        <v>139</v>
      </c>
      <c r="AW224" s="15" t="s">
        <v>37</v>
      </c>
      <c r="AX224" s="15" t="s">
        <v>75</v>
      </c>
      <c r="AY224" s="256" t="s">
        <v>120</v>
      </c>
    </row>
    <row r="225" s="13" customFormat="1">
      <c r="A225" s="13"/>
      <c r="B225" s="224"/>
      <c r="C225" s="225"/>
      <c r="D225" s="226" t="s">
        <v>131</v>
      </c>
      <c r="E225" s="227" t="s">
        <v>19</v>
      </c>
      <c r="F225" s="228" t="s">
        <v>334</v>
      </c>
      <c r="G225" s="225"/>
      <c r="H225" s="229">
        <v>3.5699999999999998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131</v>
      </c>
      <c r="AU225" s="235" t="s">
        <v>84</v>
      </c>
      <c r="AV225" s="13" t="s">
        <v>84</v>
      </c>
      <c r="AW225" s="13" t="s">
        <v>37</v>
      </c>
      <c r="AX225" s="13" t="s">
        <v>82</v>
      </c>
      <c r="AY225" s="235" t="s">
        <v>120</v>
      </c>
    </row>
    <row r="226" s="12" customFormat="1" ht="22.8" customHeight="1">
      <c r="A226" s="12"/>
      <c r="B226" s="190"/>
      <c r="C226" s="191"/>
      <c r="D226" s="192" t="s">
        <v>74</v>
      </c>
      <c r="E226" s="204" t="s">
        <v>169</v>
      </c>
      <c r="F226" s="204" t="s">
        <v>335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SUM(P227:P229)</f>
        <v>0</v>
      </c>
      <c r="Q226" s="198"/>
      <c r="R226" s="199">
        <f>SUM(R227:R229)</f>
        <v>0.30906</v>
      </c>
      <c r="S226" s="198"/>
      <c r="T226" s="20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82</v>
      </c>
      <c r="AT226" s="202" t="s">
        <v>74</v>
      </c>
      <c r="AU226" s="202" t="s">
        <v>82</v>
      </c>
      <c r="AY226" s="201" t="s">
        <v>120</v>
      </c>
      <c r="BK226" s="203">
        <f>SUM(BK227:BK229)</f>
        <v>0</v>
      </c>
    </row>
    <row r="227" s="2" customFormat="1" ht="24.15" customHeight="1">
      <c r="A227" s="40"/>
      <c r="B227" s="41"/>
      <c r="C227" s="206" t="s">
        <v>336</v>
      </c>
      <c r="D227" s="206" t="s">
        <v>122</v>
      </c>
      <c r="E227" s="207" t="s">
        <v>337</v>
      </c>
      <c r="F227" s="208" t="s">
        <v>338</v>
      </c>
      <c r="G227" s="209" t="s">
        <v>147</v>
      </c>
      <c r="H227" s="210">
        <v>10.199999999999999</v>
      </c>
      <c r="I227" s="211"/>
      <c r="J227" s="212">
        <f>ROUND(I227*H227,2)</f>
        <v>0</v>
      </c>
      <c r="K227" s="208" t="s">
        <v>126</v>
      </c>
      <c r="L227" s="46"/>
      <c r="M227" s="213" t="s">
        <v>19</v>
      </c>
      <c r="N227" s="214" t="s">
        <v>46</v>
      </c>
      <c r="O227" s="86"/>
      <c r="P227" s="215">
        <f>O227*H227</f>
        <v>0</v>
      </c>
      <c r="Q227" s="215">
        <v>0.030300000000000001</v>
      </c>
      <c r="R227" s="215">
        <f>Q227*H227</f>
        <v>0.30906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127</v>
      </c>
      <c r="AT227" s="217" t="s">
        <v>122</v>
      </c>
      <c r="AU227" s="217" t="s">
        <v>84</v>
      </c>
      <c r="AY227" s="19" t="s">
        <v>120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127</v>
      </c>
      <c r="BM227" s="217" t="s">
        <v>339</v>
      </c>
    </row>
    <row r="228" s="2" customFormat="1">
      <c r="A228" s="40"/>
      <c r="B228" s="41"/>
      <c r="C228" s="42"/>
      <c r="D228" s="219" t="s">
        <v>129</v>
      </c>
      <c r="E228" s="42"/>
      <c r="F228" s="220" t="s">
        <v>340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129</v>
      </c>
      <c r="AU228" s="19" t="s">
        <v>84</v>
      </c>
    </row>
    <row r="229" s="13" customFormat="1">
      <c r="A229" s="13"/>
      <c r="B229" s="224"/>
      <c r="C229" s="225"/>
      <c r="D229" s="226" t="s">
        <v>131</v>
      </c>
      <c r="E229" s="227" t="s">
        <v>19</v>
      </c>
      <c r="F229" s="228" t="s">
        <v>341</v>
      </c>
      <c r="G229" s="225"/>
      <c r="H229" s="229">
        <v>10.199999999999999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131</v>
      </c>
      <c r="AU229" s="235" t="s">
        <v>84</v>
      </c>
      <c r="AV229" s="13" t="s">
        <v>84</v>
      </c>
      <c r="AW229" s="13" t="s">
        <v>37</v>
      </c>
      <c r="AX229" s="13" t="s">
        <v>82</v>
      </c>
      <c r="AY229" s="235" t="s">
        <v>120</v>
      </c>
    </row>
    <row r="230" s="12" customFormat="1" ht="22.8" customHeight="1">
      <c r="A230" s="12"/>
      <c r="B230" s="190"/>
      <c r="C230" s="191"/>
      <c r="D230" s="192" t="s">
        <v>74</v>
      </c>
      <c r="E230" s="204" t="s">
        <v>181</v>
      </c>
      <c r="F230" s="204" t="s">
        <v>342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SUM(P231:P247)</f>
        <v>0</v>
      </c>
      <c r="Q230" s="198"/>
      <c r="R230" s="199">
        <f>SUM(R231:R247)</f>
        <v>27.025755628000002</v>
      </c>
      <c r="S230" s="198"/>
      <c r="T230" s="200">
        <f>SUM(T231:T247)</f>
        <v>1.4080000000000001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82</v>
      </c>
      <c r="AT230" s="202" t="s">
        <v>74</v>
      </c>
      <c r="AU230" s="202" t="s">
        <v>82</v>
      </c>
      <c r="AY230" s="201" t="s">
        <v>120</v>
      </c>
      <c r="BK230" s="203">
        <f>SUM(BK231:BK247)</f>
        <v>0</v>
      </c>
    </row>
    <row r="231" s="2" customFormat="1" ht="16.5" customHeight="1">
      <c r="A231" s="40"/>
      <c r="B231" s="41"/>
      <c r="C231" s="206" t="s">
        <v>343</v>
      </c>
      <c r="D231" s="206" t="s">
        <v>122</v>
      </c>
      <c r="E231" s="207" t="s">
        <v>344</v>
      </c>
      <c r="F231" s="208" t="s">
        <v>345</v>
      </c>
      <c r="G231" s="209" t="s">
        <v>147</v>
      </c>
      <c r="H231" s="210">
        <v>0.80000000000000004</v>
      </c>
      <c r="I231" s="211"/>
      <c r="J231" s="212">
        <f>ROUND(I231*H231,2)</f>
        <v>0</v>
      </c>
      <c r="K231" s="208" t="s">
        <v>126</v>
      </c>
      <c r="L231" s="46"/>
      <c r="M231" s="213" t="s">
        <v>19</v>
      </c>
      <c r="N231" s="214" t="s">
        <v>46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1.76</v>
      </c>
      <c r="T231" s="216">
        <f>S231*H231</f>
        <v>1.4080000000000001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127</v>
      </c>
      <c r="AT231" s="217" t="s">
        <v>122</v>
      </c>
      <c r="AU231" s="217" t="s">
        <v>84</v>
      </c>
      <c r="AY231" s="19" t="s">
        <v>120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82</v>
      </c>
      <c r="BK231" s="218">
        <f>ROUND(I231*H231,2)</f>
        <v>0</v>
      </c>
      <c r="BL231" s="19" t="s">
        <v>127</v>
      </c>
      <c r="BM231" s="217" t="s">
        <v>346</v>
      </c>
    </row>
    <row r="232" s="2" customFormat="1">
      <c r="A232" s="40"/>
      <c r="B232" s="41"/>
      <c r="C232" s="42"/>
      <c r="D232" s="219" t="s">
        <v>129</v>
      </c>
      <c r="E232" s="42"/>
      <c r="F232" s="220" t="s">
        <v>347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129</v>
      </c>
      <c r="AU232" s="19" t="s">
        <v>84</v>
      </c>
    </row>
    <row r="233" s="13" customFormat="1">
      <c r="A233" s="13"/>
      <c r="B233" s="224"/>
      <c r="C233" s="225"/>
      <c r="D233" s="226" t="s">
        <v>131</v>
      </c>
      <c r="E233" s="227" t="s">
        <v>19</v>
      </c>
      <c r="F233" s="228" t="s">
        <v>348</v>
      </c>
      <c r="G233" s="225"/>
      <c r="H233" s="229">
        <v>0.80000000000000004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131</v>
      </c>
      <c r="AU233" s="235" t="s">
        <v>84</v>
      </c>
      <c r="AV233" s="13" t="s">
        <v>84</v>
      </c>
      <c r="AW233" s="13" t="s">
        <v>37</v>
      </c>
      <c r="AX233" s="13" t="s">
        <v>82</v>
      </c>
      <c r="AY233" s="235" t="s">
        <v>120</v>
      </c>
    </row>
    <row r="234" s="2" customFormat="1" ht="24.15" customHeight="1">
      <c r="A234" s="40"/>
      <c r="B234" s="41"/>
      <c r="C234" s="206" t="s">
        <v>349</v>
      </c>
      <c r="D234" s="206" t="s">
        <v>122</v>
      </c>
      <c r="E234" s="207" t="s">
        <v>350</v>
      </c>
      <c r="F234" s="208" t="s">
        <v>351</v>
      </c>
      <c r="G234" s="209" t="s">
        <v>352</v>
      </c>
      <c r="H234" s="210">
        <v>2</v>
      </c>
      <c r="I234" s="211"/>
      <c r="J234" s="212">
        <f>ROUND(I234*H234,2)</f>
        <v>0</v>
      </c>
      <c r="K234" s="208" t="s">
        <v>126</v>
      </c>
      <c r="L234" s="46"/>
      <c r="M234" s="213" t="s">
        <v>19</v>
      </c>
      <c r="N234" s="214" t="s">
        <v>46</v>
      </c>
      <c r="O234" s="86"/>
      <c r="P234" s="215">
        <f>O234*H234</f>
        <v>0</v>
      </c>
      <c r="Q234" s="215">
        <v>12.822713414000001</v>
      </c>
      <c r="R234" s="215">
        <f>Q234*H234</f>
        <v>25.645426828000002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127</v>
      </c>
      <c r="AT234" s="217" t="s">
        <v>122</v>
      </c>
      <c r="AU234" s="217" t="s">
        <v>84</v>
      </c>
      <c r="AY234" s="19" t="s">
        <v>120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82</v>
      </c>
      <c r="BK234" s="218">
        <f>ROUND(I234*H234,2)</f>
        <v>0</v>
      </c>
      <c r="BL234" s="19" t="s">
        <v>127</v>
      </c>
      <c r="BM234" s="217" t="s">
        <v>353</v>
      </c>
    </row>
    <row r="235" s="2" customFormat="1">
      <c r="A235" s="40"/>
      <c r="B235" s="41"/>
      <c r="C235" s="42"/>
      <c r="D235" s="219" t="s">
        <v>129</v>
      </c>
      <c r="E235" s="42"/>
      <c r="F235" s="220" t="s">
        <v>354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129</v>
      </c>
      <c r="AU235" s="19" t="s">
        <v>84</v>
      </c>
    </row>
    <row r="236" s="13" customFormat="1">
      <c r="A236" s="13"/>
      <c r="B236" s="224"/>
      <c r="C236" s="225"/>
      <c r="D236" s="226" t="s">
        <v>131</v>
      </c>
      <c r="E236" s="227" t="s">
        <v>19</v>
      </c>
      <c r="F236" s="228" t="s">
        <v>355</v>
      </c>
      <c r="G236" s="225"/>
      <c r="H236" s="229">
        <v>2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131</v>
      </c>
      <c r="AU236" s="235" t="s">
        <v>84</v>
      </c>
      <c r="AV236" s="13" t="s">
        <v>84</v>
      </c>
      <c r="AW236" s="13" t="s">
        <v>37</v>
      </c>
      <c r="AX236" s="13" t="s">
        <v>82</v>
      </c>
      <c r="AY236" s="235" t="s">
        <v>120</v>
      </c>
    </row>
    <row r="237" s="2" customFormat="1" ht="24.15" customHeight="1">
      <c r="A237" s="40"/>
      <c r="B237" s="41"/>
      <c r="C237" s="206" t="s">
        <v>356</v>
      </c>
      <c r="D237" s="206" t="s">
        <v>122</v>
      </c>
      <c r="E237" s="207" t="s">
        <v>357</v>
      </c>
      <c r="F237" s="208" t="s">
        <v>358</v>
      </c>
      <c r="G237" s="209" t="s">
        <v>352</v>
      </c>
      <c r="H237" s="210">
        <v>3</v>
      </c>
      <c r="I237" s="211"/>
      <c r="J237" s="212">
        <f>ROUND(I237*H237,2)</f>
        <v>0</v>
      </c>
      <c r="K237" s="208" t="s">
        <v>126</v>
      </c>
      <c r="L237" s="46"/>
      <c r="M237" s="213" t="s">
        <v>19</v>
      </c>
      <c r="N237" s="214" t="s">
        <v>46</v>
      </c>
      <c r="O237" s="86"/>
      <c r="P237" s="215">
        <f>O237*H237</f>
        <v>0</v>
      </c>
      <c r="Q237" s="215">
        <v>0.30399999999999999</v>
      </c>
      <c r="R237" s="215">
        <f>Q237*H237</f>
        <v>0.91199999999999992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127</v>
      </c>
      <c r="AT237" s="217" t="s">
        <v>122</v>
      </c>
      <c r="AU237" s="217" t="s">
        <v>84</v>
      </c>
      <c r="AY237" s="19" t="s">
        <v>120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82</v>
      </c>
      <c r="BK237" s="218">
        <f>ROUND(I237*H237,2)</f>
        <v>0</v>
      </c>
      <c r="BL237" s="19" t="s">
        <v>127</v>
      </c>
      <c r="BM237" s="217" t="s">
        <v>359</v>
      </c>
    </row>
    <row r="238" s="2" customFormat="1">
      <c r="A238" s="40"/>
      <c r="B238" s="41"/>
      <c r="C238" s="42"/>
      <c r="D238" s="219" t="s">
        <v>129</v>
      </c>
      <c r="E238" s="42"/>
      <c r="F238" s="220" t="s">
        <v>360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129</v>
      </c>
      <c r="AU238" s="19" t="s">
        <v>84</v>
      </c>
    </row>
    <row r="239" s="2" customFormat="1" ht="24.15" customHeight="1">
      <c r="A239" s="40"/>
      <c r="B239" s="41"/>
      <c r="C239" s="206" t="s">
        <v>361</v>
      </c>
      <c r="D239" s="206" t="s">
        <v>122</v>
      </c>
      <c r="E239" s="207" t="s">
        <v>362</v>
      </c>
      <c r="F239" s="208" t="s">
        <v>363</v>
      </c>
      <c r="G239" s="209" t="s">
        <v>352</v>
      </c>
      <c r="H239" s="210">
        <v>3</v>
      </c>
      <c r="I239" s="211"/>
      <c r="J239" s="212">
        <f>ROUND(I239*H239,2)</f>
        <v>0</v>
      </c>
      <c r="K239" s="208" t="s">
        <v>126</v>
      </c>
      <c r="L239" s="46"/>
      <c r="M239" s="213" t="s">
        <v>19</v>
      </c>
      <c r="N239" s="214" t="s">
        <v>46</v>
      </c>
      <c r="O239" s="86"/>
      <c r="P239" s="215">
        <f>O239*H239</f>
        <v>0</v>
      </c>
      <c r="Q239" s="215">
        <v>0.1532096</v>
      </c>
      <c r="R239" s="215">
        <f>Q239*H239</f>
        <v>0.4596288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127</v>
      </c>
      <c r="AT239" s="217" t="s">
        <v>122</v>
      </c>
      <c r="AU239" s="217" t="s">
        <v>84</v>
      </c>
      <c r="AY239" s="19" t="s">
        <v>120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82</v>
      </c>
      <c r="BK239" s="218">
        <f>ROUND(I239*H239,2)</f>
        <v>0</v>
      </c>
      <c r="BL239" s="19" t="s">
        <v>127</v>
      </c>
      <c r="BM239" s="217" t="s">
        <v>364</v>
      </c>
    </row>
    <row r="240" s="2" customFormat="1">
      <c r="A240" s="40"/>
      <c r="B240" s="41"/>
      <c r="C240" s="42"/>
      <c r="D240" s="219" t="s">
        <v>129</v>
      </c>
      <c r="E240" s="42"/>
      <c r="F240" s="220" t="s">
        <v>365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129</v>
      </c>
      <c r="AU240" s="19" t="s">
        <v>84</v>
      </c>
    </row>
    <row r="241" s="14" customFormat="1">
      <c r="A241" s="14"/>
      <c r="B241" s="236"/>
      <c r="C241" s="237"/>
      <c r="D241" s="226" t="s">
        <v>131</v>
      </c>
      <c r="E241" s="238" t="s">
        <v>19</v>
      </c>
      <c r="F241" s="239" t="s">
        <v>266</v>
      </c>
      <c r="G241" s="237"/>
      <c r="H241" s="238" t="s">
        <v>19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131</v>
      </c>
      <c r="AU241" s="245" t="s">
        <v>84</v>
      </c>
      <c r="AV241" s="14" t="s">
        <v>82</v>
      </c>
      <c r="AW241" s="14" t="s">
        <v>37</v>
      </c>
      <c r="AX241" s="14" t="s">
        <v>75</v>
      </c>
      <c r="AY241" s="245" t="s">
        <v>120</v>
      </c>
    </row>
    <row r="242" s="13" customFormat="1">
      <c r="A242" s="13"/>
      <c r="B242" s="224"/>
      <c r="C242" s="225"/>
      <c r="D242" s="226" t="s">
        <v>131</v>
      </c>
      <c r="E242" s="227" t="s">
        <v>19</v>
      </c>
      <c r="F242" s="228" t="s">
        <v>366</v>
      </c>
      <c r="G242" s="225"/>
      <c r="H242" s="229">
        <v>3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131</v>
      </c>
      <c r="AU242" s="235" t="s">
        <v>84</v>
      </c>
      <c r="AV242" s="13" t="s">
        <v>84</v>
      </c>
      <c r="AW242" s="13" t="s">
        <v>37</v>
      </c>
      <c r="AX242" s="13" t="s">
        <v>75</v>
      </c>
      <c r="AY242" s="235" t="s">
        <v>120</v>
      </c>
    </row>
    <row r="243" s="16" customFormat="1">
      <c r="A243" s="16"/>
      <c r="B243" s="257"/>
      <c r="C243" s="258"/>
      <c r="D243" s="226" t="s">
        <v>131</v>
      </c>
      <c r="E243" s="259" t="s">
        <v>19</v>
      </c>
      <c r="F243" s="260" t="s">
        <v>157</v>
      </c>
      <c r="G243" s="258"/>
      <c r="H243" s="261">
        <v>3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7" t="s">
        <v>131</v>
      </c>
      <c r="AU243" s="267" t="s">
        <v>84</v>
      </c>
      <c r="AV243" s="16" t="s">
        <v>127</v>
      </c>
      <c r="AW243" s="16" t="s">
        <v>37</v>
      </c>
      <c r="AX243" s="16" t="s">
        <v>82</v>
      </c>
      <c r="AY243" s="267" t="s">
        <v>120</v>
      </c>
    </row>
    <row r="244" s="2" customFormat="1" ht="24.15" customHeight="1">
      <c r="A244" s="40"/>
      <c r="B244" s="41"/>
      <c r="C244" s="206" t="s">
        <v>367</v>
      </c>
      <c r="D244" s="206" t="s">
        <v>122</v>
      </c>
      <c r="E244" s="207" t="s">
        <v>368</v>
      </c>
      <c r="F244" s="208" t="s">
        <v>369</v>
      </c>
      <c r="G244" s="209" t="s">
        <v>352</v>
      </c>
      <c r="H244" s="210">
        <v>3</v>
      </c>
      <c r="I244" s="211"/>
      <c r="J244" s="212">
        <f>ROUND(I244*H244,2)</f>
        <v>0</v>
      </c>
      <c r="K244" s="208" t="s">
        <v>126</v>
      </c>
      <c r="L244" s="46"/>
      <c r="M244" s="213" t="s">
        <v>19</v>
      </c>
      <c r="N244" s="214" t="s">
        <v>46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127</v>
      </c>
      <c r="AT244" s="217" t="s">
        <v>122</v>
      </c>
      <c r="AU244" s="217" t="s">
        <v>84</v>
      </c>
      <c r="AY244" s="19" t="s">
        <v>120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127</v>
      </c>
      <c r="BM244" s="217" t="s">
        <v>370</v>
      </c>
    </row>
    <row r="245" s="2" customFormat="1">
      <c r="A245" s="40"/>
      <c r="B245" s="41"/>
      <c r="C245" s="42"/>
      <c r="D245" s="219" t="s">
        <v>129</v>
      </c>
      <c r="E245" s="42"/>
      <c r="F245" s="220" t="s">
        <v>371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129</v>
      </c>
      <c r="AU245" s="19" t="s">
        <v>84</v>
      </c>
    </row>
    <row r="246" s="2" customFormat="1" ht="24.15" customHeight="1">
      <c r="A246" s="40"/>
      <c r="B246" s="41"/>
      <c r="C246" s="206" t="s">
        <v>372</v>
      </c>
      <c r="D246" s="206" t="s">
        <v>122</v>
      </c>
      <c r="E246" s="207" t="s">
        <v>373</v>
      </c>
      <c r="F246" s="208" t="s">
        <v>374</v>
      </c>
      <c r="G246" s="209" t="s">
        <v>352</v>
      </c>
      <c r="H246" s="210">
        <v>3</v>
      </c>
      <c r="I246" s="211"/>
      <c r="J246" s="212">
        <f>ROUND(I246*H246,2)</f>
        <v>0</v>
      </c>
      <c r="K246" s="208" t="s">
        <v>126</v>
      </c>
      <c r="L246" s="46"/>
      <c r="M246" s="213" t="s">
        <v>19</v>
      </c>
      <c r="N246" s="214" t="s">
        <v>46</v>
      </c>
      <c r="O246" s="86"/>
      <c r="P246" s="215">
        <f>O246*H246</f>
        <v>0</v>
      </c>
      <c r="Q246" s="215">
        <v>0.0028999999999999998</v>
      </c>
      <c r="R246" s="215">
        <f>Q246*H246</f>
        <v>0.0086999999999999994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127</v>
      </c>
      <c r="AT246" s="217" t="s">
        <v>122</v>
      </c>
      <c r="AU246" s="217" t="s">
        <v>84</v>
      </c>
      <c r="AY246" s="19" t="s">
        <v>120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82</v>
      </c>
      <c r="BK246" s="218">
        <f>ROUND(I246*H246,2)</f>
        <v>0</v>
      </c>
      <c r="BL246" s="19" t="s">
        <v>127</v>
      </c>
      <c r="BM246" s="217" t="s">
        <v>375</v>
      </c>
    </row>
    <row r="247" s="2" customFormat="1">
      <c r="A247" s="40"/>
      <c r="B247" s="41"/>
      <c r="C247" s="42"/>
      <c r="D247" s="219" t="s">
        <v>129</v>
      </c>
      <c r="E247" s="42"/>
      <c r="F247" s="220" t="s">
        <v>376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129</v>
      </c>
      <c r="AU247" s="19" t="s">
        <v>84</v>
      </c>
    </row>
    <row r="248" s="12" customFormat="1" ht="22.8" customHeight="1">
      <c r="A248" s="12"/>
      <c r="B248" s="190"/>
      <c r="C248" s="191"/>
      <c r="D248" s="192" t="s">
        <v>74</v>
      </c>
      <c r="E248" s="204" t="s">
        <v>188</v>
      </c>
      <c r="F248" s="204" t="s">
        <v>377</v>
      </c>
      <c r="G248" s="191"/>
      <c r="H248" s="191"/>
      <c r="I248" s="194"/>
      <c r="J248" s="205">
        <f>BK248</f>
        <v>0</v>
      </c>
      <c r="K248" s="191"/>
      <c r="L248" s="196"/>
      <c r="M248" s="197"/>
      <c r="N248" s="198"/>
      <c r="O248" s="198"/>
      <c r="P248" s="199">
        <f>SUM(P249:P318)</f>
        <v>0</v>
      </c>
      <c r="Q248" s="198"/>
      <c r="R248" s="199">
        <f>SUM(R249:R318)</f>
        <v>342.8575896879999</v>
      </c>
      <c r="S248" s="198"/>
      <c r="T248" s="200">
        <f>SUM(T249:T318)</f>
        <v>96.599999999999994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82</v>
      </c>
      <c r="AT248" s="202" t="s">
        <v>74</v>
      </c>
      <c r="AU248" s="202" t="s">
        <v>82</v>
      </c>
      <c r="AY248" s="201" t="s">
        <v>120</v>
      </c>
      <c r="BK248" s="203">
        <f>SUM(BK249:BK318)</f>
        <v>0</v>
      </c>
    </row>
    <row r="249" s="2" customFormat="1" ht="24.15" customHeight="1">
      <c r="A249" s="40"/>
      <c r="B249" s="41"/>
      <c r="C249" s="206" t="s">
        <v>378</v>
      </c>
      <c r="D249" s="206" t="s">
        <v>122</v>
      </c>
      <c r="E249" s="207" t="s">
        <v>379</v>
      </c>
      <c r="F249" s="208" t="s">
        <v>380</v>
      </c>
      <c r="G249" s="209" t="s">
        <v>135</v>
      </c>
      <c r="H249" s="210">
        <v>11</v>
      </c>
      <c r="I249" s="211"/>
      <c r="J249" s="212">
        <f>ROUND(I249*H249,2)</f>
        <v>0</v>
      </c>
      <c r="K249" s="208" t="s">
        <v>126</v>
      </c>
      <c r="L249" s="46"/>
      <c r="M249" s="213" t="s">
        <v>19</v>
      </c>
      <c r="N249" s="214" t="s">
        <v>46</v>
      </c>
      <c r="O249" s="86"/>
      <c r="P249" s="215">
        <f>O249*H249</f>
        <v>0</v>
      </c>
      <c r="Q249" s="215">
        <v>0.15539952000000001</v>
      </c>
      <c r="R249" s="215">
        <f>Q249*H249</f>
        <v>1.7093947200000002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127</v>
      </c>
      <c r="AT249" s="217" t="s">
        <v>122</v>
      </c>
      <c r="AU249" s="217" t="s">
        <v>84</v>
      </c>
      <c r="AY249" s="19" t="s">
        <v>120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82</v>
      </c>
      <c r="BK249" s="218">
        <f>ROUND(I249*H249,2)</f>
        <v>0</v>
      </c>
      <c r="BL249" s="19" t="s">
        <v>127</v>
      </c>
      <c r="BM249" s="217" t="s">
        <v>381</v>
      </c>
    </row>
    <row r="250" s="2" customFormat="1">
      <c r="A250" s="40"/>
      <c r="B250" s="41"/>
      <c r="C250" s="42"/>
      <c r="D250" s="219" t="s">
        <v>129</v>
      </c>
      <c r="E250" s="42"/>
      <c r="F250" s="220" t="s">
        <v>382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129</v>
      </c>
      <c r="AU250" s="19" t="s">
        <v>84</v>
      </c>
    </row>
    <row r="251" s="14" customFormat="1">
      <c r="A251" s="14"/>
      <c r="B251" s="236"/>
      <c r="C251" s="237"/>
      <c r="D251" s="226" t="s">
        <v>131</v>
      </c>
      <c r="E251" s="238" t="s">
        <v>19</v>
      </c>
      <c r="F251" s="239" t="s">
        <v>266</v>
      </c>
      <c r="G251" s="237"/>
      <c r="H251" s="238" t="s">
        <v>19</v>
      </c>
      <c r="I251" s="240"/>
      <c r="J251" s="237"/>
      <c r="K251" s="237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131</v>
      </c>
      <c r="AU251" s="245" t="s">
        <v>84</v>
      </c>
      <c r="AV251" s="14" t="s">
        <v>82</v>
      </c>
      <c r="AW251" s="14" t="s">
        <v>37</v>
      </c>
      <c r="AX251" s="14" t="s">
        <v>75</v>
      </c>
      <c r="AY251" s="245" t="s">
        <v>120</v>
      </c>
    </row>
    <row r="252" s="13" customFormat="1">
      <c r="A252" s="13"/>
      <c r="B252" s="224"/>
      <c r="C252" s="225"/>
      <c r="D252" s="226" t="s">
        <v>131</v>
      </c>
      <c r="E252" s="227" t="s">
        <v>19</v>
      </c>
      <c r="F252" s="228" t="s">
        <v>383</v>
      </c>
      <c r="G252" s="225"/>
      <c r="H252" s="229">
        <v>6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131</v>
      </c>
      <c r="AU252" s="235" t="s">
        <v>84</v>
      </c>
      <c r="AV252" s="13" t="s">
        <v>84</v>
      </c>
      <c r="AW252" s="13" t="s">
        <v>37</v>
      </c>
      <c r="AX252" s="13" t="s">
        <v>75</v>
      </c>
      <c r="AY252" s="235" t="s">
        <v>120</v>
      </c>
    </row>
    <row r="253" s="13" customFormat="1">
      <c r="A253" s="13"/>
      <c r="B253" s="224"/>
      <c r="C253" s="225"/>
      <c r="D253" s="226" t="s">
        <v>131</v>
      </c>
      <c r="E253" s="227" t="s">
        <v>19</v>
      </c>
      <c r="F253" s="228" t="s">
        <v>384</v>
      </c>
      <c r="G253" s="225"/>
      <c r="H253" s="229">
        <v>5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131</v>
      </c>
      <c r="AU253" s="235" t="s">
        <v>84</v>
      </c>
      <c r="AV253" s="13" t="s">
        <v>84</v>
      </c>
      <c r="AW253" s="13" t="s">
        <v>37</v>
      </c>
      <c r="AX253" s="13" t="s">
        <v>75</v>
      </c>
      <c r="AY253" s="235" t="s">
        <v>120</v>
      </c>
    </row>
    <row r="254" s="16" customFormat="1">
      <c r="A254" s="16"/>
      <c r="B254" s="257"/>
      <c r="C254" s="258"/>
      <c r="D254" s="226" t="s">
        <v>131</v>
      </c>
      <c r="E254" s="259" t="s">
        <v>19</v>
      </c>
      <c r="F254" s="260" t="s">
        <v>157</v>
      </c>
      <c r="G254" s="258"/>
      <c r="H254" s="261">
        <v>11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7" t="s">
        <v>131</v>
      </c>
      <c r="AU254" s="267" t="s">
        <v>84</v>
      </c>
      <c r="AV254" s="16" t="s">
        <v>127</v>
      </c>
      <c r="AW254" s="16" t="s">
        <v>37</v>
      </c>
      <c r="AX254" s="16" t="s">
        <v>82</v>
      </c>
      <c r="AY254" s="267" t="s">
        <v>120</v>
      </c>
    </row>
    <row r="255" s="2" customFormat="1" ht="16.5" customHeight="1">
      <c r="A255" s="40"/>
      <c r="B255" s="41"/>
      <c r="C255" s="268" t="s">
        <v>385</v>
      </c>
      <c r="D255" s="268" t="s">
        <v>204</v>
      </c>
      <c r="E255" s="269" t="s">
        <v>386</v>
      </c>
      <c r="F255" s="270" t="s">
        <v>387</v>
      </c>
      <c r="G255" s="271" t="s">
        <v>135</v>
      </c>
      <c r="H255" s="272">
        <v>6</v>
      </c>
      <c r="I255" s="273"/>
      <c r="J255" s="274">
        <f>ROUND(I255*H255,2)</f>
        <v>0</v>
      </c>
      <c r="K255" s="270" t="s">
        <v>126</v>
      </c>
      <c r="L255" s="275"/>
      <c r="M255" s="276" t="s">
        <v>19</v>
      </c>
      <c r="N255" s="277" t="s">
        <v>46</v>
      </c>
      <c r="O255" s="86"/>
      <c r="P255" s="215">
        <f>O255*H255</f>
        <v>0</v>
      </c>
      <c r="Q255" s="215">
        <v>0.055</v>
      </c>
      <c r="R255" s="215">
        <f>Q255*H255</f>
        <v>0.33000000000000002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181</v>
      </c>
      <c r="AT255" s="217" t="s">
        <v>204</v>
      </c>
      <c r="AU255" s="217" t="s">
        <v>84</v>
      </c>
      <c r="AY255" s="19" t="s">
        <v>120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82</v>
      </c>
      <c r="BK255" s="218">
        <f>ROUND(I255*H255,2)</f>
        <v>0</v>
      </c>
      <c r="BL255" s="19" t="s">
        <v>127</v>
      </c>
      <c r="BM255" s="217" t="s">
        <v>388</v>
      </c>
    </row>
    <row r="256" s="2" customFormat="1">
      <c r="A256" s="40"/>
      <c r="B256" s="41"/>
      <c r="C256" s="42"/>
      <c r="D256" s="219" t="s">
        <v>129</v>
      </c>
      <c r="E256" s="42"/>
      <c r="F256" s="220" t="s">
        <v>389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129</v>
      </c>
      <c r="AU256" s="19" t="s">
        <v>84</v>
      </c>
    </row>
    <row r="257" s="13" customFormat="1">
      <c r="A257" s="13"/>
      <c r="B257" s="224"/>
      <c r="C257" s="225"/>
      <c r="D257" s="226" t="s">
        <v>131</v>
      </c>
      <c r="E257" s="227" t="s">
        <v>19</v>
      </c>
      <c r="F257" s="228" t="s">
        <v>383</v>
      </c>
      <c r="G257" s="225"/>
      <c r="H257" s="229">
        <v>6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131</v>
      </c>
      <c r="AU257" s="235" t="s">
        <v>84</v>
      </c>
      <c r="AV257" s="13" t="s">
        <v>84</v>
      </c>
      <c r="AW257" s="13" t="s">
        <v>37</v>
      </c>
      <c r="AX257" s="13" t="s">
        <v>82</v>
      </c>
      <c r="AY257" s="235" t="s">
        <v>120</v>
      </c>
    </row>
    <row r="258" s="2" customFormat="1" ht="16.5" customHeight="1">
      <c r="A258" s="40"/>
      <c r="B258" s="41"/>
      <c r="C258" s="268" t="s">
        <v>390</v>
      </c>
      <c r="D258" s="268" t="s">
        <v>204</v>
      </c>
      <c r="E258" s="269" t="s">
        <v>391</v>
      </c>
      <c r="F258" s="270" t="s">
        <v>392</v>
      </c>
      <c r="G258" s="271" t="s">
        <v>135</v>
      </c>
      <c r="H258" s="272">
        <v>5</v>
      </c>
      <c r="I258" s="273"/>
      <c r="J258" s="274">
        <f>ROUND(I258*H258,2)</f>
        <v>0</v>
      </c>
      <c r="K258" s="270" t="s">
        <v>126</v>
      </c>
      <c r="L258" s="275"/>
      <c r="M258" s="276" t="s">
        <v>19</v>
      </c>
      <c r="N258" s="277" t="s">
        <v>46</v>
      </c>
      <c r="O258" s="86"/>
      <c r="P258" s="215">
        <f>O258*H258</f>
        <v>0</v>
      </c>
      <c r="Q258" s="215">
        <v>0.065670000000000006</v>
      </c>
      <c r="R258" s="215">
        <f>Q258*H258</f>
        <v>0.32835000000000003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181</v>
      </c>
      <c r="AT258" s="217" t="s">
        <v>204</v>
      </c>
      <c r="AU258" s="217" t="s">
        <v>84</v>
      </c>
      <c r="AY258" s="19" t="s">
        <v>120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82</v>
      </c>
      <c r="BK258" s="218">
        <f>ROUND(I258*H258,2)</f>
        <v>0</v>
      </c>
      <c r="BL258" s="19" t="s">
        <v>127</v>
      </c>
      <c r="BM258" s="217" t="s">
        <v>393</v>
      </c>
    </row>
    <row r="259" s="2" customFormat="1">
      <c r="A259" s="40"/>
      <c r="B259" s="41"/>
      <c r="C259" s="42"/>
      <c r="D259" s="219" t="s">
        <v>129</v>
      </c>
      <c r="E259" s="42"/>
      <c r="F259" s="220" t="s">
        <v>394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129</v>
      </c>
      <c r="AU259" s="19" t="s">
        <v>84</v>
      </c>
    </row>
    <row r="260" s="13" customFormat="1">
      <c r="A260" s="13"/>
      <c r="B260" s="224"/>
      <c r="C260" s="225"/>
      <c r="D260" s="226" t="s">
        <v>131</v>
      </c>
      <c r="E260" s="227" t="s">
        <v>19</v>
      </c>
      <c r="F260" s="228" t="s">
        <v>384</v>
      </c>
      <c r="G260" s="225"/>
      <c r="H260" s="229">
        <v>5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131</v>
      </c>
      <c r="AU260" s="235" t="s">
        <v>84</v>
      </c>
      <c r="AV260" s="13" t="s">
        <v>84</v>
      </c>
      <c r="AW260" s="13" t="s">
        <v>37</v>
      </c>
      <c r="AX260" s="13" t="s">
        <v>82</v>
      </c>
      <c r="AY260" s="235" t="s">
        <v>120</v>
      </c>
    </row>
    <row r="261" s="2" customFormat="1" ht="24.15" customHeight="1">
      <c r="A261" s="40"/>
      <c r="B261" s="41"/>
      <c r="C261" s="206" t="s">
        <v>395</v>
      </c>
      <c r="D261" s="206" t="s">
        <v>122</v>
      </c>
      <c r="E261" s="207" t="s">
        <v>396</v>
      </c>
      <c r="F261" s="208" t="s">
        <v>397</v>
      </c>
      <c r="G261" s="209" t="s">
        <v>135</v>
      </c>
      <c r="H261" s="210">
        <v>598</v>
      </c>
      <c r="I261" s="211"/>
      <c r="J261" s="212">
        <f>ROUND(I261*H261,2)</f>
        <v>0</v>
      </c>
      <c r="K261" s="208" t="s">
        <v>126</v>
      </c>
      <c r="L261" s="46"/>
      <c r="M261" s="213" t="s">
        <v>19</v>
      </c>
      <c r="N261" s="214" t="s">
        <v>46</v>
      </c>
      <c r="O261" s="86"/>
      <c r="P261" s="215">
        <f>O261*H261</f>
        <v>0</v>
      </c>
      <c r="Q261" s="215">
        <v>0.12949959999999999</v>
      </c>
      <c r="R261" s="215">
        <f>Q261*H261</f>
        <v>77.440760799999993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127</v>
      </c>
      <c r="AT261" s="217" t="s">
        <v>122</v>
      </c>
      <c r="AU261" s="217" t="s">
        <v>84</v>
      </c>
      <c r="AY261" s="19" t="s">
        <v>120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82</v>
      </c>
      <c r="BK261" s="218">
        <f>ROUND(I261*H261,2)</f>
        <v>0</v>
      </c>
      <c r="BL261" s="19" t="s">
        <v>127</v>
      </c>
      <c r="BM261" s="217" t="s">
        <v>398</v>
      </c>
    </row>
    <row r="262" s="2" customFormat="1">
      <c r="A262" s="40"/>
      <c r="B262" s="41"/>
      <c r="C262" s="42"/>
      <c r="D262" s="219" t="s">
        <v>129</v>
      </c>
      <c r="E262" s="42"/>
      <c r="F262" s="220" t="s">
        <v>399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129</v>
      </c>
      <c r="AU262" s="19" t="s">
        <v>84</v>
      </c>
    </row>
    <row r="263" s="14" customFormat="1">
      <c r="A263" s="14"/>
      <c r="B263" s="236"/>
      <c r="C263" s="237"/>
      <c r="D263" s="226" t="s">
        <v>131</v>
      </c>
      <c r="E263" s="238" t="s">
        <v>19</v>
      </c>
      <c r="F263" s="239" t="s">
        <v>266</v>
      </c>
      <c r="G263" s="237"/>
      <c r="H263" s="238" t="s">
        <v>19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131</v>
      </c>
      <c r="AU263" s="245" t="s">
        <v>84</v>
      </c>
      <c r="AV263" s="14" t="s">
        <v>82</v>
      </c>
      <c r="AW263" s="14" t="s">
        <v>37</v>
      </c>
      <c r="AX263" s="14" t="s">
        <v>75</v>
      </c>
      <c r="AY263" s="245" t="s">
        <v>120</v>
      </c>
    </row>
    <row r="264" s="13" customFormat="1">
      <c r="A264" s="13"/>
      <c r="B264" s="224"/>
      <c r="C264" s="225"/>
      <c r="D264" s="226" t="s">
        <v>131</v>
      </c>
      <c r="E264" s="227" t="s">
        <v>19</v>
      </c>
      <c r="F264" s="228" t="s">
        <v>400</v>
      </c>
      <c r="G264" s="225"/>
      <c r="H264" s="229">
        <v>598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131</v>
      </c>
      <c r="AU264" s="235" t="s">
        <v>84</v>
      </c>
      <c r="AV264" s="13" t="s">
        <v>84</v>
      </c>
      <c r="AW264" s="13" t="s">
        <v>37</v>
      </c>
      <c r="AX264" s="13" t="s">
        <v>82</v>
      </c>
      <c r="AY264" s="235" t="s">
        <v>120</v>
      </c>
    </row>
    <row r="265" s="2" customFormat="1" ht="16.5" customHeight="1">
      <c r="A265" s="40"/>
      <c r="B265" s="41"/>
      <c r="C265" s="268" t="s">
        <v>401</v>
      </c>
      <c r="D265" s="268" t="s">
        <v>204</v>
      </c>
      <c r="E265" s="269" t="s">
        <v>402</v>
      </c>
      <c r="F265" s="270" t="s">
        <v>403</v>
      </c>
      <c r="G265" s="271" t="s">
        <v>135</v>
      </c>
      <c r="H265" s="272">
        <v>622.15899999999999</v>
      </c>
      <c r="I265" s="273"/>
      <c r="J265" s="274">
        <f>ROUND(I265*H265,2)</f>
        <v>0</v>
      </c>
      <c r="K265" s="270" t="s">
        <v>126</v>
      </c>
      <c r="L265" s="275"/>
      <c r="M265" s="276" t="s">
        <v>19</v>
      </c>
      <c r="N265" s="277" t="s">
        <v>46</v>
      </c>
      <c r="O265" s="86"/>
      <c r="P265" s="215">
        <f>O265*H265</f>
        <v>0</v>
      </c>
      <c r="Q265" s="215">
        <v>0.056120000000000003</v>
      </c>
      <c r="R265" s="215">
        <f>Q265*H265</f>
        <v>34.915563079999998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181</v>
      </c>
      <c r="AT265" s="217" t="s">
        <v>204</v>
      </c>
      <c r="AU265" s="217" t="s">
        <v>84</v>
      </c>
      <c r="AY265" s="19" t="s">
        <v>120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127</v>
      </c>
      <c r="BM265" s="217" t="s">
        <v>404</v>
      </c>
    </row>
    <row r="266" s="2" customFormat="1">
      <c r="A266" s="40"/>
      <c r="B266" s="41"/>
      <c r="C266" s="42"/>
      <c r="D266" s="219" t="s">
        <v>129</v>
      </c>
      <c r="E266" s="42"/>
      <c r="F266" s="220" t="s">
        <v>405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129</v>
      </c>
      <c r="AU266" s="19" t="s">
        <v>84</v>
      </c>
    </row>
    <row r="267" s="13" customFormat="1">
      <c r="A267" s="13"/>
      <c r="B267" s="224"/>
      <c r="C267" s="225"/>
      <c r="D267" s="226" t="s">
        <v>131</v>
      </c>
      <c r="E267" s="227" t="s">
        <v>19</v>
      </c>
      <c r="F267" s="228" t="s">
        <v>406</v>
      </c>
      <c r="G267" s="225"/>
      <c r="H267" s="229">
        <v>598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131</v>
      </c>
      <c r="AU267" s="235" t="s">
        <v>84</v>
      </c>
      <c r="AV267" s="13" t="s">
        <v>84</v>
      </c>
      <c r="AW267" s="13" t="s">
        <v>37</v>
      </c>
      <c r="AX267" s="13" t="s">
        <v>75</v>
      </c>
      <c r="AY267" s="235" t="s">
        <v>120</v>
      </c>
    </row>
    <row r="268" s="15" customFormat="1">
      <c r="A268" s="15"/>
      <c r="B268" s="246"/>
      <c r="C268" s="247"/>
      <c r="D268" s="226" t="s">
        <v>131</v>
      </c>
      <c r="E268" s="248" t="s">
        <v>19</v>
      </c>
      <c r="F268" s="249" t="s">
        <v>154</v>
      </c>
      <c r="G268" s="247"/>
      <c r="H268" s="250">
        <v>598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131</v>
      </c>
      <c r="AU268" s="256" t="s">
        <v>84</v>
      </c>
      <c r="AV268" s="15" t="s">
        <v>139</v>
      </c>
      <c r="AW268" s="15" t="s">
        <v>37</v>
      </c>
      <c r="AX268" s="15" t="s">
        <v>75</v>
      </c>
      <c r="AY268" s="256" t="s">
        <v>120</v>
      </c>
    </row>
    <row r="269" s="13" customFormat="1">
      <c r="A269" s="13"/>
      <c r="B269" s="224"/>
      <c r="C269" s="225"/>
      <c r="D269" s="226" t="s">
        <v>131</v>
      </c>
      <c r="E269" s="227" t="s">
        <v>19</v>
      </c>
      <c r="F269" s="228" t="s">
        <v>407</v>
      </c>
      <c r="G269" s="225"/>
      <c r="H269" s="229">
        <v>609.96000000000004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131</v>
      </c>
      <c r="AU269" s="235" t="s">
        <v>84</v>
      </c>
      <c r="AV269" s="13" t="s">
        <v>84</v>
      </c>
      <c r="AW269" s="13" t="s">
        <v>37</v>
      </c>
      <c r="AX269" s="13" t="s">
        <v>82</v>
      </c>
      <c r="AY269" s="235" t="s">
        <v>120</v>
      </c>
    </row>
    <row r="270" s="13" customFormat="1">
      <c r="A270" s="13"/>
      <c r="B270" s="224"/>
      <c r="C270" s="225"/>
      <c r="D270" s="226" t="s">
        <v>131</v>
      </c>
      <c r="E270" s="225"/>
      <c r="F270" s="228" t="s">
        <v>408</v>
      </c>
      <c r="G270" s="225"/>
      <c r="H270" s="229">
        <v>622.15899999999999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131</v>
      </c>
      <c r="AU270" s="235" t="s">
        <v>84</v>
      </c>
      <c r="AV270" s="13" t="s">
        <v>84</v>
      </c>
      <c r="AW270" s="13" t="s">
        <v>4</v>
      </c>
      <c r="AX270" s="13" t="s">
        <v>82</v>
      </c>
      <c r="AY270" s="235" t="s">
        <v>120</v>
      </c>
    </row>
    <row r="271" s="2" customFormat="1" ht="16.5" customHeight="1">
      <c r="A271" s="40"/>
      <c r="B271" s="41"/>
      <c r="C271" s="206" t="s">
        <v>409</v>
      </c>
      <c r="D271" s="206" t="s">
        <v>122</v>
      </c>
      <c r="E271" s="207" t="s">
        <v>410</v>
      </c>
      <c r="F271" s="208" t="s">
        <v>411</v>
      </c>
      <c r="G271" s="209" t="s">
        <v>147</v>
      </c>
      <c r="H271" s="210">
        <v>21.524999999999999</v>
      </c>
      <c r="I271" s="211"/>
      <c r="J271" s="212">
        <f>ROUND(I271*H271,2)</f>
        <v>0</v>
      </c>
      <c r="K271" s="208" t="s">
        <v>126</v>
      </c>
      <c r="L271" s="46"/>
      <c r="M271" s="213" t="s">
        <v>19</v>
      </c>
      <c r="N271" s="214" t="s">
        <v>46</v>
      </c>
      <c r="O271" s="86"/>
      <c r="P271" s="215">
        <f>O271*H271</f>
        <v>0</v>
      </c>
      <c r="Q271" s="215">
        <v>2.2563399999999998</v>
      </c>
      <c r="R271" s="215">
        <f>Q271*H271</f>
        <v>48.567718499999991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127</v>
      </c>
      <c r="AT271" s="217" t="s">
        <v>122</v>
      </c>
      <c r="AU271" s="217" t="s">
        <v>84</v>
      </c>
      <c r="AY271" s="19" t="s">
        <v>120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82</v>
      </c>
      <c r="BK271" s="218">
        <f>ROUND(I271*H271,2)</f>
        <v>0</v>
      </c>
      <c r="BL271" s="19" t="s">
        <v>127</v>
      </c>
      <c r="BM271" s="217" t="s">
        <v>412</v>
      </c>
    </row>
    <row r="272" s="2" customFormat="1">
      <c r="A272" s="40"/>
      <c r="B272" s="41"/>
      <c r="C272" s="42"/>
      <c r="D272" s="219" t="s">
        <v>129</v>
      </c>
      <c r="E272" s="42"/>
      <c r="F272" s="220" t="s">
        <v>413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129</v>
      </c>
      <c r="AU272" s="19" t="s">
        <v>84</v>
      </c>
    </row>
    <row r="273" s="14" customFormat="1">
      <c r="A273" s="14"/>
      <c r="B273" s="236"/>
      <c r="C273" s="237"/>
      <c r="D273" s="226" t="s">
        <v>131</v>
      </c>
      <c r="E273" s="238" t="s">
        <v>19</v>
      </c>
      <c r="F273" s="239" t="s">
        <v>414</v>
      </c>
      <c r="G273" s="237"/>
      <c r="H273" s="238" t="s">
        <v>19</v>
      </c>
      <c r="I273" s="240"/>
      <c r="J273" s="237"/>
      <c r="K273" s="237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131</v>
      </c>
      <c r="AU273" s="245" t="s">
        <v>84</v>
      </c>
      <c r="AV273" s="14" t="s">
        <v>82</v>
      </c>
      <c r="AW273" s="14" t="s">
        <v>37</v>
      </c>
      <c r="AX273" s="14" t="s">
        <v>75</v>
      </c>
      <c r="AY273" s="245" t="s">
        <v>120</v>
      </c>
    </row>
    <row r="274" s="13" customFormat="1">
      <c r="A274" s="13"/>
      <c r="B274" s="224"/>
      <c r="C274" s="225"/>
      <c r="D274" s="226" t="s">
        <v>131</v>
      </c>
      <c r="E274" s="227" t="s">
        <v>19</v>
      </c>
      <c r="F274" s="228" t="s">
        <v>415</v>
      </c>
      <c r="G274" s="225"/>
      <c r="H274" s="229">
        <v>0.38500000000000001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131</v>
      </c>
      <c r="AU274" s="235" t="s">
        <v>84</v>
      </c>
      <c r="AV274" s="13" t="s">
        <v>84</v>
      </c>
      <c r="AW274" s="13" t="s">
        <v>37</v>
      </c>
      <c r="AX274" s="13" t="s">
        <v>75</v>
      </c>
      <c r="AY274" s="235" t="s">
        <v>120</v>
      </c>
    </row>
    <row r="275" s="13" customFormat="1">
      <c r="A275" s="13"/>
      <c r="B275" s="224"/>
      <c r="C275" s="225"/>
      <c r="D275" s="226" t="s">
        <v>131</v>
      </c>
      <c r="E275" s="227" t="s">
        <v>19</v>
      </c>
      <c r="F275" s="228" t="s">
        <v>416</v>
      </c>
      <c r="G275" s="225"/>
      <c r="H275" s="229">
        <v>17.940000000000001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131</v>
      </c>
      <c r="AU275" s="235" t="s">
        <v>84</v>
      </c>
      <c r="AV275" s="13" t="s">
        <v>84</v>
      </c>
      <c r="AW275" s="13" t="s">
        <v>37</v>
      </c>
      <c r="AX275" s="13" t="s">
        <v>75</v>
      </c>
      <c r="AY275" s="235" t="s">
        <v>120</v>
      </c>
    </row>
    <row r="276" s="15" customFormat="1">
      <c r="A276" s="15"/>
      <c r="B276" s="246"/>
      <c r="C276" s="247"/>
      <c r="D276" s="226" t="s">
        <v>131</v>
      </c>
      <c r="E276" s="248" t="s">
        <v>19</v>
      </c>
      <c r="F276" s="249" t="s">
        <v>154</v>
      </c>
      <c r="G276" s="247"/>
      <c r="H276" s="250">
        <v>18.325000000000003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6" t="s">
        <v>131</v>
      </c>
      <c r="AU276" s="256" t="s">
        <v>84</v>
      </c>
      <c r="AV276" s="15" t="s">
        <v>139</v>
      </c>
      <c r="AW276" s="15" t="s">
        <v>37</v>
      </c>
      <c r="AX276" s="15" t="s">
        <v>75</v>
      </c>
      <c r="AY276" s="256" t="s">
        <v>120</v>
      </c>
    </row>
    <row r="277" s="13" customFormat="1">
      <c r="A277" s="13"/>
      <c r="B277" s="224"/>
      <c r="C277" s="225"/>
      <c r="D277" s="226" t="s">
        <v>131</v>
      </c>
      <c r="E277" s="227" t="s">
        <v>19</v>
      </c>
      <c r="F277" s="228" t="s">
        <v>417</v>
      </c>
      <c r="G277" s="225"/>
      <c r="H277" s="229">
        <v>3.2000000000000002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131</v>
      </c>
      <c r="AU277" s="235" t="s">
        <v>84</v>
      </c>
      <c r="AV277" s="13" t="s">
        <v>84</v>
      </c>
      <c r="AW277" s="13" t="s">
        <v>37</v>
      </c>
      <c r="AX277" s="13" t="s">
        <v>75</v>
      </c>
      <c r="AY277" s="235" t="s">
        <v>120</v>
      </c>
    </row>
    <row r="278" s="16" customFormat="1">
      <c r="A278" s="16"/>
      <c r="B278" s="257"/>
      <c r="C278" s="258"/>
      <c r="D278" s="226" t="s">
        <v>131</v>
      </c>
      <c r="E278" s="259" t="s">
        <v>19</v>
      </c>
      <c r="F278" s="260" t="s">
        <v>157</v>
      </c>
      <c r="G278" s="258"/>
      <c r="H278" s="261">
        <v>21.525000000000002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67" t="s">
        <v>131</v>
      </c>
      <c r="AU278" s="267" t="s">
        <v>84</v>
      </c>
      <c r="AV278" s="16" t="s">
        <v>127</v>
      </c>
      <c r="AW278" s="16" t="s">
        <v>37</v>
      </c>
      <c r="AX278" s="16" t="s">
        <v>82</v>
      </c>
      <c r="AY278" s="267" t="s">
        <v>120</v>
      </c>
    </row>
    <row r="279" s="2" customFormat="1" ht="24.15" customHeight="1">
      <c r="A279" s="40"/>
      <c r="B279" s="41"/>
      <c r="C279" s="206" t="s">
        <v>418</v>
      </c>
      <c r="D279" s="206" t="s">
        <v>122</v>
      </c>
      <c r="E279" s="207" t="s">
        <v>419</v>
      </c>
      <c r="F279" s="208" t="s">
        <v>420</v>
      </c>
      <c r="G279" s="209" t="s">
        <v>352</v>
      </c>
      <c r="H279" s="210">
        <v>1</v>
      </c>
      <c r="I279" s="211"/>
      <c r="J279" s="212">
        <f>ROUND(I279*H279,2)</f>
        <v>0</v>
      </c>
      <c r="K279" s="208" t="s">
        <v>126</v>
      </c>
      <c r="L279" s="46"/>
      <c r="M279" s="213" t="s">
        <v>19</v>
      </c>
      <c r="N279" s="214" t="s">
        <v>46</v>
      </c>
      <c r="O279" s="86"/>
      <c r="P279" s="215">
        <f>O279*H279</f>
        <v>0</v>
      </c>
      <c r="Q279" s="215">
        <v>9.8950047399999992</v>
      </c>
      <c r="R279" s="215">
        <f>Q279*H279</f>
        <v>9.8950047399999992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127</v>
      </c>
      <c r="AT279" s="217" t="s">
        <v>122</v>
      </c>
      <c r="AU279" s="217" t="s">
        <v>84</v>
      </c>
      <c r="AY279" s="19" t="s">
        <v>120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82</v>
      </c>
      <c r="BK279" s="218">
        <f>ROUND(I279*H279,2)</f>
        <v>0</v>
      </c>
      <c r="BL279" s="19" t="s">
        <v>127</v>
      </c>
      <c r="BM279" s="217" t="s">
        <v>421</v>
      </c>
    </row>
    <row r="280" s="2" customFormat="1">
      <c r="A280" s="40"/>
      <c r="B280" s="41"/>
      <c r="C280" s="42"/>
      <c r="D280" s="219" t="s">
        <v>129</v>
      </c>
      <c r="E280" s="42"/>
      <c r="F280" s="220" t="s">
        <v>422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129</v>
      </c>
      <c r="AU280" s="19" t="s">
        <v>84</v>
      </c>
    </row>
    <row r="281" s="14" customFormat="1">
      <c r="A281" s="14"/>
      <c r="B281" s="236"/>
      <c r="C281" s="237"/>
      <c r="D281" s="226" t="s">
        <v>131</v>
      </c>
      <c r="E281" s="238" t="s">
        <v>19</v>
      </c>
      <c r="F281" s="239" t="s">
        <v>266</v>
      </c>
      <c r="G281" s="237"/>
      <c r="H281" s="238" t="s">
        <v>19</v>
      </c>
      <c r="I281" s="240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131</v>
      </c>
      <c r="AU281" s="245" t="s">
        <v>84</v>
      </c>
      <c r="AV281" s="14" t="s">
        <v>82</v>
      </c>
      <c r="AW281" s="14" t="s">
        <v>37</v>
      </c>
      <c r="AX281" s="14" t="s">
        <v>75</v>
      </c>
      <c r="AY281" s="245" t="s">
        <v>120</v>
      </c>
    </row>
    <row r="282" s="13" customFormat="1">
      <c r="A282" s="13"/>
      <c r="B282" s="224"/>
      <c r="C282" s="225"/>
      <c r="D282" s="226" t="s">
        <v>131</v>
      </c>
      <c r="E282" s="227" t="s">
        <v>19</v>
      </c>
      <c r="F282" s="228" t="s">
        <v>423</v>
      </c>
      <c r="G282" s="225"/>
      <c r="H282" s="229">
        <v>1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131</v>
      </c>
      <c r="AU282" s="235" t="s">
        <v>84</v>
      </c>
      <c r="AV282" s="13" t="s">
        <v>84</v>
      </c>
      <c r="AW282" s="13" t="s">
        <v>37</v>
      </c>
      <c r="AX282" s="13" t="s">
        <v>75</v>
      </c>
      <c r="AY282" s="235" t="s">
        <v>120</v>
      </c>
    </row>
    <row r="283" s="16" customFormat="1">
      <c r="A283" s="16"/>
      <c r="B283" s="257"/>
      <c r="C283" s="258"/>
      <c r="D283" s="226" t="s">
        <v>131</v>
      </c>
      <c r="E283" s="259" t="s">
        <v>19</v>
      </c>
      <c r="F283" s="260" t="s">
        <v>157</v>
      </c>
      <c r="G283" s="258"/>
      <c r="H283" s="261">
        <v>1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67" t="s">
        <v>131</v>
      </c>
      <c r="AU283" s="267" t="s">
        <v>84</v>
      </c>
      <c r="AV283" s="16" t="s">
        <v>127</v>
      </c>
      <c r="AW283" s="16" t="s">
        <v>37</v>
      </c>
      <c r="AX283" s="16" t="s">
        <v>82</v>
      </c>
      <c r="AY283" s="267" t="s">
        <v>120</v>
      </c>
    </row>
    <row r="284" s="2" customFormat="1" ht="21.75" customHeight="1">
      <c r="A284" s="40"/>
      <c r="B284" s="41"/>
      <c r="C284" s="206" t="s">
        <v>424</v>
      </c>
      <c r="D284" s="206" t="s">
        <v>122</v>
      </c>
      <c r="E284" s="207" t="s">
        <v>425</v>
      </c>
      <c r="F284" s="208" t="s">
        <v>426</v>
      </c>
      <c r="G284" s="209" t="s">
        <v>352</v>
      </c>
      <c r="H284" s="210">
        <v>2</v>
      </c>
      <c r="I284" s="211"/>
      <c r="J284" s="212">
        <f>ROUND(I284*H284,2)</f>
        <v>0</v>
      </c>
      <c r="K284" s="208" t="s">
        <v>126</v>
      </c>
      <c r="L284" s="46"/>
      <c r="M284" s="213" t="s">
        <v>19</v>
      </c>
      <c r="N284" s="214" t="s">
        <v>46</v>
      </c>
      <c r="O284" s="86"/>
      <c r="P284" s="215">
        <f>O284*H284</f>
        <v>0</v>
      </c>
      <c r="Q284" s="215">
        <v>16.751422608999999</v>
      </c>
      <c r="R284" s="215">
        <f>Q284*H284</f>
        <v>33.502845217999997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127</v>
      </c>
      <c r="AT284" s="217" t="s">
        <v>122</v>
      </c>
      <c r="AU284" s="217" t="s">
        <v>84</v>
      </c>
      <c r="AY284" s="19" t="s">
        <v>120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127</v>
      </c>
      <c r="BM284" s="217" t="s">
        <v>427</v>
      </c>
    </row>
    <row r="285" s="2" customFormat="1">
      <c r="A285" s="40"/>
      <c r="B285" s="41"/>
      <c r="C285" s="42"/>
      <c r="D285" s="219" t="s">
        <v>129</v>
      </c>
      <c r="E285" s="42"/>
      <c r="F285" s="220" t="s">
        <v>428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129</v>
      </c>
      <c r="AU285" s="19" t="s">
        <v>84</v>
      </c>
    </row>
    <row r="286" s="14" customFormat="1">
      <c r="A286" s="14"/>
      <c r="B286" s="236"/>
      <c r="C286" s="237"/>
      <c r="D286" s="226" t="s">
        <v>131</v>
      </c>
      <c r="E286" s="238" t="s">
        <v>19</v>
      </c>
      <c r="F286" s="239" t="s">
        <v>266</v>
      </c>
      <c r="G286" s="237"/>
      <c r="H286" s="238" t="s">
        <v>19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131</v>
      </c>
      <c r="AU286" s="245" t="s">
        <v>84</v>
      </c>
      <c r="AV286" s="14" t="s">
        <v>82</v>
      </c>
      <c r="AW286" s="14" t="s">
        <v>37</v>
      </c>
      <c r="AX286" s="14" t="s">
        <v>75</v>
      </c>
      <c r="AY286" s="245" t="s">
        <v>120</v>
      </c>
    </row>
    <row r="287" s="13" customFormat="1">
      <c r="A287" s="13"/>
      <c r="B287" s="224"/>
      <c r="C287" s="225"/>
      <c r="D287" s="226" t="s">
        <v>131</v>
      </c>
      <c r="E287" s="227" t="s">
        <v>19</v>
      </c>
      <c r="F287" s="228" t="s">
        <v>429</v>
      </c>
      <c r="G287" s="225"/>
      <c r="H287" s="229">
        <v>2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131</v>
      </c>
      <c r="AU287" s="235" t="s">
        <v>84</v>
      </c>
      <c r="AV287" s="13" t="s">
        <v>84</v>
      </c>
      <c r="AW287" s="13" t="s">
        <v>37</v>
      </c>
      <c r="AX287" s="13" t="s">
        <v>82</v>
      </c>
      <c r="AY287" s="235" t="s">
        <v>120</v>
      </c>
    </row>
    <row r="288" s="2" customFormat="1" ht="16.5" customHeight="1">
      <c r="A288" s="40"/>
      <c r="B288" s="41"/>
      <c r="C288" s="206" t="s">
        <v>430</v>
      </c>
      <c r="D288" s="206" t="s">
        <v>122</v>
      </c>
      <c r="E288" s="207" t="s">
        <v>431</v>
      </c>
      <c r="F288" s="208" t="s">
        <v>432</v>
      </c>
      <c r="G288" s="209" t="s">
        <v>135</v>
      </c>
      <c r="H288" s="210">
        <v>18.5</v>
      </c>
      <c r="I288" s="211"/>
      <c r="J288" s="212">
        <f>ROUND(I288*H288,2)</f>
        <v>0</v>
      </c>
      <c r="K288" s="208" t="s">
        <v>126</v>
      </c>
      <c r="L288" s="46"/>
      <c r="M288" s="213" t="s">
        <v>19</v>
      </c>
      <c r="N288" s="214" t="s">
        <v>46</v>
      </c>
      <c r="O288" s="86"/>
      <c r="P288" s="215">
        <f>O288*H288</f>
        <v>0</v>
      </c>
      <c r="Q288" s="215">
        <v>0.88534690000000005</v>
      </c>
      <c r="R288" s="215">
        <f>Q288*H288</f>
        <v>16.378917650000002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127</v>
      </c>
      <c r="AT288" s="217" t="s">
        <v>122</v>
      </c>
      <c r="AU288" s="217" t="s">
        <v>84</v>
      </c>
      <c r="AY288" s="19" t="s">
        <v>120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82</v>
      </c>
      <c r="BK288" s="218">
        <f>ROUND(I288*H288,2)</f>
        <v>0</v>
      </c>
      <c r="BL288" s="19" t="s">
        <v>127</v>
      </c>
      <c r="BM288" s="217" t="s">
        <v>433</v>
      </c>
    </row>
    <row r="289" s="2" customFormat="1">
      <c r="A289" s="40"/>
      <c r="B289" s="41"/>
      <c r="C289" s="42"/>
      <c r="D289" s="219" t="s">
        <v>129</v>
      </c>
      <c r="E289" s="42"/>
      <c r="F289" s="220" t="s">
        <v>434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129</v>
      </c>
      <c r="AU289" s="19" t="s">
        <v>84</v>
      </c>
    </row>
    <row r="290" s="14" customFormat="1">
      <c r="A290" s="14"/>
      <c r="B290" s="236"/>
      <c r="C290" s="237"/>
      <c r="D290" s="226" t="s">
        <v>131</v>
      </c>
      <c r="E290" s="238" t="s">
        <v>19</v>
      </c>
      <c r="F290" s="239" t="s">
        <v>266</v>
      </c>
      <c r="G290" s="237"/>
      <c r="H290" s="238" t="s">
        <v>19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131</v>
      </c>
      <c r="AU290" s="245" t="s">
        <v>84</v>
      </c>
      <c r="AV290" s="14" t="s">
        <v>82</v>
      </c>
      <c r="AW290" s="14" t="s">
        <v>37</v>
      </c>
      <c r="AX290" s="14" t="s">
        <v>75</v>
      </c>
      <c r="AY290" s="245" t="s">
        <v>120</v>
      </c>
    </row>
    <row r="291" s="13" customFormat="1">
      <c r="A291" s="13"/>
      <c r="B291" s="224"/>
      <c r="C291" s="225"/>
      <c r="D291" s="226" t="s">
        <v>131</v>
      </c>
      <c r="E291" s="227" t="s">
        <v>19</v>
      </c>
      <c r="F291" s="228" t="s">
        <v>435</v>
      </c>
      <c r="G291" s="225"/>
      <c r="H291" s="229">
        <v>17.5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131</v>
      </c>
      <c r="AU291" s="235" t="s">
        <v>84</v>
      </c>
      <c r="AV291" s="13" t="s">
        <v>84</v>
      </c>
      <c r="AW291" s="13" t="s">
        <v>37</v>
      </c>
      <c r="AX291" s="13" t="s">
        <v>75</v>
      </c>
      <c r="AY291" s="235" t="s">
        <v>120</v>
      </c>
    </row>
    <row r="292" s="13" customFormat="1">
      <c r="A292" s="13"/>
      <c r="B292" s="224"/>
      <c r="C292" s="225"/>
      <c r="D292" s="226" t="s">
        <v>131</v>
      </c>
      <c r="E292" s="227" t="s">
        <v>19</v>
      </c>
      <c r="F292" s="228" t="s">
        <v>436</v>
      </c>
      <c r="G292" s="225"/>
      <c r="H292" s="229">
        <v>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131</v>
      </c>
      <c r="AU292" s="235" t="s">
        <v>84</v>
      </c>
      <c r="AV292" s="13" t="s">
        <v>84</v>
      </c>
      <c r="AW292" s="13" t="s">
        <v>37</v>
      </c>
      <c r="AX292" s="13" t="s">
        <v>75</v>
      </c>
      <c r="AY292" s="235" t="s">
        <v>120</v>
      </c>
    </row>
    <row r="293" s="16" customFormat="1">
      <c r="A293" s="16"/>
      <c r="B293" s="257"/>
      <c r="C293" s="258"/>
      <c r="D293" s="226" t="s">
        <v>131</v>
      </c>
      <c r="E293" s="259" t="s">
        <v>19</v>
      </c>
      <c r="F293" s="260" t="s">
        <v>157</v>
      </c>
      <c r="G293" s="258"/>
      <c r="H293" s="261">
        <v>18.5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67" t="s">
        <v>131</v>
      </c>
      <c r="AU293" s="267" t="s">
        <v>84</v>
      </c>
      <c r="AV293" s="16" t="s">
        <v>127</v>
      </c>
      <c r="AW293" s="16" t="s">
        <v>37</v>
      </c>
      <c r="AX293" s="16" t="s">
        <v>82</v>
      </c>
      <c r="AY293" s="267" t="s">
        <v>120</v>
      </c>
    </row>
    <row r="294" s="2" customFormat="1" ht="16.5" customHeight="1">
      <c r="A294" s="40"/>
      <c r="B294" s="41"/>
      <c r="C294" s="268" t="s">
        <v>437</v>
      </c>
      <c r="D294" s="268" t="s">
        <v>204</v>
      </c>
      <c r="E294" s="269" t="s">
        <v>438</v>
      </c>
      <c r="F294" s="270" t="s">
        <v>439</v>
      </c>
      <c r="G294" s="271" t="s">
        <v>135</v>
      </c>
      <c r="H294" s="272">
        <v>18.5</v>
      </c>
      <c r="I294" s="273"/>
      <c r="J294" s="274">
        <f>ROUND(I294*H294,2)</f>
        <v>0</v>
      </c>
      <c r="K294" s="270" t="s">
        <v>126</v>
      </c>
      <c r="L294" s="275"/>
      <c r="M294" s="276" t="s">
        <v>19</v>
      </c>
      <c r="N294" s="277" t="s">
        <v>46</v>
      </c>
      <c r="O294" s="86"/>
      <c r="P294" s="215">
        <f>O294*H294</f>
        <v>0</v>
      </c>
      <c r="Q294" s="215">
        <v>0.48999999999999999</v>
      </c>
      <c r="R294" s="215">
        <f>Q294*H294</f>
        <v>9.0649999999999995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181</v>
      </c>
      <c r="AT294" s="217" t="s">
        <v>204</v>
      </c>
      <c r="AU294" s="217" t="s">
        <v>84</v>
      </c>
      <c r="AY294" s="19" t="s">
        <v>120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82</v>
      </c>
      <c r="BK294" s="218">
        <f>ROUND(I294*H294,2)</f>
        <v>0</v>
      </c>
      <c r="BL294" s="19" t="s">
        <v>127</v>
      </c>
      <c r="BM294" s="217" t="s">
        <v>440</v>
      </c>
    </row>
    <row r="295" s="2" customFormat="1">
      <c r="A295" s="40"/>
      <c r="B295" s="41"/>
      <c r="C295" s="42"/>
      <c r="D295" s="219" t="s">
        <v>129</v>
      </c>
      <c r="E295" s="42"/>
      <c r="F295" s="220" t="s">
        <v>441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129</v>
      </c>
      <c r="AU295" s="19" t="s">
        <v>84</v>
      </c>
    </row>
    <row r="296" s="2" customFormat="1" ht="16.5" customHeight="1">
      <c r="A296" s="40"/>
      <c r="B296" s="41"/>
      <c r="C296" s="206" t="s">
        <v>442</v>
      </c>
      <c r="D296" s="206" t="s">
        <v>122</v>
      </c>
      <c r="E296" s="207" t="s">
        <v>443</v>
      </c>
      <c r="F296" s="208" t="s">
        <v>444</v>
      </c>
      <c r="G296" s="209" t="s">
        <v>125</v>
      </c>
      <c r="H296" s="210">
        <v>23</v>
      </c>
      <c r="I296" s="211"/>
      <c r="J296" s="212">
        <f>ROUND(I296*H296,2)</f>
        <v>0</v>
      </c>
      <c r="K296" s="208" t="s">
        <v>126</v>
      </c>
      <c r="L296" s="46"/>
      <c r="M296" s="213" t="s">
        <v>19</v>
      </c>
      <c r="N296" s="214" t="s">
        <v>46</v>
      </c>
      <c r="O296" s="86"/>
      <c r="P296" s="215">
        <f>O296*H296</f>
        <v>0</v>
      </c>
      <c r="Q296" s="215">
        <v>0.00068749999999999996</v>
      </c>
      <c r="R296" s="215">
        <f>Q296*H296</f>
        <v>0.0158125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127</v>
      </c>
      <c r="AT296" s="217" t="s">
        <v>122</v>
      </c>
      <c r="AU296" s="217" t="s">
        <v>84</v>
      </c>
      <c r="AY296" s="19" t="s">
        <v>120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82</v>
      </c>
      <c r="BK296" s="218">
        <f>ROUND(I296*H296,2)</f>
        <v>0</v>
      </c>
      <c r="BL296" s="19" t="s">
        <v>127</v>
      </c>
      <c r="BM296" s="217" t="s">
        <v>445</v>
      </c>
    </row>
    <row r="297" s="2" customFormat="1">
      <c r="A297" s="40"/>
      <c r="B297" s="41"/>
      <c r="C297" s="42"/>
      <c r="D297" s="219" t="s">
        <v>129</v>
      </c>
      <c r="E297" s="42"/>
      <c r="F297" s="220" t="s">
        <v>446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129</v>
      </c>
      <c r="AU297" s="19" t="s">
        <v>84</v>
      </c>
    </row>
    <row r="298" s="2" customFormat="1" ht="24.15" customHeight="1">
      <c r="A298" s="40"/>
      <c r="B298" s="41"/>
      <c r="C298" s="206" t="s">
        <v>447</v>
      </c>
      <c r="D298" s="206" t="s">
        <v>122</v>
      </c>
      <c r="E298" s="207" t="s">
        <v>448</v>
      </c>
      <c r="F298" s="208" t="s">
        <v>449</v>
      </c>
      <c r="G298" s="209" t="s">
        <v>135</v>
      </c>
      <c r="H298" s="210">
        <v>213</v>
      </c>
      <c r="I298" s="211"/>
      <c r="J298" s="212">
        <f>ROUND(I298*H298,2)</f>
        <v>0</v>
      </c>
      <c r="K298" s="208" t="s">
        <v>126</v>
      </c>
      <c r="L298" s="46"/>
      <c r="M298" s="213" t="s">
        <v>19</v>
      </c>
      <c r="N298" s="214" t="s">
        <v>46</v>
      </c>
      <c r="O298" s="86"/>
      <c r="P298" s="215">
        <f>O298*H298</f>
        <v>0</v>
      </c>
      <c r="Q298" s="215">
        <v>0.13096479999999999</v>
      </c>
      <c r="R298" s="215">
        <f>Q298*H298</f>
        <v>27.895502399999998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127</v>
      </c>
      <c r="AT298" s="217" t="s">
        <v>122</v>
      </c>
      <c r="AU298" s="217" t="s">
        <v>84</v>
      </c>
      <c r="AY298" s="19" t="s">
        <v>120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82</v>
      </c>
      <c r="BK298" s="218">
        <f>ROUND(I298*H298,2)</f>
        <v>0</v>
      </c>
      <c r="BL298" s="19" t="s">
        <v>127</v>
      </c>
      <c r="BM298" s="217" t="s">
        <v>450</v>
      </c>
    </row>
    <row r="299" s="2" customFormat="1">
      <c r="A299" s="40"/>
      <c r="B299" s="41"/>
      <c r="C299" s="42"/>
      <c r="D299" s="219" t="s">
        <v>129</v>
      </c>
      <c r="E299" s="42"/>
      <c r="F299" s="220" t="s">
        <v>451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129</v>
      </c>
      <c r="AU299" s="19" t="s">
        <v>84</v>
      </c>
    </row>
    <row r="300" s="2" customFormat="1" ht="16.5" customHeight="1">
      <c r="A300" s="40"/>
      <c r="B300" s="41"/>
      <c r="C300" s="268" t="s">
        <v>452</v>
      </c>
      <c r="D300" s="268" t="s">
        <v>204</v>
      </c>
      <c r="E300" s="269" t="s">
        <v>453</v>
      </c>
      <c r="F300" s="270" t="s">
        <v>454</v>
      </c>
      <c r="G300" s="271" t="s">
        <v>352</v>
      </c>
      <c r="H300" s="272">
        <v>869.03999999999996</v>
      </c>
      <c r="I300" s="273"/>
      <c r="J300" s="274">
        <f>ROUND(I300*H300,2)</f>
        <v>0</v>
      </c>
      <c r="K300" s="270" t="s">
        <v>19</v>
      </c>
      <c r="L300" s="275"/>
      <c r="M300" s="276" t="s">
        <v>19</v>
      </c>
      <c r="N300" s="277" t="s">
        <v>46</v>
      </c>
      <c r="O300" s="86"/>
      <c r="P300" s="215">
        <f>O300*H300</f>
        <v>0</v>
      </c>
      <c r="Q300" s="215">
        <v>0.0086499999999999997</v>
      </c>
      <c r="R300" s="215">
        <f>Q300*H300</f>
        <v>7.5171959999999993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181</v>
      </c>
      <c r="AT300" s="217" t="s">
        <v>204</v>
      </c>
      <c r="AU300" s="217" t="s">
        <v>84</v>
      </c>
      <c r="AY300" s="19" t="s">
        <v>120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82</v>
      </c>
      <c r="BK300" s="218">
        <f>ROUND(I300*H300,2)</f>
        <v>0</v>
      </c>
      <c r="BL300" s="19" t="s">
        <v>127</v>
      </c>
      <c r="BM300" s="217" t="s">
        <v>455</v>
      </c>
    </row>
    <row r="301" s="13" customFormat="1">
      <c r="A301" s="13"/>
      <c r="B301" s="224"/>
      <c r="C301" s="225"/>
      <c r="D301" s="226" t="s">
        <v>131</v>
      </c>
      <c r="E301" s="227" t="s">
        <v>19</v>
      </c>
      <c r="F301" s="228" t="s">
        <v>456</v>
      </c>
      <c r="G301" s="225"/>
      <c r="H301" s="229">
        <v>852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131</v>
      </c>
      <c r="AU301" s="235" t="s">
        <v>84</v>
      </c>
      <c r="AV301" s="13" t="s">
        <v>84</v>
      </c>
      <c r="AW301" s="13" t="s">
        <v>37</v>
      </c>
      <c r="AX301" s="13" t="s">
        <v>75</v>
      </c>
      <c r="AY301" s="235" t="s">
        <v>120</v>
      </c>
    </row>
    <row r="302" s="15" customFormat="1">
      <c r="A302" s="15"/>
      <c r="B302" s="246"/>
      <c r="C302" s="247"/>
      <c r="D302" s="226" t="s">
        <v>131</v>
      </c>
      <c r="E302" s="248" t="s">
        <v>19</v>
      </c>
      <c r="F302" s="249" t="s">
        <v>154</v>
      </c>
      <c r="G302" s="247"/>
      <c r="H302" s="250">
        <v>852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131</v>
      </c>
      <c r="AU302" s="256" t="s">
        <v>84</v>
      </c>
      <c r="AV302" s="15" t="s">
        <v>139</v>
      </c>
      <c r="AW302" s="15" t="s">
        <v>37</v>
      </c>
      <c r="AX302" s="15" t="s">
        <v>75</v>
      </c>
      <c r="AY302" s="256" t="s">
        <v>120</v>
      </c>
    </row>
    <row r="303" s="13" customFormat="1">
      <c r="A303" s="13"/>
      <c r="B303" s="224"/>
      <c r="C303" s="225"/>
      <c r="D303" s="226" t="s">
        <v>131</v>
      </c>
      <c r="E303" s="227" t="s">
        <v>19</v>
      </c>
      <c r="F303" s="228" t="s">
        <v>457</v>
      </c>
      <c r="G303" s="225"/>
      <c r="H303" s="229">
        <v>869.03999999999996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131</v>
      </c>
      <c r="AU303" s="235" t="s">
        <v>84</v>
      </c>
      <c r="AV303" s="13" t="s">
        <v>84</v>
      </c>
      <c r="AW303" s="13" t="s">
        <v>37</v>
      </c>
      <c r="AX303" s="13" t="s">
        <v>82</v>
      </c>
      <c r="AY303" s="235" t="s">
        <v>120</v>
      </c>
    </row>
    <row r="304" s="2" customFormat="1" ht="24.15" customHeight="1">
      <c r="A304" s="40"/>
      <c r="B304" s="41"/>
      <c r="C304" s="206" t="s">
        <v>458</v>
      </c>
      <c r="D304" s="206" t="s">
        <v>122</v>
      </c>
      <c r="E304" s="207" t="s">
        <v>459</v>
      </c>
      <c r="F304" s="208" t="s">
        <v>460</v>
      </c>
      <c r="G304" s="209" t="s">
        <v>135</v>
      </c>
      <c r="H304" s="210">
        <v>250</v>
      </c>
      <c r="I304" s="211"/>
      <c r="J304" s="212">
        <f>ROUND(I304*H304,2)</f>
        <v>0</v>
      </c>
      <c r="K304" s="208" t="s">
        <v>126</v>
      </c>
      <c r="L304" s="46"/>
      <c r="M304" s="213" t="s">
        <v>19</v>
      </c>
      <c r="N304" s="214" t="s">
        <v>46</v>
      </c>
      <c r="O304" s="86"/>
      <c r="P304" s="215">
        <f>O304*H304</f>
        <v>0</v>
      </c>
      <c r="Q304" s="215">
        <v>0.16370599999999999</v>
      </c>
      <c r="R304" s="215">
        <f>Q304*H304</f>
        <v>40.926499999999997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127</v>
      </c>
      <c r="AT304" s="217" t="s">
        <v>122</v>
      </c>
      <c r="AU304" s="217" t="s">
        <v>84</v>
      </c>
      <c r="AY304" s="19" t="s">
        <v>120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82</v>
      </c>
      <c r="BK304" s="218">
        <f>ROUND(I304*H304,2)</f>
        <v>0</v>
      </c>
      <c r="BL304" s="19" t="s">
        <v>127</v>
      </c>
      <c r="BM304" s="217" t="s">
        <v>461</v>
      </c>
    </row>
    <row r="305" s="2" customFormat="1">
      <c r="A305" s="40"/>
      <c r="B305" s="41"/>
      <c r="C305" s="42"/>
      <c r="D305" s="219" t="s">
        <v>129</v>
      </c>
      <c r="E305" s="42"/>
      <c r="F305" s="220" t="s">
        <v>462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129</v>
      </c>
      <c r="AU305" s="19" t="s">
        <v>84</v>
      </c>
    </row>
    <row r="306" s="14" customFormat="1">
      <c r="A306" s="14"/>
      <c r="B306" s="236"/>
      <c r="C306" s="237"/>
      <c r="D306" s="226" t="s">
        <v>131</v>
      </c>
      <c r="E306" s="238" t="s">
        <v>19</v>
      </c>
      <c r="F306" s="239" t="s">
        <v>266</v>
      </c>
      <c r="G306" s="237"/>
      <c r="H306" s="238" t="s">
        <v>19</v>
      </c>
      <c r="I306" s="240"/>
      <c r="J306" s="237"/>
      <c r="K306" s="237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131</v>
      </c>
      <c r="AU306" s="245" t="s">
        <v>84</v>
      </c>
      <c r="AV306" s="14" t="s">
        <v>82</v>
      </c>
      <c r="AW306" s="14" t="s">
        <v>37</v>
      </c>
      <c r="AX306" s="14" t="s">
        <v>75</v>
      </c>
      <c r="AY306" s="245" t="s">
        <v>120</v>
      </c>
    </row>
    <row r="307" s="13" customFormat="1">
      <c r="A307" s="13"/>
      <c r="B307" s="224"/>
      <c r="C307" s="225"/>
      <c r="D307" s="226" t="s">
        <v>131</v>
      </c>
      <c r="E307" s="227" t="s">
        <v>19</v>
      </c>
      <c r="F307" s="228" t="s">
        <v>463</v>
      </c>
      <c r="G307" s="225"/>
      <c r="H307" s="229">
        <v>250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131</v>
      </c>
      <c r="AU307" s="235" t="s">
        <v>84</v>
      </c>
      <c r="AV307" s="13" t="s">
        <v>84</v>
      </c>
      <c r="AW307" s="13" t="s">
        <v>37</v>
      </c>
      <c r="AX307" s="13" t="s">
        <v>82</v>
      </c>
      <c r="AY307" s="235" t="s">
        <v>120</v>
      </c>
    </row>
    <row r="308" s="2" customFormat="1" ht="16.5" customHeight="1">
      <c r="A308" s="40"/>
      <c r="B308" s="41"/>
      <c r="C308" s="268" t="s">
        <v>464</v>
      </c>
      <c r="D308" s="268" t="s">
        <v>204</v>
      </c>
      <c r="E308" s="269" t="s">
        <v>465</v>
      </c>
      <c r="F308" s="270" t="s">
        <v>466</v>
      </c>
      <c r="G308" s="271" t="s">
        <v>352</v>
      </c>
      <c r="H308" s="272">
        <v>765</v>
      </c>
      <c r="I308" s="273"/>
      <c r="J308" s="274">
        <f>ROUND(I308*H308,2)</f>
        <v>0</v>
      </c>
      <c r="K308" s="270" t="s">
        <v>19</v>
      </c>
      <c r="L308" s="275"/>
      <c r="M308" s="276" t="s">
        <v>19</v>
      </c>
      <c r="N308" s="277" t="s">
        <v>46</v>
      </c>
      <c r="O308" s="86"/>
      <c r="P308" s="215">
        <f>O308*H308</f>
        <v>0</v>
      </c>
      <c r="Q308" s="215">
        <v>0.042999999999999997</v>
      </c>
      <c r="R308" s="215">
        <f>Q308*H308</f>
        <v>32.894999999999996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181</v>
      </c>
      <c r="AT308" s="217" t="s">
        <v>204</v>
      </c>
      <c r="AU308" s="217" t="s">
        <v>84</v>
      </c>
      <c r="AY308" s="19" t="s">
        <v>120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82</v>
      </c>
      <c r="BK308" s="218">
        <f>ROUND(I308*H308,2)</f>
        <v>0</v>
      </c>
      <c r="BL308" s="19" t="s">
        <v>127</v>
      </c>
      <c r="BM308" s="217" t="s">
        <v>467</v>
      </c>
    </row>
    <row r="309" s="13" customFormat="1">
      <c r="A309" s="13"/>
      <c r="B309" s="224"/>
      <c r="C309" s="225"/>
      <c r="D309" s="226" t="s">
        <v>131</v>
      </c>
      <c r="E309" s="227" t="s">
        <v>19</v>
      </c>
      <c r="F309" s="228" t="s">
        <v>468</v>
      </c>
      <c r="G309" s="225"/>
      <c r="H309" s="229">
        <v>750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131</v>
      </c>
      <c r="AU309" s="235" t="s">
        <v>84</v>
      </c>
      <c r="AV309" s="13" t="s">
        <v>84</v>
      </c>
      <c r="AW309" s="13" t="s">
        <v>37</v>
      </c>
      <c r="AX309" s="13" t="s">
        <v>75</v>
      </c>
      <c r="AY309" s="235" t="s">
        <v>120</v>
      </c>
    </row>
    <row r="310" s="15" customFormat="1">
      <c r="A310" s="15"/>
      <c r="B310" s="246"/>
      <c r="C310" s="247"/>
      <c r="D310" s="226" t="s">
        <v>131</v>
      </c>
      <c r="E310" s="248" t="s">
        <v>19</v>
      </c>
      <c r="F310" s="249" t="s">
        <v>154</v>
      </c>
      <c r="G310" s="247"/>
      <c r="H310" s="250">
        <v>750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131</v>
      </c>
      <c r="AU310" s="256" t="s">
        <v>84</v>
      </c>
      <c r="AV310" s="15" t="s">
        <v>139</v>
      </c>
      <c r="AW310" s="15" t="s">
        <v>37</v>
      </c>
      <c r="AX310" s="15" t="s">
        <v>75</v>
      </c>
      <c r="AY310" s="256" t="s">
        <v>120</v>
      </c>
    </row>
    <row r="311" s="13" customFormat="1">
      <c r="A311" s="13"/>
      <c r="B311" s="224"/>
      <c r="C311" s="225"/>
      <c r="D311" s="226" t="s">
        <v>131</v>
      </c>
      <c r="E311" s="227" t="s">
        <v>19</v>
      </c>
      <c r="F311" s="228" t="s">
        <v>469</v>
      </c>
      <c r="G311" s="225"/>
      <c r="H311" s="229">
        <v>765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131</v>
      </c>
      <c r="AU311" s="235" t="s">
        <v>84</v>
      </c>
      <c r="AV311" s="13" t="s">
        <v>84</v>
      </c>
      <c r="AW311" s="13" t="s">
        <v>37</v>
      </c>
      <c r="AX311" s="13" t="s">
        <v>82</v>
      </c>
      <c r="AY311" s="235" t="s">
        <v>120</v>
      </c>
    </row>
    <row r="312" s="2" customFormat="1" ht="24.15" customHeight="1">
      <c r="A312" s="40"/>
      <c r="B312" s="41"/>
      <c r="C312" s="206" t="s">
        <v>470</v>
      </c>
      <c r="D312" s="206" t="s">
        <v>122</v>
      </c>
      <c r="E312" s="207" t="s">
        <v>471</v>
      </c>
      <c r="F312" s="208" t="s">
        <v>472</v>
      </c>
      <c r="G312" s="209" t="s">
        <v>135</v>
      </c>
      <c r="H312" s="210">
        <v>6</v>
      </c>
      <c r="I312" s="211"/>
      <c r="J312" s="212">
        <f>ROUND(I312*H312,2)</f>
        <v>0</v>
      </c>
      <c r="K312" s="208" t="s">
        <v>126</v>
      </c>
      <c r="L312" s="46"/>
      <c r="M312" s="213" t="s">
        <v>19</v>
      </c>
      <c r="N312" s="214" t="s">
        <v>46</v>
      </c>
      <c r="O312" s="86"/>
      <c r="P312" s="215">
        <f>O312*H312</f>
        <v>0</v>
      </c>
      <c r="Q312" s="215">
        <v>0.24567068</v>
      </c>
      <c r="R312" s="215">
        <f>Q312*H312</f>
        <v>1.47402408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127</v>
      </c>
      <c r="AT312" s="217" t="s">
        <v>122</v>
      </c>
      <c r="AU312" s="217" t="s">
        <v>84</v>
      </c>
      <c r="AY312" s="19" t="s">
        <v>120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82</v>
      </c>
      <c r="BK312" s="218">
        <f>ROUND(I312*H312,2)</f>
        <v>0</v>
      </c>
      <c r="BL312" s="19" t="s">
        <v>127</v>
      </c>
      <c r="BM312" s="217" t="s">
        <v>473</v>
      </c>
    </row>
    <row r="313" s="2" customFormat="1">
      <c r="A313" s="40"/>
      <c r="B313" s="41"/>
      <c r="C313" s="42"/>
      <c r="D313" s="219" t="s">
        <v>129</v>
      </c>
      <c r="E313" s="42"/>
      <c r="F313" s="220" t="s">
        <v>474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129</v>
      </c>
      <c r="AU313" s="19" t="s">
        <v>84</v>
      </c>
    </row>
    <row r="314" s="14" customFormat="1">
      <c r="A314" s="14"/>
      <c r="B314" s="236"/>
      <c r="C314" s="237"/>
      <c r="D314" s="226" t="s">
        <v>131</v>
      </c>
      <c r="E314" s="238" t="s">
        <v>19</v>
      </c>
      <c r="F314" s="239" t="s">
        <v>266</v>
      </c>
      <c r="G314" s="237"/>
      <c r="H314" s="238" t="s">
        <v>19</v>
      </c>
      <c r="I314" s="240"/>
      <c r="J314" s="237"/>
      <c r="K314" s="237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131</v>
      </c>
      <c r="AU314" s="245" t="s">
        <v>84</v>
      </c>
      <c r="AV314" s="14" t="s">
        <v>82</v>
      </c>
      <c r="AW314" s="14" t="s">
        <v>37</v>
      </c>
      <c r="AX314" s="14" t="s">
        <v>75</v>
      </c>
      <c r="AY314" s="245" t="s">
        <v>120</v>
      </c>
    </row>
    <row r="315" s="13" customFormat="1">
      <c r="A315" s="13"/>
      <c r="B315" s="224"/>
      <c r="C315" s="225"/>
      <c r="D315" s="226" t="s">
        <v>131</v>
      </c>
      <c r="E315" s="227" t="s">
        <v>19</v>
      </c>
      <c r="F315" s="228" t="s">
        <v>475</v>
      </c>
      <c r="G315" s="225"/>
      <c r="H315" s="229">
        <v>6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131</v>
      </c>
      <c r="AU315" s="235" t="s">
        <v>84</v>
      </c>
      <c r="AV315" s="13" t="s">
        <v>84</v>
      </c>
      <c r="AW315" s="13" t="s">
        <v>37</v>
      </c>
      <c r="AX315" s="13" t="s">
        <v>82</v>
      </c>
      <c r="AY315" s="235" t="s">
        <v>120</v>
      </c>
    </row>
    <row r="316" s="2" customFormat="1" ht="37.8" customHeight="1">
      <c r="A316" s="40"/>
      <c r="B316" s="41"/>
      <c r="C316" s="206" t="s">
        <v>476</v>
      </c>
      <c r="D316" s="206" t="s">
        <v>122</v>
      </c>
      <c r="E316" s="207" t="s">
        <v>477</v>
      </c>
      <c r="F316" s="208" t="s">
        <v>478</v>
      </c>
      <c r="G316" s="209" t="s">
        <v>135</v>
      </c>
      <c r="H316" s="210">
        <v>276</v>
      </c>
      <c r="I316" s="211"/>
      <c r="J316" s="212">
        <f>ROUND(I316*H316,2)</f>
        <v>0</v>
      </c>
      <c r="K316" s="208" t="s">
        <v>126</v>
      </c>
      <c r="L316" s="46"/>
      <c r="M316" s="213" t="s">
        <v>19</v>
      </c>
      <c r="N316" s="214" t="s">
        <v>46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0.34999999999999998</v>
      </c>
      <c r="T316" s="216">
        <f>S316*H316</f>
        <v>96.599999999999994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127</v>
      </c>
      <c r="AT316" s="217" t="s">
        <v>122</v>
      </c>
      <c r="AU316" s="217" t="s">
        <v>84</v>
      </c>
      <c r="AY316" s="19" t="s">
        <v>120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82</v>
      </c>
      <c r="BK316" s="218">
        <f>ROUND(I316*H316,2)</f>
        <v>0</v>
      </c>
      <c r="BL316" s="19" t="s">
        <v>127</v>
      </c>
      <c r="BM316" s="217" t="s">
        <v>479</v>
      </c>
    </row>
    <row r="317" s="2" customFormat="1">
      <c r="A317" s="40"/>
      <c r="B317" s="41"/>
      <c r="C317" s="42"/>
      <c r="D317" s="219" t="s">
        <v>129</v>
      </c>
      <c r="E317" s="42"/>
      <c r="F317" s="220" t="s">
        <v>480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129</v>
      </c>
      <c r="AU317" s="19" t="s">
        <v>84</v>
      </c>
    </row>
    <row r="318" s="13" customFormat="1">
      <c r="A318" s="13"/>
      <c r="B318" s="224"/>
      <c r="C318" s="225"/>
      <c r="D318" s="226" t="s">
        <v>131</v>
      </c>
      <c r="E318" s="227" t="s">
        <v>19</v>
      </c>
      <c r="F318" s="228" t="s">
        <v>481</v>
      </c>
      <c r="G318" s="225"/>
      <c r="H318" s="229">
        <v>276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131</v>
      </c>
      <c r="AU318" s="235" t="s">
        <v>84</v>
      </c>
      <c r="AV318" s="13" t="s">
        <v>84</v>
      </c>
      <c r="AW318" s="13" t="s">
        <v>37</v>
      </c>
      <c r="AX318" s="13" t="s">
        <v>82</v>
      </c>
      <c r="AY318" s="235" t="s">
        <v>120</v>
      </c>
    </row>
    <row r="319" s="12" customFormat="1" ht="22.8" customHeight="1">
      <c r="A319" s="12"/>
      <c r="B319" s="190"/>
      <c r="C319" s="191"/>
      <c r="D319" s="192" t="s">
        <v>74</v>
      </c>
      <c r="E319" s="204" t="s">
        <v>482</v>
      </c>
      <c r="F319" s="204" t="s">
        <v>483</v>
      </c>
      <c r="G319" s="191"/>
      <c r="H319" s="191"/>
      <c r="I319" s="194"/>
      <c r="J319" s="205">
        <f>BK319</f>
        <v>0</v>
      </c>
      <c r="K319" s="191"/>
      <c r="L319" s="196"/>
      <c r="M319" s="197"/>
      <c r="N319" s="198"/>
      <c r="O319" s="198"/>
      <c r="P319" s="199">
        <f>SUM(P320:P332)</f>
        <v>0</v>
      </c>
      <c r="Q319" s="198"/>
      <c r="R319" s="199">
        <f>SUM(R320:R332)</f>
        <v>0</v>
      </c>
      <c r="S319" s="198"/>
      <c r="T319" s="200">
        <f>SUM(T320:T332)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82</v>
      </c>
      <c r="AT319" s="202" t="s">
        <v>74</v>
      </c>
      <c r="AU319" s="202" t="s">
        <v>82</v>
      </c>
      <c r="AY319" s="201" t="s">
        <v>120</v>
      </c>
      <c r="BK319" s="203">
        <f>SUM(BK320:BK332)</f>
        <v>0</v>
      </c>
    </row>
    <row r="320" s="2" customFormat="1" ht="24.15" customHeight="1">
      <c r="A320" s="40"/>
      <c r="B320" s="41"/>
      <c r="C320" s="206" t="s">
        <v>484</v>
      </c>
      <c r="D320" s="206" t="s">
        <v>122</v>
      </c>
      <c r="E320" s="207" t="s">
        <v>485</v>
      </c>
      <c r="F320" s="208" t="s">
        <v>486</v>
      </c>
      <c r="G320" s="209" t="s">
        <v>207</v>
      </c>
      <c r="H320" s="210">
        <v>105.242</v>
      </c>
      <c r="I320" s="211"/>
      <c r="J320" s="212">
        <f>ROUND(I320*H320,2)</f>
        <v>0</v>
      </c>
      <c r="K320" s="208" t="s">
        <v>126</v>
      </c>
      <c r="L320" s="46"/>
      <c r="M320" s="213" t="s">
        <v>19</v>
      </c>
      <c r="N320" s="214" t="s">
        <v>46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127</v>
      </c>
      <c r="AT320" s="217" t="s">
        <v>122</v>
      </c>
      <c r="AU320" s="217" t="s">
        <v>84</v>
      </c>
      <c r="AY320" s="19" t="s">
        <v>120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82</v>
      </c>
      <c r="BK320" s="218">
        <f>ROUND(I320*H320,2)</f>
        <v>0</v>
      </c>
      <c r="BL320" s="19" t="s">
        <v>127</v>
      </c>
      <c r="BM320" s="217" t="s">
        <v>487</v>
      </c>
    </row>
    <row r="321" s="2" customFormat="1">
      <c r="A321" s="40"/>
      <c r="B321" s="41"/>
      <c r="C321" s="42"/>
      <c r="D321" s="219" t="s">
        <v>129</v>
      </c>
      <c r="E321" s="42"/>
      <c r="F321" s="220" t="s">
        <v>488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129</v>
      </c>
      <c r="AU321" s="19" t="s">
        <v>84</v>
      </c>
    </row>
    <row r="322" s="13" customFormat="1">
      <c r="A322" s="13"/>
      <c r="B322" s="224"/>
      <c r="C322" s="225"/>
      <c r="D322" s="226" t="s">
        <v>131</v>
      </c>
      <c r="E322" s="227" t="s">
        <v>19</v>
      </c>
      <c r="F322" s="228" t="s">
        <v>489</v>
      </c>
      <c r="G322" s="225"/>
      <c r="H322" s="229">
        <v>105.242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131</v>
      </c>
      <c r="AU322" s="235" t="s">
        <v>84</v>
      </c>
      <c r="AV322" s="13" t="s">
        <v>84</v>
      </c>
      <c r="AW322" s="13" t="s">
        <v>37</v>
      </c>
      <c r="AX322" s="13" t="s">
        <v>82</v>
      </c>
      <c r="AY322" s="235" t="s">
        <v>120</v>
      </c>
    </row>
    <row r="323" s="2" customFormat="1" ht="24.15" customHeight="1">
      <c r="A323" s="40"/>
      <c r="B323" s="41"/>
      <c r="C323" s="206" t="s">
        <v>490</v>
      </c>
      <c r="D323" s="206" t="s">
        <v>122</v>
      </c>
      <c r="E323" s="207" t="s">
        <v>491</v>
      </c>
      <c r="F323" s="208" t="s">
        <v>492</v>
      </c>
      <c r="G323" s="209" t="s">
        <v>207</v>
      </c>
      <c r="H323" s="210">
        <v>1262.904</v>
      </c>
      <c r="I323" s="211"/>
      <c r="J323" s="212">
        <f>ROUND(I323*H323,2)</f>
        <v>0</v>
      </c>
      <c r="K323" s="208" t="s">
        <v>126</v>
      </c>
      <c r="L323" s="46"/>
      <c r="M323" s="213" t="s">
        <v>19</v>
      </c>
      <c r="N323" s="214" t="s">
        <v>46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127</v>
      </c>
      <c r="AT323" s="217" t="s">
        <v>122</v>
      </c>
      <c r="AU323" s="217" t="s">
        <v>84</v>
      </c>
      <c r="AY323" s="19" t="s">
        <v>120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127</v>
      </c>
      <c r="BM323" s="217" t="s">
        <v>493</v>
      </c>
    </row>
    <row r="324" s="2" customFormat="1">
      <c r="A324" s="40"/>
      <c r="B324" s="41"/>
      <c r="C324" s="42"/>
      <c r="D324" s="219" t="s">
        <v>129</v>
      </c>
      <c r="E324" s="42"/>
      <c r="F324" s="220" t="s">
        <v>494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129</v>
      </c>
      <c r="AU324" s="19" t="s">
        <v>84</v>
      </c>
    </row>
    <row r="325" s="14" customFormat="1">
      <c r="A325" s="14"/>
      <c r="B325" s="236"/>
      <c r="C325" s="237"/>
      <c r="D325" s="226" t="s">
        <v>131</v>
      </c>
      <c r="E325" s="238" t="s">
        <v>19</v>
      </c>
      <c r="F325" s="239" t="s">
        <v>193</v>
      </c>
      <c r="G325" s="237"/>
      <c r="H325" s="238" t="s">
        <v>19</v>
      </c>
      <c r="I325" s="240"/>
      <c r="J325" s="237"/>
      <c r="K325" s="237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131</v>
      </c>
      <c r="AU325" s="245" t="s">
        <v>84</v>
      </c>
      <c r="AV325" s="14" t="s">
        <v>82</v>
      </c>
      <c r="AW325" s="14" t="s">
        <v>37</v>
      </c>
      <c r="AX325" s="14" t="s">
        <v>75</v>
      </c>
      <c r="AY325" s="245" t="s">
        <v>120</v>
      </c>
    </row>
    <row r="326" s="13" customFormat="1">
      <c r="A326" s="13"/>
      <c r="B326" s="224"/>
      <c r="C326" s="225"/>
      <c r="D326" s="226" t="s">
        <v>131</v>
      </c>
      <c r="E326" s="227" t="s">
        <v>19</v>
      </c>
      <c r="F326" s="228" t="s">
        <v>495</v>
      </c>
      <c r="G326" s="225"/>
      <c r="H326" s="229">
        <v>1262.904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131</v>
      </c>
      <c r="AU326" s="235" t="s">
        <v>84</v>
      </c>
      <c r="AV326" s="13" t="s">
        <v>84</v>
      </c>
      <c r="AW326" s="13" t="s">
        <v>37</v>
      </c>
      <c r="AX326" s="13" t="s">
        <v>82</v>
      </c>
      <c r="AY326" s="235" t="s">
        <v>120</v>
      </c>
    </row>
    <row r="327" s="2" customFormat="1" ht="16.5" customHeight="1">
      <c r="A327" s="40"/>
      <c r="B327" s="41"/>
      <c r="C327" s="206" t="s">
        <v>496</v>
      </c>
      <c r="D327" s="206" t="s">
        <v>122</v>
      </c>
      <c r="E327" s="207" t="s">
        <v>497</v>
      </c>
      <c r="F327" s="208" t="s">
        <v>498</v>
      </c>
      <c r="G327" s="209" t="s">
        <v>207</v>
      </c>
      <c r="H327" s="210">
        <v>105.242</v>
      </c>
      <c r="I327" s="211"/>
      <c r="J327" s="212">
        <f>ROUND(I327*H327,2)</f>
        <v>0</v>
      </c>
      <c r="K327" s="208" t="s">
        <v>126</v>
      </c>
      <c r="L327" s="46"/>
      <c r="M327" s="213" t="s">
        <v>19</v>
      </c>
      <c r="N327" s="214" t="s">
        <v>46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127</v>
      </c>
      <c r="AT327" s="217" t="s">
        <v>122</v>
      </c>
      <c r="AU327" s="217" t="s">
        <v>84</v>
      </c>
      <c r="AY327" s="19" t="s">
        <v>120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82</v>
      </c>
      <c r="BK327" s="218">
        <f>ROUND(I327*H327,2)</f>
        <v>0</v>
      </c>
      <c r="BL327" s="19" t="s">
        <v>127</v>
      </c>
      <c r="BM327" s="217" t="s">
        <v>499</v>
      </c>
    </row>
    <row r="328" s="2" customFormat="1">
      <c r="A328" s="40"/>
      <c r="B328" s="41"/>
      <c r="C328" s="42"/>
      <c r="D328" s="219" t="s">
        <v>129</v>
      </c>
      <c r="E328" s="42"/>
      <c r="F328" s="220" t="s">
        <v>500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129</v>
      </c>
      <c r="AU328" s="19" t="s">
        <v>84</v>
      </c>
    </row>
    <row r="329" s="13" customFormat="1">
      <c r="A329" s="13"/>
      <c r="B329" s="224"/>
      <c r="C329" s="225"/>
      <c r="D329" s="226" t="s">
        <v>131</v>
      </c>
      <c r="E329" s="227" t="s">
        <v>19</v>
      </c>
      <c r="F329" s="228" t="s">
        <v>501</v>
      </c>
      <c r="G329" s="225"/>
      <c r="H329" s="229">
        <v>105.242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131</v>
      </c>
      <c r="AU329" s="235" t="s">
        <v>84</v>
      </c>
      <c r="AV329" s="13" t="s">
        <v>84</v>
      </c>
      <c r="AW329" s="13" t="s">
        <v>37</v>
      </c>
      <c r="AX329" s="13" t="s">
        <v>82</v>
      </c>
      <c r="AY329" s="235" t="s">
        <v>120</v>
      </c>
    </row>
    <row r="330" s="2" customFormat="1" ht="24.15" customHeight="1">
      <c r="A330" s="40"/>
      <c r="B330" s="41"/>
      <c r="C330" s="206" t="s">
        <v>502</v>
      </c>
      <c r="D330" s="206" t="s">
        <v>122</v>
      </c>
      <c r="E330" s="207" t="s">
        <v>503</v>
      </c>
      <c r="F330" s="208" t="s">
        <v>504</v>
      </c>
      <c r="G330" s="209" t="s">
        <v>207</v>
      </c>
      <c r="H330" s="210">
        <v>105.242</v>
      </c>
      <c r="I330" s="211"/>
      <c r="J330" s="212">
        <f>ROUND(I330*H330,2)</f>
        <v>0</v>
      </c>
      <c r="K330" s="208" t="s">
        <v>126</v>
      </c>
      <c r="L330" s="46"/>
      <c r="M330" s="213" t="s">
        <v>19</v>
      </c>
      <c r="N330" s="214" t="s">
        <v>46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127</v>
      </c>
      <c r="AT330" s="217" t="s">
        <v>122</v>
      </c>
      <c r="AU330" s="217" t="s">
        <v>84</v>
      </c>
      <c r="AY330" s="19" t="s">
        <v>120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82</v>
      </c>
      <c r="BK330" s="218">
        <f>ROUND(I330*H330,2)</f>
        <v>0</v>
      </c>
      <c r="BL330" s="19" t="s">
        <v>127</v>
      </c>
      <c r="BM330" s="217" t="s">
        <v>505</v>
      </c>
    </row>
    <row r="331" s="2" customFormat="1">
      <c r="A331" s="40"/>
      <c r="B331" s="41"/>
      <c r="C331" s="42"/>
      <c r="D331" s="219" t="s">
        <v>129</v>
      </c>
      <c r="E331" s="42"/>
      <c r="F331" s="220" t="s">
        <v>506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129</v>
      </c>
      <c r="AU331" s="19" t="s">
        <v>84</v>
      </c>
    </row>
    <row r="332" s="13" customFormat="1">
      <c r="A332" s="13"/>
      <c r="B332" s="224"/>
      <c r="C332" s="225"/>
      <c r="D332" s="226" t="s">
        <v>131</v>
      </c>
      <c r="E332" s="227" t="s">
        <v>19</v>
      </c>
      <c r="F332" s="228" t="s">
        <v>501</v>
      </c>
      <c r="G332" s="225"/>
      <c r="H332" s="229">
        <v>105.242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131</v>
      </c>
      <c r="AU332" s="235" t="s">
        <v>84</v>
      </c>
      <c r="AV332" s="13" t="s">
        <v>84</v>
      </c>
      <c r="AW332" s="13" t="s">
        <v>37</v>
      </c>
      <c r="AX332" s="13" t="s">
        <v>82</v>
      </c>
      <c r="AY332" s="235" t="s">
        <v>120</v>
      </c>
    </row>
    <row r="333" s="12" customFormat="1" ht="22.8" customHeight="1">
      <c r="A333" s="12"/>
      <c r="B333" s="190"/>
      <c r="C333" s="191"/>
      <c r="D333" s="192" t="s">
        <v>74</v>
      </c>
      <c r="E333" s="204" t="s">
        <v>507</v>
      </c>
      <c r="F333" s="204" t="s">
        <v>508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SUM(P334:P335)</f>
        <v>0</v>
      </c>
      <c r="Q333" s="198"/>
      <c r="R333" s="199">
        <f>SUM(R334:R335)</f>
        <v>0</v>
      </c>
      <c r="S333" s="198"/>
      <c r="T333" s="200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82</v>
      </c>
      <c r="AT333" s="202" t="s">
        <v>74</v>
      </c>
      <c r="AU333" s="202" t="s">
        <v>82</v>
      </c>
      <c r="AY333" s="201" t="s">
        <v>120</v>
      </c>
      <c r="BK333" s="203">
        <f>SUM(BK334:BK335)</f>
        <v>0</v>
      </c>
    </row>
    <row r="334" s="2" customFormat="1" ht="24.15" customHeight="1">
      <c r="A334" s="40"/>
      <c r="B334" s="41"/>
      <c r="C334" s="206" t="s">
        <v>509</v>
      </c>
      <c r="D334" s="206" t="s">
        <v>122</v>
      </c>
      <c r="E334" s="207" t="s">
        <v>510</v>
      </c>
      <c r="F334" s="208" t="s">
        <v>511</v>
      </c>
      <c r="G334" s="209" t="s">
        <v>207</v>
      </c>
      <c r="H334" s="210">
        <v>1707.6279999999999</v>
      </c>
      <c r="I334" s="211"/>
      <c r="J334" s="212">
        <f>ROUND(I334*H334,2)</f>
        <v>0</v>
      </c>
      <c r="K334" s="208" t="s">
        <v>126</v>
      </c>
      <c r="L334" s="46"/>
      <c r="M334" s="213" t="s">
        <v>19</v>
      </c>
      <c r="N334" s="214" t="s">
        <v>46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127</v>
      </c>
      <c r="AT334" s="217" t="s">
        <v>122</v>
      </c>
      <c r="AU334" s="217" t="s">
        <v>84</v>
      </c>
      <c r="AY334" s="19" t="s">
        <v>120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82</v>
      </c>
      <c r="BK334" s="218">
        <f>ROUND(I334*H334,2)</f>
        <v>0</v>
      </c>
      <c r="BL334" s="19" t="s">
        <v>127</v>
      </c>
      <c r="BM334" s="217" t="s">
        <v>512</v>
      </c>
    </row>
    <row r="335" s="2" customFormat="1">
      <c r="A335" s="40"/>
      <c r="B335" s="41"/>
      <c r="C335" s="42"/>
      <c r="D335" s="219" t="s">
        <v>129</v>
      </c>
      <c r="E335" s="42"/>
      <c r="F335" s="220" t="s">
        <v>513</v>
      </c>
      <c r="G335" s="42"/>
      <c r="H335" s="42"/>
      <c r="I335" s="221"/>
      <c r="J335" s="42"/>
      <c r="K335" s="42"/>
      <c r="L335" s="46"/>
      <c r="M335" s="278"/>
      <c r="N335" s="279"/>
      <c r="O335" s="280"/>
      <c r="P335" s="280"/>
      <c r="Q335" s="280"/>
      <c r="R335" s="280"/>
      <c r="S335" s="280"/>
      <c r="T335" s="281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129</v>
      </c>
      <c r="AU335" s="19" t="s">
        <v>84</v>
      </c>
    </row>
    <row r="336" s="2" customFormat="1" ht="6.96" customHeight="1">
      <c r="A336" s="40"/>
      <c r="B336" s="61"/>
      <c r="C336" s="62"/>
      <c r="D336" s="62"/>
      <c r="E336" s="62"/>
      <c r="F336" s="62"/>
      <c r="G336" s="62"/>
      <c r="H336" s="62"/>
      <c r="I336" s="62"/>
      <c r="J336" s="62"/>
      <c r="K336" s="62"/>
      <c r="L336" s="46"/>
      <c r="M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</sheetData>
  <sheetProtection sheet="1" autoFilter="0" formatColumns="0" formatRows="0" objects="1" scenarios="1" spinCount="100000" saltValue="ncGqDQHCodrhQSDNYJpB7fuHERUtm0pLpYH9XnAPqzX24XeZnD3O9MfanMP4jeQEVAU5dBRgldyd7wutd/TO4w==" hashValue="briYdtJBWY1I2DLnaSEseJUclNmL/fhAEKHYDcLMMyUe/kYsO+AtVZ5PlIZWShhzrHsjpCPxDKrC6q07Pig3uQ==" algorithmName="SHA-512" password="CC35"/>
  <autoFilter ref="C88:K33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1_01/113106123"/>
    <hyperlink ref="F96" r:id="rId2" display="https://podminky.urs.cz/item/CS_URS_2021_01/113202111"/>
    <hyperlink ref="F99" r:id="rId3" display="https://podminky.urs.cz/item/CS_URS_2021_01/113204111"/>
    <hyperlink ref="F102" r:id="rId4" display="https://podminky.urs.cz/item/CS_URS_2021_01/122251104"/>
    <hyperlink ref="F113" r:id="rId5" display="https://podminky.urs.cz/item/CS_URS_2021_01/122351104"/>
    <hyperlink ref="F122" r:id="rId6" display="https://podminky.urs.cz/item/CS_URS_2021_01/129911113"/>
    <hyperlink ref="F125" r:id="rId7" display="https://podminky.urs.cz/item/CS_URS_2021_01/129911122"/>
    <hyperlink ref="F128" r:id="rId8" display="https://podminky.urs.cz/item/CS_URS_2021_01/162751117"/>
    <hyperlink ref="F133" r:id="rId9" display="https://podminky.urs.cz/item/CS_URS_2021_01/162751119"/>
    <hyperlink ref="F137" r:id="rId10" display="https://podminky.urs.cz/item/CS_URS_2021_01/171151103"/>
    <hyperlink ref="F143" r:id="rId11" display="https://podminky.urs.cz/item/CS_URS_2021_01/58344171"/>
    <hyperlink ref="F148" r:id="rId12" display="https://podminky.urs.cz/item/CS_URS_2021_01/171201201"/>
    <hyperlink ref="F153" r:id="rId13" display="https://podminky.urs.cz/item/CS_URS_2021_01/171201221"/>
    <hyperlink ref="F158" r:id="rId14" display="https://podminky.urs.cz/item/CS_URS_2021_01/174151103"/>
    <hyperlink ref="F161" r:id="rId15" display="https://podminky.urs.cz/item/CS_URS_2021_01/181351003"/>
    <hyperlink ref="F165" r:id="rId16" display="https://podminky.urs.cz/item/CS_URS_2021_01/181411131"/>
    <hyperlink ref="F168" r:id="rId17" display="https://podminky.urs.cz/item/CS_URS_2021_01/005724100"/>
    <hyperlink ref="F171" r:id="rId18" display="https://podminky.urs.cz/item/CS_URS_2021_01/181451164"/>
    <hyperlink ref="F176" r:id="rId19" display="https://podminky.urs.cz/item/CS_URS_2021_01/181951114"/>
    <hyperlink ref="F181" r:id="rId20" display="https://podminky.urs.cz/item/CS_URS_2021_01/212752102"/>
    <hyperlink ref="F185" r:id="rId21" display="https://podminky.urs.cz/item/CS_URS_2021_01/212752501"/>
    <hyperlink ref="F189" r:id="rId22" display="https://podminky.urs.cz/item/CS_URS_2021_01/272313611"/>
    <hyperlink ref="F194" r:id="rId23" display="https://podminky.urs.cz/item/CS_URS_2021_01/273316121"/>
    <hyperlink ref="F198" r:id="rId24" display="https://podminky.urs.cz/item/CS_URS_2021_01/327215111"/>
    <hyperlink ref="F203" r:id="rId25" display="https://podminky.urs.cz/item/CS_URS_2021_01/564851111"/>
    <hyperlink ref="F207" r:id="rId26" display="https://podminky.urs.cz/item/CS_URS_2021_01/564861111"/>
    <hyperlink ref="F211" r:id="rId27" display="https://podminky.urs.cz/item/CS_URS_2021_01/596211113"/>
    <hyperlink ref="F217" r:id="rId28" display="https://podminky.urs.cz/item/CS_URS_2021_01/59245018"/>
    <hyperlink ref="F222" r:id="rId29" display="https://podminky.urs.cz/item/CS_URS_2021_01/59245006"/>
    <hyperlink ref="F228" r:id="rId30" display="https://podminky.urs.cz/item/CS_URS_2021_01/631319204"/>
    <hyperlink ref="F232" r:id="rId31" display="https://podminky.urs.cz/item/CS_URS_2021_01/890211811"/>
    <hyperlink ref="F235" r:id="rId32" display="https://podminky.urs.cz/item/CS_URS_2021_01/894221116"/>
    <hyperlink ref="F238" r:id="rId33" display="https://podminky.urs.cz/item/CS_URS_2021_01/894812356"/>
    <hyperlink ref="F240" r:id="rId34" display="https://podminky.urs.cz/item/CS_URS_2021_01/895270101"/>
    <hyperlink ref="F245" r:id="rId35" display="https://podminky.urs.cz/item/CS_URS_2021_01/895270135"/>
    <hyperlink ref="F247" r:id="rId36" display="https://podminky.urs.cz/item/CS_URS_2021_01/895270201"/>
    <hyperlink ref="F250" r:id="rId37" display="https://podminky.urs.cz/item/CS_URS_2021_01/916131213"/>
    <hyperlink ref="F256" r:id="rId38" display="https://podminky.urs.cz/item/CS_URS_2021_01/59217032"/>
    <hyperlink ref="F259" r:id="rId39" display="https://podminky.urs.cz/item/CS_URS_2021_01/59217030"/>
    <hyperlink ref="F262" r:id="rId40" display="https://podminky.urs.cz/item/CS_URS_2021_01/916231213"/>
    <hyperlink ref="F266" r:id="rId41" display="https://podminky.urs.cz/item/CS_URS_2021_01/59217017"/>
    <hyperlink ref="F272" r:id="rId42" display="https://podminky.urs.cz/item/CS_URS_2021_01/916991121"/>
    <hyperlink ref="F280" r:id="rId43" display="https://podminky.urs.cz/item/CS_URS_2021_01/919413121"/>
    <hyperlink ref="F285" r:id="rId44" display="https://podminky.urs.cz/item/CS_URS_2021_01/919441221"/>
    <hyperlink ref="F289" r:id="rId45" display="https://podminky.urs.cz/item/CS_URS_2021_01/919521140"/>
    <hyperlink ref="F295" r:id="rId46" display="https://podminky.urs.cz/item/CS_URS_2021_01/59221002"/>
    <hyperlink ref="F297" r:id="rId47" display="https://podminky.urs.cz/item/CS_URS_2021_01/919726123"/>
    <hyperlink ref="F299" r:id="rId48" display="https://podminky.urs.cz/item/CS_URS_2021_01/935112111"/>
    <hyperlink ref="F305" r:id="rId49" display="https://podminky.urs.cz/item/CS_URS_2021_01/935112211"/>
    <hyperlink ref="F313" r:id="rId50" display="https://podminky.urs.cz/item/CS_URS_2021_01/935114111"/>
    <hyperlink ref="F317" r:id="rId51" display="https://podminky.urs.cz/item/CS_URS_2021_01/966008212"/>
    <hyperlink ref="F321" r:id="rId52" display="https://podminky.urs.cz/item/CS_URS_2021_01/997221561"/>
    <hyperlink ref="F324" r:id="rId53" display="https://podminky.urs.cz/item/CS_URS_2021_01/997221569"/>
    <hyperlink ref="F328" r:id="rId54" display="https://podminky.urs.cz/item/CS_URS_2021_01/997221611"/>
    <hyperlink ref="F331" r:id="rId55" display="https://podminky.urs.cz/item/CS_URS_2021_01/997221861"/>
    <hyperlink ref="F335" r:id="rId56" display="https://podminky.urs.cz/item/CS_URS_2021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Výstavba chodníku podél sil. III3589, Chrudim - Vlčnov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26. 3. 2021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ROUND((SUM(BE80:BE97)),  2)</f>
        <v>0</v>
      </c>
      <c r="G33" s="40"/>
      <c r="H33" s="40"/>
      <c r="I33" s="150">
        <v>0.20999999999999999</v>
      </c>
      <c r="J33" s="149">
        <f>ROUND(((SUM(BE80:BE97))*I33),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ROUND((SUM(BF80:BF97)),  2)</f>
        <v>0</v>
      </c>
      <c r="G34" s="40"/>
      <c r="H34" s="40"/>
      <c r="I34" s="150">
        <v>0.14999999999999999</v>
      </c>
      <c r="J34" s="149">
        <f>ROUND(((SUM(BF80:BF97))*I34),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ROUND((SUM(BG80:BG97)),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ROUND((SUM(BH80:BH97)),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ROUND((SUM(BI80:BI97)),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Výstavba chodníku podél sil. III3589, Chrudim - Vlčnov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025/2021_2 -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Chrudim</v>
      </c>
      <c r="G52" s="42"/>
      <c r="H52" s="42"/>
      <c r="I52" s="34" t="s">
        <v>23</v>
      </c>
      <c r="J52" s="74" t="str">
        <f>IF(J12="","",J12)</f>
        <v>26. 3. 2021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515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105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Výstavba chodníku podél sil. III3589, Chrudim - Vlčnov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89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025/2021_2 - Vedlejší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Chrudim</v>
      </c>
      <c r="G74" s="42"/>
      <c r="H74" s="42"/>
      <c r="I74" s="34" t="s">
        <v>23</v>
      </c>
      <c r="J74" s="74" t="str">
        <f>IF(J12="","",J12)</f>
        <v>26. 3. 2021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Chrudim</v>
      </c>
      <c r="G76" s="42"/>
      <c r="H76" s="42"/>
      <c r="I76" s="34" t="s">
        <v>33</v>
      </c>
      <c r="J76" s="38" t="str">
        <f>E21</f>
        <v>DI PROJEKT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DI PROJEKT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106</v>
      </c>
      <c r="D79" s="182" t="s">
        <v>60</v>
      </c>
      <c r="E79" s="182" t="s">
        <v>56</v>
      </c>
      <c r="F79" s="182" t="s">
        <v>57</v>
      </c>
      <c r="G79" s="182" t="s">
        <v>107</v>
      </c>
      <c r="H79" s="182" t="s">
        <v>108</v>
      </c>
      <c r="I79" s="182" t="s">
        <v>109</v>
      </c>
      <c r="J79" s="182" t="s">
        <v>93</v>
      </c>
      <c r="K79" s="183" t="s">
        <v>110</v>
      </c>
      <c r="L79" s="184"/>
      <c r="M79" s="94" t="s">
        <v>19</v>
      </c>
      <c r="N79" s="95" t="s">
        <v>45</v>
      </c>
      <c r="O79" s="95" t="s">
        <v>111</v>
      </c>
      <c r="P79" s="95" t="s">
        <v>112</v>
      </c>
      <c r="Q79" s="95" t="s">
        <v>113</v>
      </c>
      <c r="R79" s="95" t="s">
        <v>114</v>
      </c>
      <c r="S79" s="95" t="s">
        <v>115</v>
      </c>
      <c r="T79" s="96" t="s">
        <v>116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117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94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74</v>
      </c>
      <c r="E81" s="193" t="s">
        <v>516</v>
      </c>
      <c r="F81" s="193" t="s">
        <v>517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SUM(P82:P97)</f>
        <v>0</v>
      </c>
      <c r="Q81" s="198"/>
      <c r="R81" s="199">
        <f>SUM(R82:R97)</f>
        <v>0</v>
      </c>
      <c r="S81" s="198"/>
      <c r="T81" s="200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158</v>
      </c>
      <c r="AT81" s="202" t="s">
        <v>74</v>
      </c>
      <c r="AU81" s="202" t="s">
        <v>75</v>
      </c>
      <c r="AY81" s="201" t="s">
        <v>120</v>
      </c>
      <c r="BK81" s="203">
        <f>SUM(BK82:BK97)</f>
        <v>0</v>
      </c>
    </row>
    <row r="82" s="2" customFormat="1" ht="16.5" customHeight="1">
      <c r="A82" s="40"/>
      <c r="B82" s="41"/>
      <c r="C82" s="206" t="s">
        <v>82</v>
      </c>
      <c r="D82" s="206" t="s">
        <v>122</v>
      </c>
      <c r="E82" s="207" t="s">
        <v>518</v>
      </c>
      <c r="F82" s="208" t="s">
        <v>519</v>
      </c>
      <c r="G82" s="209" t="s">
        <v>520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46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127</v>
      </c>
      <c r="AT82" s="217" t="s">
        <v>122</v>
      </c>
      <c r="AU82" s="217" t="s">
        <v>82</v>
      </c>
      <c r="AY82" s="19" t="s">
        <v>120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82</v>
      </c>
      <c r="BK82" s="218">
        <f>ROUND(I82*H82,2)</f>
        <v>0</v>
      </c>
      <c r="BL82" s="19" t="s">
        <v>127</v>
      </c>
      <c r="BM82" s="217" t="s">
        <v>521</v>
      </c>
    </row>
    <row r="83" s="2" customFormat="1" ht="16.5" customHeight="1">
      <c r="A83" s="40"/>
      <c r="B83" s="41"/>
      <c r="C83" s="206" t="s">
        <v>181</v>
      </c>
      <c r="D83" s="206" t="s">
        <v>122</v>
      </c>
      <c r="E83" s="207" t="s">
        <v>522</v>
      </c>
      <c r="F83" s="208" t="s">
        <v>523</v>
      </c>
      <c r="G83" s="209" t="s">
        <v>520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46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127</v>
      </c>
      <c r="AT83" s="217" t="s">
        <v>122</v>
      </c>
      <c r="AU83" s="217" t="s">
        <v>82</v>
      </c>
      <c r="AY83" s="19" t="s">
        <v>120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82</v>
      </c>
      <c r="BK83" s="218">
        <f>ROUND(I83*H83,2)</f>
        <v>0</v>
      </c>
      <c r="BL83" s="19" t="s">
        <v>127</v>
      </c>
      <c r="BM83" s="217" t="s">
        <v>524</v>
      </c>
    </row>
    <row r="84" s="2" customFormat="1" ht="24.15" customHeight="1">
      <c r="A84" s="40"/>
      <c r="B84" s="41"/>
      <c r="C84" s="206" t="s">
        <v>212</v>
      </c>
      <c r="D84" s="206" t="s">
        <v>122</v>
      </c>
      <c r="E84" s="207" t="s">
        <v>525</v>
      </c>
      <c r="F84" s="208" t="s">
        <v>526</v>
      </c>
      <c r="G84" s="209" t="s">
        <v>520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127</v>
      </c>
      <c r="AT84" s="217" t="s">
        <v>122</v>
      </c>
      <c r="AU84" s="217" t="s">
        <v>82</v>
      </c>
      <c r="AY84" s="19" t="s">
        <v>120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127</v>
      </c>
      <c r="BM84" s="217" t="s">
        <v>527</v>
      </c>
    </row>
    <row r="85" s="2" customFormat="1" ht="16.5" customHeight="1">
      <c r="A85" s="40"/>
      <c r="B85" s="41"/>
      <c r="C85" s="206" t="s">
        <v>218</v>
      </c>
      <c r="D85" s="206" t="s">
        <v>122</v>
      </c>
      <c r="E85" s="207" t="s">
        <v>528</v>
      </c>
      <c r="F85" s="208" t="s">
        <v>529</v>
      </c>
      <c r="G85" s="209" t="s">
        <v>520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127</v>
      </c>
      <c r="AT85" s="217" t="s">
        <v>122</v>
      </c>
      <c r="AU85" s="217" t="s">
        <v>82</v>
      </c>
      <c r="AY85" s="19" t="s">
        <v>120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127</v>
      </c>
      <c r="BM85" s="217" t="s">
        <v>530</v>
      </c>
    </row>
    <row r="86" s="2" customFormat="1" ht="16.5" customHeight="1">
      <c r="A86" s="40"/>
      <c r="B86" s="41"/>
      <c r="C86" s="206" t="s">
        <v>225</v>
      </c>
      <c r="D86" s="206" t="s">
        <v>122</v>
      </c>
      <c r="E86" s="207" t="s">
        <v>531</v>
      </c>
      <c r="F86" s="208" t="s">
        <v>532</v>
      </c>
      <c r="G86" s="209" t="s">
        <v>520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127</v>
      </c>
      <c r="AT86" s="217" t="s">
        <v>122</v>
      </c>
      <c r="AU86" s="217" t="s">
        <v>82</v>
      </c>
      <c r="AY86" s="19" t="s">
        <v>120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127</v>
      </c>
      <c r="BM86" s="217" t="s">
        <v>533</v>
      </c>
    </row>
    <row r="87" s="2" customFormat="1" ht="16.5" customHeight="1">
      <c r="A87" s="40"/>
      <c r="B87" s="41"/>
      <c r="C87" s="206" t="s">
        <v>8</v>
      </c>
      <c r="D87" s="206" t="s">
        <v>122</v>
      </c>
      <c r="E87" s="207" t="s">
        <v>534</v>
      </c>
      <c r="F87" s="208" t="s">
        <v>535</v>
      </c>
      <c r="G87" s="209" t="s">
        <v>520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127</v>
      </c>
      <c r="AT87" s="217" t="s">
        <v>122</v>
      </c>
      <c r="AU87" s="217" t="s">
        <v>82</v>
      </c>
      <c r="AY87" s="19" t="s">
        <v>120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127</v>
      </c>
      <c r="BM87" s="217" t="s">
        <v>536</v>
      </c>
    </row>
    <row r="88" s="2" customFormat="1" ht="37.8" customHeight="1">
      <c r="A88" s="40"/>
      <c r="B88" s="41"/>
      <c r="C88" s="206" t="s">
        <v>237</v>
      </c>
      <c r="D88" s="206" t="s">
        <v>122</v>
      </c>
      <c r="E88" s="207" t="s">
        <v>537</v>
      </c>
      <c r="F88" s="208" t="s">
        <v>538</v>
      </c>
      <c r="G88" s="209" t="s">
        <v>520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127</v>
      </c>
      <c r="AT88" s="217" t="s">
        <v>122</v>
      </c>
      <c r="AU88" s="217" t="s">
        <v>82</v>
      </c>
      <c r="AY88" s="19" t="s">
        <v>120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127</v>
      </c>
      <c r="BM88" s="217" t="s">
        <v>539</v>
      </c>
    </row>
    <row r="89" s="2" customFormat="1" ht="16.5" customHeight="1">
      <c r="A89" s="40"/>
      <c r="B89" s="41"/>
      <c r="C89" s="206" t="s">
        <v>84</v>
      </c>
      <c r="D89" s="206" t="s">
        <v>122</v>
      </c>
      <c r="E89" s="207" t="s">
        <v>540</v>
      </c>
      <c r="F89" s="208" t="s">
        <v>541</v>
      </c>
      <c r="G89" s="209" t="s">
        <v>520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127</v>
      </c>
      <c r="AT89" s="217" t="s">
        <v>122</v>
      </c>
      <c r="AU89" s="217" t="s">
        <v>82</v>
      </c>
      <c r="AY89" s="19" t="s">
        <v>120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127</v>
      </c>
      <c r="BM89" s="217" t="s">
        <v>542</v>
      </c>
    </row>
    <row r="90" s="2" customFormat="1" ht="16.5" customHeight="1">
      <c r="A90" s="40"/>
      <c r="B90" s="41"/>
      <c r="C90" s="206" t="s">
        <v>139</v>
      </c>
      <c r="D90" s="206" t="s">
        <v>122</v>
      </c>
      <c r="E90" s="207" t="s">
        <v>543</v>
      </c>
      <c r="F90" s="208" t="s">
        <v>544</v>
      </c>
      <c r="G90" s="209" t="s">
        <v>520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127</v>
      </c>
      <c r="AT90" s="217" t="s">
        <v>122</v>
      </c>
      <c r="AU90" s="217" t="s">
        <v>82</v>
      </c>
      <c r="AY90" s="19" t="s">
        <v>120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127</v>
      </c>
      <c r="BM90" s="217" t="s">
        <v>545</v>
      </c>
    </row>
    <row r="91" s="2" customFormat="1" ht="16.5" customHeight="1">
      <c r="A91" s="40"/>
      <c r="B91" s="41"/>
      <c r="C91" s="206" t="s">
        <v>127</v>
      </c>
      <c r="D91" s="206" t="s">
        <v>122</v>
      </c>
      <c r="E91" s="207" t="s">
        <v>546</v>
      </c>
      <c r="F91" s="208" t="s">
        <v>547</v>
      </c>
      <c r="G91" s="209" t="s">
        <v>520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127</v>
      </c>
      <c r="AT91" s="217" t="s">
        <v>122</v>
      </c>
      <c r="AU91" s="217" t="s">
        <v>82</v>
      </c>
      <c r="AY91" s="19" t="s">
        <v>120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127</v>
      </c>
      <c r="BM91" s="217" t="s">
        <v>548</v>
      </c>
    </row>
    <row r="92" s="2" customFormat="1" ht="49.05" customHeight="1">
      <c r="A92" s="40"/>
      <c r="B92" s="41"/>
      <c r="C92" s="206" t="s">
        <v>158</v>
      </c>
      <c r="D92" s="206" t="s">
        <v>122</v>
      </c>
      <c r="E92" s="207" t="s">
        <v>549</v>
      </c>
      <c r="F92" s="208" t="s">
        <v>550</v>
      </c>
      <c r="G92" s="209" t="s">
        <v>520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127</v>
      </c>
      <c r="AT92" s="217" t="s">
        <v>122</v>
      </c>
      <c r="AU92" s="217" t="s">
        <v>82</v>
      </c>
      <c r="AY92" s="19" t="s">
        <v>120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127</v>
      </c>
      <c r="BM92" s="217" t="s">
        <v>551</v>
      </c>
    </row>
    <row r="93" s="2" customFormat="1" ht="16.5" customHeight="1">
      <c r="A93" s="40"/>
      <c r="B93" s="41"/>
      <c r="C93" s="206" t="s">
        <v>169</v>
      </c>
      <c r="D93" s="206" t="s">
        <v>122</v>
      </c>
      <c r="E93" s="207" t="s">
        <v>552</v>
      </c>
      <c r="F93" s="208" t="s">
        <v>553</v>
      </c>
      <c r="G93" s="209" t="s">
        <v>520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127</v>
      </c>
      <c r="AT93" s="217" t="s">
        <v>122</v>
      </c>
      <c r="AU93" s="217" t="s">
        <v>82</v>
      </c>
      <c r="AY93" s="19" t="s">
        <v>120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127</v>
      </c>
      <c r="BM93" s="217" t="s">
        <v>554</v>
      </c>
    </row>
    <row r="94" s="2" customFormat="1" ht="16.5" customHeight="1">
      <c r="A94" s="40"/>
      <c r="B94" s="41"/>
      <c r="C94" s="206" t="s">
        <v>175</v>
      </c>
      <c r="D94" s="206" t="s">
        <v>122</v>
      </c>
      <c r="E94" s="207" t="s">
        <v>555</v>
      </c>
      <c r="F94" s="208" t="s">
        <v>556</v>
      </c>
      <c r="G94" s="209" t="s">
        <v>520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127</v>
      </c>
      <c r="AT94" s="217" t="s">
        <v>122</v>
      </c>
      <c r="AU94" s="217" t="s">
        <v>82</v>
      </c>
      <c r="AY94" s="19" t="s">
        <v>120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127</v>
      </c>
      <c r="BM94" s="217" t="s">
        <v>557</v>
      </c>
    </row>
    <row r="95" s="2" customFormat="1" ht="24.15" customHeight="1">
      <c r="A95" s="40"/>
      <c r="B95" s="41"/>
      <c r="C95" s="206" t="s">
        <v>188</v>
      </c>
      <c r="D95" s="206" t="s">
        <v>122</v>
      </c>
      <c r="E95" s="207" t="s">
        <v>558</v>
      </c>
      <c r="F95" s="208" t="s">
        <v>559</v>
      </c>
      <c r="G95" s="209" t="s">
        <v>520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127</v>
      </c>
      <c r="AT95" s="217" t="s">
        <v>122</v>
      </c>
      <c r="AU95" s="217" t="s">
        <v>82</v>
      </c>
      <c r="AY95" s="19" t="s">
        <v>120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127</v>
      </c>
      <c r="BM95" s="217" t="s">
        <v>560</v>
      </c>
    </row>
    <row r="96" s="2" customFormat="1" ht="21.75" customHeight="1">
      <c r="A96" s="40"/>
      <c r="B96" s="41"/>
      <c r="C96" s="206" t="s">
        <v>195</v>
      </c>
      <c r="D96" s="206" t="s">
        <v>122</v>
      </c>
      <c r="E96" s="207" t="s">
        <v>561</v>
      </c>
      <c r="F96" s="208" t="s">
        <v>562</v>
      </c>
      <c r="G96" s="209" t="s">
        <v>520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127</v>
      </c>
      <c r="AT96" s="217" t="s">
        <v>122</v>
      </c>
      <c r="AU96" s="217" t="s">
        <v>82</v>
      </c>
      <c r="AY96" s="19" t="s">
        <v>120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127</v>
      </c>
      <c r="BM96" s="217" t="s">
        <v>563</v>
      </c>
    </row>
    <row r="97" s="2" customFormat="1" ht="24.15" customHeight="1">
      <c r="A97" s="40"/>
      <c r="B97" s="41"/>
      <c r="C97" s="206" t="s">
        <v>203</v>
      </c>
      <c r="D97" s="206" t="s">
        <v>122</v>
      </c>
      <c r="E97" s="207" t="s">
        <v>564</v>
      </c>
      <c r="F97" s="208" t="s">
        <v>565</v>
      </c>
      <c r="G97" s="209" t="s">
        <v>520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82" t="s">
        <v>19</v>
      </c>
      <c r="N97" s="283" t="s">
        <v>46</v>
      </c>
      <c r="O97" s="280"/>
      <c r="P97" s="284">
        <f>O97*H97</f>
        <v>0</v>
      </c>
      <c r="Q97" s="284">
        <v>0</v>
      </c>
      <c r="R97" s="284">
        <f>Q97*H97</f>
        <v>0</v>
      </c>
      <c r="S97" s="284">
        <v>0</v>
      </c>
      <c r="T97" s="28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127</v>
      </c>
      <c r="AT97" s="217" t="s">
        <v>122</v>
      </c>
      <c r="AU97" s="217" t="s">
        <v>82</v>
      </c>
      <c r="AY97" s="19" t="s">
        <v>120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127</v>
      </c>
      <c r="BM97" s="217" t="s">
        <v>566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lzCZvd9TeCSdcZWkGd0MGz2nvS+Vu9/1/k/7fl0mxv692UtH6wfdfYwSPP/Nm5gORoeiNUoVz4IBwBZF2TIzhQ==" hashValue="Gn34cPkXZXZ6Q9Bx8DydTDmBDcncAn3eFOv0od5xLwyYnyzhXBvZnIsNXXxnfVTK/M9+gzdASeCNnecji0qokA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567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568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569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570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571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572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573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574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575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576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577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81</v>
      </c>
      <c r="F18" s="297" t="s">
        <v>578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579</v>
      </c>
      <c r="F19" s="297" t="s">
        <v>580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581</v>
      </c>
      <c r="F20" s="297" t="s">
        <v>582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583</v>
      </c>
      <c r="F21" s="297" t="s">
        <v>584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585</v>
      </c>
      <c r="F22" s="297" t="s">
        <v>586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587</v>
      </c>
      <c r="F23" s="297" t="s">
        <v>588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589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590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591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592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593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594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595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596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597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106</v>
      </c>
      <c r="F36" s="297"/>
      <c r="G36" s="297" t="s">
        <v>598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599</v>
      </c>
      <c r="F37" s="297"/>
      <c r="G37" s="297" t="s">
        <v>600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56</v>
      </c>
      <c r="F38" s="297"/>
      <c r="G38" s="297" t="s">
        <v>601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57</v>
      </c>
      <c r="F39" s="297"/>
      <c r="G39" s="297" t="s">
        <v>602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107</v>
      </c>
      <c r="F40" s="297"/>
      <c r="G40" s="297" t="s">
        <v>603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108</v>
      </c>
      <c r="F41" s="297"/>
      <c r="G41" s="297" t="s">
        <v>604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605</v>
      </c>
      <c r="F42" s="297"/>
      <c r="G42" s="297" t="s">
        <v>606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607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608</v>
      </c>
      <c r="F44" s="297"/>
      <c r="G44" s="297" t="s">
        <v>609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110</v>
      </c>
      <c r="F45" s="297"/>
      <c r="G45" s="297" t="s">
        <v>610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611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612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613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614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615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616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617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618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619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620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621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622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623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624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625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626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627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628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629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630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631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632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633</v>
      </c>
      <c r="D76" s="315"/>
      <c r="E76" s="315"/>
      <c r="F76" s="315" t="s">
        <v>634</v>
      </c>
      <c r="G76" s="316"/>
      <c r="H76" s="315" t="s">
        <v>57</v>
      </c>
      <c r="I76" s="315" t="s">
        <v>60</v>
      </c>
      <c r="J76" s="315" t="s">
        <v>635</v>
      </c>
      <c r="K76" s="314"/>
    </row>
    <row r="77" s="1" customFormat="1" ht="17.25" customHeight="1">
      <c r="B77" s="312"/>
      <c r="C77" s="317" t="s">
        <v>636</v>
      </c>
      <c r="D77" s="317"/>
      <c r="E77" s="317"/>
      <c r="F77" s="318" t="s">
        <v>637</v>
      </c>
      <c r="G77" s="319"/>
      <c r="H77" s="317"/>
      <c r="I77" s="317"/>
      <c r="J77" s="317" t="s">
        <v>638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56</v>
      </c>
      <c r="D79" s="322"/>
      <c r="E79" s="322"/>
      <c r="F79" s="323" t="s">
        <v>639</v>
      </c>
      <c r="G79" s="324"/>
      <c r="H79" s="300" t="s">
        <v>640</v>
      </c>
      <c r="I79" s="300" t="s">
        <v>641</v>
      </c>
      <c r="J79" s="300">
        <v>20</v>
      </c>
      <c r="K79" s="314"/>
    </row>
    <row r="80" s="1" customFormat="1" ht="15" customHeight="1">
      <c r="B80" s="312"/>
      <c r="C80" s="300" t="s">
        <v>642</v>
      </c>
      <c r="D80" s="300"/>
      <c r="E80" s="300"/>
      <c r="F80" s="323" t="s">
        <v>639</v>
      </c>
      <c r="G80" s="324"/>
      <c r="H80" s="300" t="s">
        <v>643</v>
      </c>
      <c r="I80" s="300" t="s">
        <v>641</v>
      </c>
      <c r="J80" s="300">
        <v>120</v>
      </c>
      <c r="K80" s="314"/>
    </row>
    <row r="81" s="1" customFormat="1" ht="15" customHeight="1">
      <c r="B81" s="325"/>
      <c r="C81" s="300" t="s">
        <v>644</v>
      </c>
      <c r="D81" s="300"/>
      <c r="E81" s="300"/>
      <c r="F81" s="323" t="s">
        <v>645</v>
      </c>
      <c r="G81" s="324"/>
      <c r="H81" s="300" t="s">
        <v>646</v>
      </c>
      <c r="I81" s="300" t="s">
        <v>641</v>
      </c>
      <c r="J81" s="300">
        <v>50</v>
      </c>
      <c r="K81" s="314"/>
    </row>
    <row r="82" s="1" customFormat="1" ht="15" customHeight="1">
      <c r="B82" s="325"/>
      <c r="C82" s="300" t="s">
        <v>647</v>
      </c>
      <c r="D82" s="300"/>
      <c r="E82" s="300"/>
      <c r="F82" s="323" t="s">
        <v>639</v>
      </c>
      <c r="G82" s="324"/>
      <c r="H82" s="300" t="s">
        <v>648</v>
      </c>
      <c r="I82" s="300" t="s">
        <v>649</v>
      </c>
      <c r="J82" s="300"/>
      <c r="K82" s="314"/>
    </row>
    <row r="83" s="1" customFormat="1" ht="15" customHeight="1">
      <c r="B83" s="325"/>
      <c r="C83" s="326" t="s">
        <v>650</v>
      </c>
      <c r="D83" s="326"/>
      <c r="E83" s="326"/>
      <c r="F83" s="327" t="s">
        <v>645</v>
      </c>
      <c r="G83" s="326"/>
      <c r="H83" s="326" t="s">
        <v>651</v>
      </c>
      <c r="I83" s="326" t="s">
        <v>641</v>
      </c>
      <c r="J83" s="326">
        <v>15</v>
      </c>
      <c r="K83" s="314"/>
    </row>
    <row r="84" s="1" customFormat="1" ht="15" customHeight="1">
      <c r="B84" s="325"/>
      <c r="C84" s="326" t="s">
        <v>652</v>
      </c>
      <c r="D84" s="326"/>
      <c r="E84" s="326"/>
      <c r="F84" s="327" t="s">
        <v>645</v>
      </c>
      <c r="G84" s="326"/>
      <c r="H84" s="326" t="s">
        <v>653</v>
      </c>
      <c r="I84" s="326" t="s">
        <v>641</v>
      </c>
      <c r="J84" s="326">
        <v>15</v>
      </c>
      <c r="K84" s="314"/>
    </row>
    <row r="85" s="1" customFormat="1" ht="15" customHeight="1">
      <c r="B85" s="325"/>
      <c r="C85" s="326" t="s">
        <v>654</v>
      </c>
      <c r="D85" s="326"/>
      <c r="E85" s="326"/>
      <c r="F85" s="327" t="s">
        <v>645</v>
      </c>
      <c r="G85" s="326"/>
      <c r="H85" s="326" t="s">
        <v>655</v>
      </c>
      <c r="I85" s="326" t="s">
        <v>641</v>
      </c>
      <c r="J85" s="326">
        <v>20</v>
      </c>
      <c r="K85" s="314"/>
    </row>
    <row r="86" s="1" customFormat="1" ht="15" customHeight="1">
      <c r="B86" s="325"/>
      <c r="C86" s="326" t="s">
        <v>656</v>
      </c>
      <c r="D86" s="326"/>
      <c r="E86" s="326"/>
      <c r="F86" s="327" t="s">
        <v>645</v>
      </c>
      <c r="G86" s="326"/>
      <c r="H86" s="326" t="s">
        <v>657</v>
      </c>
      <c r="I86" s="326" t="s">
        <v>641</v>
      </c>
      <c r="J86" s="326">
        <v>20</v>
      </c>
      <c r="K86" s="314"/>
    </row>
    <row r="87" s="1" customFormat="1" ht="15" customHeight="1">
      <c r="B87" s="325"/>
      <c r="C87" s="300" t="s">
        <v>658</v>
      </c>
      <c r="D87" s="300"/>
      <c r="E87" s="300"/>
      <c r="F87" s="323" t="s">
        <v>645</v>
      </c>
      <c r="G87" s="324"/>
      <c r="H87" s="300" t="s">
        <v>659</v>
      </c>
      <c r="I87" s="300" t="s">
        <v>641</v>
      </c>
      <c r="J87" s="300">
        <v>50</v>
      </c>
      <c r="K87" s="314"/>
    </row>
    <row r="88" s="1" customFormat="1" ht="15" customHeight="1">
      <c r="B88" s="325"/>
      <c r="C88" s="300" t="s">
        <v>660</v>
      </c>
      <c r="D88" s="300"/>
      <c r="E88" s="300"/>
      <c r="F88" s="323" t="s">
        <v>645</v>
      </c>
      <c r="G88" s="324"/>
      <c r="H88" s="300" t="s">
        <v>661</v>
      </c>
      <c r="I88" s="300" t="s">
        <v>641</v>
      </c>
      <c r="J88" s="300">
        <v>20</v>
      </c>
      <c r="K88" s="314"/>
    </row>
    <row r="89" s="1" customFormat="1" ht="15" customHeight="1">
      <c r="B89" s="325"/>
      <c r="C89" s="300" t="s">
        <v>662</v>
      </c>
      <c r="D89" s="300"/>
      <c r="E89" s="300"/>
      <c r="F89" s="323" t="s">
        <v>645</v>
      </c>
      <c r="G89" s="324"/>
      <c r="H89" s="300" t="s">
        <v>663</v>
      </c>
      <c r="I89" s="300" t="s">
        <v>641</v>
      </c>
      <c r="J89" s="300">
        <v>20</v>
      </c>
      <c r="K89" s="314"/>
    </row>
    <row r="90" s="1" customFormat="1" ht="15" customHeight="1">
      <c r="B90" s="325"/>
      <c r="C90" s="300" t="s">
        <v>664</v>
      </c>
      <c r="D90" s="300"/>
      <c r="E90" s="300"/>
      <c r="F90" s="323" t="s">
        <v>645</v>
      </c>
      <c r="G90" s="324"/>
      <c r="H90" s="300" t="s">
        <v>665</v>
      </c>
      <c r="I90" s="300" t="s">
        <v>641</v>
      </c>
      <c r="J90" s="300">
        <v>50</v>
      </c>
      <c r="K90" s="314"/>
    </row>
    <row r="91" s="1" customFormat="1" ht="15" customHeight="1">
      <c r="B91" s="325"/>
      <c r="C91" s="300" t="s">
        <v>666</v>
      </c>
      <c r="D91" s="300"/>
      <c r="E91" s="300"/>
      <c r="F91" s="323" t="s">
        <v>645</v>
      </c>
      <c r="G91" s="324"/>
      <c r="H91" s="300" t="s">
        <v>666</v>
      </c>
      <c r="I91" s="300" t="s">
        <v>641</v>
      </c>
      <c r="J91" s="300">
        <v>50</v>
      </c>
      <c r="K91" s="314"/>
    </row>
    <row r="92" s="1" customFormat="1" ht="15" customHeight="1">
      <c r="B92" s="325"/>
      <c r="C92" s="300" t="s">
        <v>667</v>
      </c>
      <c r="D92" s="300"/>
      <c r="E92" s="300"/>
      <c r="F92" s="323" t="s">
        <v>645</v>
      </c>
      <c r="G92" s="324"/>
      <c r="H92" s="300" t="s">
        <v>668</v>
      </c>
      <c r="I92" s="300" t="s">
        <v>641</v>
      </c>
      <c r="J92" s="300">
        <v>255</v>
      </c>
      <c r="K92" s="314"/>
    </row>
    <row r="93" s="1" customFormat="1" ht="15" customHeight="1">
      <c r="B93" s="325"/>
      <c r="C93" s="300" t="s">
        <v>669</v>
      </c>
      <c r="D93" s="300"/>
      <c r="E93" s="300"/>
      <c r="F93" s="323" t="s">
        <v>639</v>
      </c>
      <c r="G93" s="324"/>
      <c r="H93" s="300" t="s">
        <v>670</v>
      </c>
      <c r="I93" s="300" t="s">
        <v>671</v>
      </c>
      <c r="J93" s="300"/>
      <c r="K93" s="314"/>
    </row>
    <row r="94" s="1" customFormat="1" ht="15" customHeight="1">
      <c r="B94" s="325"/>
      <c r="C94" s="300" t="s">
        <v>672</v>
      </c>
      <c r="D94" s="300"/>
      <c r="E94" s="300"/>
      <c r="F94" s="323" t="s">
        <v>639</v>
      </c>
      <c r="G94" s="324"/>
      <c r="H94" s="300" t="s">
        <v>673</v>
      </c>
      <c r="I94" s="300" t="s">
        <v>674</v>
      </c>
      <c r="J94" s="300"/>
      <c r="K94" s="314"/>
    </row>
    <row r="95" s="1" customFormat="1" ht="15" customHeight="1">
      <c r="B95" s="325"/>
      <c r="C95" s="300" t="s">
        <v>675</v>
      </c>
      <c r="D95" s="300"/>
      <c r="E95" s="300"/>
      <c r="F95" s="323" t="s">
        <v>639</v>
      </c>
      <c r="G95" s="324"/>
      <c r="H95" s="300" t="s">
        <v>675</v>
      </c>
      <c r="I95" s="300" t="s">
        <v>674</v>
      </c>
      <c r="J95" s="300"/>
      <c r="K95" s="314"/>
    </row>
    <row r="96" s="1" customFormat="1" ht="15" customHeight="1">
      <c r="B96" s="325"/>
      <c r="C96" s="300" t="s">
        <v>41</v>
      </c>
      <c r="D96" s="300"/>
      <c r="E96" s="300"/>
      <c r="F96" s="323" t="s">
        <v>639</v>
      </c>
      <c r="G96" s="324"/>
      <c r="H96" s="300" t="s">
        <v>676</v>
      </c>
      <c r="I96" s="300" t="s">
        <v>674</v>
      </c>
      <c r="J96" s="300"/>
      <c r="K96" s="314"/>
    </row>
    <row r="97" s="1" customFormat="1" ht="15" customHeight="1">
      <c r="B97" s="325"/>
      <c r="C97" s="300" t="s">
        <v>51</v>
      </c>
      <c r="D97" s="300"/>
      <c r="E97" s="300"/>
      <c r="F97" s="323" t="s">
        <v>639</v>
      </c>
      <c r="G97" s="324"/>
      <c r="H97" s="300" t="s">
        <v>677</v>
      </c>
      <c r="I97" s="300" t="s">
        <v>674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678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633</v>
      </c>
      <c r="D103" s="315"/>
      <c r="E103" s="315"/>
      <c r="F103" s="315" t="s">
        <v>634</v>
      </c>
      <c r="G103" s="316"/>
      <c r="H103" s="315" t="s">
        <v>57</v>
      </c>
      <c r="I103" s="315" t="s">
        <v>60</v>
      </c>
      <c r="J103" s="315" t="s">
        <v>635</v>
      </c>
      <c r="K103" s="314"/>
    </row>
    <row r="104" s="1" customFormat="1" ht="17.25" customHeight="1">
      <c r="B104" s="312"/>
      <c r="C104" s="317" t="s">
        <v>636</v>
      </c>
      <c r="D104" s="317"/>
      <c r="E104" s="317"/>
      <c r="F104" s="318" t="s">
        <v>637</v>
      </c>
      <c r="G104" s="319"/>
      <c r="H104" s="317"/>
      <c r="I104" s="317"/>
      <c r="J104" s="317" t="s">
        <v>638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56</v>
      </c>
      <c r="D106" s="322"/>
      <c r="E106" s="322"/>
      <c r="F106" s="323" t="s">
        <v>639</v>
      </c>
      <c r="G106" s="300"/>
      <c r="H106" s="300" t="s">
        <v>679</v>
      </c>
      <c r="I106" s="300" t="s">
        <v>641</v>
      </c>
      <c r="J106" s="300">
        <v>20</v>
      </c>
      <c r="K106" s="314"/>
    </row>
    <row r="107" s="1" customFormat="1" ht="15" customHeight="1">
      <c r="B107" s="312"/>
      <c r="C107" s="300" t="s">
        <v>642</v>
      </c>
      <c r="D107" s="300"/>
      <c r="E107" s="300"/>
      <c r="F107" s="323" t="s">
        <v>639</v>
      </c>
      <c r="G107" s="300"/>
      <c r="H107" s="300" t="s">
        <v>679</v>
      </c>
      <c r="I107" s="300" t="s">
        <v>641</v>
      </c>
      <c r="J107" s="300">
        <v>120</v>
      </c>
      <c r="K107" s="314"/>
    </row>
    <row r="108" s="1" customFormat="1" ht="15" customHeight="1">
      <c r="B108" s="325"/>
      <c r="C108" s="300" t="s">
        <v>644</v>
      </c>
      <c r="D108" s="300"/>
      <c r="E108" s="300"/>
      <c r="F108" s="323" t="s">
        <v>645</v>
      </c>
      <c r="G108" s="300"/>
      <c r="H108" s="300" t="s">
        <v>679</v>
      </c>
      <c r="I108" s="300" t="s">
        <v>641</v>
      </c>
      <c r="J108" s="300">
        <v>50</v>
      </c>
      <c r="K108" s="314"/>
    </row>
    <row r="109" s="1" customFormat="1" ht="15" customHeight="1">
      <c r="B109" s="325"/>
      <c r="C109" s="300" t="s">
        <v>647</v>
      </c>
      <c r="D109" s="300"/>
      <c r="E109" s="300"/>
      <c r="F109" s="323" t="s">
        <v>639</v>
      </c>
      <c r="G109" s="300"/>
      <c r="H109" s="300" t="s">
        <v>679</v>
      </c>
      <c r="I109" s="300" t="s">
        <v>649</v>
      </c>
      <c r="J109" s="300"/>
      <c r="K109" s="314"/>
    </row>
    <row r="110" s="1" customFormat="1" ht="15" customHeight="1">
      <c r="B110" s="325"/>
      <c r="C110" s="300" t="s">
        <v>658</v>
      </c>
      <c r="D110" s="300"/>
      <c r="E110" s="300"/>
      <c r="F110" s="323" t="s">
        <v>645</v>
      </c>
      <c r="G110" s="300"/>
      <c r="H110" s="300" t="s">
        <v>679</v>
      </c>
      <c r="I110" s="300" t="s">
        <v>641</v>
      </c>
      <c r="J110" s="300">
        <v>50</v>
      </c>
      <c r="K110" s="314"/>
    </row>
    <row r="111" s="1" customFormat="1" ht="15" customHeight="1">
      <c r="B111" s="325"/>
      <c r="C111" s="300" t="s">
        <v>666</v>
      </c>
      <c r="D111" s="300"/>
      <c r="E111" s="300"/>
      <c r="F111" s="323" t="s">
        <v>645</v>
      </c>
      <c r="G111" s="300"/>
      <c r="H111" s="300" t="s">
        <v>679</v>
      </c>
      <c r="I111" s="300" t="s">
        <v>641</v>
      </c>
      <c r="J111" s="300">
        <v>50</v>
      </c>
      <c r="K111" s="314"/>
    </row>
    <row r="112" s="1" customFormat="1" ht="15" customHeight="1">
      <c r="B112" s="325"/>
      <c r="C112" s="300" t="s">
        <v>664</v>
      </c>
      <c r="D112" s="300"/>
      <c r="E112" s="300"/>
      <c r="F112" s="323" t="s">
        <v>645</v>
      </c>
      <c r="G112" s="300"/>
      <c r="H112" s="300" t="s">
        <v>679</v>
      </c>
      <c r="I112" s="300" t="s">
        <v>641</v>
      </c>
      <c r="J112" s="300">
        <v>50</v>
      </c>
      <c r="K112" s="314"/>
    </row>
    <row r="113" s="1" customFormat="1" ht="15" customHeight="1">
      <c r="B113" s="325"/>
      <c r="C113" s="300" t="s">
        <v>56</v>
      </c>
      <c r="D113" s="300"/>
      <c r="E113" s="300"/>
      <c r="F113" s="323" t="s">
        <v>639</v>
      </c>
      <c r="G113" s="300"/>
      <c r="H113" s="300" t="s">
        <v>680</v>
      </c>
      <c r="I113" s="300" t="s">
        <v>641</v>
      </c>
      <c r="J113" s="300">
        <v>20</v>
      </c>
      <c r="K113" s="314"/>
    </row>
    <row r="114" s="1" customFormat="1" ht="15" customHeight="1">
      <c r="B114" s="325"/>
      <c r="C114" s="300" t="s">
        <v>681</v>
      </c>
      <c r="D114" s="300"/>
      <c r="E114" s="300"/>
      <c r="F114" s="323" t="s">
        <v>639</v>
      </c>
      <c r="G114" s="300"/>
      <c r="H114" s="300" t="s">
        <v>682</v>
      </c>
      <c r="I114" s="300" t="s">
        <v>641</v>
      </c>
      <c r="J114" s="300">
        <v>120</v>
      </c>
      <c r="K114" s="314"/>
    </row>
    <row r="115" s="1" customFormat="1" ht="15" customHeight="1">
      <c r="B115" s="325"/>
      <c r="C115" s="300" t="s">
        <v>41</v>
      </c>
      <c r="D115" s="300"/>
      <c r="E115" s="300"/>
      <c r="F115" s="323" t="s">
        <v>639</v>
      </c>
      <c r="G115" s="300"/>
      <c r="H115" s="300" t="s">
        <v>683</v>
      </c>
      <c r="I115" s="300" t="s">
        <v>674</v>
      </c>
      <c r="J115" s="300"/>
      <c r="K115" s="314"/>
    </row>
    <row r="116" s="1" customFormat="1" ht="15" customHeight="1">
      <c r="B116" s="325"/>
      <c r="C116" s="300" t="s">
        <v>51</v>
      </c>
      <c r="D116" s="300"/>
      <c r="E116" s="300"/>
      <c r="F116" s="323" t="s">
        <v>639</v>
      </c>
      <c r="G116" s="300"/>
      <c r="H116" s="300" t="s">
        <v>684</v>
      </c>
      <c r="I116" s="300" t="s">
        <v>674</v>
      </c>
      <c r="J116" s="300"/>
      <c r="K116" s="314"/>
    </row>
    <row r="117" s="1" customFormat="1" ht="15" customHeight="1">
      <c r="B117" s="325"/>
      <c r="C117" s="300" t="s">
        <v>60</v>
      </c>
      <c r="D117" s="300"/>
      <c r="E117" s="300"/>
      <c r="F117" s="323" t="s">
        <v>639</v>
      </c>
      <c r="G117" s="300"/>
      <c r="H117" s="300" t="s">
        <v>685</v>
      </c>
      <c r="I117" s="300" t="s">
        <v>686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687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633</v>
      </c>
      <c r="D123" s="315"/>
      <c r="E123" s="315"/>
      <c r="F123" s="315" t="s">
        <v>634</v>
      </c>
      <c r="G123" s="316"/>
      <c r="H123" s="315" t="s">
        <v>57</v>
      </c>
      <c r="I123" s="315" t="s">
        <v>60</v>
      </c>
      <c r="J123" s="315" t="s">
        <v>635</v>
      </c>
      <c r="K123" s="344"/>
    </row>
    <row r="124" s="1" customFormat="1" ht="17.25" customHeight="1">
      <c r="B124" s="343"/>
      <c r="C124" s="317" t="s">
        <v>636</v>
      </c>
      <c r="D124" s="317"/>
      <c r="E124" s="317"/>
      <c r="F124" s="318" t="s">
        <v>637</v>
      </c>
      <c r="G124" s="319"/>
      <c r="H124" s="317"/>
      <c r="I124" s="317"/>
      <c r="J124" s="317" t="s">
        <v>638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642</v>
      </c>
      <c r="D126" s="322"/>
      <c r="E126" s="322"/>
      <c r="F126" s="323" t="s">
        <v>639</v>
      </c>
      <c r="G126" s="300"/>
      <c r="H126" s="300" t="s">
        <v>679</v>
      </c>
      <c r="I126" s="300" t="s">
        <v>641</v>
      </c>
      <c r="J126" s="300">
        <v>120</v>
      </c>
      <c r="K126" s="348"/>
    </row>
    <row r="127" s="1" customFormat="1" ht="15" customHeight="1">
      <c r="B127" s="345"/>
      <c r="C127" s="300" t="s">
        <v>688</v>
      </c>
      <c r="D127" s="300"/>
      <c r="E127" s="300"/>
      <c r="F127" s="323" t="s">
        <v>639</v>
      </c>
      <c r="G127" s="300"/>
      <c r="H127" s="300" t="s">
        <v>689</v>
      </c>
      <c r="I127" s="300" t="s">
        <v>641</v>
      </c>
      <c r="J127" s="300" t="s">
        <v>690</v>
      </c>
      <c r="K127" s="348"/>
    </row>
    <row r="128" s="1" customFormat="1" ht="15" customHeight="1">
      <c r="B128" s="345"/>
      <c r="C128" s="300" t="s">
        <v>587</v>
      </c>
      <c r="D128" s="300"/>
      <c r="E128" s="300"/>
      <c r="F128" s="323" t="s">
        <v>639</v>
      </c>
      <c r="G128" s="300"/>
      <c r="H128" s="300" t="s">
        <v>691</v>
      </c>
      <c r="I128" s="300" t="s">
        <v>641</v>
      </c>
      <c r="J128" s="300" t="s">
        <v>690</v>
      </c>
      <c r="K128" s="348"/>
    </row>
    <row r="129" s="1" customFormat="1" ht="15" customHeight="1">
      <c r="B129" s="345"/>
      <c r="C129" s="300" t="s">
        <v>650</v>
      </c>
      <c r="D129" s="300"/>
      <c r="E129" s="300"/>
      <c r="F129" s="323" t="s">
        <v>645</v>
      </c>
      <c r="G129" s="300"/>
      <c r="H129" s="300" t="s">
        <v>651</v>
      </c>
      <c r="I129" s="300" t="s">
        <v>641</v>
      </c>
      <c r="J129" s="300">
        <v>15</v>
      </c>
      <c r="K129" s="348"/>
    </row>
    <row r="130" s="1" customFormat="1" ht="15" customHeight="1">
      <c r="B130" s="345"/>
      <c r="C130" s="326" t="s">
        <v>652</v>
      </c>
      <c r="D130" s="326"/>
      <c r="E130" s="326"/>
      <c r="F130" s="327" t="s">
        <v>645</v>
      </c>
      <c r="G130" s="326"/>
      <c r="H130" s="326" t="s">
        <v>653</v>
      </c>
      <c r="I130" s="326" t="s">
        <v>641</v>
      </c>
      <c r="J130" s="326">
        <v>15</v>
      </c>
      <c r="K130" s="348"/>
    </row>
    <row r="131" s="1" customFormat="1" ht="15" customHeight="1">
      <c r="B131" s="345"/>
      <c r="C131" s="326" t="s">
        <v>654</v>
      </c>
      <c r="D131" s="326"/>
      <c r="E131" s="326"/>
      <c r="F131" s="327" t="s">
        <v>645</v>
      </c>
      <c r="G131" s="326"/>
      <c r="H131" s="326" t="s">
        <v>655</v>
      </c>
      <c r="I131" s="326" t="s">
        <v>641</v>
      </c>
      <c r="J131" s="326">
        <v>20</v>
      </c>
      <c r="K131" s="348"/>
    </row>
    <row r="132" s="1" customFormat="1" ht="15" customHeight="1">
      <c r="B132" s="345"/>
      <c r="C132" s="326" t="s">
        <v>656</v>
      </c>
      <c r="D132" s="326"/>
      <c r="E132" s="326"/>
      <c r="F132" s="327" t="s">
        <v>645</v>
      </c>
      <c r="G132" s="326"/>
      <c r="H132" s="326" t="s">
        <v>657</v>
      </c>
      <c r="I132" s="326" t="s">
        <v>641</v>
      </c>
      <c r="J132" s="326">
        <v>20</v>
      </c>
      <c r="K132" s="348"/>
    </row>
    <row r="133" s="1" customFormat="1" ht="15" customHeight="1">
      <c r="B133" s="345"/>
      <c r="C133" s="300" t="s">
        <v>644</v>
      </c>
      <c r="D133" s="300"/>
      <c r="E133" s="300"/>
      <c r="F133" s="323" t="s">
        <v>645</v>
      </c>
      <c r="G133" s="300"/>
      <c r="H133" s="300" t="s">
        <v>679</v>
      </c>
      <c r="I133" s="300" t="s">
        <v>641</v>
      </c>
      <c r="J133" s="300">
        <v>50</v>
      </c>
      <c r="K133" s="348"/>
    </row>
    <row r="134" s="1" customFormat="1" ht="15" customHeight="1">
      <c r="B134" s="345"/>
      <c r="C134" s="300" t="s">
        <v>658</v>
      </c>
      <c r="D134" s="300"/>
      <c r="E134" s="300"/>
      <c r="F134" s="323" t="s">
        <v>645</v>
      </c>
      <c r="G134" s="300"/>
      <c r="H134" s="300" t="s">
        <v>679</v>
      </c>
      <c r="I134" s="300" t="s">
        <v>641</v>
      </c>
      <c r="J134" s="300">
        <v>50</v>
      </c>
      <c r="K134" s="348"/>
    </row>
    <row r="135" s="1" customFormat="1" ht="15" customHeight="1">
      <c r="B135" s="345"/>
      <c r="C135" s="300" t="s">
        <v>664</v>
      </c>
      <c r="D135" s="300"/>
      <c r="E135" s="300"/>
      <c r="F135" s="323" t="s">
        <v>645</v>
      </c>
      <c r="G135" s="300"/>
      <c r="H135" s="300" t="s">
        <v>679</v>
      </c>
      <c r="I135" s="300" t="s">
        <v>641</v>
      </c>
      <c r="J135" s="300">
        <v>50</v>
      </c>
      <c r="K135" s="348"/>
    </row>
    <row r="136" s="1" customFormat="1" ht="15" customHeight="1">
      <c r="B136" s="345"/>
      <c r="C136" s="300" t="s">
        <v>666</v>
      </c>
      <c r="D136" s="300"/>
      <c r="E136" s="300"/>
      <c r="F136" s="323" t="s">
        <v>645</v>
      </c>
      <c r="G136" s="300"/>
      <c r="H136" s="300" t="s">
        <v>679</v>
      </c>
      <c r="I136" s="300" t="s">
        <v>641</v>
      </c>
      <c r="J136" s="300">
        <v>50</v>
      </c>
      <c r="K136" s="348"/>
    </row>
    <row r="137" s="1" customFormat="1" ht="15" customHeight="1">
      <c r="B137" s="345"/>
      <c r="C137" s="300" t="s">
        <v>667</v>
      </c>
      <c r="D137" s="300"/>
      <c r="E137" s="300"/>
      <c r="F137" s="323" t="s">
        <v>645</v>
      </c>
      <c r="G137" s="300"/>
      <c r="H137" s="300" t="s">
        <v>692</v>
      </c>
      <c r="I137" s="300" t="s">
        <v>641</v>
      </c>
      <c r="J137" s="300">
        <v>255</v>
      </c>
      <c r="K137" s="348"/>
    </row>
    <row r="138" s="1" customFormat="1" ht="15" customHeight="1">
      <c r="B138" s="345"/>
      <c r="C138" s="300" t="s">
        <v>669</v>
      </c>
      <c r="D138" s="300"/>
      <c r="E138" s="300"/>
      <c r="F138" s="323" t="s">
        <v>639</v>
      </c>
      <c r="G138" s="300"/>
      <c r="H138" s="300" t="s">
        <v>693</v>
      </c>
      <c r="I138" s="300" t="s">
        <v>671</v>
      </c>
      <c r="J138" s="300"/>
      <c r="K138" s="348"/>
    </row>
    <row r="139" s="1" customFormat="1" ht="15" customHeight="1">
      <c r="B139" s="345"/>
      <c r="C139" s="300" t="s">
        <v>672</v>
      </c>
      <c r="D139" s="300"/>
      <c r="E139" s="300"/>
      <c r="F139" s="323" t="s">
        <v>639</v>
      </c>
      <c r="G139" s="300"/>
      <c r="H139" s="300" t="s">
        <v>694</v>
      </c>
      <c r="I139" s="300" t="s">
        <v>674</v>
      </c>
      <c r="J139" s="300"/>
      <c r="K139" s="348"/>
    </row>
    <row r="140" s="1" customFormat="1" ht="15" customHeight="1">
      <c r="B140" s="345"/>
      <c r="C140" s="300" t="s">
        <v>675</v>
      </c>
      <c r="D140" s="300"/>
      <c r="E140" s="300"/>
      <c r="F140" s="323" t="s">
        <v>639</v>
      </c>
      <c r="G140" s="300"/>
      <c r="H140" s="300" t="s">
        <v>675</v>
      </c>
      <c r="I140" s="300" t="s">
        <v>674</v>
      </c>
      <c r="J140" s="300"/>
      <c r="K140" s="348"/>
    </row>
    <row r="141" s="1" customFormat="1" ht="15" customHeight="1">
      <c r="B141" s="345"/>
      <c r="C141" s="300" t="s">
        <v>41</v>
      </c>
      <c r="D141" s="300"/>
      <c r="E141" s="300"/>
      <c r="F141" s="323" t="s">
        <v>639</v>
      </c>
      <c r="G141" s="300"/>
      <c r="H141" s="300" t="s">
        <v>695</v>
      </c>
      <c r="I141" s="300" t="s">
        <v>674</v>
      </c>
      <c r="J141" s="300"/>
      <c r="K141" s="348"/>
    </row>
    <row r="142" s="1" customFormat="1" ht="15" customHeight="1">
      <c r="B142" s="345"/>
      <c r="C142" s="300" t="s">
        <v>696</v>
      </c>
      <c r="D142" s="300"/>
      <c r="E142" s="300"/>
      <c r="F142" s="323" t="s">
        <v>639</v>
      </c>
      <c r="G142" s="300"/>
      <c r="H142" s="300" t="s">
        <v>697</v>
      </c>
      <c r="I142" s="300" t="s">
        <v>674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698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633</v>
      </c>
      <c r="D148" s="315"/>
      <c r="E148" s="315"/>
      <c r="F148" s="315" t="s">
        <v>634</v>
      </c>
      <c r="G148" s="316"/>
      <c r="H148" s="315" t="s">
        <v>57</v>
      </c>
      <c r="I148" s="315" t="s">
        <v>60</v>
      </c>
      <c r="J148" s="315" t="s">
        <v>635</v>
      </c>
      <c r="K148" s="314"/>
    </row>
    <row r="149" s="1" customFormat="1" ht="17.25" customHeight="1">
      <c r="B149" s="312"/>
      <c r="C149" s="317" t="s">
        <v>636</v>
      </c>
      <c r="D149" s="317"/>
      <c r="E149" s="317"/>
      <c r="F149" s="318" t="s">
        <v>637</v>
      </c>
      <c r="G149" s="319"/>
      <c r="H149" s="317"/>
      <c r="I149" s="317"/>
      <c r="J149" s="317" t="s">
        <v>638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642</v>
      </c>
      <c r="D151" s="300"/>
      <c r="E151" s="300"/>
      <c r="F151" s="353" t="s">
        <v>639</v>
      </c>
      <c r="G151" s="300"/>
      <c r="H151" s="352" t="s">
        <v>679</v>
      </c>
      <c r="I151" s="352" t="s">
        <v>641</v>
      </c>
      <c r="J151" s="352">
        <v>120</v>
      </c>
      <c r="K151" s="348"/>
    </row>
    <row r="152" s="1" customFormat="1" ht="15" customHeight="1">
      <c r="B152" s="325"/>
      <c r="C152" s="352" t="s">
        <v>688</v>
      </c>
      <c r="D152" s="300"/>
      <c r="E152" s="300"/>
      <c r="F152" s="353" t="s">
        <v>639</v>
      </c>
      <c r="G152" s="300"/>
      <c r="H152" s="352" t="s">
        <v>699</v>
      </c>
      <c r="I152" s="352" t="s">
        <v>641</v>
      </c>
      <c r="J152" s="352" t="s">
        <v>690</v>
      </c>
      <c r="K152" s="348"/>
    </row>
    <row r="153" s="1" customFormat="1" ht="15" customHeight="1">
      <c r="B153" s="325"/>
      <c r="C153" s="352" t="s">
        <v>587</v>
      </c>
      <c r="D153" s="300"/>
      <c r="E153" s="300"/>
      <c r="F153" s="353" t="s">
        <v>639</v>
      </c>
      <c r="G153" s="300"/>
      <c r="H153" s="352" t="s">
        <v>700</v>
      </c>
      <c r="I153" s="352" t="s">
        <v>641</v>
      </c>
      <c r="J153" s="352" t="s">
        <v>690</v>
      </c>
      <c r="K153" s="348"/>
    </row>
    <row r="154" s="1" customFormat="1" ht="15" customHeight="1">
      <c r="B154" s="325"/>
      <c r="C154" s="352" t="s">
        <v>644</v>
      </c>
      <c r="D154" s="300"/>
      <c r="E154" s="300"/>
      <c r="F154" s="353" t="s">
        <v>645</v>
      </c>
      <c r="G154" s="300"/>
      <c r="H154" s="352" t="s">
        <v>679</v>
      </c>
      <c r="I154" s="352" t="s">
        <v>641</v>
      </c>
      <c r="J154" s="352">
        <v>50</v>
      </c>
      <c r="K154" s="348"/>
    </row>
    <row r="155" s="1" customFormat="1" ht="15" customHeight="1">
      <c r="B155" s="325"/>
      <c r="C155" s="352" t="s">
        <v>647</v>
      </c>
      <c r="D155" s="300"/>
      <c r="E155" s="300"/>
      <c r="F155" s="353" t="s">
        <v>639</v>
      </c>
      <c r="G155" s="300"/>
      <c r="H155" s="352" t="s">
        <v>679</v>
      </c>
      <c r="I155" s="352" t="s">
        <v>649</v>
      </c>
      <c r="J155" s="352"/>
      <c r="K155" s="348"/>
    </row>
    <row r="156" s="1" customFormat="1" ht="15" customHeight="1">
      <c r="B156" s="325"/>
      <c r="C156" s="352" t="s">
        <v>658</v>
      </c>
      <c r="D156" s="300"/>
      <c r="E156" s="300"/>
      <c r="F156" s="353" t="s">
        <v>645</v>
      </c>
      <c r="G156" s="300"/>
      <c r="H156" s="352" t="s">
        <v>679</v>
      </c>
      <c r="I156" s="352" t="s">
        <v>641</v>
      </c>
      <c r="J156" s="352">
        <v>50</v>
      </c>
      <c r="K156" s="348"/>
    </row>
    <row r="157" s="1" customFormat="1" ht="15" customHeight="1">
      <c r="B157" s="325"/>
      <c r="C157" s="352" t="s">
        <v>666</v>
      </c>
      <c r="D157" s="300"/>
      <c r="E157" s="300"/>
      <c r="F157" s="353" t="s">
        <v>645</v>
      </c>
      <c r="G157" s="300"/>
      <c r="H157" s="352" t="s">
        <v>679</v>
      </c>
      <c r="I157" s="352" t="s">
        <v>641</v>
      </c>
      <c r="J157" s="352">
        <v>50</v>
      </c>
      <c r="K157" s="348"/>
    </row>
    <row r="158" s="1" customFormat="1" ht="15" customHeight="1">
      <c r="B158" s="325"/>
      <c r="C158" s="352" t="s">
        <v>664</v>
      </c>
      <c r="D158" s="300"/>
      <c r="E158" s="300"/>
      <c r="F158" s="353" t="s">
        <v>645</v>
      </c>
      <c r="G158" s="300"/>
      <c r="H158" s="352" t="s">
        <v>679</v>
      </c>
      <c r="I158" s="352" t="s">
        <v>641</v>
      </c>
      <c r="J158" s="352">
        <v>50</v>
      </c>
      <c r="K158" s="348"/>
    </row>
    <row r="159" s="1" customFormat="1" ht="15" customHeight="1">
      <c r="B159" s="325"/>
      <c r="C159" s="352" t="s">
        <v>92</v>
      </c>
      <c r="D159" s="300"/>
      <c r="E159" s="300"/>
      <c r="F159" s="353" t="s">
        <v>639</v>
      </c>
      <c r="G159" s="300"/>
      <c r="H159" s="352" t="s">
        <v>701</v>
      </c>
      <c r="I159" s="352" t="s">
        <v>641</v>
      </c>
      <c r="J159" s="352" t="s">
        <v>702</v>
      </c>
      <c r="K159" s="348"/>
    </row>
    <row r="160" s="1" customFormat="1" ht="15" customHeight="1">
      <c r="B160" s="325"/>
      <c r="C160" s="352" t="s">
        <v>703</v>
      </c>
      <c r="D160" s="300"/>
      <c r="E160" s="300"/>
      <c r="F160" s="353" t="s">
        <v>639</v>
      </c>
      <c r="G160" s="300"/>
      <c r="H160" s="352" t="s">
        <v>704</v>
      </c>
      <c r="I160" s="352" t="s">
        <v>674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705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633</v>
      </c>
      <c r="D166" s="315"/>
      <c r="E166" s="315"/>
      <c r="F166" s="315" t="s">
        <v>634</v>
      </c>
      <c r="G166" s="357"/>
      <c r="H166" s="358" t="s">
        <v>57</v>
      </c>
      <c r="I166" s="358" t="s">
        <v>60</v>
      </c>
      <c r="J166" s="315" t="s">
        <v>635</v>
      </c>
      <c r="K166" s="292"/>
    </row>
    <row r="167" s="1" customFormat="1" ht="17.25" customHeight="1">
      <c r="B167" s="293"/>
      <c r="C167" s="317" t="s">
        <v>636</v>
      </c>
      <c r="D167" s="317"/>
      <c r="E167" s="317"/>
      <c r="F167" s="318" t="s">
        <v>637</v>
      </c>
      <c r="G167" s="359"/>
      <c r="H167" s="360"/>
      <c r="I167" s="360"/>
      <c r="J167" s="317" t="s">
        <v>638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642</v>
      </c>
      <c r="D169" s="300"/>
      <c r="E169" s="300"/>
      <c r="F169" s="323" t="s">
        <v>639</v>
      </c>
      <c r="G169" s="300"/>
      <c r="H169" s="300" t="s">
        <v>679</v>
      </c>
      <c r="I169" s="300" t="s">
        <v>641</v>
      </c>
      <c r="J169" s="300">
        <v>120</v>
      </c>
      <c r="K169" s="348"/>
    </row>
    <row r="170" s="1" customFormat="1" ht="15" customHeight="1">
      <c r="B170" s="325"/>
      <c r="C170" s="300" t="s">
        <v>688</v>
      </c>
      <c r="D170" s="300"/>
      <c r="E170" s="300"/>
      <c r="F170" s="323" t="s">
        <v>639</v>
      </c>
      <c r="G170" s="300"/>
      <c r="H170" s="300" t="s">
        <v>689</v>
      </c>
      <c r="I170" s="300" t="s">
        <v>641</v>
      </c>
      <c r="J170" s="300" t="s">
        <v>690</v>
      </c>
      <c r="K170" s="348"/>
    </row>
    <row r="171" s="1" customFormat="1" ht="15" customHeight="1">
      <c r="B171" s="325"/>
      <c r="C171" s="300" t="s">
        <v>587</v>
      </c>
      <c r="D171" s="300"/>
      <c r="E171" s="300"/>
      <c r="F171" s="323" t="s">
        <v>639</v>
      </c>
      <c r="G171" s="300"/>
      <c r="H171" s="300" t="s">
        <v>706</v>
      </c>
      <c r="I171" s="300" t="s">
        <v>641</v>
      </c>
      <c r="J171" s="300" t="s">
        <v>690</v>
      </c>
      <c r="K171" s="348"/>
    </row>
    <row r="172" s="1" customFormat="1" ht="15" customHeight="1">
      <c r="B172" s="325"/>
      <c r="C172" s="300" t="s">
        <v>644</v>
      </c>
      <c r="D172" s="300"/>
      <c r="E172" s="300"/>
      <c r="F172" s="323" t="s">
        <v>645</v>
      </c>
      <c r="G172" s="300"/>
      <c r="H172" s="300" t="s">
        <v>706</v>
      </c>
      <c r="I172" s="300" t="s">
        <v>641</v>
      </c>
      <c r="J172" s="300">
        <v>50</v>
      </c>
      <c r="K172" s="348"/>
    </row>
    <row r="173" s="1" customFormat="1" ht="15" customHeight="1">
      <c r="B173" s="325"/>
      <c r="C173" s="300" t="s">
        <v>647</v>
      </c>
      <c r="D173" s="300"/>
      <c r="E173" s="300"/>
      <c r="F173" s="323" t="s">
        <v>639</v>
      </c>
      <c r="G173" s="300"/>
      <c r="H173" s="300" t="s">
        <v>706</v>
      </c>
      <c r="I173" s="300" t="s">
        <v>649</v>
      </c>
      <c r="J173" s="300"/>
      <c r="K173" s="348"/>
    </row>
    <row r="174" s="1" customFormat="1" ht="15" customHeight="1">
      <c r="B174" s="325"/>
      <c r="C174" s="300" t="s">
        <v>658</v>
      </c>
      <c r="D174" s="300"/>
      <c r="E174" s="300"/>
      <c r="F174" s="323" t="s">
        <v>645</v>
      </c>
      <c r="G174" s="300"/>
      <c r="H174" s="300" t="s">
        <v>706</v>
      </c>
      <c r="I174" s="300" t="s">
        <v>641</v>
      </c>
      <c r="J174" s="300">
        <v>50</v>
      </c>
      <c r="K174" s="348"/>
    </row>
    <row r="175" s="1" customFormat="1" ht="15" customHeight="1">
      <c r="B175" s="325"/>
      <c r="C175" s="300" t="s">
        <v>666</v>
      </c>
      <c r="D175" s="300"/>
      <c r="E175" s="300"/>
      <c r="F175" s="323" t="s">
        <v>645</v>
      </c>
      <c r="G175" s="300"/>
      <c r="H175" s="300" t="s">
        <v>706</v>
      </c>
      <c r="I175" s="300" t="s">
        <v>641</v>
      </c>
      <c r="J175" s="300">
        <v>50</v>
      </c>
      <c r="K175" s="348"/>
    </row>
    <row r="176" s="1" customFormat="1" ht="15" customHeight="1">
      <c r="B176" s="325"/>
      <c r="C176" s="300" t="s">
        <v>664</v>
      </c>
      <c r="D176" s="300"/>
      <c r="E176" s="300"/>
      <c r="F176" s="323" t="s">
        <v>645</v>
      </c>
      <c r="G176" s="300"/>
      <c r="H176" s="300" t="s">
        <v>706</v>
      </c>
      <c r="I176" s="300" t="s">
        <v>641</v>
      </c>
      <c r="J176" s="300">
        <v>50</v>
      </c>
      <c r="K176" s="348"/>
    </row>
    <row r="177" s="1" customFormat="1" ht="15" customHeight="1">
      <c r="B177" s="325"/>
      <c r="C177" s="300" t="s">
        <v>106</v>
      </c>
      <c r="D177" s="300"/>
      <c r="E177" s="300"/>
      <c r="F177" s="323" t="s">
        <v>639</v>
      </c>
      <c r="G177" s="300"/>
      <c r="H177" s="300" t="s">
        <v>707</v>
      </c>
      <c r="I177" s="300" t="s">
        <v>708</v>
      </c>
      <c r="J177" s="300"/>
      <c r="K177" s="348"/>
    </row>
    <row r="178" s="1" customFormat="1" ht="15" customHeight="1">
      <c r="B178" s="325"/>
      <c r="C178" s="300" t="s">
        <v>60</v>
      </c>
      <c r="D178" s="300"/>
      <c r="E178" s="300"/>
      <c r="F178" s="323" t="s">
        <v>639</v>
      </c>
      <c r="G178" s="300"/>
      <c r="H178" s="300" t="s">
        <v>709</v>
      </c>
      <c r="I178" s="300" t="s">
        <v>710</v>
      </c>
      <c r="J178" s="300">
        <v>1</v>
      </c>
      <c r="K178" s="348"/>
    </row>
    <row r="179" s="1" customFormat="1" ht="15" customHeight="1">
      <c r="B179" s="325"/>
      <c r="C179" s="300" t="s">
        <v>56</v>
      </c>
      <c r="D179" s="300"/>
      <c r="E179" s="300"/>
      <c r="F179" s="323" t="s">
        <v>639</v>
      </c>
      <c r="G179" s="300"/>
      <c r="H179" s="300" t="s">
        <v>711</v>
      </c>
      <c r="I179" s="300" t="s">
        <v>641</v>
      </c>
      <c r="J179" s="300">
        <v>20</v>
      </c>
      <c r="K179" s="348"/>
    </row>
    <row r="180" s="1" customFormat="1" ht="15" customHeight="1">
      <c r="B180" s="325"/>
      <c r="C180" s="300" t="s">
        <v>57</v>
      </c>
      <c r="D180" s="300"/>
      <c r="E180" s="300"/>
      <c r="F180" s="323" t="s">
        <v>639</v>
      </c>
      <c r="G180" s="300"/>
      <c r="H180" s="300" t="s">
        <v>712</v>
      </c>
      <c r="I180" s="300" t="s">
        <v>641</v>
      </c>
      <c r="J180" s="300">
        <v>255</v>
      </c>
      <c r="K180" s="348"/>
    </row>
    <row r="181" s="1" customFormat="1" ht="15" customHeight="1">
      <c r="B181" s="325"/>
      <c r="C181" s="300" t="s">
        <v>107</v>
      </c>
      <c r="D181" s="300"/>
      <c r="E181" s="300"/>
      <c r="F181" s="323" t="s">
        <v>639</v>
      </c>
      <c r="G181" s="300"/>
      <c r="H181" s="300" t="s">
        <v>603</v>
      </c>
      <c r="I181" s="300" t="s">
        <v>641</v>
      </c>
      <c r="J181" s="300">
        <v>10</v>
      </c>
      <c r="K181" s="348"/>
    </row>
    <row r="182" s="1" customFormat="1" ht="15" customHeight="1">
      <c r="B182" s="325"/>
      <c r="C182" s="300" t="s">
        <v>108</v>
      </c>
      <c r="D182" s="300"/>
      <c r="E182" s="300"/>
      <c r="F182" s="323" t="s">
        <v>639</v>
      </c>
      <c r="G182" s="300"/>
      <c r="H182" s="300" t="s">
        <v>713</v>
      </c>
      <c r="I182" s="300" t="s">
        <v>674</v>
      </c>
      <c r="J182" s="300"/>
      <c r="K182" s="348"/>
    </row>
    <row r="183" s="1" customFormat="1" ht="15" customHeight="1">
      <c r="B183" s="325"/>
      <c r="C183" s="300" t="s">
        <v>714</v>
      </c>
      <c r="D183" s="300"/>
      <c r="E183" s="300"/>
      <c r="F183" s="323" t="s">
        <v>639</v>
      </c>
      <c r="G183" s="300"/>
      <c r="H183" s="300" t="s">
        <v>715</v>
      </c>
      <c r="I183" s="300" t="s">
        <v>674</v>
      </c>
      <c r="J183" s="300"/>
      <c r="K183" s="348"/>
    </row>
    <row r="184" s="1" customFormat="1" ht="15" customHeight="1">
      <c r="B184" s="325"/>
      <c r="C184" s="300" t="s">
        <v>703</v>
      </c>
      <c r="D184" s="300"/>
      <c r="E184" s="300"/>
      <c r="F184" s="323" t="s">
        <v>639</v>
      </c>
      <c r="G184" s="300"/>
      <c r="H184" s="300" t="s">
        <v>716</v>
      </c>
      <c r="I184" s="300" t="s">
        <v>674</v>
      </c>
      <c r="J184" s="300"/>
      <c r="K184" s="348"/>
    </row>
    <row r="185" s="1" customFormat="1" ht="15" customHeight="1">
      <c r="B185" s="325"/>
      <c r="C185" s="300" t="s">
        <v>110</v>
      </c>
      <c r="D185" s="300"/>
      <c r="E185" s="300"/>
      <c r="F185" s="323" t="s">
        <v>645</v>
      </c>
      <c r="G185" s="300"/>
      <c r="H185" s="300" t="s">
        <v>717</v>
      </c>
      <c r="I185" s="300" t="s">
        <v>641</v>
      </c>
      <c r="J185" s="300">
        <v>50</v>
      </c>
      <c r="K185" s="348"/>
    </row>
    <row r="186" s="1" customFormat="1" ht="15" customHeight="1">
      <c r="B186" s="325"/>
      <c r="C186" s="300" t="s">
        <v>718</v>
      </c>
      <c r="D186" s="300"/>
      <c r="E186" s="300"/>
      <c r="F186" s="323" t="s">
        <v>645</v>
      </c>
      <c r="G186" s="300"/>
      <c r="H186" s="300" t="s">
        <v>719</v>
      </c>
      <c r="I186" s="300" t="s">
        <v>720</v>
      </c>
      <c r="J186" s="300"/>
      <c r="K186" s="348"/>
    </row>
    <row r="187" s="1" customFormat="1" ht="15" customHeight="1">
      <c r="B187" s="325"/>
      <c r="C187" s="300" t="s">
        <v>721</v>
      </c>
      <c r="D187" s="300"/>
      <c r="E187" s="300"/>
      <c r="F187" s="323" t="s">
        <v>645</v>
      </c>
      <c r="G187" s="300"/>
      <c r="H187" s="300" t="s">
        <v>722</v>
      </c>
      <c r="I187" s="300" t="s">
        <v>720</v>
      </c>
      <c r="J187" s="300"/>
      <c r="K187" s="348"/>
    </row>
    <row r="188" s="1" customFormat="1" ht="15" customHeight="1">
      <c r="B188" s="325"/>
      <c r="C188" s="300" t="s">
        <v>723</v>
      </c>
      <c r="D188" s="300"/>
      <c r="E188" s="300"/>
      <c r="F188" s="323" t="s">
        <v>645</v>
      </c>
      <c r="G188" s="300"/>
      <c r="H188" s="300" t="s">
        <v>724</v>
      </c>
      <c r="I188" s="300" t="s">
        <v>720</v>
      </c>
      <c r="J188" s="300"/>
      <c r="K188" s="348"/>
    </row>
    <row r="189" s="1" customFormat="1" ht="15" customHeight="1">
      <c r="B189" s="325"/>
      <c r="C189" s="361" t="s">
        <v>725</v>
      </c>
      <c r="D189" s="300"/>
      <c r="E189" s="300"/>
      <c r="F189" s="323" t="s">
        <v>645</v>
      </c>
      <c r="G189" s="300"/>
      <c r="H189" s="300" t="s">
        <v>726</v>
      </c>
      <c r="I189" s="300" t="s">
        <v>727</v>
      </c>
      <c r="J189" s="362" t="s">
        <v>728</v>
      </c>
      <c r="K189" s="348"/>
    </row>
    <row r="190" s="1" customFormat="1" ht="15" customHeight="1">
      <c r="B190" s="325"/>
      <c r="C190" s="361" t="s">
        <v>45</v>
      </c>
      <c r="D190" s="300"/>
      <c r="E190" s="300"/>
      <c r="F190" s="323" t="s">
        <v>639</v>
      </c>
      <c r="G190" s="300"/>
      <c r="H190" s="297" t="s">
        <v>729</v>
      </c>
      <c r="I190" s="300" t="s">
        <v>730</v>
      </c>
      <c r="J190" s="300"/>
      <c r="K190" s="348"/>
    </row>
    <row r="191" s="1" customFormat="1" ht="15" customHeight="1">
      <c r="B191" s="325"/>
      <c r="C191" s="361" t="s">
        <v>731</v>
      </c>
      <c r="D191" s="300"/>
      <c r="E191" s="300"/>
      <c r="F191" s="323" t="s">
        <v>639</v>
      </c>
      <c r="G191" s="300"/>
      <c r="H191" s="300" t="s">
        <v>732</v>
      </c>
      <c r="I191" s="300" t="s">
        <v>674</v>
      </c>
      <c r="J191" s="300"/>
      <c r="K191" s="348"/>
    </row>
    <row r="192" s="1" customFormat="1" ht="15" customHeight="1">
      <c r="B192" s="325"/>
      <c r="C192" s="361" t="s">
        <v>733</v>
      </c>
      <c r="D192" s="300"/>
      <c r="E192" s="300"/>
      <c r="F192" s="323" t="s">
        <v>639</v>
      </c>
      <c r="G192" s="300"/>
      <c r="H192" s="300" t="s">
        <v>734</v>
      </c>
      <c r="I192" s="300" t="s">
        <v>674</v>
      </c>
      <c r="J192" s="300"/>
      <c r="K192" s="348"/>
    </row>
    <row r="193" s="1" customFormat="1" ht="15" customHeight="1">
      <c r="B193" s="325"/>
      <c r="C193" s="361" t="s">
        <v>735</v>
      </c>
      <c r="D193" s="300"/>
      <c r="E193" s="300"/>
      <c r="F193" s="323" t="s">
        <v>645</v>
      </c>
      <c r="G193" s="300"/>
      <c r="H193" s="300" t="s">
        <v>736</v>
      </c>
      <c r="I193" s="300" t="s">
        <v>674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737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738</v>
      </c>
      <c r="D200" s="364"/>
      <c r="E200" s="364"/>
      <c r="F200" s="364" t="s">
        <v>739</v>
      </c>
      <c r="G200" s="365"/>
      <c r="H200" s="364" t="s">
        <v>740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730</v>
      </c>
      <c r="D202" s="300"/>
      <c r="E202" s="300"/>
      <c r="F202" s="323" t="s">
        <v>46</v>
      </c>
      <c r="G202" s="300"/>
      <c r="H202" s="300" t="s">
        <v>741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47</v>
      </c>
      <c r="G203" s="300"/>
      <c r="H203" s="300" t="s">
        <v>742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50</v>
      </c>
      <c r="G204" s="300"/>
      <c r="H204" s="300" t="s">
        <v>743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48</v>
      </c>
      <c r="G205" s="300"/>
      <c r="H205" s="300" t="s">
        <v>744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49</v>
      </c>
      <c r="G206" s="300"/>
      <c r="H206" s="300" t="s">
        <v>745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686</v>
      </c>
      <c r="D208" s="300"/>
      <c r="E208" s="300"/>
      <c r="F208" s="323" t="s">
        <v>81</v>
      </c>
      <c r="G208" s="300"/>
      <c r="H208" s="300" t="s">
        <v>746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581</v>
      </c>
      <c r="G209" s="300"/>
      <c r="H209" s="300" t="s">
        <v>582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579</v>
      </c>
      <c r="G210" s="300"/>
      <c r="H210" s="300" t="s">
        <v>747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583</v>
      </c>
      <c r="G211" s="361"/>
      <c r="H211" s="352" t="s">
        <v>584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585</v>
      </c>
      <c r="G212" s="361"/>
      <c r="H212" s="352" t="s">
        <v>748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710</v>
      </c>
      <c r="D214" s="300"/>
      <c r="E214" s="300"/>
      <c r="F214" s="323">
        <v>1</v>
      </c>
      <c r="G214" s="361"/>
      <c r="H214" s="352" t="s">
        <v>749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750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751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752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2021-11-19T10:03:31Z</dcterms:created>
  <dcterms:modified xsi:type="dcterms:W3CDTF">2021-11-19T10:03:40Z</dcterms:modified>
</cp:coreProperties>
</file>