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Buk\userhome\strnadovam\My Documents\2023\Okna_Komenskeho_60\Vyberove_rizeni\Poslano\"/>
    </mc:Choice>
  </mc:AlternateContent>
  <bookViews>
    <workbookView xWindow="23880" yWindow="-120" windowWidth="29040" windowHeight="15840" firstSheet="1" activeTab="1"/>
  </bookViews>
  <sheets>
    <sheet name="Pokyny pro vyplnění" sheetId="11" state="hidden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Stavba!#REF!</definedName>
    <definedName name="CenaCelkem">Stavba!$G$28</definedName>
    <definedName name="CenaCelkemBezDPH">Stavba!#REF!</definedName>
    <definedName name="CenaCelkemVypocet" localSheetId="1">Stavba!#REF!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Stavba!$J$28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Stavba!#REF!</definedName>
    <definedName name="_xlnm.Print_Area" localSheetId="3">'Rozpočet Pol'!$A$1:$G$133</definedName>
    <definedName name="_xlnm.Print_Area" localSheetId="1">Stavba!$A$1:$J$56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Stavba!$B$1:$J$35</definedName>
    <definedName name="ZakladDPHSni">Stavba!$G$23</definedName>
    <definedName name="ZakladDPHSniVypocet" localSheetId="1">Stavba!#REF!</definedName>
    <definedName name="ZakladDPHZakl">Stavba!$G$25</definedName>
    <definedName name="ZakladDPHZaklVypocet" localSheetId="1">Stavba!#REF!</definedName>
    <definedName name="Zaokrouhleni">Stavba!$G$27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116" i="12" l="1"/>
  <c r="G53" i="12"/>
  <c r="G40" i="12"/>
  <c r="G39" i="12"/>
  <c r="G38" i="12"/>
  <c r="G52" i="12"/>
  <c r="G56" i="12" l="1"/>
  <c r="G117" i="12"/>
  <c r="G87" i="12"/>
  <c r="G86" i="12" s="1"/>
  <c r="I48" i="1" s="1"/>
  <c r="G129" i="12"/>
  <c r="G48" i="12" l="1"/>
  <c r="G47" i="12" s="1"/>
  <c r="I44" i="1" s="1"/>
  <c r="G131" i="12" l="1"/>
  <c r="G128" i="12"/>
  <c r="G125" i="12"/>
  <c r="G123" i="12"/>
  <c r="G120" i="12"/>
  <c r="G104" i="12"/>
  <c r="G105" i="12"/>
  <c r="G106" i="12"/>
  <c r="G107" i="12"/>
  <c r="G108" i="12"/>
  <c r="G109" i="12"/>
  <c r="G110" i="12"/>
  <c r="G111" i="12"/>
  <c r="G112" i="12"/>
  <c r="G113" i="12"/>
  <c r="G114" i="12"/>
  <c r="G115" i="12"/>
  <c r="G103" i="12"/>
  <c r="G100" i="12"/>
  <c r="G99" i="12"/>
  <c r="G98" i="12"/>
  <c r="G96" i="12"/>
  <c r="G95" i="12"/>
  <c r="G94" i="12"/>
  <c r="G92" i="12"/>
  <c r="G89" i="12"/>
  <c r="E90" i="12" s="1"/>
  <c r="G84" i="12"/>
  <c r="G81" i="12"/>
  <c r="G78" i="12"/>
  <c r="G77" i="12"/>
  <c r="G76" i="12"/>
  <c r="G75" i="12"/>
  <c r="G74" i="12"/>
  <c r="G73" i="12"/>
  <c r="G72" i="12"/>
  <c r="G71" i="12"/>
  <c r="G70" i="12"/>
  <c r="G68" i="12"/>
  <c r="G66" i="12"/>
  <c r="G64" i="12"/>
  <c r="G63" i="12"/>
  <c r="G62" i="12"/>
  <c r="G59" i="12"/>
  <c r="G57" i="12"/>
  <c r="G54" i="12"/>
  <c r="G50" i="12"/>
  <c r="G46" i="12"/>
  <c r="G44" i="12"/>
  <c r="G42" i="12"/>
  <c r="G41" i="12"/>
  <c r="G36" i="12"/>
  <c r="G35" i="12"/>
  <c r="G32" i="12"/>
  <c r="G30" i="12"/>
  <c r="G27" i="12"/>
  <c r="G24" i="12"/>
  <c r="G16" i="12"/>
  <c r="G13" i="12"/>
  <c r="G11" i="12"/>
  <c r="G9" i="12"/>
  <c r="G130" i="12"/>
  <c r="I55" i="1" s="1"/>
  <c r="I19" i="1" s="1"/>
  <c r="J26" i="1"/>
  <c r="H31" i="1"/>
  <c r="J23" i="1"/>
  <c r="J24" i="1"/>
  <c r="J25" i="1"/>
  <c r="J27" i="1"/>
  <c r="E24" i="1"/>
  <c r="E26" i="1"/>
  <c r="E118" i="12" l="1"/>
  <c r="E101" i="12"/>
  <c r="E126" i="12"/>
  <c r="G8" i="12"/>
  <c r="I42" i="1" s="1"/>
  <c r="G69" i="12"/>
  <c r="I47" i="1" s="1"/>
  <c r="G91" i="12"/>
  <c r="I50" i="1" s="1"/>
  <c r="G127" i="12"/>
  <c r="I54" i="1" s="1"/>
  <c r="G34" i="12"/>
  <c r="I43" i="1" s="1"/>
  <c r="G49" i="12"/>
  <c r="I45" i="1" s="1"/>
  <c r="G58" i="12"/>
  <c r="I46" i="1" s="1"/>
  <c r="I16" i="1" l="1"/>
  <c r="G126" i="12"/>
  <c r="G101" i="12"/>
  <c r="G97" i="12" s="1"/>
  <c r="I51" i="1" s="1"/>
  <c r="G90" i="12"/>
  <c r="G88" i="12" s="1"/>
  <c r="I49" i="1" s="1"/>
  <c r="G118" i="12"/>
  <c r="G102" i="12" s="1"/>
  <c r="I52" i="1" s="1"/>
  <c r="G119" i="12" l="1"/>
  <c r="I53" i="1" s="1"/>
  <c r="I17" i="1" s="1"/>
  <c r="I21" i="1" s="1"/>
  <c r="G25" i="1" s="1"/>
  <c r="G26" i="1" s="1"/>
  <c r="G28" i="1" s="1"/>
  <c r="I56" i="1" l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<sst xmlns="http://schemas.openxmlformats.org/spreadsheetml/2006/main" count="541" uniqueCount="288">
  <si>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</si>
  <si>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</si>
  <si>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</si>
  <si>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</si>
  <si>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</si>
  <si>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</si>
  <si>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</si>
  <si>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</si>
  <si>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</si>
  <si>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</si>
  <si>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</si>
  <si>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</si>
  <si>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</si>
  <si>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</si>
  <si>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</si>
  <si>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Číslo</t>
  </si>
  <si>
    <t>Zhotovitel:</t>
  </si>
  <si>
    <t>Projektant:</t>
  </si>
  <si>
    <t>Vypracoval:</t>
  </si>
  <si>
    <t>Objednatel:</t>
  </si>
  <si>
    <t>HSV</t>
  </si>
  <si>
    <t>PSV</t>
  </si>
  <si>
    <t>MON</t>
  </si>
  <si>
    <t>Vedlejší náklady</t>
  </si>
  <si>
    <t>Ostatní náklady</t>
  </si>
  <si>
    <t>Celkem</t>
  </si>
  <si>
    <t>Rozpis ceny</t>
  </si>
  <si>
    <t>Rekapitulace daní</t>
  </si>
  <si>
    <t>IČ:</t>
  </si>
  <si>
    <t>DIČ:</t>
  </si>
  <si>
    <t>Cena celkem s DPH</t>
  </si>
  <si>
    <t>#RTSROZP#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</si>
  <si>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</si>
  <si>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</si>
  <si>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</si>
  <si>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</si>
  <si>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</si>
  <si>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Chrudim</t>
  </si>
  <si>
    <t>Rozpočet:</t>
  </si>
  <si>
    <t>Misto</t>
  </si>
  <si>
    <t>BOGUAJ Stavební inženýrství, s.r.o.</t>
  </si>
  <si>
    <t>Kameničky 41</t>
  </si>
  <si>
    <t>53941</t>
  </si>
  <si>
    <t>28780736</t>
  </si>
  <si>
    <t>CZK</t>
  </si>
  <si>
    <t>Rekapitulace dílů</t>
  </si>
  <si>
    <t>Typ dílu</t>
  </si>
  <si>
    <t>3</t>
  </si>
  <si>
    <t>Svislé a kompletní konstrukce</t>
  </si>
  <si>
    <t>61</t>
  </si>
  <si>
    <t>Upravy povrchů vnitřní</t>
  </si>
  <si>
    <t>95</t>
  </si>
  <si>
    <t>Dokončovací kce na pozem.stav.</t>
  </si>
  <si>
    <t>96</t>
  </si>
  <si>
    <t>Bourání konstrukcí</t>
  </si>
  <si>
    <t>97</t>
  </si>
  <si>
    <t>Prorážení otvorů</t>
  </si>
  <si>
    <t>713</t>
  </si>
  <si>
    <t>Izolace tepelné</t>
  </si>
  <si>
    <t>735</t>
  </si>
  <si>
    <t>Otopná tělesa</t>
  </si>
  <si>
    <t>764</t>
  </si>
  <si>
    <t>Konstrukce klempířské</t>
  </si>
  <si>
    <t>766</t>
  </si>
  <si>
    <t>Konstrukce truhlářské</t>
  </si>
  <si>
    <t>781</t>
  </si>
  <si>
    <t>Obklady keramické</t>
  </si>
  <si>
    <t>784</t>
  </si>
  <si>
    <t>Malby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</si>
  <si>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</si>
  <si>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</si>
  <si>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</si>
  <si>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</si>
  <si>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</si>
  <si>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</si>
  <si>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</si>
  <si>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</si>
  <si>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</si>
  <si>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</si>
  <si>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</si>
  <si>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</si>
  <si>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</si>
  <si>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</si>
  <si>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</si>
  <si>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Díl:</t>
  </si>
  <si>
    <t>DIL</t>
  </si>
  <si>
    <t>317168117R00</t>
  </si>
  <si>
    <t>Překlad POROTHERM plochý 115x71x2500 mm</t>
  </si>
  <si>
    <t>kus</t>
  </si>
  <si>
    <t>POL1_0</t>
  </si>
  <si>
    <t>1+2</t>
  </si>
  <si>
    <t>VV</t>
  </si>
  <si>
    <t>317168123R00</t>
  </si>
  <si>
    <t>Překlad POROTHERM plochý 145x71x1500 mm</t>
  </si>
  <si>
    <t>1+1*2</t>
  </si>
  <si>
    <t>317121049RT2</t>
  </si>
  <si>
    <t>Překlad nenosný pórobeton, světlost otv. do 375 cm, překlad nenosný NEP 10 P4,4 250 x 24,9 x 10 cm</t>
  </si>
  <si>
    <t>2*3</t>
  </si>
  <si>
    <t>346275113R00</t>
  </si>
  <si>
    <t>Přizdívky z desek Ytong tl. 100 mm</t>
  </si>
  <si>
    <t>m2</t>
  </si>
  <si>
    <t>2,3*0,31</t>
  </si>
  <si>
    <t>1,4*0,43</t>
  </si>
  <si>
    <t>1,4*0,4*3</t>
  </si>
  <si>
    <t>1,5*0,5</t>
  </si>
  <si>
    <t>1,5*0,5*3</t>
  </si>
  <si>
    <t>1,5*0,6*2</t>
  </si>
  <si>
    <t>2,35*0,21+1,5*0,1*5</t>
  </si>
  <si>
    <t>346275114R00</t>
  </si>
  <si>
    <t>Přizdívky z desek Ytong tl. 125 mm</t>
  </si>
  <si>
    <t>2,35*0,21</t>
  </si>
  <si>
    <t>1,5*0,1*5</t>
  </si>
  <si>
    <t>346275116R00</t>
  </si>
  <si>
    <t>Přizdívky z desek Ytong tl. 200 mm</t>
  </si>
  <si>
    <t>2,5*0,6</t>
  </si>
  <si>
    <t>1,5*0,65*4</t>
  </si>
  <si>
    <t>346275115R00</t>
  </si>
  <si>
    <t>Přizdívky z desek Ytong tl. 150 mm</t>
  </si>
  <si>
    <t>1,5*0,15</t>
  </si>
  <si>
    <t>317168113R00</t>
  </si>
  <si>
    <t>Překlad POROTHERM plochý 115x71x1500 mm</t>
  </si>
  <si>
    <t>1+3+2*3+2+2+1</t>
  </si>
  <si>
    <t>610991111R00</t>
  </si>
  <si>
    <t>Zakrývání výplní vnitřních otvorů</t>
  </si>
  <si>
    <t>61-01</t>
  </si>
  <si>
    <t>soub</t>
  </si>
  <si>
    <t>61-02</t>
  </si>
  <si>
    <t>61-03</t>
  </si>
  <si>
    <t>Proškrábnutí omítky u styku s rámem okna,  a vyplnění trvale PU tmelem</t>
  </si>
  <si>
    <t>m</t>
  </si>
  <si>
    <t>61-04</t>
  </si>
  <si>
    <t>(2,2)*2*17</t>
  </si>
  <si>
    <t>612425931R00</t>
  </si>
  <si>
    <t>952901111R00</t>
  </si>
  <si>
    <t>Vyčištění budov o výšce podlaží do 4 m</t>
  </si>
  <si>
    <t>177</t>
  </si>
  <si>
    <t>95-01</t>
  </si>
  <si>
    <t>Osazení a dodávka ocelových konzol, - podepření vnitřních parapet</t>
  </si>
  <si>
    <t>ks</t>
  </si>
  <si>
    <t>18</t>
  </si>
  <si>
    <t>95-02</t>
  </si>
  <si>
    <t>Zaříznutí vnějšího ostění omítky a otlučení v pásu, š.do 100mm</t>
  </si>
  <si>
    <t>968062355R00</t>
  </si>
  <si>
    <t>0,88*1,6*3+1,04*1,6*3</t>
  </si>
  <si>
    <t>0,9*1,6*3+0,88*1,6*2+0,84*1,6*3+1,04*1,6*3</t>
  </si>
  <si>
    <t>968095002R00</t>
  </si>
  <si>
    <t>Bourání parapetů dřevěných š. do 50 cm</t>
  </si>
  <si>
    <t>968061112R00</t>
  </si>
  <si>
    <t>Vyvěšení dřevěných okenních křídel pl. do 1,5 m2</t>
  </si>
  <si>
    <t>96-01</t>
  </si>
  <si>
    <t>Demontáž látkových rolet včetně kastlíku</t>
  </si>
  <si>
    <t>2</t>
  </si>
  <si>
    <t>96-02</t>
  </si>
  <si>
    <t>Demontáž tyčí na záclony</t>
  </si>
  <si>
    <t>4</t>
  </si>
  <si>
    <t>96-03</t>
  </si>
  <si>
    <t>Odstranění zahrádky na vnější straně okna</t>
  </si>
  <si>
    <t>978059511R00</t>
  </si>
  <si>
    <t>Odsekání vnitřních obkladů stěn do 1 m2</t>
  </si>
  <si>
    <t>979081111R00</t>
  </si>
  <si>
    <t>Odvoz suti a vybour. hmot na skládku do 1 km</t>
  </si>
  <si>
    <t>t</t>
  </si>
  <si>
    <t>979081121R00</t>
  </si>
  <si>
    <t>Příplatek k odvozu za každý další 1 km</t>
  </si>
  <si>
    <t>979011211R00</t>
  </si>
  <si>
    <t>Svislá doprava suti a vybour. hmot za 2.NP nošením</t>
  </si>
  <si>
    <t>979011219R00</t>
  </si>
  <si>
    <t>Přípl.k svislé dopr.suti za každé další NP nošením</t>
  </si>
  <si>
    <t>979082111R00</t>
  </si>
  <si>
    <t>Vnitrostaveništní doprava suti do 10 m</t>
  </si>
  <si>
    <t>979082121R00</t>
  </si>
  <si>
    <t>Příplatek k vnitrost. dopravě suti za dalších 5 m</t>
  </si>
  <si>
    <t>97-01</t>
  </si>
  <si>
    <t>Poplatek za skládku</t>
  </si>
  <si>
    <t>973031844R00</t>
  </si>
  <si>
    <t>Vysekání kapes pro zavázání zdí tl. 30 cm, MC</t>
  </si>
  <si>
    <t>0,9*2*(1+1+3)</t>
  </si>
  <si>
    <t>2,1*2*(1+1+3+1+1+1+2)</t>
  </si>
  <si>
    <t>973031843R00</t>
  </si>
  <si>
    <t>Vysekání kapes pro zavázání příček tl. 15 cm, MC</t>
  </si>
  <si>
    <t>2,2*2+2,3+2,2*2+1,5+2,2*2*3+1,5*3</t>
  </si>
  <si>
    <t>0,8*2*(1+3+1+2)</t>
  </si>
  <si>
    <t>973031345R00</t>
  </si>
  <si>
    <t>Vysekání kapes zeď cih. MVC pl. 0,25 m2, hl. 30 cm</t>
  </si>
  <si>
    <t>68</t>
  </si>
  <si>
    <t>M+D tepelné izolace po obvodu kastlíku okna, tl.30-50mm, deska PIR</t>
  </si>
  <si>
    <t>998713202R00</t>
  </si>
  <si>
    <t>Přesun hmot pro izolace tepelné, výšky do 12 m</t>
  </si>
  <si>
    <t>735151831R00</t>
  </si>
  <si>
    <t>5</t>
  </si>
  <si>
    <t>735410912R00</t>
  </si>
  <si>
    <t>735411812R00</t>
  </si>
  <si>
    <t>735-01</t>
  </si>
  <si>
    <t>764410880R00</t>
  </si>
  <si>
    <t>Demontáž oplechování parapetů,rš od 400 do 600 mm</t>
  </si>
  <si>
    <t>764510270R00</t>
  </si>
  <si>
    <t>Oplechování parapetů včetně rohů z Cu, rš 500 mm</t>
  </si>
  <si>
    <t>764510280R00</t>
  </si>
  <si>
    <t>Oplechování parapetů včetně rohů z Cu, rš 600 mm</t>
  </si>
  <si>
    <t>998764202R00</t>
  </si>
  <si>
    <t>Přesun hmot pro klempířské konstr., výšky do 12 m</t>
  </si>
  <si>
    <t>766-01</t>
  </si>
  <si>
    <t>766-02</t>
  </si>
  <si>
    <t>766-03</t>
  </si>
  <si>
    <t>766-04</t>
  </si>
  <si>
    <t>766-05</t>
  </si>
  <si>
    <t>766-06</t>
  </si>
  <si>
    <t>766-07</t>
  </si>
  <si>
    <t>766-08</t>
  </si>
  <si>
    <t>766-09</t>
  </si>
  <si>
    <t>766-10</t>
  </si>
  <si>
    <t>Příplatek k oknům za montáž z int. parotěsné a ,  z ext. paropropustné pásky, PUR pěna</t>
  </si>
  <si>
    <t>766-13</t>
  </si>
  <si>
    <t>766-11</t>
  </si>
  <si>
    <t>D+M dřevěného parapetu z masivu,  rozměr cca (1100-1500mmx150mm )</t>
  </si>
  <si>
    <t>766-12</t>
  </si>
  <si>
    <t>D+M dřevěného parapetu z masivu,  rozměr cca (2500mmx150mm )</t>
  </si>
  <si>
    <t>998766202R00</t>
  </si>
  <si>
    <t>Přesun hmot pro truhlářské konstr., výšky do 12 m</t>
  </si>
  <si>
    <t>781475112R00</t>
  </si>
  <si>
    <t>Obklad vnitřní stěn keramický, do tmele, 15x15 cm</t>
  </si>
  <si>
    <t>parapet:1,5*1,2</t>
  </si>
  <si>
    <t>zdivo:1,5</t>
  </si>
  <si>
    <t>781-01</t>
  </si>
  <si>
    <t>D keramického obkladu</t>
  </si>
  <si>
    <t>3,3*1,2</t>
  </si>
  <si>
    <t>781479711R00</t>
  </si>
  <si>
    <t>Příplatek k obkladu stěn keram.,za plochu do 10 m2</t>
  </si>
  <si>
    <t>998781202R00</t>
  </si>
  <si>
    <t>Přesun hmot pro obklady keramické, výšky do 12 m</t>
  </si>
  <si>
    <t>005121010R</t>
  </si>
  <si>
    <t/>
  </si>
  <si>
    <t>END</t>
  </si>
  <si>
    <t>Vybourání dřevěných rámů oken dvojitých pl. 2 m2 (postupným vyřezáváním)</t>
  </si>
  <si>
    <t>Kování celého okna - rozvory, panty, skobys válečkem, záskočky, dorazy -staromosaz, rozvorový mechanizmus- pozink (myšleno pro 17 oken)</t>
  </si>
  <si>
    <t>Demontáž otopných těles panelových 3řadých,1500 mm, včetně vypuštění systému</t>
  </si>
  <si>
    <t>Zpětná montáž stávajících radiátorů (napojení na stávající topnou soustavu, napuštění soustavy, odvzdušnění  1 soustavy)</t>
  </si>
  <si>
    <t>Demontáž plynových konvektorů, délka do 1600 mm</t>
  </si>
  <si>
    <t>Zpětná montáž plynových konvektorů stav.délky do 1600 mm, úprava napojení a revize</t>
  </si>
  <si>
    <t xml:space="preserve">Vybudování zařízení staveniště </t>
  </si>
  <si>
    <t>Úprava vnějšího ostění na celou šířku ostění , cca 200 mm, podrobněji viz. technická zpráva</t>
  </si>
  <si>
    <t>Omítka vápenná vnitřního ostění , nově vyzděných parapetů a nadpraží - štuková</t>
  </si>
  <si>
    <t>h</t>
  </si>
  <si>
    <t>D+M dřevěné okno O1 (rozměr 880x1600mm)</t>
  </si>
  <si>
    <t>D+M dřevěné okno O2 (rozměr 880x1600mm)</t>
  </si>
  <si>
    <t>D+M dřevěné okno O3 (rozměr 1040x1600mm)</t>
  </si>
  <si>
    <t>D+M dřevěné okno O4 (rozměr 840x1600mm)</t>
  </si>
  <si>
    <t>D+M dřevěné okno O5 (rozměr 880x1570mm)</t>
  </si>
  <si>
    <t>D+M dřevěné okno O6 (rozměr 1040x1600mm)</t>
  </si>
  <si>
    <t>D+M dřevěné okno O8 (rozměr 900x1600mm)</t>
  </si>
  <si>
    <t>D+M dřevěné okno O9 (rozměr 900x1600mm)</t>
  </si>
  <si>
    <t>D+M dřevěné okno O71,072 (rozměr 880x1600mm)</t>
  </si>
  <si>
    <t>94</t>
  </si>
  <si>
    <t>Lešení a stavební výtahy</t>
  </si>
  <si>
    <t>94-01</t>
  </si>
  <si>
    <t xml:space="preserve">Pronájem vysokozdvižné plošiny </t>
  </si>
  <si>
    <t>784191201R00</t>
  </si>
  <si>
    <t>Penetrace podkladu hloubková Primalex 1x</t>
  </si>
  <si>
    <t>784195222R00</t>
  </si>
  <si>
    <t>Malba Primalex Plus, barva, bez penetrace, 2 x</t>
  </si>
  <si>
    <t>99</t>
  </si>
  <si>
    <t>Staveništní přesun hmot</t>
  </si>
  <si>
    <t>998011002R00</t>
  </si>
  <si>
    <t>Přesun hmot pro budovy zděné výšky do 12 m</t>
  </si>
  <si>
    <t>Výměna oken č.p.60, ul.Komenského, Chrudim_I.etapa</t>
  </si>
  <si>
    <t>Město Chrudim, Resselovo náměstí č.p.77, 537 16 Chrudim</t>
  </si>
  <si>
    <t>Chrudimi</t>
  </si>
  <si>
    <t>95-03</t>
  </si>
  <si>
    <t>M+D pružná podložka na podlaze pod osazené překlady</t>
  </si>
  <si>
    <t>61-05</t>
  </si>
  <si>
    <t>61-06</t>
  </si>
  <si>
    <t>61-07</t>
  </si>
  <si>
    <t>Ochrana stavebních konstrukcí a samostatných prvků včetně pozdějšího odstranění obedněním z OSB desek -  podlahy</t>
  </si>
  <si>
    <t>Ochrana stavebních konstrukcí a samostatných prvků včetně pozdějšího odstranění  geotextilií min.250g/m2 - podlahy</t>
  </si>
  <si>
    <t>Zakrytí vnitřních ploch před znečištěním včetně pozdějšího odkrytí konstrukcí a prvků obalením fólií a přelepením páskou (radiátory, nábytek, světla  a další zařízení bytů)</t>
  </si>
  <si>
    <t>Ochrana  hlavního dřevěného schodiště zakrytím, geotextílií 300g/m2</t>
  </si>
  <si>
    <t>Dočasná výplň okenních otvorů - po vybourání stávajícího, do doby, než bude osazeno nové okno - nosná konstrukce z dřevěných hranolů s výplní  z OSB desek, 17kusů otvorů - rozměry otvorů viz projektová dokumentace</t>
  </si>
  <si>
    <t>Manipulace s nábytkem před zahájením stavebních prací, a po zkončení prací</t>
  </si>
  <si>
    <t>Čistý úklid bytů po stavebních pracech (vyluxování průmyslovým vysavačem, hrubé vytření hadrem, odstranění hrubého prachu)</t>
  </si>
  <si>
    <t>95-04</t>
  </si>
  <si>
    <t>95-05</t>
  </si>
  <si>
    <t>713-01</t>
  </si>
  <si>
    <t>Montáž lišty ze dřeva tvrdého s přetmelením + dodávka lišty podlahové dubové</t>
  </si>
  <si>
    <t>zohlednit vybudování plotové zábrany po dobu stavby - pevné oplocení v.1,8m po obvodu budovy s plnou výplní (event. s ochrannou lešenářskou sítí)</t>
  </si>
  <si>
    <t>zřízení ochranné stříšky hlavního vchodu do objektu</t>
  </si>
  <si>
    <t>Tmelení detailu parapetu s omítkou PU tmel</t>
  </si>
  <si>
    <t>(2,2+1,2)*2*17*2</t>
  </si>
  <si>
    <t>766-14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</si>
</sst>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rgb="FFFF0000"/>
      <name val="Arial CE"/>
      <family val="2"/>
      <charset val="238"/>
    </font>
    <font>
      <sz val="8"/>
      <name val="Arial CE"/>
      <family val="2"/>
      <charset val="238"/>
    </font>
    <font>
      <sz val="8"/>
      <color rgb="FF000000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0C0C0"/>
        <bgColor rgb="FFC0C0C0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21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7" fillId="0" borderId="6" xfId="0" applyFont="1" applyBorder="1"/>
    <xf numFmtId="0" fontId="7" fillId="0" borderId="0" xfId="0" applyFont="1" applyAlignment="1">
      <alignment vertical="center"/>
    </xf>
    <xf numFmtId="0" fontId="7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7" fillId="0" borderId="1" xfId="0" applyFont="1" applyBorder="1"/>
    <xf numFmtId="0" fontId="7" fillId="0" borderId="0" xfId="0" applyFont="1"/>
    <xf numFmtId="0" fontId="7" fillId="0" borderId="0" xfId="0" applyFont="1" applyAlignment="1">
      <alignment horizontal="left" vertical="center"/>
    </xf>
    <xf numFmtId="0" fontId="7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7" fillId="0" borderId="2" xfId="0" applyFont="1" applyBorder="1" applyAlignment="1">
      <alignment horizontal="right"/>
    </xf>
    <xf numFmtId="0" fontId="7" fillId="0" borderId="6" xfId="0" applyFont="1" applyBorder="1" applyAlignment="1">
      <alignment vertical="top"/>
    </xf>
    <xf numFmtId="14" fontId="7" fillId="0" borderId="6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1" fontId="7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7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7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7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7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7" fillId="0" borderId="18" xfId="0" applyFont="1" applyBorder="1" applyAlignment="1">
      <alignment horizontal="left" vertical="top"/>
    </xf>
    <xf numFmtId="0" fontId="7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7" fillId="0" borderId="14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left" vertical="center"/>
    </xf>
    <xf numFmtId="0" fontId="7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7" fillId="0" borderId="6" xfId="0" applyNumberFormat="1" applyFont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 indent="1"/>
    </xf>
    <xf numFmtId="49" fontId="5" fillId="3" borderId="0" xfId="0" applyNumberFormat="1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0" fontId="7" fillId="3" borderId="0" xfId="0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7" fillId="3" borderId="6" xfId="0" applyNumberFormat="1" applyFont="1" applyFill="1" applyBorder="1" applyAlignment="1">
      <alignment horizontal="left" vertical="center"/>
    </xf>
    <xf numFmtId="0" fontId="7" fillId="3" borderId="6" xfId="0" applyFont="1" applyFill="1" applyBorder="1"/>
    <xf numFmtId="0" fontId="7" fillId="3" borderId="8" xfId="0" applyFont="1" applyFill="1" applyBorder="1"/>
    <xf numFmtId="49" fontId="7" fillId="0" borderId="0" xfId="0" applyNumberFormat="1" applyFont="1" applyAlignment="1">
      <alignment horizontal="left" vertical="center"/>
    </xf>
    <xf numFmtId="49" fontId="7" fillId="0" borderId="6" xfId="0" applyNumberFormat="1" applyFont="1" applyBorder="1" applyAlignment="1">
      <alignment horizontal="right" vertical="center"/>
    </xf>
    <xf numFmtId="49" fontId="0" fillId="0" borderId="0" xfId="0" applyNumberFormat="1"/>
    <xf numFmtId="4" fontId="0" fillId="0" borderId="0" xfId="0" applyNumberFormat="1"/>
    <xf numFmtId="0" fontId="4" fillId="3" borderId="11" xfId="0" applyFont="1" applyFill="1" applyBorder="1" applyAlignment="1">
      <alignment horizontal="left" vertical="center" indent="1"/>
    </xf>
    <xf numFmtId="0" fontId="0" fillId="3" borderId="7" xfId="0" applyFill="1" applyBorder="1"/>
    <xf numFmtId="49" fontId="7" fillId="3" borderId="13" xfId="0" applyNumberFormat="1" applyFont="1" applyFill="1" applyBorder="1" applyAlignment="1">
      <alignment horizontal="left" vertical="center"/>
    </xf>
    <xf numFmtId="0" fontId="5" fillId="0" borderId="0" xfId="0" applyFont="1"/>
    <xf numFmtId="0" fontId="13" fillId="0" borderId="26" xfId="0" applyFont="1" applyBorder="1" applyAlignment="1">
      <alignment horizontal="center" vertical="center" wrapText="1"/>
    </xf>
    <xf numFmtId="0" fontId="6" fillId="0" borderId="26" xfId="0" applyFont="1" applyBorder="1" applyAlignment="1">
      <alignment vertical="center"/>
    </xf>
    <xf numFmtId="0" fontId="6" fillId="0" borderId="26" xfId="0" applyFont="1" applyBorder="1"/>
    <xf numFmtId="49" fontId="6" fillId="0" borderId="26" xfId="0" applyNumberFormat="1" applyFont="1" applyBorder="1" applyAlignment="1">
      <alignment vertical="center"/>
    </xf>
    <xf numFmtId="0" fontId="13" fillId="3" borderId="30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6" fillId="4" borderId="10" xfId="0" applyFont="1" applyFill="1" applyBorder="1"/>
    <xf numFmtId="0" fontId="6" fillId="4" borderId="6" xfId="0" applyFont="1" applyFill="1" applyBorder="1"/>
    <xf numFmtId="0" fontId="13" fillId="3" borderId="29" xfId="0" applyFont="1" applyFill="1" applyBorder="1" applyAlignment="1">
      <alignment horizontal="center" vertical="center" wrapText="1"/>
    </xf>
    <xf numFmtId="49" fontId="6" fillId="0" borderId="30" xfId="0" applyNumberFormat="1" applyFont="1" applyBorder="1" applyAlignment="1">
      <alignment vertical="center"/>
    </xf>
    <xf numFmtId="49" fontId="6" fillId="0" borderId="10" xfId="0" applyNumberFormat="1" applyFont="1" applyBorder="1" applyAlignment="1">
      <alignment vertical="center"/>
    </xf>
    <xf numFmtId="4" fontId="6" fillId="0" borderId="29" xfId="0" applyNumberFormat="1" applyFont="1" applyBorder="1" applyAlignment="1">
      <alignment horizontal="center" vertical="center"/>
    </xf>
    <xf numFmtId="4" fontId="6" fillId="0" borderId="29" xfId="0" applyNumberFormat="1" applyFont="1" applyBorder="1" applyAlignment="1">
      <alignment vertical="center"/>
    </xf>
    <xf numFmtId="4" fontId="6" fillId="0" borderId="27" xfId="0" applyNumberFormat="1" applyFont="1" applyBorder="1" applyAlignment="1">
      <alignment horizontal="center" vertical="center"/>
    </xf>
    <xf numFmtId="4" fontId="6" fillId="0" borderId="27" xfId="0" applyNumberFormat="1" applyFont="1" applyBorder="1" applyAlignment="1">
      <alignment vertical="center"/>
    </xf>
    <xf numFmtId="4" fontId="6" fillId="0" borderId="32" xfId="0" applyNumberFormat="1" applyFont="1" applyBorder="1" applyAlignment="1">
      <alignment horizontal="center" vertical="center"/>
    </xf>
    <xf numFmtId="4" fontId="6" fillId="0" borderId="32" xfId="0" applyNumberFormat="1" applyFont="1" applyBorder="1" applyAlignment="1">
      <alignment vertical="center"/>
    </xf>
    <xf numFmtId="4" fontId="6" fillId="4" borderId="32" xfId="0" applyNumberFormat="1" applyFont="1" applyFill="1" applyBorder="1" applyAlignment="1">
      <alignment horizontal="center"/>
    </xf>
    <xf numFmtId="4" fontId="6" fillId="4" borderId="32" xfId="0" applyNumberFormat="1" applyFont="1" applyFill="1" applyBorder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33" xfId="0" applyNumberFormat="1" applyBorder="1" applyAlignment="1">
      <alignment vertical="center"/>
    </xf>
    <xf numFmtId="49" fontId="0" fillId="0" borderId="34" xfId="0" applyNumberFormat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3" borderId="39" xfId="0" applyFill="1" applyBorder="1"/>
    <xf numFmtId="49" fontId="0" fillId="3" borderId="36" xfId="0" applyNumberFormat="1" applyFill="1" applyBorder="1"/>
    <xf numFmtId="0" fontId="0" fillId="3" borderId="36" xfId="0" applyFill="1" applyBorder="1"/>
    <xf numFmtId="0" fontId="0" fillId="3" borderId="35" xfId="0" applyFill="1" applyBorder="1"/>
    <xf numFmtId="0" fontId="0" fillId="3" borderId="30" xfId="0" applyFill="1" applyBorder="1"/>
    <xf numFmtId="0" fontId="14" fillId="0" borderId="0" xfId="0" applyFont="1"/>
    <xf numFmtId="0" fontId="14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29" xfId="0" applyFill="1" applyBorder="1"/>
    <xf numFmtId="49" fontId="0" fillId="3" borderId="29" xfId="0" applyNumberFormat="1" applyFill="1" applyBorder="1"/>
    <xf numFmtId="0" fontId="14" fillId="0" borderId="28" xfId="0" applyFont="1" applyBorder="1" applyAlignment="1">
      <alignment vertical="top" shrinkToFit="1"/>
    </xf>
    <xf numFmtId="0" fontId="15" fillId="0" borderId="28" xfId="0" applyFont="1" applyBorder="1" applyAlignment="1">
      <alignment vertical="top" wrapText="1" shrinkToFit="1"/>
    </xf>
    <xf numFmtId="0" fontId="0" fillId="3" borderId="31" xfId="0" applyFill="1" applyBorder="1" applyAlignment="1">
      <alignment vertical="top" shrinkToFit="1"/>
    </xf>
    <xf numFmtId="164" fontId="14" fillId="0" borderId="27" xfId="0" applyNumberFormat="1" applyFont="1" applyBorder="1" applyAlignment="1">
      <alignment vertical="top" shrinkToFit="1"/>
    </xf>
    <xf numFmtId="164" fontId="15" fillId="0" borderId="27" xfId="0" applyNumberFormat="1" applyFont="1" applyBorder="1" applyAlignment="1">
      <alignment vertical="top" wrapText="1" shrinkToFit="1"/>
    </xf>
    <xf numFmtId="164" fontId="0" fillId="3" borderId="32" xfId="0" applyNumberFormat="1" applyFill="1" applyBorder="1" applyAlignment="1">
      <alignment vertical="top" shrinkToFit="1"/>
    </xf>
    <xf numFmtId="4" fontId="14" fillId="0" borderId="27" xfId="0" applyNumberFormat="1" applyFont="1" applyBorder="1" applyAlignment="1">
      <alignment vertical="top" shrinkToFit="1"/>
    </xf>
    <xf numFmtId="4" fontId="0" fillId="3" borderId="32" xfId="0" applyNumberFormat="1" applyFill="1" applyBorder="1" applyAlignment="1">
      <alignment vertical="top" shrinkToFit="1"/>
    </xf>
    <xf numFmtId="0" fontId="0" fillId="3" borderId="43" xfId="0" applyFill="1" applyBorder="1"/>
    <xf numFmtId="0" fontId="0" fillId="3" borderId="44" xfId="0" applyFill="1" applyBorder="1" applyAlignment="1">
      <alignment vertical="top"/>
    </xf>
    <xf numFmtId="49" fontId="0" fillId="3" borderId="44" xfId="0" applyNumberFormat="1" applyFill="1" applyBorder="1" applyAlignment="1">
      <alignment vertical="top"/>
    </xf>
    <xf numFmtId="49" fontId="0" fillId="3" borderId="42" xfId="0" applyNumberFormat="1" applyFill="1" applyBorder="1" applyAlignment="1">
      <alignment vertical="top"/>
    </xf>
    <xf numFmtId="0" fontId="0" fillId="3" borderId="45" xfId="0" applyFill="1" applyBorder="1" applyAlignment="1">
      <alignment vertical="top"/>
    </xf>
    <xf numFmtId="164" fontId="0" fillId="3" borderId="42" xfId="0" applyNumberFormat="1" applyFill="1" applyBorder="1" applyAlignment="1">
      <alignment vertical="top"/>
    </xf>
    <xf numFmtId="4" fontId="0" fillId="3" borderId="42" xfId="0" applyNumberFormat="1" applyFill="1" applyBorder="1" applyAlignment="1">
      <alignment vertical="top"/>
    </xf>
    <xf numFmtId="0" fontId="14" fillId="0" borderId="10" xfId="0" applyFont="1" applyBorder="1" applyAlignment="1">
      <alignment vertical="top"/>
    </xf>
    <xf numFmtId="4" fontId="14" fillId="0" borderId="32" xfId="0" applyNumberFormat="1" applyFont="1" applyBorder="1" applyAlignment="1">
      <alignment vertical="top" shrinkToFit="1"/>
    </xf>
    <xf numFmtId="0" fontId="14" fillId="0" borderId="27" xfId="0" applyFont="1" applyBorder="1" applyAlignment="1">
      <alignment horizontal="left" vertical="top" wrapText="1"/>
    </xf>
    <xf numFmtId="0" fontId="15" fillId="0" borderId="27" xfId="0" quotePrefix="1" applyFont="1" applyBorder="1" applyAlignment="1">
      <alignment horizontal="left" vertical="top" wrapText="1"/>
    </xf>
    <xf numFmtId="0" fontId="0" fillId="3" borderId="32" xfId="0" applyFill="1" applyBorder="1" applyAlignment="1">
      <alignment horizontal="left" vertical="top" wrapText="1"/>
    </xf>
    <xf numFmtId="0" fontId="16" fillId="0" borderId="0" xfId="0" applyFont="1"/>
    <xf numFmtId="0" fontId="17" fillId="0" borderId="0" xfId="0" applyFont="1"/>
    <xf numFmtId="0" fontId="17" fillId="0" borderId="27" xfId="0" applyFont="1" applyBorder="1" applyAlignment="1">
      <alignment horizontal="left" vertical="top" wrapText="1"/>
    </xf>
    <xf numFmtId="0" fontId="0" fillId="5" borderId="46" xfId="0" applyFill="1" applyBorder="1" applyAlignment="1">
      <alignment vertical="top"/>
    </xf>
    <xf numFmtId="0" fontId="0" fillId="5" borderId="47" xfId="0" applyFill="1" applyBorder="1" applyAlignment="1">
      <alignment horizontal="left" vertical="top" wrapText="1"/>
    </xf>
    <xf numFmtId="0" fontId="0" fillId="5" borderId="48" xfId="0" applyFill="1" applyBorder="1" applyAlignment="1">
      <alignment vertical="top" shrinkToFit="1"/>
    </xf>
    <xf numFmtId="164" fontId="0" fillId="5" borderId="47" xfId="0" applyNumberFormat="1" applyFill="1" applyBorder="1" applyAlignment="1">
      <alignment vertical="top" shrinkToFit="1"/>
    </xf>
    <xf numFmtId="4" fontId="0" fillId="5" borderId="47" xfId="0" applyNumberFormat="1" applyFill="1" applyBorder="1" applyAlignment="1">
      <alignment vertical="top" shrinkToFit="1"/>
    </xf>
    <xf numFmtId="0" fontId="18" fillId="0" borderId="49" xfId="0" applyFont="1" applyBorder="1" applyAlignment="1">
      <alignment vertical="top"/>
    </xf>
    <xf numFmtId="0" fontId="18" fillId="0" borderId="50" xfId="0" applyFont="1" applyBorder="1" applyAlignment="1">
      <alignment horizontal="left" vertical="top" wrapText="1"/>
    </xf>
    <xf numFmtId="0" fontId="18" fillId="0" borderId="51" xfId="0" applyFont="1" applyBorder="1" applyAlignment="1">
      <alignment vertical="top" shrinkToFit="1"/>
    </xf>
    <xf numFmtId="164" fontId="18" fillId="0" borderId="50" xfId="0" applyNumberFormat="1" applyFont="1" applyBorder="1" applyAlignment="1">
      <alignment vertical="top" shrinkToFit="1"/>
    </xf>
    <xf numFmtId="4" fontId="14" fillId="0" borderId="43" xfId="0" applyNumberFormat="1" applyFont="1" applyBorder="1" applyAlignment="1">
      <alignment vertical="top" shrinkToFit="1"/>
    </xf>
    <xf numFmtId="0" fontId="15" fillId="0" borderId="32" xfId="0" quotePrefix="1" applyFont="1" applyBorder="1" applyAlignment="1">
      <alignment horizontal="left" vertical="top" wrapText="1"/>
    </xf>
    <xf numFmtId="0" fontId="15" fillId="0" borderId="31" xfId="0" applyFont="1" applyBorder="1" applyAlignment="1">
      <alignment vertical="top" wrapText="1" shrinkToFit="1"/>
    </xf>
    <xf numFmtId="164" fontId="15" fillId="0" borderId="32" xfId="0" applyNumberFormat="1" applyFont="1" applyBorder="1" applyAlignment="1">
      <alignment vertical="top" wrapText="1" shrinkToFit="1"/>
    </xf>
    <xf numFmtId="0" fontId="17" fillId="0" borderId="28" xfId="0" applyFont="1" applyBorder="1" applyAlignment="1">
      <alignment vertical="top" shrinkToFit="1"/>
    </xf>
    <xf numFmtId="0" fontId="19" fillId="0" borderId="27" xfId="0" quotePrefix="1" applyFont="1" applyBorder="1" applyAlignment="1">
      <alignment horizontal="left" vertical="top" wrapText="1"/>
    </xf>
    <xf numFmtId="4" fontId="14" fillId="0" borderId="27" xfId="0" applyNumberFormat="1" applyFont="1" applyBorder="1" applyAlignment="1" applyProtection="1">
      <alignment vertical="top" shrinkToFit="1"/>
      <protection locked="0"/>
    </xf>
    <xf numFmtId="4" fontId="0" fillId="3" borderId="32" xfId="0" applyNumberFormat="1" applyFill="1" applyBorder="1" applyAlignment="1" applyProtection="1">
      <alignment vertical="top" shrinkToFit="1"/>
      <protection locked="0"/>
    </xf>
    <xf numFmtId="4" fontId="0" fillId="5" borderId="47" xfId="0" applyNumberFormat="1" applyFill="1" applyBorder="1" applyAlignment="1" applyProtection="1">
      <alignment vertical="top" shrinkToFit="1"/>
      <protection locked="0"/>
    </xf>
    <xf numFmtId="4" fontId="18" fillId="0" borderId="50" xfId="0" applyNumberFormat="1" applyFont="1" applyBorder="1" applyAlignment="1" applyProtection="1">
      <alignment vertical="top" shrinkToFit="1"/>
      <protection locked="0"/>
    </xf>
    <xf numFmtId="0" fontId="3" fillId="2" borderId="0" xfId="0" applyFont="1" applyFill="1" applyAlignment="1">
      <alignment horizontal="left" wrapText="1"/>
    </xf>
    <xf numFmtId="49" fontId="6" fillId="0" borderId="26" xfId="0" applyNumberFormat="1" applyFont="1" applyBorder="1" applyAlignment="1">
      <alignment vertical="center" wrapText="1"/>
    </xf>
    <xf numFmtId="49" fontId="6" fillId="0" borderId="0" xfId="0" applyNumberFormat="1" applyFont="1" applyAlignment="1">
      <alignment vertical="center" wrapText="1"/>
    </xf>
    <xf numFmtId="4" fontId="6" fillId="0" borderId="27" xfId="0" applyNumberFormat="1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right" vertical="center"/>
    </xf>
    <xf numFmtId="4" fontId="9" fillId="0" borderId="6" xfId="0" applyNumberFormat="1" applyFont="1" applyBorder="1" applyAlignment="1">
      <alignment horizontal="right" vertical="center"/>
    </xf>
    <xf numFmtId="4" fontId="9" fillId="0" borderId="18" xfId="0" applyNumberFormat="1" applyFont="1" applyBorder="1" applyAlignment="1">
      <alignment horizontal="right" vertical="center"/>
    </xf>
    <xf numFmtId="4" fontId="10" fillId="3" borderId="7" xfId="0" applyNumberFormat="1" applyFont="1" applyFill="1" applyBorder="1" applyAlignment="1">
      <alignment horizontal="right" vertical="center"/>
    </xf>
    <xf numFmtId="4" fontId="9" fillId="0" borderId="15" xfId="0" applyNumberFormat="1" applyFont="1" applyBorder="1" applyAlignment="1">
      <alignment vertical="center"/>
    </xf>
    <xf numFmtId="4" fontId="9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9" fillId="0" borderId="15" xfId="0" applyNumberFormat="1" applyFont="1" applyBorder="1" applyAlignment="1">
      <alignment horizontal="right" vertical="center" indent="1"/>
    </xf>
    <xf numFmtId="4" fontId="9" fillId="0" borderId="22" xfId="0" applyNumberFormat="1" applyFont="1" applyBorder="1" applyAlignment="1">
      <alignment horizontal="right" vertical="center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4" fontId="9" fillId="0" borderId="16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9" fillId="0" borderId="15" xfId="0" applyNumberFormat="1" applyFont="1" applyBorder="1" applyAlignment="1">
      <alignment horizontal="right" vertical="center"/>
    </xf>
    <xf numFmtId="4" fontId="9" fillId="0" borderId="12" xfId="0" applyNumberFormat="1" applyFont="1" applyBorder="1" applyAlignment="1">
      <alignment horizontal="right" vertical="center"/>
    </xf>
    <xf numFmtId="0" fontId="13" fillId="3" borderId="29" xfId="0" applyFont="1" applyFill="1" applyBorder="1" applyAlignment="1">
      <alignment horizontal="center" vertical="center" wrapText="1"/>
    </xf>
    <xf numFmtId="4" fontId="6" fillId="0" borderId="29" xfId="0" applyNumberFormat="1" applyFont="1" applyBorder="1" applyAlignment="1">
      <alignment vertical="center"/>
    </xf>
    <xf numFmtId="49" fontId="6" fillId="0" borderId="30" xfId="0" applyNumberFormat="1" applyFont="1" applyBorder="1" applyAlignment="1">
      <alignment vertical="center" wrapText="1"/>
    </xf>
    <xf numFmtId="49" fontId="6" fillId="0" borderId="18" xfId="0" applyNumberFormat="1" applyFont="1" applyBorder="1" applyAlignment="1">
      <alignment vertical="center" wrapText="1"/>
    </xf>
    <xf numFmtId="49" fontId="5" fillId="3" borderId="18" xfId="0" applyNumberFormat="1" applyFont="1" applyFill="1" applyBorder="1" applyAlignment="1">
      <alignment horizontal="center" vertical="center" shrinkToFit="1"/>
    </xf>
    <xf numFmtId="0" fontId="5" fillId="3" borderId="18" xfId="0" applyFont="1" applyFill="1" applyBorder="1" applyAlignment="1">
      <alignment horizontal="center" vertical="center" shrinkToFit="1"/>
    </xf>
    <xf numFmtId="0" fontId="5" fillId="3" borderId="19" xfId="0" applyFont="1" applyFill="1" applyBorder="1" applyAlignment="1">
      <alignment horizontal="center" vertical="center" shrinkToFit="1"/>
    </xf>
    <xf numFmtId="1" fontId="0" fillId="0" borderId="6" xfId="0" applyNumberFormat="1" applyBorder="1" applyAlignment="1">
      <alignment horizontal="right" indent="1"/>
    </xf>
    <xf numFmtId="49" fontId="7" fillId="0" borderId="18" xfId="0" applyNumberFormat="1" applyFont="1" applyBorder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49" fontId="7" fillId="0" borderId="6" xfId="0" applyNumberFormat="1" applyFont="1" applyBorder="1" applyAlignment="1">
      <alignment horizontal="left" vertical="center"/>
    </xf>
    <xf numFmtId="49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4" fontId="6" fillId="0" borderId="32" xfId="0" applyNumberFormat="1" applyFont="1" applyBorder="1" applyAlignment="1">
      <alignment vertical="center"/>
    </xf>
    <xf numFmtId="49" fontId="6" fillId="0" borderId="10" xfId="0" applyNumberFormat="1" applyFont="1" applyBorder="1" applyAlignment="1">
      <alignment vertical="center" wrapText="1"/>
    </xf>
    <xf numFmtId="49" fontId="6" fillId="0" borderId="6" xfId="0" applyNumberFormat="1" applyFont="1" applyBorder="1" applyAlignment="1">
      <alignment vertical="center" wrapText="1"/>
    </xf>
    <xf numFmtId="4" fontId="6" fillId="4" borderId="32" xfId="0" applyNumberFormat="1" applyFont="1" applyFill="1" applyBorder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5" fillId="0" borderId="0" xfId="0" applyFont="1" applyAlignment="1">
      <alignment horizontal="center"/>
    </xf>
    <xf numFmtId="49" fontId="0" fillId="0" borderId="33" xfId="0" applyNumberFormat="1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40" xfId="0" applyBorder="1" applyAlignment="1">
      <alignment vertical="center"/>
    </xf>
    <xf numFmtId="49" fontId="0" fillId="0" borderId="34" xfId="0" applyNumberFormat="1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41" xfId="0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7" t="s">
        <v>32</v>
      </c>
    </row>
    <row r="2" spans="1:7" ht="57.75" customHeight="1" x14ac:dyDescent="0.2">
      <c r="A2" s="163" t="s">
        <v>33</v>
      </c>
      <c r="B2" s="163"/>
      <c r="C2" s="163"/>
      <c r="D2" s="163"/>
      <c r="E2" s="163"/>
      <c r="F2" s="163"/>
      <c r="G2" s="16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9"/>
  <sheetViews>
    <sheetView showGridLines="0" tabSelected="1" topLeftCell="B1" zoomScaleSheetLayoutView="75" workbookViewId="0">
      <selection activeCell="G28" sqref="G28:I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 x14ac:dyDescent="0.2">
      <c r="A1" s="62" t="s">
        <v>31</v>
      </c>
      <c r="B1" s="167" t="s">
        <v>36</v>
      </c>
      <c r="C1" s="168"/>
      <c r="D1" s="168"/>
      <c r="E1" s="168"/>
      <c r="F1" s="168"/>
      <c r="G1" s="168"/>
      <c r="H1" s="168"/>
      <c r="I1" s="168"/>
      <c r="J1" s="169"/>
    </row>
    <row r="2" spans="1:15" ht="23.25" customHeight="1" x14ac:dyDescent="0.2">
      <c r="A2" s="2"/>
      <c r="B2" s="69" t="s">
        <v>34</v>
      </c>
      <c r="C2" s="70"/>
      <c r="D2" s="191" t="s">
        <v>264</v>
      </c>
      <c r="E2" s="192"/>
      <c r="F2" s="192"/>
      <c r="G2" s="192"/>
      <c r="H2" s="192"/>
      <c r="I2" s="192"/>
      <c r="J2" s="193"/>
      <c r="O2" s="1"/>
    </row>
    <row r="3" spans="1:15" ht="23.25" customHeight="1" x14ac:dyDescent="0.2">
      <c r="A3" s="2"/>
      <c r="B3" s="71" t="s">
        <v>39</v>
      </c>
      <c r="C3" s="72"/>
      <c r="D3" s="198" t="s">
        <v>37</v>
      </c>
      <c r="E3" s="199"/>
      <c r="F3" s="199"/>
      <c r="G3" s="199"/>
      <c r="H3" s="199"/>
      <c r="I3" s="199"/>
      <c r="J3" s="200"/>
    </row>
    <row r="4" spans="1:15" ht="23.25" hidden="1" customHeight="1" x14ac:dyDescent="0.2">
      <c r="A4" s="2"/>
      <c r="B4" s="73" t="s">
        <v>38</v>
      </c>
      <c r="C4" s="74"/>
      <c r="D4" s="75"/>
      <c r="E4" s="75"/>
      <c r="F4" s="76"/>
      <c r="G4" s="76"/>
      <c r="H4" s="76"/>
      <c r="I4" s="76"/>
      <c r="J4" s="77"/>
    </row>
    <row r="5" spans="1:15" ht="24" customHeight="1" x14ac:dyDescent="0.2">
      <c r="A5" s="2"/>
      <c r="B5" s="39" t="s">
        <v>19</v>
      </c>
      <c r="D5" s="78" t="s">
        <v>265</v>
      </c>
      <c r="E5" s="22"/>
      <c r="F5" s="22"/>
      <c r="G5" s="22"/>
      <c r="H5" s="24" t="s">
        <v>28</v>
      </c>
      <c r="I5" s="78"/>
      <c r="J5" s="8"/>
    </row>
    <row r="6" spans="1:15" ht="15.75" customHeight="1" x14ac:dyDescent="0.2">
      <c r="A6" s="2"/>
      <c r="B6" s="34"/>
      <c r="C6" s="22"/>
      <c r="D6" s="78"/>
      <c r="E6" s="22"/>
      <c r="F6" s="22"/>
      <c r="G6" s="22"/>
      <c r="H6" s="24" t="s">
        <v>29</v>
      </c>
      <c r="I6" s="78"/>
      <c r="J6" s="8"/>
    </row>
    <row r="7" spans="1:15" ht="15.75" customHeight="1" x14ac:dyDescent="0.2">
      <c r="A7" s="2"/>
      <c r="B7" s="35"/>
      <c r="C7" s="79"/>
      <c r="D7" s="68"/>
      <c r="E7" s="29"/>
      <c r="F7" s="29"/>
      <c r="G7" s="29"/>
      <c r="H7" s="30"/>
      <c r="I7" s="29"/>
      <c r="J7" s="42"/>
    </row>
    <row r="8" spans="1:15" ht="24" hidden="1" customHeight="1" x14ac:dyDescent="0.2">
      <c r="A8" s="2"/>
      <c r="B8" s="39" t="s">
        <v>17</v>
      </c>
      <c r="D8" s="28"/>
      <c r="H8" s="24" t="s">
        <v>28</v>
      </c>
      <c r="I8" s="28"/>
      <c r="J8" s="8"/>
    </row>
    <row r="9" spans="1:15" ht="15.75" hidden="1" customHeight="1" x14ac:dyDescent="0.2">
      <c r="A9" s="2"/>
      <c r="B9" s="2"/>
      <c r="D9" s="28"/>
      <c r="H9" s="24" t="s">
        <v>29</v>
      </c>
      <c r="I9" s="28"/>
      <c r="J9" s="8"/>
    </row>
    <row r="10" spans="1:15" ht="15.75" hidden="1" customHeight="1" x14ac:dyDescent="0.2">
      <c r="A10" s="2"/>
      <c r="B10" s="43"/>
      <c r="C10" s="23"/>
      <c r="D10" s="38"/>
      <c r="E10" s="30"/>
      <c r="F10" s="30"/>
      <c r="G10" s="14"/>
      <c r="H10" s="14"/>
      <c r="I10" s="44"/>
      <c r="J10" s="42"/>
    </row>
    <row r="11" spans="1:15" ht="24" customHeight="1" x14ac:dyDescent="0.2">
      <c r="A11" s="2"/>
      <c r="B11" s="39" t="s">
        <v>16</v>
      </c>
      <c r="D11" s="195" t="s">
        <v>40</v>
      </c>
      <c r="E11" s="195"/>
      <c r="F11" s="195"/>
      <c r="G11" s="195"/>
      <c r="H11" s="24" t="s">
        <v>28</v>
      </c>
      <c r="I11" s="78" t="s">
        <v>43</v>
      </c>
      <c r="J11" s="8"/>
    </row>
    <row r="12" spans="1:15" ht="15.75" customHeight="1" x14ac:dyDescent="0.2">
      <c r="A12" s="2"/>
      <c r="B12" s="34"/>
      <c r="C12" s="22"/>
      <c r="D12" s="196"/>
      <c r="E12" s="196"/>
      <c r="F12" s="196"/>
      <c r="G12" s="196"/>
      <c r="H12" s="24" t="s">
        <v>29</v>
      </c>
      <c r="I12" s="78"/>
      <c r="J12" s="8"/>
    </row>
    <row r="13" spans="1:15" ht="15.75" customHeight="1" x14ac:dyDescent="0.2">
      <c r="A13" s="2"/>
      <c r="B13" s="35"/>
      <c r="C13" s="79" t="s">
        <v>42</v>
      </c>
      <c r="D13" s="197" t="s">
        <v>41</v>
      </c>
      <c r="E13" s="197"/>
      <c r="F13" s="197"/>
      <c r="G13" s="197"/>
      <c r="H13" s="25"/>
      <c r="I13" s="29"/>
      <c r="J13" s="42"/>
    </row>
    <row r="14" spans="1:15" ht="24" customHeight="1" x14ac:dyDescent="0.2">
      <c r="A14" s="2"/>
      <c r="B14" s="55" t="s">
        <v>18</v>
      </c>
      <c r="C14" s="56"/>
      <c r="D14" s="57"/>
      <c r="E14" s="58"/>
      <c r="F14" s="58"/>
      <c r="G14" s="58"/>
      <c r="H14" s="59"/>
      <c r="I14" s="58"/>
      <c r="J14" s="60"/>
    </row>
    <row r="15" spans="1:15" ht="32.25" customHeight="1" x14ac:dyDescent="0.2">
      <c r="A15" s="2"/>
      <c r="B15" s="43" t="s">
        <v>26</v>
      </c>
      <c r="C15" s="61"/>
      <c r="D15" s="14"/>
      <c r="E15" s="194"/>
      <c r="F15" s="194"/>
      <c r="G15" s="180"/>
      <c r="H15" s="180"/>
      <c r="I15" s="180" t="s">
        <v>25</v>
      </c>
      <c r="J15" s="181"/>
    </row>
    <row r="16" spans="1:15" ht="23.25" customHeight="1" x14ac:dyDescent="0.2">
      <c r="A16" s="105" t="s">
        <v>20</v>
      </c>
      <c r="B16" s="106" t="s">
        <v>20</v>
      </c>
      <c r="C16" s="47"/>
      <c r="D16" s="48"/>
      <c r="E16" s="176"/>
      <c r="F16" s="182"/>
      <c r="G16" s="176"/>
      <c r="H16" s="182"/>
      <c r="I16" s="176">
        <f>SUM(I42:J48)</f>
        <v>0</v>
      </c>
      <c r="J16" s="177"/>
    </row>
    <row r="17" spans="1:10" ht="23.25" customHeight="1" x14ac:dyDescent="0.2">
      <c r="A17" s="105" t="s">
        <v>21</v>
      </c>
      <c r="B17" s="106" t="s">
        <v>21</v>
      </c>
      <c r="C17" s="47"/>
      <c r="D17" s="48"/>
      <c r="E17" s="176"/>
      <c r="F17" s="182"/>
      <c r="G17" s="176"/>
      <c r="H17" s="182"/>
      <c r="I17" s="176">
        <f>SUM(I49:J54)</f>
        <v>0</v>
      </c>
      <c r="J17" s="177"/>
    </row>
    <row r="18" spans="1:10" ht="23.25" customHeight="1" x14ac:dyDescent="0.2">
      <c r="A18" s="105" t="s">
        <v>22</v>
      </c>
      <c r="B18" s="106" t="s">
        <v>22</v>
      </c>
      <c r="C18" s="47"/>
      <c r="D18" s="48"/>
      <c r="E18" s="176"/>
      <c r="F18" s="182"/>
      <c r="G18" s="176"/>
      <c r="H18" s="182"/>
      <c r="I18" s="176">
        <v>0</v>
      </c>
      <c r="J18" s="177"/>
    </row>
    <row r="19" spans="1:10" ht="23.25" customHeight="1" x14ac:dyDescent="0.2">
      <c r="A19" s="105" t="s">
        <v>69</v>
      </c>
      <c r="B19" s="106" t="s">
        <v>23</v>
      </c>
      <c r="C19" s="47"/>
      <c r="D19" s="48"/>
      <c r="E19" s="176"/>
      <c r="F19" s="182"/>
      <c r="G19" s="176"/>
      <c r="H19" s="182"/>
      <c r="I19" s="176">
        <f>I55</f>
        <v>0</v>
      </c>
      <c r="J19" s="177"/>
    </row>
    <row r="20" spans="1:10" ht="23.25" customHeight="1" x14ac:dyDescent="0.2">
      <c r="A20" s="105" t="s">
        <v>70</v>
      </c>
      <c r="B20" s="106" t="s">
        <v>24</v>
      </c>
      <c r="C20" s="47"/>
      <c r="D20" s="48"/>
      <c r="E20" s="176"/>
      <c r="F20" s="182"/>
      <c r="G20" s="176"/>
      <c r="H20" s="182"/>
      <c r="I20" s="176">
        <v>0</v>
      </c>
      <c r="J20" s="177"/>
    </row>
    <row r="21" spans="1:10" ht="23.25" customHeight="1" x14ac:dyDescent="0.2">
      <c r="A21" s="2"/>
      <c r="B21" s="63" t="s">
        <v>25</v>
      </c>
      <c r="C21" s="64"/>
      <c r="D21" s="65"/>
      <c r="E21" s="178"/>
      <c r="F21" s="179"/>
      <c r="G21" s="178"/>
      <c r="H21" s="179"/>
      <c r="I21" s="178">
        <f>SUM(I16:J20)</f>
        <v>0</v>
      </c>
      <c r="J21" s="183"/>
    </row>
    <row r="22" spans="1:10" ht="33" customHeight="1" x14ac:dyDescent="0.2">
      <c r="A22" s="2"/>
      <c r="B22" s="54" t="s">
        <v>27</v>
      </c>
      <c r="C22" s="47"/>
      <c r="D22" s="48"/>
      <c r="E22" s="53"/>
      <c r="F22" s="50"/>
      <c r="G22" s="41"/>
      <c r="H22" s="41"/>
      <c r="I22" s="41"/>
      <c r="J22" s="51"/>
    </row>
    <row r="23" spans="1:10" ht="23.25" customHeight="1" x14ac:dyDescent="0.2">
      <c r="A23" s="2"/>
      <c r="B23" s="46" t="s">
        <v>11</v>
      </c>
      <c r="C23" s="47"/>
      <c r="D23" s="48"/>
      <c r="E23" s="49">
        <v>15</v>
      </c>
      <c r="F23" s="50" t="s">
        <v>0</v>
      </c>
      <c r="G23" s="174">
        <v>0</v>
      </c>
      <c r="H23" s="175"/>
      <c r="I23" s="175"/>
      <c r="J23" s="51" t="str">
        <f t="shared" ref="J23:J27" si="0">Mena</f>
        <v>CZK</v>
      </c>
    </row>
    <row r="24" spans="1:10" ht="23.25" customHeight="1" x14ac:dyDescent="0.2">
      <c r="A24" s="2"/>
      <c r="B24" s="46" t="s">
        <v>12</v>
      </c>
      <c r="C24" s="47"/>
      <c r="D24" s="48"/>
      <c r="E24" s="49">
        <f>SazbaDPH1</f>
        <v>15</v>
      </c>
      <c r="F24" s="50" t="s">
        <v>0</v>
      </c>
      <c r="G24" s="185">
        <v>0</v>
      </c>
      <c r="H24" s="186"/>
      <c r="I24" s="186"/>
      <c r="J24" s="51" t="str">
        <f t="shared" si="0"/>
        <v>CZK</v>
      </c>
    </row>
    <row r="25" spans="1:10" ht="23.25" customHeight="1" x14ac:dyDescent="0.2">
      <c r="A25" s="2"/>
      <c r="B25" s="46" t="s">
        <v>13</v>
      </c>
      <c r="C25" s="47"/>
      <c r="D25" s="48"/>
      <c r="E25" s="49">
        <v>21</v>
      </c>
      <c r="F25" s="50" t="s">
        <v>0</v>
      </c>
      <c r="G25" s="174">
        <f>I21</f>
        <v>0</v>
      </c>
      <c r="H25" s="175"/>
      <c r="I25" s="175"/>
      <c r="J25" s="51" t="str">
        <f t="shared" si="0"/>
        <v>CZK</v>
      </c>
    </row>
    <row r="26" spans="1:10" ht="23.25" customHeight="1" x14ac:dyDescent="0.2">
      <c r="A26" s="2"/>
      <c r="B26" s="40" t="s">
        <v>14</v>
      </c>
      <c r="C26" s="18"/>
      <c r="D26" s="14"/>
      <c r="E26" s="36">
        <f>SazbaDPH2</f>
        <v>21</v>
      </c>
      <c r="F26" s="37" t="s">
        <v>0</v>
      </c>
      <c r="G26" s="170">
        <f>ZakladDPHZakl*0.21</f>
        <v>0</v>
      </c>
      <c r="H26" s="171"/>
      <c r="I26" s="171"/>
      <c r="J26" s="45" t="str">
        <f t="shared" si="0"/>
        <v>CZK</v>
      </c>
    </row>
    <row r="27" spans="1:10" ht="23.25" customHeight="1" thickBot="1" x14ac:dyDescent="0.25">
      <c r="A27" s="2"/>
      <c r="B27" s="39" t="s">
        <v>4</v>
      </c>
      <c r="C27" s="16"/>
      <c r="D27" s="19"/>
      <c r="E27" s="16"/>
      <c r="F27" s="17"/>
      <c r="G27" s="172">
        <v>0</v>
      </c>
      <c r="H27" s="172"/>
      <c r="I27" s="172"/>
      <c r="J27" s="52" t="str">
        <f t="shared" si="0"/>
        <v>CZK</v>
      </c>
    </row>
    <row r="28" spans="1:10" ht="27.75" customHeight="1" thickBot="1" x14ac:dyDescent="0.25">
      <c r="A28" s="2"/>
      <c r="B28" s="82" t="s">
        <v>30</v>
      </c>
      <c r="C28" s="83"/>
      <c r="D28" s="83"/>
      <c r="E28" s="83"/>
      <c r="F28" s="83"/>
      <c r="G28" s="173">
        <f>SUM(G23:I27)</f>
        <v>0</v>
      </c>
      <c r="H28" s="173"/>
      <c r="I28" s="173"/>
      <c r="J28" s="84" t="s">
        <v>44</v>
      </c>
    </row>
    <row r="29" spans="1:10" ht="12.75" customHeight="1" x14ac:dyDescent="0.2">
      <c r="A29" s="2"/>
      <c r="B29" s="2"/>
      <c r="J29" s="9"/>
    </row>
    <row r="30" spans="1:10" ht="30" customHeight="1" x14ac:dyDescent="0.2">
      <c r="A30" s="2"/>
      <c r="B30" s="2"/>
      <c r="J30" s="9"/>
    </row>
    <row r="31" spans="1:10" ht="18.75" customHeight="1" x14ac:dyDescent="0.2">
      <c r="A31" s="2"/>
      <c r="B31" s="20"/>
      <c r="C31" s="15" t="s">
        <v>10</v>
      </c>
      <c r="D31" s="32" t="s">
        <v>266</v>
      </c>
      <c r="E31" s="32"/>
      <c r="F31" s="15" t="s">
        <v>9</v>
      </c>
      <c r="G31" s="32"/>
      <c r="H31" s="33">
        <f ca="1">TODAY()</f>
        <v>45006</v>
      </c>
      <c r="I31" s="32"/>
      <c r="J31" s="9"/>
    </row>
    <row r="32" spans="1:10" ht="47.25" customHeight="1" x14ac:dyDescent="0.2">
      <c r="A32" s="2"/>
      <c r="B32" s="2"/>
      <c r="J32" s="9"/>
    </row>
    <row r="33" spans="1:10" s="27" customFormat="1" ht="18.75" customHeight="1" x14ac:dyDescent="0.2">
      <c r="A33" s="26"/>
      <c r="B33" s="26"/>
      <c r="D33" s="21"/>
      <c r="E33" s="21"/>
      <c r="G33" s="21"/>
      <c r="H33" s="21"/>
      <c r="I33" s="21"/>
      <c r="J33" s="31"/>
    </row>
    <row r="34" spans="1:10" ht="12.75" customHeight="1" x14ac:dyDescent="0.2">
      <c r="A34" s="2"/>
      <c r="B34" s="2"/>
      <c r="D34" s="184" t="s">
        <v>2</v>
      </c>
      <c r="E34" s="184"/>
      <c r="H34" s="10" t="s">
        <v>3</v>
      </c>
      <c r="J34" s="9"/>
    </row>
    <row r="35" spans="1:10" ht="13.5" customHeight="1" thickBot="1" x14ac:dyDescent="0.25">
      <c r="A35" s="11"/>
      <c r="B35" s="11"/>
      <c r="C35" s="12"/>
      <c r="D35" s="12"/>
      <c r="E35" s="12"/>
      <c r="F35" s="12"/>
      <c r="G35" s="12"/>
      <c r="H35" s="12"/>
      <c r="I35" s="12"/>
      <c r="J35" s="13"/>
    </row>
    <row r="39" spans="1:10" ht="15.75" x14ac:dyDescent="0.25">
      <c r="B39" s="85" t="s">
        <v>45</v>
      </c>
    </row>
    <row r="41" spans="1:10" ht="25.5" customHeight="1" x14ac:dyDescent="0.2">
      <c r="A41" s="86"/>
      <c r="B41" s="90" t="s">
        <v>15</v>
      </c>
      <c r="C41" s="90" t="s">
        <v>5</v>
      </c>
      <c r="D41" s="91"/>
      <c r="E41" s="91"/>
      <c r="F41" s="94" t="s">
        <v>46</v>
      </c>
      <c r="G41" s="94"/>
      <c r="H41" s="94"/>
      <c r="I41" s="187" t="s">
        <v>25</v>
      </c>
      <c r="J41" s="187"/>
    </row>
    <row r="42" spans="1:10" ht="25.5" customHeight="1" x14ac:dyDescent="0.2">
      <c r="A42" s="87"/>
      <c r="B42" s="95" t="s">
        <v>47</v>
      </c>
      <c r="C42" s="189" t="s">
        <v>48</v>
      </c>
      <c r="D42" s="190"/>
      <c r="E42" s="190"/>
      <c r="F42" s="97" t="s">
        <v>20</v>
      </c>
      <c r="G42" s="98"/>
      <c r="H42" s="98"/>
      <c r="I42" s="188">
        <f>'Rozpočet Pol'!G8</f>
        <v>0</v>
      </c>
      <c r="J42" s="188"/>
    </row>
    <row r="43" spans="1:10" ht="25.5" customHeight="1" x14ac:dyDescent="0.2">
      <c r="A43" s="87"/>
      <c r="B43" s="89" t="s">
        <v>49</v>
      </c>
      <c r="C43" s="164" t="s">
        <v>50</v>
      </c>
      <c r="D43" s="165"/>
      <c r="E43" s="165"/>
      <c r="F43" s="99" t="s">
        <v>20</v>
      </c>
      <c r="G43" s="100"/>
      <c r="H43" s="100"/>
      <c r="I43" s="166">
        <f>'Rozpočet Pol'!G34</f>
        <v>0</v>
      </c>
      <c r="J43" s="166"/>
    </row>
    <row r="44" spans="1:10" ht="25.5" customHeight="1" x14ac:dyDescent="0.2">
      <c r="A44" s="87"/>
      <c r="B44" s="89" t="s">
        <v>252</v>
      </c>
      <c r="C44" s="164" t="s">
        <v>253</v>
      </c>
      <c r="D44" s="165"/>
      <c r="E44" s="165"/>
      <c r="F44" s="99" t="s">
        <v>20</v>
      </c>
      <c r="G44" s="100"/>
      <c r="H44" s="100"/>
      <c r="I44" s="166">
        <f>'Rozpočet Pol'!G47</f>
        <v>0</v>
      </c>
      <c r="J44" s="166"/>
    </row>
    <row r="45" spans="1:10" ht="25.5" customHeight="1" x14ac:dyDescent="0.2">
      <c r="A45" s="87"/>
      <c r="B45" s="89" t="s">
        <v>51</v>
      </c>
      <c r="C45" s="164" t="s">
        <v>52</v>
      </c>
      <c r="D45" s="165"/>
      <c r="E45" s="165"/>
      <c r="F45" s="99" t="s">
        <v>20</v>
      </c>
      <c r="G45" s="100"/>
      <c r="H45" s="100"/>
      <c r="I45" s="166">
        <f>'Rozpočet Pol'!G49</f>
        <v>0</v>
      </c>
      <c r="J45" s="166"/>
    </row>
    <row r="46" spans="1:10" ht="25.5" customHeight="1" x14ac:dyDescent="0.2">
      <c r="A46" s="87"/>
      <c r="B46" s="89" t="s">
        <v>53</v>
      </c>
      <c r="C46" s="164" t="s">
        <v>54</v>
      </c>
      <c r="D46" s="165"/>
      <c r="E46" s="165"/>
      <c r="F46" s="99" t="s">
        <v>20</v>
      </c>
      <c r="G46" s="100"/>
      <c r="H46" s="100"/>
      <c r="I46" s="166">
        <f>'Rozpočet Pol'!G58</f>
        <v>0</v>
      </c>
      <c r="J46" s="166"/>
    </row>
    <row r="47" spans="1:10" ht="25.5" customHeight="1" x14ac:dyDescent="0.2">
      <c r="A47" s="87"/>
      <c r="B47" s="89" t="s">
        <v>55</v>
      </c>
      <c r="C47" s="164" t="s">
        <v>56</v>
      </c>
      <c r="D47" s="165"/>
      <c r="E47" s="165"/>
      <c r="F47" s="99" t="s">
        <v>20</v>
      </c>
      <c r="G47" s="100"/>
      <c r="H47" s="100"/>
      <c r="I47" s="166">
        <f>'Rozpočet Pol'!G69</f>
        <v>0</v>
      </c>
      <c r="J47" s="166"/>
    </row>
    <row r="48" spans="1:10" ht="25.5" customHeight="1" x14ac:dyDescent="0.2">
      <c r="A48" s="87"/>
      <c r="B48" s="89" t="s">
        <v>260</v>
      </c>
      <c r="C48" s="164" t="s">
        <v>261</v>
      </c>
      <c r="D48" s="165"/>
      <c r="E48" s="165"/>
      <c r="F48" s="99" t="s">
        <v>20</v>
      </c>
      <c r="G48" s="100"/>
      <c r="H48" s="100"/>
      <c r="I48" s="166">
        <f>'Rozpočet Pol'!G86</f>
        <v>0</v>
      </c>
      <c r="J48" s="166"/>
    </row>
    <row r="49" spans="1:10" ht="25.5" customHeight="1" x14ac:dyDescent="0.2">
      <c r="A49" s="87"/>
      <c r="B49" s="89" t="s">
        <v>57</v>
      </c>
      <c r="C49" s="164" t="s">
        <v>58</v>
      </c>
      <c r="D49" s="165"/>
      <c r="E49" s="165"/>
      <c r="F49" s="99" t="s">
        <v>21</v>
      </c>
      <c r="G49" s="100"/>
      <c r="H49" s="100"/>
      <c r="I49" s="166">
        <f>'Rozpočet Pol'!G88</f>
        <v>0</v>
      </c>
      <c r="J49" s="166"/>
    </row>
    <row r="50" spans="1:10" ht="25.5" customHeight="1" x14ac:dyDescent="0.2">
      <c r="A50" s="87"/>
      <c r="B50" s="89" t="s">
        <v>59</v>
      </c>
      <c r="C50" s="164" t="s">
        <v>60</v>
      </c>
      <c r="D50" s="165"/>
      <c r="E50" s="165"/>
      <c r="F50" s="99" t="s">
        <v>21</v>
      </c>
      <c r="G50" s="100"/>
      <c r="H50" s="100"/>
      <c r="I50" s="166">
        <f>'Rozpočet Pol'!G91</f>
        <v>0</v>
      </c>
      <c r="J50" s="166"/>
    </row>
    <row r="51" spans="1:10" ht="25.5" customHeight="1" x14ac:dyDescent="0.2">
      <c r="A51" s="87"/>
      <c r="B51" s="89" t="s">
        <v>61</v>
      </c>
      <c r="C51" s="164" t="s">
        <v>62</v>
      </c>
      <c r="D51" s="165"/>
      <c r="E51" s="165"/>
      <c r="F51" s="99" t="s">
        <v>21</v>
      </c>
      <c r="G51" s="100"/>
      <c r="H51" s="100"/>
      <c r="I51" s="166">
        <f>'Rozpočet Pol'!G97</f>
        <v>0</v>
      </c>
      <c r="J51" s="166"/>
    </row>
    <row r="52" spans="1:10" ht="25.5" customHeight="1" x14ac:dyDescent="0.2">
      <c r="A52" s="87"/>
      <c r="B52" s="89" t="s">
        <v>63</v>
      </c>
      <c r="C52" s="164" t="s">
        <v>64</v>
      </c>
      <c r="D52" s="165"/>
      <c r="E52" s="165"/>
      <c r="F52" s="99" t="s">
        <v>21</v>
      </c>
      <c r="G52" s="100"/>
      <c r="H52" s="100"/>
      <c r="I52" s="166">
        <f>'Rozpočet Pol'!G102</f>
        <v>0</v>
      </c>
      <c r="J52" s="166"/>
    </row>
    <row r="53" spans="1:10" ht="25.5" customHeight="1" x14ac:dyDescent="0.2">
      <c r="A53" s="87"/>
      <c r="B53" s="89" t="s">
        <v>65</v>
      </c>
      <c r="C53" s="164" t="s">
        <v>66</v>
      </c>
      <c r="D53" s="165"/>
      <c r="E53" s="165"/>
      <c r="F53" s="99" t="s">
        <v>21</v>
      </c>
      <c r="G53" s="100"/>
      <c r="H53" s="100"/>
      <c r="I53" s="166">
        <f>'Rozpočet Pol'!G119</f>
        <v>0</v>
      </c>
      <c r="J53" s="166"/>
    </row>
    <row r="54" spans="1:10" ht="25.5" customHeight="1" x14ac:dyDescent="0.2">
      <c r="A54" s="87"/>
      <c r="B54" s="89" t="s">
        <v>67</v>
      </c>
      <c r="C54" s="164" t="s">
        <v>68</v>
      </c>
      <c r="D54" s="165"/>
      <c r="E54" s="165"/>
      <c r="F54" s="99" t="s">
        <v>21</v>
      </c>
      <c r="G54" s="100"/>
      <c r="H54" s="100"/>
      <c r="I54" s="166">
        <f>'Rozpočet Pol'!G127</f>
        <v>0</v>
      </c>
      <c r="J54" s="166"/>
    </row>
    <row r="55" spans="1:10" ht="25.5" customHeight="1" x14ac:dyDescent="0.2">
      <c r="A55" s="87"/>
      <c r="B55" s="96" t="s">
        <v>69</v>
      </c>
      <c r="C55" s="202" t="s">
        <v>23</v>
      </c>
      <c r="D55" s="203"/>
      <c r="E55" s="203"/>
      <c r="F55" s="101" t="s">
        <v>69</v>
      </c>
      <c r="G55" s="102"/>
      <c r="H55" s="102"/>
      <c r="I55" s="201">
        <f>'Rozpočet Pol'!G130</f>
        <v>0</v>
      </c>
      <c r="J55" s="201"/>
    </row>
    <row r="56" spans="1:10" ht="25.5" customHeight="1" x14ac:dyDescent="0.2">
      <c r="A56" s="88"/>
      <c r="B56" s="92" t="s">
        <v>1</v>
      </c>
      <c r="C56" s="92"/>
      <c r="D56" s="93"/>
      <c r="E56" s="93"/>
      <c r="F56" s="103"/>
      <c r="G56" s="104"/>
      <c r="H56" s="104"/>
      <c r="I56" s="204">
        <f>SUM(I42:I55)</f>
        <v>0</v>
      </c>
      <c r="J56" s="204"/>
    </row>
    <row r="57" spans="1:10" x14ac:dyDescent="0.2">
      <c r="F57" s="81"/>
      <c r="G57" s="81"/>
      <c r="H57" s="81"/>
      <c r="I57" s="81"/>
      <c r="J57" s="81"/>
    </row>
    <row r="58" spans="1:10" x14ac:dyDescent="0.2">
      <c r="F58" s="81"/>
      <c r="G58" s="81"/>
      <c r="H58" s="81"/>
      <c r="I58" s="81"/>
      <c r="J58" s="81"/>
    </row>
    <row r="59" spans="1:10" x14ac:dyDescent="0.2">
      <c r="F59" s="81"/>
      <c r="G59" s="81"/>
      <c r="H59" s="81"/>
      <c r="I59" s="81"/>
      <c r="J59" s="81"/>
    </row>
  </sheetData>
  <sheetProtection algorithmName="SHA-512" hashValue="nuStfZ1+PaGKZOnFsrMD1nu6gqMTu31ajdsZbdAh6ttg3hDd/pkpcNedWCSFePsfj2BURzYCk7zwtEewPQ5wuA==" saltValue="P47k8a3i0eZun4kHZUqNiw==" spinCount="100000" sheet="1" selectLockedCells="1" selectUnlockedCell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4">
    <mergeCell ref="I55:J55"/>
    <mergeCell ref="C55:E55"/>
    <mergeCell ref="I56:J56"/>
    <mergeCell ref="I52:J52"/>
    <mergeCell ref="C52:E52"/>
    <mergeCell ref="I53:J53"/>
    <mergeCell ref="C53:E53"/>
    <mergeCell ref="I54:J54"/>
    <mergeCell ref="C54:E54"/>
    <mergeCell ref="I49:J49"/>
    <mergeCell ref="C49:E49"/>
    <mergeCell ref="I50:J50"/>
    <mergeCell ref="C50:E50"/>
    <mergeCell ref="I51:J51"/>
    <mergeCell ref="C51:E51"/>
    <mergeCell ref="I45:J45"/>
    <mergeCell ref="C45:E45"/>
    <mergeCell ref="I46:J46"/>
    <mergeCell ref="C46:E46"/>
    <mergeCell ref="I47:J47"/>
    <mergeCell ref="C47:E47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12:G12"/>
    <mergeCell ref="D13:G13"/>
    <mergeCell ref="D3:J3"/>
    <mergeCell ref="I21:J21"/>
    <mergeCell ref="G19:H19"/>
    <mergeCell ref="G20:H20"/>
    <mergeCell ref="I43:J43"/>
    <mergeCell ref="C43:E43"/>
    <mergeCell ref="D34:E34"/>
    <mergeCell ref="G24:I24"/>
    <mergeCell ref="G23:I23"/>
    <mergeCell ref="E19:F19"/>
    <mergeCell ref="I41:J41"/>
    <mergeCell ref="I42:J42"/>
    <mergeCell ref="C42:E42"/>
    <mergeCell ref="E20:F20"/>
    <mergeCell ref="I20:J20"/>
    <mergeCell ref="C44:E44"/>
    <mergeCell ref="I44:J44"/>
    <mergeCell ref="C48:E48"/>
    <mergeCell ref="I48:J48"/>
    <mergeCell ref="B1:J1"/>
    <mergeCell ref="G26:I26"/>
    <mergeCell ref="G27:I27"/>
    <mergeCell ref="G28:I28"/>
    <mergeCell ref="G25:I25"/>
    <mergeCell ref="I16:J16"/>
    <mergeCell ref="I19:J19"/>
    <mergeCell ref="E21:F21"/>
    <mergeCell ref="G21:H21"/>
    <mergeCell ref="G15:H15"/>
    <mergeCell ref="I15:J15"/>
    <mergeCell ref="E16:F16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05" t="s">
        <v>6</v>
      </c>
      <c r="B1" s="205"/>
      <c r="C1" s="206"/>
      <c r="D1" s="205"/>
      <c r="E1" s="205"/>
      <c r="F1" s="205"/>
      <c r="G1" s="205"/>
    </row>
    <row r="2" spans="1:7" ht="24.95" customHeight="1" x14ac:dyDescent="0.2">
      <c r="A2" s="67" t="s">
        <v>35</v>
      </c>
      <c r="B2" s="66"/>
      <c r="C2" s="207"/>
      <c r="D2" s="207"/>
      <c r="E2" s="207"/>
      <c r="F2" s="207"/>
      <c r="G2" s="208"/>
    </row>
    <row r="3" spans="1:7" ht="24.95" hidden="1" customHeight="1" x14ac:dyDescent="0.2">
      <c r="A3" s="67" t="s">
        <v>7</v>
      </c>
      <c r="B3" s="66"/>
      <c r="C3" s="207"/>
      <c r="D3" s="207"/>
      <c r="E3" s="207"/>
      <c r="F3" s="207"/>
      <c r="G3" s="208"/>
    </row>
    <row r="4" spans="1:7" ht="24.95" hidden="1" customHeight="1" x14ac:dyDescent="0.2">
      <c r="A4" s="67" t="s">
        <v>8</v>
      </c>
      <c r="B4" s="66"/>
      <c r="C4" s="207"/>
      <c r="D4" s="207"/>
      <c r="E4" s="207"/>
      <c r="F4" s="207"/>
      <c r="G4" s="208"/>
    </row>
    <row r="5" spans="1:7" hidden="1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T133"/>
  <sheetViews>
    <sheetView workbookViewId="0">
      <selection activeCell="F9" sqref="F9"/>
    </sheetView>
  </sheetViews>
  <sheetFormatPr defaultRowHeight="12.75" outlineLevelRow="1" x14ac:dyDescent="0.2"/>
  <cols>
    <col min="1" max="1" width="4.28515625" customWidth="1"/>
    <col min="2" max="2" width="14.42578125" style="80" customWidth="1"/>
    <col min="3" max="3" width="38.28515625" style="80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5" max="25" width="0" hidden="1" customWidth="1"/>
  </cols>
  <sheetData>
    <row r="1" spans="1:46" ht="15.75" customHeight="1" x14ac:dyDescent="0.25">
      <c r="A1" s="209" t="s">
        <v>6</v>
      </c>
      <c r="B1" s="209"/>
      <c r="C1" s="209"/>
      <c r="D1" s="209"/>
      <c r="E1" s="209"/>
      <c r="F1" s="209"/>
      <c r="G1" s="209"/>
      <c r="Q1" t="s">
        <v>72</v>
      </c>
    </row>
    <row r="2" spans="1:46" ht="24.95" customHeight="1" x14ac:dyDescent="0.2">
      <c r="A2" s="109" t="s">
        <v>71</v>
      </c>
      <c r="B2" s="107"/>
      <c r="C2" s="210" t="s">
        <v>264</v>
      </c>
      <c r="D2" s="211"/>
      <c r="E2" s="211"/>
      <c r="F2" s="211"/>
      <c r="G2" s="212"/>
      <c r="Q2" t="s">
        <v>73</v>
      </c>
    </row>
    <row r="3" spans="1:46" ht="24.95" customHeight="1" x14ac:dyDescent="0.2">
      <c r="A3" s="110" t="s">
        <v>7</v>
      </c>
      <c r="B3" s="108"/>
      <c r="C3" s="213" t="s">
        <v>265</v>
      </c>
      <c r="D3" s="214"/>
      <c r="E3" s="214"/>
      <c r="F3" s="214"/>
      <c r="G3" s="215"/>
      <c r="Q3" t="s">
        <v>74</v>
      </c>
    </row>
    <row r="4" spans="1:46" ht="24.95" hidden="1" customHeight="1" x14ac:dyDescent="0.2">
      <c r="A4" s="110" t="s">
        <v>8</v>
      </c>
      <c r="B4" s="108"/>
      <c r="C4" s="213"/>
      <c r="D4" s="214"/>
      <c r="E4" s="214"/>
      <c r="F4" s="214"/>
      <c r="G4" s="215"/>
      <c r="Q4" t="s">
        <v>75</v>
      </c>
    </row>
    <row r="5" spans="1:46" hidden="1" x14ac:dyDescent="0.2">
      <c r="A5" s="111" t="s">
        <v>76</v>
      </c>
      <c r="B5" s="112"/>
      <c r="C5" s="112"/>
      <c r="D5" s="113"/>
      <c r="E5" s="113"/>
      <c r="F5" s="113"/>
      <c r="G5" s="114"/>
      <c r="Q5" t="s">
        <v>77</v>
      </c>
    </row>
    <row r="7" spans="1:46" x14ac:dyDescent="0.2">
      <c r="A7" s="119" t="s">
        <v>78</v>
      </c>
      <c r="B7" s="120" t="s">
        <v>79</v>
      </c>
      <c r="C7" s="120" t="s">
        <v>80</v>
      </c>
      <c r="D7" s="119" t="s">
        <v>81</v>
      </c>
      <c r="E7" s="119" t="s">
        <v>82</v>
      </c>
      <c r="F7" s="115" t="s">
        <v>83</v>
      </c>
      <c r="G7" s="129" t="s">
        <v>25</v>
      </c>
    </row>
    <row r="8" spans="1:46" x14ac:dyDescent="0.2">
      <c r="A8" s="130" t="s">
        <v>84</v>
      </c>
      <c r="B8" s="131" t="s">
        <v>47</v>
      </c>
      <c r="C8" s="132" t="s">
        <v>48</v>
      </c>
      <c r="D8" s="133"/>
      <c r="E8" s="134"/>
      <c r="F8" s="135"/>
      <c r="G8" s="135">
        <f>SUM(G9:G33)</f>
        <v>0</v>
      </c>
      <c r="Q8" t="s">
        <v>85</v>
      </c>
    </row>
    <row r="9" spans="1:46" outlineLevel="1" x14ac:dyDescent="0.2">
      <c r="A9" s="117">
        <v>1</v>
      </c>
      <c r="B9" s="117" t="s">
        <v>86</v>
      </c>
      <c r="C9" s="138" t="s">
        <v>87</v>
      </c>
      <c r="D9" s="121" t="s">
        <v>88</v>
      </c>
      <c r="E9" s="124">
        <v>3</v>
      </c>
      <c r="F9" s="159"/>
      <c r="G9" s="127">
        <f>E9*F9</f>
        <v>0</v>
      </c>
      <c r="H9" s="116"/>
      <c r="I9" s="116"/>
      <c r="J9" s="116"/>
      <c r="K9" s="116"/>
      <c r="L9" s="116"/>
      <c r="M9" s="116"/>
      <c r="N9" s="116"/>
      <c r="O9" s="116"/>
      <c r="P9" s="116"/>
      <c r="Q9" s="116" t="s">
        <v>89</v>
      </c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</row>
    <row r="10" spans="1:46" outlineLevel="1" x14ac:dyDescent="0.2">
      <c r="A10" s="117"/>
      <c r="B10" s="117"/>
      <c r="C10" s="139" t="s">
        <v>90</v>
      </c>
      <c r="D10" s="122"/>
      <c r="E10" s="125">
        <v>3</v>
      </c>
      <c r="F10" s="159"/>
      <c r="G10" s="127"/>
      <c r="H10" s="116"/>
      <c r="I10" s="116"/>
      <c r="J10" s="116"/>
      <c r="K10" s="116"/>
      <c r="L10" s="116"/>
      <c r="M10" s="116"/>
      <c r="N10" s="116"/>
      <c r="O10" s="116"/>
      <c r="P10" s="116"/>
      <c r="Q10" s="116" t="s">
        <v>91</v>
      </c>
      <c r="R10" s="116">
        <v>0</v>
      </c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</row>
    <row r="11" spans="1:46" outlineLevel="1" x14ac:dyDescent="0.2">
      <c r="A11" s="117">
        <v>2</v>
      </c>
      <c r="B11" s="117" t="s">
        <v>92</v>
      </c>
      <c r="C11" s="138" t="s">
        <v>93</v>
      </c>
      <c r="D11" s="121" t="s">
        <v>88</v>
      </c>
      <c r="E11" s="124">
        <v>3</v>
      </c>
      <c r="F11" s="159"/>
      <c r="G11" s="127">
        <f>E11*F11</f>
        <v>0</v>
      </c>
      <c r="H11" s="116"/>
      <c r="I11" s="116"/>
      <c r="J11" s="116"/>
      <c r="K11" s="116"/>
      <c r="L11" s="116"/>
      <c r="M11" s="116"/>
      <c r="N11" s="116"/>
      <c r="O11" s="116"/>
      <c r="P11" s="116"/>
      <c r="Q11" s="116" t="s">
        <v>89</v>
      </c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</row>
    <row r="12" spans="1:46" outlineLevel="1" x14ac:dyDescent="0.2">
      <c r="A12" s="117"/>
      <c r="B12" s="117"/>
      <c r="C12" s="139" t="s">
        <v>94</v>
      </c>
      <c r="D12" s="122"/>
      <c r="E12" s="125">
        <v>3</v>
      </c>
      <c r="F12" s="159"/>
      <c r="G12" s="127"/>
      <c r="H12" s="116"/>
      <c r="I12" s="116"/>
      <c r="J12" s="116"/>
      <c r="K12" s="116"/>
      <c r="L12" s="116"/>
      <c r="M12" s="116"/>
      <c r="N12" s="116"/>
      <c r="O12" s="116"/>
      <c r="P12" s="116"/>
      <c r="Q12" s="116" t="s">
        <v>91</v>
      </c>
      <c r="R12" s="116">
        <v>0</v>
      </c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</row>
    <row r="13" spans="1:46" ht="22.5" outlineLevel="1" x14ac:dyDescent="0.2">
      <c r="A13" s="117">
        <v>3</v>
      </c>
      <c r="B13" s="117" t="s">
        <v>95</v>
      </c>
      <c r="C13" s="138" t="s">
        <v>96</v>
      </c>
      <c r="D13" s="121" t="s">
        <v>88</v>
      </c>
      <c r="E13" s="124">
        <v>9</v>
      </c>
      <c r="F13" s="159"/>
      <c r="G13" s="127">
        <f>E13*F13</f>
        <v>0</v>
      </c>
      <c r="H13" s="116"/>
      <c r="I13" s="116"/>
      <c r="J13" s="116"/>
      <c r="K13" s="116"/>
      <c r="L13" s="116"/>
      <c r="M13" s="116"/>
      <c r="N13" s="116"/>
      <c r="O13" s="116"/>
      <c r="P13" s="116"/>
      <c r="Q13" s="116" t="s">
        <v>89</v>
      </c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</row>
    <row r="14" spans="1:46" outlineLevel="1" x14ac:dyDescent="0.2">
      <c r="A14" s="117"/>
      <c r="B14" s="117"/>
      <c r="C14" s="139" t="s">
        <v>97</v>
      </c>
      <c r="D14" s="122"/>
      <c r="E14" s="125">
        <v>6</v>
      </c>
      <c r="F14" s="159"/>
      <c r="G14" s="127"/>
      <c r="H14" s="116"/>
      <c r="I14" s="116"/>
      <c r="J14" s="116"/>
      <c r="K14" s="116"/>
      <c r="L14" s="116"/>
      <c r="M14" s="116"/>
      <c r="N14" s="116"/>
      <c r="O14" s="116"/>
      <c r="P14" s="116"/>
      <c r="Q14" s="116" t="s">
        <v>91</v>
      </c>
      <c r="R14" s="116">
        <v>0</v>
      </c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</row>
    <row r="15" spans="1:46" outlineLevel="1" x14ac:dyDescent="0.2">
      <c r="A15" s="117"/>
      <c r="B15" s="117"/>
      <c r="C15" s="139" t="s">
        <v>47</v>
      </c>
      <c r="D15" s="122"/>
      <c r="E15" s="125">
        <v>3</v>
      </c>
      <c r="F15" s="159"/>
      <c r="G15" s="127"/>
      <c r="H15" s="116"/>
      <c r="I15" s="116"/>
      <c r="J15" s="116"/>
      <c r="K15" s="116"/>
      <c r="L15" s="116"/>
      <c r="M15" s="116"/>
      <c r="N15" s="116"/>
      <c r="O15" s="116"/>
      <c r="P15" s="116"/>
      <c r="Q15" s="116" t="s">
        <v>91</v>
      </c>
      <c r="R15" s="116">
        <v>0</v>
      </c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</row>
    <row r="16" spans="1:46" outlineLevel="1" x14ac:dyDescent="0.2">
      <c r="A16" s="117">
        <v>4</v>
      </c>
      <c r="B16" s="117" t="s">
        <v>98</v>
      </c>
      <c r="C16" s="138" t="s">
        <v>99</v>
      </c>
      <c r="D16" s="121" t="s">
        <v>100</v>
      </c>
      <c r="E16" s="124">
        <v>9.0385000000000009</v>
      </c>
      <c r="F16" s="159"/>
      <c r="G16" s="127">
        <f>E16*F16</f>
        <v>0</v>
      </c>
      <c r="H16" s="116"/>
      <c r="I16" s="116"/>
      <c r="J16" s="116"/>
      <c r="K16" s="116"/>
      <c r="L16" s="116"/>
      <c r="M16" s="116"/>
      <c r="N16" s="116"/>
      <c r="O16" s="116"/>
      <c r="P16" s="116"/>
      <c r="Q16" s="116" t="s">
        <v>89</v>
      </c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116"/>
    </row>
    <row r="17" spans="1:46" outlineLevel="1" x14ac:dyDescent="0.2">
      <c r="A17" s="117"/>
      <c r="B17" s="117"/>
      <c r="C17" s="139" t="s">
        <v>101</v>
      </c>
      <c r="D17" s="122"/>
      <c r="E17" s="125">
        <v>0.71299999999999997</v>
      </c>
      <c r="F17" s="159"/>
      <c r="G17" s="127"/>
      <c r="H17" s="116"/>
      <c r="I17" s="116"/>
      <c r="J17" s="116"/>
      <c r="K17" s="116"/>
      <c r="L17" s="116"/>
      <c r="M17" s="116"/>
      <c r="N17" s="116"/>
      <c r="O17" s="116"/>
      <c r="P17" s="116"/>
      <c r="Q17" s="116" t="s">
        <v>91</v>
      </c>
      <c r="R17" s="116">
        <v>0</v>
      </c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116"/>
    </row>
    <row r="18" spans="1:46" outlineLevel="1" x14ac:dyDescent="0.2">
      <c r="A18" s="117"/>
      <c r="B18" s="117"/>
      <c r="C18" s="139" t="s">
        <v>102</v>
      </c>
      <c r="D18" s="122"/>
      <c r="E18" s="125">
        <v>0.60199999999999998</v>
      </c>
      <c r="F18" s="159"/>
      <c r="G18" s="127"/>
      <c r="H18" s="116"/>
      <c r="I18" s="116"/>
      <c r="J18" s="116"/>
      <c r="K18" s="116"/>
      <c r="L18" s="116"/>
      <c r="M18" s="116"/>
      <c r="N18" s="116"/>
      <c r="O18" s="116"/>
      <c r="P18" s="116"/>
      <c r="Q18" s="116" t="s">
        <v>91</v>
      </c>
      <c r="R18" s="116">
        <v>0</v>
      </c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</row>
    <row r="19" spans="1:46" outlineLevel="1" x14ac:dyDescent="0.2">
      <c r="A19" s="117"/>
      <c r="B19" s="117"/>
      <c r="C19" s="139" t="s">
        <v>103</v>
      </c>
      <c r="D19" s="122"/>
      <c r="E19" s="125">
        <v>1.68</v>
      </c>
      <c r="F19" s="159"/>
      <c r="G19" s="127"/>
      <c r="H19" s="116"/>
      <c r="I19" s="116"/>
      <c r="J19" s="116"/>
      <c r="K19" s="116"/>
      <c r="L19" s="116"/>
      <c r="M19" s="116"/>
      <c r="N19" s="116"/>
      <c r="O19" s="116"/>
      <c r="P19" s="116"/>
      <c r="Q19" s="116" t="s">
        <v>91</v>
      </c>
      <c r="R19" s="116">
        <v>0</v>
      </c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</row>
    <row r="20" spans="1:46" outlineLevel="1" x14ac:dyDescent="0.2">
      <c r="A20" s="117"/>
      <c r="B20" s="117"/>
      <c r="C20" s="139" t="s">
        <v>104</v>
      </c>
      <c r="D20" s="122"/>
      <c r="E20" s="125">
        <v>0.75</v>
      </c>
      <c r="F20" s="159"/>
      <c r="G20" s="127"/>
      <c r="H20" s="116"/>
      <c r="I20" s="116"/>
      <c r="J20" s="116"/>
      <c r="K20" s="116"/>
      <c r="L20" s="116"/>
      <c r="M20" s="116"/>
      <c r="N20" s="116"/>
      <c r="O20" s="116"/>
      <c r="P20" s="116"/>
      <c r="Q20" s="116" t="s">
        <v>91</v>
      </c>
      <c r="R20" s="116">
        <v>0</v>
      </c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</row>
    <row r="21" spans="1:46" outlineLevel="1" x14ac:dyDescent="0.2">
      <c r="A21" s="117"/>
      <c r="B21" s="117"/>
      <c r="C21" s="139" t="s">
        <v>105</v>
      </c>
      <c r="D21" s="122"/>
      <c r="E21" s="125">
        <v>2.25</v>
      </c>
      <c r="F21" s="159"/>
      <c r="G21" s="127"/>
      <c r="H21" s="116"/>
      <c r="I21" s="116"/>
      <c r="J21" s="116"/>
      <c r="K21" s="116"/>
      <c r="L21" s="116"/>
      <c r="M21" s="116"/>
      <c r="N21" s="116"/>
      <c r="O21" s="116"/>
      <c r="P21" s="116"/>
      <c r="Q21" s="116" t="s">
        <v>91</v>
      </c>
      <c r="R21" s="116">
        <v>0</v>
      </c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</row>
    <row r="22" spans="1:46" outlineLevel="1" x14ac:dyDescent="0.2">
      <c r="A22" s="117"/>
      <c r="B22" s="117"/>
      <c r="C22" s="139" t="s">
        <v>106</v>
      </c>
      <c r="D22" s="122"/>
      <c r="E22" s="125">
        <v>1.8</v>
      </c>
      <c r="F22" s="159"/>
      <c r="G22" s="127"/>
      <c r="H22" s="116"/>
      <c r="I22" s="116"/>
      <c r="J22" s="116"/>
      <c r="K22" s="116"/>
      <c r="L22" s="116"/>
      <c r="M22" s="116"/>
      <c r="N22" s="116"/>
      <c r="O22" s="116"/>
      <c r="P22" s="116"/>
      <c r="Q22" s="116" t="s">
        <v>91</v>
      </c>
      <c r="R22" s="116">
        <v>0</v>
      </c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</row>
    <row r="23" spans="1:46" outlineLevel="1" x14ac:dyDescent="0.2">
      <c r="A23" s="117"/>
      <c r="B23" s="117"/>
      <c r="C23" s="139" t="s">
        <v>107</v>
      </c>
      <c r="D23" s="122"/>
      <c r="E23" s="125">
        <v>1.2435</v>
      </c>
      <c r="F23" s="159"/>
      <c r="G23" s="127"/>
      <c r="H23" s="116"/>
      <c r="I23" s="116"/>
      <c r="J23" s="116"/>
      <c r="K23" s="116"/>
      <c r="L23" s="116"/>
      <c r="M23" s="116"/>
      <c r="N23" s="116"/>
      <c r="O23" s="116"/>
      <c r="P23" s="116"/>
      <c r="Q23" s="116" t="s">
        <v>91</v>
      </c>
      <c r="R23" s="116">
        <v>0</v>
      </c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</row>
    <row r="24" spans="1:46" outlineLevel="1" x14ac:dyDescent="0.2">
      <c r="A24" s="117">
        <v>5</v>
      </c>
      <c r="B24" s="117" t="s">
        <v>108</v>
      </c>
      <c r="C24" s="138" t="s">
        <v>109</v>
      </c>
      <c r="D24" s="121" t="s">
        <v>100</v>
      </c>
      <c r="E24" s="124">
        <v>1.2435</v>
      </c>
      <c r="F24" s="159"/>
      <c r="G24" s="127">
        <f>E24*F24</f>
        <v>0</v>
      </c>
      <c r="H24" s="116"/>
      <c r="I24" s="116"/>
      <c r="J24" s="116"/>
      <c r="K24" s="116"/>
      <c r="L24" s="116"/>
      <c r="M24" s="116"/>
      <c r="N24" s="116"/>
      <c r="O24" s="116"/>
      <c r="P24" s="116"/>
      <c r="Q24" s="116" t="s">
        <v>89</v>
      </c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</row>
    <row r="25" spans="1:46" outlineLevel="1" x14ac:dyDescent="0.2">
      <c r="A25" s="117"/>
      <c r="B25" s="117"/>
      <c r="C25" s="139" t="s">
        <v>110</v>
      </c>
      <c r="D25" s="122"/>
      <c r="E25" s="125">
        <v>0.49349999999999999</v>
      </c>
      <c r="F25" s="159"/>
      <c r="G25" s="127"/>
      <c r="H25" s="116"/>
      <c r="I25" s="116"/>
      <c r="J25" s="116"/>
      <c r="K25" s="116"/>
      <c r="L25" s="116"/>
      <c r="M25" s="116"/>
      <c r="N25" s="116"/>
      <c r="O25" s="116"/>
      <c r="P25" s="116"/>
      <c r="Q25" s="116" t="s">
        <v>91</v>
      </c>
      <c r="R25" s="116">
        <v>0</v>
      </c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</row>
    <row r="26" spans="1:46" outlineLevel="1" x14ac:dyDescent="0.2">
      <c r="A26" s="117"/>
      <c r="B26" s="117"/>
      <c r="C26" s="139" t="s">
        <v>111</v>
      </c>
      <c r="D26" s="122"/>
      <c r="E26" s="125">
        <v>0.75</v>
      </c>
      <c r="F26" s="159"/>
      <c r="G26" s="127"/>
      <c r="H26" s="116"/>
      <c r="I26" s="116"/>
      <c r="J26" s="116"/>
      <c r="K26" s="116"/>
      <c r="L26" s="116"/>
      <c r="M26" s="116"/>
      <c r="N26" s="116"/>
      <c r="O26" s="116"/>
      <c r="P26" s="116"/>
      <c r="Q26" s="116" t="s">
        <v>91</v>
      </c>
      <c r="R26" s="116">
        <v>0</v>
      </c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</row>
    <row r="27" spans="1:46" outlineLevel="1" x14ac:dyDescent="0.2">
      <c r="A27" s="117">
        <v>6</v>
      </c>
      <c r="B27" s="117" t="s">
        <v>112</v>
      </c>
      <c r="C27" s="138" t="s">
        <v>113</v>
      </c>
      <c r="D27" s="121" t="s">
        <v>100</v>
      </c>
      <c r="E27" s="124">
        <v>5.4</v>
      </c>
      <c r="F27" s="159"/>
      <c r="G27" s="127">
        <f>E27*F27</f>
        <v>0</v>
      </c>
      <c r="H27" s="116"/>
      <c r="I27" s="116"/>
      <c r="J27" s="116"/>
      <c r="K27" s="116"/>
      <c r="L27" s="116"/>
      <c r="M27" s="116"/>
      <c r="N27" s="116"/>
      <c r="O27" s="116"/>
      <c r="P27" s="116"/>
      <c r="Q27" s="116" t="s">
        <v>89</v>
      </c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</row>
    <row r="28" spans="1:46" outlineLevel="1" x14ac:dyDescent="0.2">
      <c r="A28" s="117"/>
      <c r="B28" s="117"/>
      <c r="C28" s="139" t="s">
        <v>114</v>
      </c>
      <c r="D28" s="122"/>
      <c r="E28" s="125">
        <v>1.5</v>
      </c>
      <c r="F28" s="159"/>
      <c r="G28" s="127"/>
      <c r="H28" s="116"/>
      <c r="I28" s="116"/>
      <c r="J28" s="116"/>
      <c r="K28" s="116"/>
      <c r="L28" s="116"/>
      <c r="M28" s="116"/>
      <c r="N28" s="116"/>
      <c r="O28" s="116"/>
      <c r="P28" s="116"/>
      <c r="Q28" s="116" t="s">
        <v>91</v>
      </c>
      <c r="R28" s="116">
        <v>0</v>
      </c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</row>
    <row r="29" spans="1:46" outlineLevel="1" x14ac:dyDescent="0.2">
      <c r="A29" s="117"/>
      <c r="B29" s="117"/>
      <c r="C29" s="139" t="s">
        <v>115</v>
      </c>
      <c r="D29" s="122"/>
      <c r="E29" s="125">
        <v>3.9</v>
      </c>
      <c r="F29" s="159"/>
      <c r="G29" s="127"/>
      <c r="H29" s="116"/>
      <c r="I29" s="116"/>
      <c r="J29" s="116"/>
      <c r="K29" s="116"/>
      <c r="L29" s="116"/>
      <c r="M29" s="116"/>
      <c r="N29" s="116"/>
      <c r="O29" s="116"/>
      <c r="P29" s="116"/>
      <c r="Q29" s="116" t="s">
        <v>91</v>
      </c>
      <c r="R29" s="116">
        <v>0</v>
      </c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</row>
    <row r="30" spans="1:46" outlineLevel="1" x14ac:dyDescent="0.2">
      <c r="A30" s="117">
        <v>7</v>
      </c>
      <c r="B30" s="117" t="s">
        <v>116</v>
      </c>
      <c r="C30" s="138" t="s">
        <v>117</v>
      </c>
      <c r="D30" s="121" t="s">
        <v>100</v>
      </c>
      <c r="E30" s="124">
        <v>0.22500000000000001</v>
      </c>
      <c r="F30" s="159"/>
      <c r="G30" s="127">
        <f>E30*F30</f>
        <v>0</v>
      </c>
      <c r="H30" s="116"/>
      <c r="I30" s="116"/>
      <c r="J30" s="116"/>
      <c r="K30" s="116"/>
      <c r="L30" s="116"/>
      <c r="M30" s="116"/>
      <c r="N30" s="116"/>
      <c r="O30" s="116"/>
      <c r="P30" s="116"/>
      <c r="Q30" s="116" t="s">
        <v>89</v>
      </c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</row>
    <row r="31" spans="1:46" outlineLevel="1" x14ac:dyDescent="0.2">
      <c r="A31" s="117"/>
      <c r="B31" s="117"/>
      <c r="C31" s="139" t="s">
        <v>118</v>
      </c>
      <c r="D31" s="122"/>
      <c r="E31" s="125">
        <v>0.22500000000000001</v>
      </c>
      <c r="F31" s="159"/>
      <c r="G31" s="127"/>
      <c r="H31" s="116"/>
      <c r="I31" s="116"/>
      <c r="J31" s="116"/>
      <c r="K31" s="116"/>
      <c r="L31" s="116"/>
      <c r="M31" s="116"/>
      <c r="N31" s="116"/>
      <c r="O31" s="116"/>
      <c r="P31" s="116"/>
      <c r="Q31" s="116" t="s">
        <v>91</v>
      </c>
      <c r="R31" s="116">
        <v>0</v>
      </c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</row>
    <row r="32" spans="1:46" outlineLevel="1" x14ac:dyDescent="0.2">
      <c r="A32" s="117">
        <v>8</v>
      </c>
      <c r="B32" s="117" t="s">
        <v>119</v>
      </c>
      <c r="C32" s="138" t="s">
        <v>120</v>
      </c>
      <c r="D32" s="121" t="s">
        <v>88</v>
      </c>
      <c r="E32" s="124">
        <v>15</v>
      </c>
      <c r="F32" s="159"/>
      <c r="G32" s="127">
        <f>E32*F32</f>
        <v>0</v>
      </c>
      <c r="H32" s="116"/>
      <c r="I32" s="116"/>
      <c r="J32" s="116"/>
      <c r="K32" s="116"/>
      <c r="L32" s="116"/>
      <c r="M32" s="116"/>
      <c r="N32" s="116"/>
      <c r="O32" s="116"/>
      <c r="P32" s="116"/>
      <c r="Q32" s="116" t="s">
        <v>89</v>
      </c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</row>
    <row r="33" spans="1:46" outlineLevel="1" x14ac:dyDescent="0.2">
      <c r="A33" s="117"/>
      <c r="B33" s="117"/>
      <c r="C33" s="139" t="s">
        <v>121</v>
      </c>
      <c r="D33" s="122"/>
      <c r="E33" s="125">
        <v>15</v>
      </c>
      <c r="F33" s="159"/>
      <c r="G33" s="127"/>
      <c r="H33" s="116"/>
      <c r="I33" s="116"/>
      <c r="J33" s="116"/>
      <c r="K33" s="116"/>
      <c r="L33" s="116"/>
      <c r="M33" s="116"/>
      <c r="N33" s="116"/>
      <c r="O33" s="116"/>
      <c r="P33" s="116"/>
      <c r="Q33" s="116" t="s">
        <v>91</v>
      </c>
      <c r="R33" s="116">
        <v>0</v>
      </c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</row>
    <row r="34" spans="1:46" x14ac:dyDescent="0.2">
      <c r="A34" s="118" t="s">
        <v>84</v>
      </c>
      <c r="B34" s="118" t="s">
        <v>49</v>
      </c>
      <c r="C34" s="140" t="s">
        <v>50</v>
      </c>
      <c r="D34" s="123"/>
      <c r="E34" s="126"/>
      <c r="F34" s="160"/>
      <c r="G34" s="128">
        <f>SUM(G35:G46)</f>
        <v>0</v>
      </c>
      <c r="Q34" t="s">
        <v>85</v>
      </c>
    </row>
    <row r="35" spans="1:46" outlineLevel="1" x14ac:dyDescent="0.2">
      <c r="A35" s="117">
        <v>9</v>
      </c>
      <c r="B35" s="117" t="s">
        <v>122</v>
      </c>
      <c r="C35" s="138" t="s">
        <v>123</v>
      </c>
      <c r="D35" s="121" t="s">
        <v>100</v>
      </c>
      <c r="E35" s="124">
        <v>45</v>
      </c>
      <c r="F35" s="159"/>
      <c r="G35" s="127">
        <f>E35*F35</f>
        <v>0</v>
      </c>
      <c r="H35" s="116"/>
      <c r="I35" s="116"/>
      <c r="J35" s="116"/>
      <c r="K35" s="116"/>
      <c r="L35" s="116"/>
      <c r="M35" s="116"/>
      <c r="N35" s="116"/>
      <c r="O35" s="116"/>
      <c r="P35" s="116"/>
      <c r="Q35" s="116" t="s">
        <v>89</v>
      </c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</row>
    <row r="36" spans="1:46" ht="45" outlineLevel="1" x14ac:dyDescent="0.2">
      <c r="A36" s="117">
        <v>10</v>
      </c>
      <c r="B36" s="117" t="s">
        <v>124</v>
      </c>
      <c r="C36" s="138" t="s">
        <v>274</v>
      </c>
      <c r="D36" s="121" t="s">
        <v>100</v>
      </c>
      <c r="E36" s="124">
        <v>350</v>
      </c>
      <c r="F36" s="159"/>
      <c r="G36" s="127">
        <f>E36*F36</f>
        <v>0</v>
      </c>
      <c r="H36" s="116"/>
      <c r="I36" s="116"/>
      <c r="J36" s="116"/>
      <c r="K36" s="116"/>
      <c r="L36" s="116"/>
      <c r="M36" s="116"/>
      <c r="N36" s="116"/>
      <c r="O36" s="116"/>
      <c r="P36" s="116"/>
      <c r="Q36" s="116" t="s">
        <v>89</v>
      </c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</row>
    <row r="37" spans="1:46" outlineLevel="1" x14ac:dyDescent="0.2">
      <c r="A37" s="117"/>
      <c r="B37" s="117"/>
      <c r="C37" s="139">
        <v>350</v>
      </c>
      <c r="D37" s="122"/>
      <c r="E37" s="125">
        <v>1</v>
      </c>
      <c r="F37" s="159"/>
      <c r="G37" s="127"/>
      <c r="H37" s="116"/>
      <c r="I37" s="116"/>
      <c r="J37" s="116"/>
      <c r="K37" s="116"/>
      <c r="L37" s="116"/>
      <c r="M37" s="116"/>
      <c r="N37" s="116"/>
      <c r="O37" s="116"/>
      <c r="P37" s="116"/>
      <c r="Q37" s="116" t="s">
        <v>91</v>
      </c>
      <c r="R37" s="116">
        <v>0</v>
      </c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</row>
    <row r="38" spans="1:46" ht="33.75" outlineLevel="1" x14ac:dyDescent="0.2">
      <c r="A38" s="117">
        <v>11</v>
      </c>
      <c r="B38" s="117" t="s">
        <v>126</v>
      </c>
      <c r="C38" s="138" t="s">
        <v>272</v>
      </c>
      <c r="D38" s="121" t="s">
        <v>100</v>
      </c>
      <c r="E38" s="124">
        <v>187</v>
      </c>
      <c r="F38" s="159"/>
      <c r="G38" s="127">
        <f>E38*F38</f>
        <v>0</v>
      </c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</row>
    <row r="39" spans="1:46" ht="33.75" outlineLevel="1" x14ac:dyDescent="0.2">
      <c r="A39" s="117">
        <v>12</v>
      </c>
      <c r="B39" s="117" t="s">
        <v>127</v>
      </c>
      <c r="C39" s="138" t="s">
        <v>273</v>
      </c>
      <c r="D39" s="121" t="s">
        <v>100</v>
      </c>
      <c r="E39" s="124">
        <v>187</v>
      </c>
      <c r="F39" s="159"/>
      <c r="G39" s="127">
        <f>E39*F39</f>
        <v>0</v>
      </c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</row>
    <row r="40" spans="1:46" ht="56.25" outlineLevel="1" x14ac:dyDescent="0.2">
      <c r="A40" s="117">
        <v>13</v>
      </c>
      <c r="B40" s="117" t="s">
        <v>130</v>
      </c>
      <c r="C40" s="138" t="s">
        <v>276</v>
      </c>
      <c r="D40" s="121" t="s">
        <v>138</v>
      </c>
      <c r="E40" s="124">
        <v>17</v>
      </c>
      <c r="F40" s="159"/>
      <c r="G40" s="127">
        <f>E40*F40</f>
        <v>0</v>
      </c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</row>
    <row r="41" spans="1:46" ht="22.5" outlineLevel="1" x14ac:dyDescent="0.2">
      <c r="A41" s="117">
        <v>14</v>
      </c>
      <c r="B41" s="117" t="s">
        <v>269</v>
      </c>
      <c r="C41" s="138" t="s">
        <v>275</v>
      </c>
      <c r="D41" s="121" t="s">
        <v>100</v>
      </c>
      <c r="E41" s="124">
        <v>100</v>
      </c>
      <c r="F41" s="159"/>
      <c r="G41" s="127">
        <f>E41*F41</f>
        <v>0</v>
      </c>
      <c r="H41" s="116"/>
      <c r="I41" s="116"/>
      <c r="J41" s="116"/>
      <c r="K41" s="116"/>
      <c r="L41" s="116"/>
      <c r="M41" s="116"/>
      <c r="N41" s="116"/>
      <c r="O41" s="116"/>
      <c r="P41" s="116"/>
      <c r="Q41" s="116" t="s">
        <v>89</v>
      </c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</row>
    <row r="42" spans="1:46" ht="22.5" outlineLevel="1" x14ac:dyDescent="0.2">
      <c r="A42" s="117">
        <v>15</v>
      </c>
      <c r="B42" s="117" t="s">
        <v>270</v>
      </c>
      <c r="C42" s="138" t="s">
        <v>128</v>
      </c>
      <c r="D42" s="121" t="s">
        <v>129</v>
      </c>
      <c r="E42" s="124">
        <v>231.2</v>
      </c>
      <c r="F42" s="159"/>
      <c r="G42" s="127">
        <f>E42*F42</f>
        <v>0</v>
      </c>
      <c r="H42" s="116"/>
      <c r="I42" s="116"/>
      <c r="J42" s="116"/>
      <c r="K42" s="116"/>
      <c r="L42" s="116"/>
      <c r="M42" s="116"/>
      <c r="N42" s="116"/>
      <c r="O42" s="116"/>
      <c r="P42" s="116"/>
      <c r="Q42" s="116" t="s">
        <v>89</v>
      </c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</row>
    <row r="43" spans="1:46" outlineLevel="1" x14ac:dyDescent="0.2">
      <c r="A43" s="117"/>
      <c r="B43" s="117"/>
      <c r="C43" s="158" t="s">
        <v>286</v>
      </c>
      <c r="D43" s="122"/>
      <c r="E43" s="125">
        <v>231.2</v>
      </c>
      <c r="F43" s="159"/>
      <c r="G43" s="127"/>
      <c r="H43" s="116"/>
      <c r="I43" s="116"/>
      <c r="J43" s="116"/>
      <c r="K43" s="116"/>
      <c r="L43" s="116"/>
      <c r="M43" s="116"/>
      <c r="N43" s="116"/>
      <c r="O43" s="116"/>
      <c r="P43" s="116"/>
      <c r="Q43" s="116" t="s">
        <v>91</v>
      </c>
      <c r="R43" s="116">
        <v>0</v>
      </c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</row>
    <row r="44" spans="1:46" ht="22.5" outlineLevel="1" x14ac:dyDescent="0.2">
      <c r="A44" s="117">
        <v>16</v>
      </c>
      <c r="B44" s="117" t="s">
        <v>271</v>
      </c>
      <c r="C44" s="143" t="s">
        <v>240</v>
      </c>
      <c r="D44" s="121" t="s">
        <v>129</v>
      </c>
      <c r="E44" s="124">
        <v>74.8</v>
      </c>
      <c r="F44" s="159"/>
      <c r="G44" s="127">
        <f>E44*F44</f>
        <v>0</v>
      </c>
      <c r="H44" s="116"/>
      <c r="I44" s="116"/>
      <c r="J44" s="116"/>
      <c r="K44" s="116"/>
      <c r="L44" s="116"/>
      <c r="M44" s="116"/>
      <c r="N44" s="116"/>
      <c r="O44" s="116"/>
      <c r="P44" s="116"/>
      <c r="Q44" s="116" t="s">
        <v>89</v>
      </c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</row>
    <row r="45" spans="1:46" outlineLevel="1" x14ac:dyDescent="0.2">
      <c r="A45" s="117"/>
      <c r="B45" s="117"/>
      <c r="C45" s="139" t="s">
        <v>131</v>
      </c>
      <c r="D45" s="122"/>
      <c r="E45" s="125">
        <v>74.8</v>
      </c>
      <c r="F45" s="159"/>
      <c r="G45" s="127"/>
      <c r="H45" s="116"/>
      <c r="I45" s="116"/>
      <c r="J45" s="116"/>
      <c r="K45" s="116"/>
      <c r="L45" s="116"/>
      <c r="M45" s="116"/>
      <c r="N45" s="116"/>
      <c r="O45" s="116"/>
      <c r="P45" s="116"/>
      <c r="Q45" s="116" t="s">
        <v>91</v>
      </c>
      <c r="R45" s="116">
        <v>0</v>
      </c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</row>
    <row r="46" spans="1:46" ht="22.5" outlineLevel="1" x14ac:dyDescent="0.2">
      <c r="A46" s="117">
        <v>17</v>
      </c>
      <c r="B46" s="117" t="s">
        <v>132</v>
      </c>
      <c r="C46" s="143" t="s">
        <v>241</v>
      </c>
      <c r="D46" s="121" t="s">
        <v>100</v>
      </c>
      <c r="E46" s="124">
        <v>59.84</v>
      </c>
      <c r="F46" s="159"/>
      <c r="G46" s="127">
        <f>E46*F46</f>
        <v>0</v>
      </c>
      <c r="H46" s="116"/>
      <c r="I46" s="116"/>
      <c r="J46" s="116"/>
      <c r="K46" s="116"/>
      <c r="L46" s="116"/>
      <c r="M46" s="116"/>
      <c r="N46" s="116"/>
      <c r="O46" s="116"/>
      <c r="P46" s="116"/>
      <c r="Q46" s="116" t="s">
        <v>89</v>
      </c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</row>
    <row r="47" spans="1:46" x14ac:dyDescent="0.2">
      <c r="A47" s="144" t="s">
        <v>84</v>
      </c>
      <c r="B47" s="144" t="s">
        <v>252</v>
      </c>
      <c r="C47" s="145" t="s">
        <v>253</v>
      </c>
      <c r="D47" s="146"/>
      <c r="E47" s="147"/>
      <c r="F47" s="161"/>
      <c r="G47" s="148">
        <f>SUM(G48)</f>
        <v>0</v>
      </c>
    </row>
    <row r="48" spans="1:46" outlineLevel="1" x14ac:dyDescent="0.2">
      <c r="A48" s="117">
        <v>18</v>
      </c>
      <c r="B48" s="117" t="s">
        <v>254</v>
      </c>
      <c r="C48" s="143" t="s">
        <v>255</v>
      </c>
      <c r="D48" s="121" t="s">
        <v>242</v>
      </c>
      <c r="E48" s="124">
        <v>40</v>
      </c>
      <c r="F48" s="159"/>
      <c r="G48" s="127">
        <f>E48*F48</f>
        <v>0</v>
      </c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</row>
    <row r="49" spans="1:46" x14ac:dyDescent="0.2">
      <c r="A49" s="118" t="s">
        <v>84</v>
      </c>
      <c r="B49" s="118" t="s">
        <v>51</v>
      </c>
      <c r="C49" s="140" t="s">
        <v>52</v>
      </c>
      <c r="D49" s="123"/>
      <c r="E49" s="126"/>
      <c r="F49" s="160"/>
      <c r="G49" s="128">
        <f>SUM(G50:G57)</f>
        <v>0</v>
      </c>
      <c r="Q49" t="s">
        <v>85</v>
      </c>
    </row>
    <row r="50" spans="1:46" outlineLevel="1" x14ac:dyDescent="0.2">
      <c r="A50" s="117">
        <v>19</v>
      </c>
      <c r="B50" s="117" t="s">
        <v>133</v>
      </c>
      <c r="C50" s="138" t="s">
        <v>134</v>
      </c>
      <c r="D50" s="121" t="s">
        <v>100</v>
      </c>
      <c r="E50" s="124">
        <v>177</v>
      </c>
      <c r="F50" s="159"/>
      <c r="G50" s="127">
        <f>E50*F50</f>
        <v>0</v>
      </c>
      <c r="H50" s="116"/>
      <c r="I50" s="116"/>
      <c r="J50" s="116"/>
      <c r="K50" s="116"/>
      <c r="L50" s="116"/>
      <c r="M50" s="116"/>
      <c r="N50" s="116"/>
      <c r="O50" s="116"/>
      <c r="P50" s="116"/>
      <c r="Q50" s="116" t="s">
        <v>89</v>
      </c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</row>
    <row r="51" spans="1:46" outlineLevel="1" x14ac:dyDescent="0.2">
      <c r="A51" s="117"/>
      <c r="B51" s="117"/>
      <c r="C51" s="139" t="s">
        <v>135</v>
      </c>
      <c r="D51" s="122"/>
      <c r="E51" s="125">
        <v>177</v>
      </c>
      <c r="F51" s="159"/>
      <c r="G51" s="127"/>
      <c r="H51" s="116"/>
      <c r="I51" s="116"/>
      <c r="J51" s="116"/>
      <c r="K51" s="116"/>
      <c r="L51" s="116"/>
      <c r="M51" s="116"/>
      <c r="N51" s="116"/>
      <c r="O51" s="116"/>
      <c r="P51" s="116"/>
      <c r="Q51" s="116" t="s">
        <v>91</v>
      </c>
      <c r="R51" s="116">
        <v>0</v>
      </c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</row>
    <row r="52" spans="1:46" ht="22.5" outlineLevel="1" x14ac:dyDescent="0.2">
      <c r="A52" s="117">
        <v>20</v>
      </c>
      <c r="B52" s="117" t="s">
        <v>136</v>
      </c>
      <c r="C52" s="138" t="s">
        <v>277</v>
      </c>
      <c r="D52" s="121" t="s">
        <v>242</v>
      </c>
      <c r="E52" s="124">
        <v>36</v>
      </c>
      <c r="F52" s="159"/>
      <c r="G52" s="127">
        <f>E52*F52</f>
        <v>0</v>
      </c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</row>
    <row r="53" spans="1:46" ht="33.75" outlineLevel="1" x14ac:dyDescent="0.2">
      <c r="A53" s="117">
        <v>21</v>
      </c>
      <c r="B53" s="117" t="s">
        <v>140</v>
      </c>
      <c r="C53" s="138" t="s">
        <v>278</v>
      </c>
      <c r="D53" s="121" t="s">
        <v>125</v>
      </c>
      <c r="E53" s="124">
        <v>1</v>
      </c>
      <c r="F53" s="159"/>
      <c r="G53" s="127">
        <f>E53*F53</f>
        <v>0</v>
      </c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</row>
    <row r="54" spans="1:46" ht="22.5" outlineLevel="1" x14ac:dyDescent="0.2">
      <c r="A54" s="117">
        <v>22</v>
      </c>
      <c r="B54" s="117" t="s">
        <v>267</v>
      </c>
      <c r="C54" s="138" t="s">
        <v>137</v>
      </c>
      <c r="D54" s="121" t="s">
        <v>138</v>
      </c>
      <c r="E54" s="124">
        <v>18</v>
      </c>
      <c r="F54" s="159"/>
      <c r="G54" s="127">
        <f>E54*F54</f>
        <v>0</v>
      </c>
      <c r="H54" s="116"/>
      <c r="I54" s="116"/>
      <c r="J54" s="116"/>
      <c r="K54" s="116"/>
      <c r="L54" s="116"/>
      <c r="M54" s="116"/>
      <c r="N54" s="116"/>
      <c r="O54" s="116"/>
      <c r="P54" s="116"/>
      <c r="Q54" s="116" t="s">
        <v>89</v>
      </c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</row>
    <row r="55" spans="1:46" outlineLevel="1" x14ac:dyDescent="0.2">
      <c r="A55" s="117"/>
      <c r="B55" s="117"/>
      <c r="C55" s="139" t="s">
        <v>139</v>
      </c>
      <c r="D55" s="122"/>
      <c r="E55" s="125">
        <v>18</v>
      </c>
      <c r="F55" s="159"/>
      <c r="G55" s="127"/>
      <c r="H55" s="116"/>
      <c r="I55" s="116"/>
      <c r="J55" s="116"/>
      <c r="K55" s="116"/>
      <c r="L55" s="116"/>
      <c r="M55" s="116"/>
      <c r="N55" s="116"/>
      <c r="O55" s="116"/>
      <c r="P55" s="116"/>
      <c r="Q55" s="116" t="s">
        <v>91</v>
      </c>
      <c r="R55" s="116">
        <v>0</v>
      </c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</row>
    <row r="56" spans="1:46" ht="22.5" outlineLevel="1" x14ac:dyDescent="0.2">
      <c r="A56" s="117">
        <v>23</v>
      </c>
      <c r="B56" s="117" t="s">
        <v>279</v>
      </c>
      <c r="C56" s="138" t="s">
        <v>268</v>
      </c>
      <c r="D56" s="121" t="s">
        <v>129</v>
      </c>
      <c r="E56" s="124">
        <v>14.2</v>
      </c>
      <c r="F56" s="159"/>
      <c r="G56" s="127">
        <f>E56*F56</f>
        <v>0</v>
      </c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</row>
    <row r="57" spans="1:46" ht="22.5" outlineLevel="1" x14ac:dyDescent="0.2">
      <c r="A57" s="117">
        <v>24</v>
      </c>
      <c r="B57" s="117" t="s">
        <v>280</v>
      </c>
      <c r="C57" s="138" t="s">
        <v>141</v>
      </c>
      <c r="D57" s="121" t="s">
        <v>129</v>
      </c>
      <c r="E57" s="124">
        <v>74.8</v>
      </c>
      <c r="F57" s="159"/>
      <c r="G57" s="127">
        <f>E57*F57</f>
        <v>0</v>
      </c>
      <c r="H57" s="116"/>
      <c r="I57" s="116"/>
      <c r="J57" s="116"/>
      <c r="K57" s="116"/>
      <c r="L57" s="116"/>
      <c r="M57" s="116"/>
      <c r="N57" s="116"/>
      <c r="O57" s="116"/>
      <c r="P57" s="116"/>
      <c r="Q57" s="116" t="s">
        <v>89</v>
      </c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</row>
    <row r="58" spans="1:46" x14ac:dyDescent="0.2">
      <c r="A58" s="118" t="s">
        <v>84</v>
      </c>
      <c r="B58" s="118" t="s">
        <v>53</v>
      </c>
      <c r="C58" s="140" t="s">
        <v>54</v>
      </c>
      <c r="D58" s="123"/>
      <c r="E58" s="126"/>
      <c r="F58" s="160"/>
      <c r="G58" s="128">
        <f>SUM(G59:G68)</f>
        <v>0</v>
      </c>
      <c r="Q58" t="s">
        <v>85</v>
      </c>
    </row>
    <row r="59" spans="1:46" ht="22.5" outlineLevel="1" x14ac:dyDescent="0.2">
      <c r="A59" s="117">
        <v>25</v>
      </c>
      <c r="B59" s="117" t="s">
        <v>142</v>
      </c>
      <c r="C59" s="143" t="s">
        <v>233</v>
      </c>
      <c r="D59" s="121" t="s">
        <v>100</v>
      </c>
      <c r="E59" s="124">
        <v>25.376000000000001</v>
      </c>
      <c r="F59" s="159"/>
      <c r="G59" s="127">
        <f>E59*F59</f>
        <v>0</v>
      </c>
      <c r="H59" s="116"/>
      <c r="I59" s="116"/>
      <c r="J59" s="116"/>
      <c r="K59" s="116"/>
      <c r="L59" s="116"/>
      <c r="M59" s="116"/>
      <c r="N59" s="116"/>
      <c r="O59" s="116"/>
      <c r="P59" s="116"/>
      <c r="Q59" s="116" t="s">
        <v>89</v>
      </c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</row>
    <row r="60" spans="1:46" outlineLevel="1" x14ac:dyDescent="0.2">
      <c r="A60" s="117"/>
      <c r="B60" s="117"/>
      <c r="C60" s="139" t="s">
        <v>143</v>
      </c>
      <c r="D60" s="122"/>
      <c r="E60" s="125">
        <v>9.2159999999999993</v>
      </c>
      <c r="F60" s="159"/>
      <c r="G60" s="127"/>
      <c r="H60" s="116"/>
      <c r="I60" s="116"/>
      <c r="J60" s="116"/>
      <c r="K60" s="116"/>
      <c r="L60" s="116"/>
      <c r="M60" s="116"/>
      <c r="N60" s="116"/>
      <c r="O60" s="116"/>
      <c r="P60" s="116"/>
      <c r="Q60" s="116" t="s">
        <v>91</v>
      </c>
      <c r="R60" s="116">
        <v>0</v>
      </c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</row>
    <row r="61" spans="1:46" outlineLevel="1" x14ac:dyDescent="0.2">
      <c r="A61" s="117"/>
      <c r="B61" s="117"/>
      <c r="C61" s="139" t="s">
        <v>144</v>
      </c>
      <c r="D61" s="122"/>
      <c r="E61" s="125">
        <v>16.16</v>
      </c>
      <c r="F61" s="159"/>
      <c r="G61" s="127"/>
      <c r="H61" s="116"/>
      <c r="I61" s="116"/>
      <c r="J61" s="116"/>
      <c r="K61" s="116"/>
      <c r="L61" s="116"/>
      <c r="M61" s="116"/>
      <c r="N61" s="116"/>
      <c r="O61" s="116"/>
      <c r="P61" s="116"/>
      <c r="Q61" s="116" t="s">
        <v>91</v>
      </c>
      <c r="R61" s="116">
        <v>0</v>
      </c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</row>
    <row r="62" spans="1:46" outlineLevel="1" x14ac:dyDescent="0.2">
      <c r="A62" s="117">
        <v>26</v>
      </c>
      <c r="B62" s="117" t="s">
        <v>145</v>
      </c>
      <c r="C62" s="138" t="s">
        <v>146</v>
      </c>
      <c r="D62" s="121" t="s">
        <v>129</v>
      </c>
      <c r="E62" s="124">
        <v>23.2</v>
      </c>
      <c r="F62" s="159"/>
      <c r="G62" s="127">
        <f>E62*F62</f>
        <v>0</v>
      </c>
      <c r="H62" s="116"/>
      <c r="I62" s="116"/>
      <c r="J62" s="116"/>
      <c r="K62" s="116"/>
      <c r="L62" s="116"/>
      <c r="M62" s="116"/>
      <c r="N62" s="116"/>
      <c r="O62" s="116"/>
      <c r="P62" s="116"/>
      <c r="Q62" s="116" t="s">
        <v>89</v>
      </c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</row>
    <row r="63" spans="1:46" outlineLevel="1" x14ac:dyDescent="0.2">
      <c r="A63" s="117">
        <v>27</v>
      </c>
      <c r="B63" s="117" t="s">
        <v>147</v>
      </c>
      <c r="C63" s="138" t="s">
        <v>148</v>
      </c>
      <c r="D63" s="121" t="s">
        <v>88</v>
      </c>
      <c r="E63" s="124">
        <v>68</v>
      </c>
      <c r="F63" s="159"/>
      <c r="G63" s="127">
        <f>E63*F63</f>
        <v>0</v>
      </c>
      <c r="H63" s="116"/>
      <c r="I63" s="116"/>
      <c r="J63" s="116"/>
      <c r="K63" s="116"/>
      <c r="L63" s="116"/>
      <c r="M63" s="116"/>
      <c r="N63" s="116"/>
      <c r="O63" s="116"/>
      <c r="P63" s="116"/>
      <c r="Q63" s="116" t="s">
        <v>89</v>
      </c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</row>
    <row r="64" spans="1:46" outlineLevel="1" x14ac:dyDescent="0.2">
      <c r="A64" s="117">
        <v>28</v>
      </c>
      <c r="B64" s="117" t="s">
        <v>149</v>
      </c>
      <c r="C64" s="138" t="s">
        <v>150</v>
      </c>
      <c r="D64" s="121" t="s">
        <v>138</v>
      </c>
      <c r="E64" s="124">
        <v>2</v>
      </c>
      <c r="F64" s="159"/>
      <c r="G64" s="127">
        <f>E64*F64</f>
        <v>0</v>
      </c>
      <c r="H64" s="116"/>
      <c r="I64" s="116"/>
      <c r="J64" s="116"/>
      <c r="K64" s="116"/>
      <c r="L64" s="116"/>
      <c r="M64" s="116"/>
      <c r="N64" s="116"/>
      <c r="O64" s="116"/>
      <c r="P64" s="116"/>
      <c r="Q64" s="116" t="s">
        <v>89</v>
      </c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</row>
    <row r="65" spans="1:46" outlineLevel="1" x14ac:dyDescent="0.2">
      <c r="A65" s="117"/>
      <c r="B65" s="117"/>
      <c r="C65" s="139" t="s">
        <v>151</v>
      </c>
      <c r="D65" s="122"/>
      <c r="E65" s="125">
        <v>2</v>
      </c>
      <c r="F65" s="159"/>
      <c r="G65" s="127"/>
      <c r="H65" s="116"/>
      <c r="I65" s="116"/>
      <c r="J65" s="116"/>
      <c r="K65" s="116"/>
      <c r="L65" s="116"/>
      <c r="M65" s="116"/>
      <c r="N65" s="116"/>
      <c r="O65" s="116"/>
      <c r="P65" s="116"/>
      <c r="Q65" s="116" t="s">
        <v>91</v>
      </c>
      <c r="R65" s="116">
        <v>0</v>
      </c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</row>
    <row r="66" spans="1:46" outlineLevel="1" x14ac:dyDescent="0.2">
      <c r="A66" s="117">
        <v>29</v>
      </c>
      <c r="B66" s="117" t="s">
        <v>152</v>
      </c>
      <c r="C66" s="138" t="s">
        <v>153</v>
      </c>
      <c r="D66" s="121" t="s">
        <v>88</v>
      </c>
      <c r="E66" s="124">
        <v>4</v>
      </c>
      <c r="F66" s="159"/>
      <c r="G66" s="127">
        <f>E66*F66</f>
        <v>0</v>
      </c>
      <c r="H66" s="116"/>
      <c r="I66" s="116"/>
      <c r="J66" s="116"/>
      <c r="K66" s="116"/>
      <c r="L66" s="116"/>
      <c r="M66" s="116"/>
      <c r="N66" s="116"/>
      <c r="O66" s="116"/>
      <c r="P66" s="116"/>
      <c r="Q66" s="116" t="s">
        <v>89</v>
      </c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</row>
    <row r="67" spans="1:46" outlineLevel="1" x14ac:dyDescent="0.2">
      <c r="A67" s="117"/>
      <c r="B67" s="117"/>
      <c r="C67" s="139" t="s">
        <v>154</v>
      </c>
      <c r="D67" s="122"/>
      <c r="E67" s="125">
        <v>4</v>
      </c>
      <c r="F67" s="159"/>
      <c r="G67" s="127"/>
      <c r="H67" s="116"/>
      <c r="I67" s="116"/>
      <c r="J67" s="116"/>
      <c r="K67" s="116"/>
      <c r="L67" s="116"/>
      <c r="M67" s="116"/>
      <c r="N67" s="116"/>
      <c r="O67" s="116"/>
      <c r="P67" s="116"/>
      <c r="Q67" s="116" t="s">
        <v>91</v>
      </c>
      <c r="R67" s="116">
        <v>0</v>
      </c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</row>
    <row r="68" spans="1:46" outlineLevel="1" x14ac:dyDescent="0.2">
      <c r="A68" s="117">
        <v>30</v>
      </c>
      <c r="B68" s="117" t="s">
        <v>155</v>
      </c>
      <c r="C68" s="138" t="s">
        <v>156</v>
      </c>
      <c r="D68" s="121" t="s">
        <v>125</v>
      </c>
      <c r="E68" s="124">
        <v>1</v>
      </c>
      <c r="F68" s="159"/>
      <c r="G68" s="127">
        <f>E68*F68</f>
        <v>0</v>
      </c>
      <c r="H68" s="116"/>
      <c r="I68" s="116"/>
      <c r="J68" s="116"/>
      <c r="K68" s="116"/>
      <c r="L68" s="116"/>
      <c r="M68" s="116"/>
      <c r="N68" s="116"/>
      <c r="O68" s="116"/>
      <c r="P68" s="116"/>
      <c r="Q68" s="116" t="s">
        <v>89</v>
      </c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</row>
    <row r="69" spans="1:46" x14ac:dyDescent="0.2">
      <c r="A69" s="118" t="s">
        <v>84</v>
      </c>
      <c r="B69" s="118" t="s">
        <v>55</v>
      </c>
      <c r="C69" s="140" t="s">
        <v>56</v>
      </c>
      <c r="D69" s="123"/>
      <c r="E69" s="126"/>
      <c r="F69" s="160"/>
      <c r="G69" s="128">
        <f>SUM(G70:G85)</f>
        <v>0</v>
      </c>
      <c r="Q69" t="s">
        <v>85</v>
      </c>
    </row>
    <row r="70" spans="1:46" outlineLevel="1" x14ac:dyDescent="0.2">
      <c r="A70" s="117">
        <v>25</v>
      </c>
      <c r="B70" s="117" t="s">
        <v>157</v>
      </c>
      <c r="C70" s="138" t="s">
        <v>158</v>
      </c>
      <c r="D70" s="121" t="s">
        <v>100</v>
      </c>
      <c r="E70" s="124">
        <v>3.3</v>
      </c>
      <c r="F70" s="159"/>
      <c r="G70" s="127">
        <f t="shared" ref="G70:G78" si="0">E70*F70</f>
        <v>0</v>
      </c>
      <c r="H70" s="116"/>
      <c r="I70" s="116"/>
      <c r="J70" s="116"/>
      <c r="K70" s="116"/>
      <c r="L70" s="116"/>
      <c r="M70" s="116"/>
      <c r="N70" s="116"/>
      <c r="O70" s="116"/>
      <c r="P70" s="116"/>
      <c r="Q70" s="116" t="s">
        <v>89</v>
      </c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</row>
    <row r="71" spans="1:46" outlineLevel="1" x14ac:dyDescent="0.2">
      <c r="A71" s="117">
        <v>26</v>
      </c>
      <c r="B71" s="117" t="s">
        <v>159</v>
      </c>
      <c r="C71" s="138" t="s">
        <v>160</v>
      </c>
      <c r="D71" s="121" t="s">
        <v>161</v>
      </c>
      <c r="E71" s="124">
        <v>11</v>
      </c>
      <c r="F71" s="159"/>
      <c r="G71" s="127">
        <f t="shared" si="0"/>
        <v>0</v>
      </c>
      <c r="H71" s="116"/>
      <c r="I71" s="116"/>
      <c r="J71" s="116"/>
      <c r="K71" s="116"/>
      <c r="L71" s="116"/>
      <c r="M71" s="116"/>
      <c r="N71" s="116"/>
      <c r="O71" s="116"/>
      <c r="P71" s="116"/>
      <c r="Q71" s="116" t="s">
        <v>89</v>
      </c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</row>
    <row r="72" spans="1:46" outlineLevel="1" x14ac:dyDescent="0.2">
      <c r="A72" s="117">
        <v>27</v>
      </c>
      <c r="B72" s="117" t="s">
        <v>162</v>
      </c>
      <c r="C72" s="138" t="s">
        <v>163</v>
      </c>
      <c r="D72" s="121" t="s">
        <v>161</v>
      </c>
      <c r="E72" s="124">
        <v>220</v>
      </c>
      <c r="F72" s="159"/>
      <c r="G72" s="127">
        <f t="shared" si="0"/>
        <v>0</v>
      </c>
      <c r="H72" s="116"/>
      <c r="I72" s="116"/>
      <c r="J72" s="116"/>
      <c r="K72" s="116"/>
      <c r="L72" s="116"/>
      <c r="M72" s="116"/>
      <c r="N72" s="116"/>
      <c r="O72" s="116"/>
      <c r="P72" s="116"/>
      <c r="Q72" s="116" t="s">
        <v>89</v>
      </c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</row>
    <row r="73" spans="1:46" outlineLevel="1" x14ac:dyDescent="0.2">
      <c r="A73" s="117">
        <v>28</v>
      </c>
      <c r="B73" s="117" t="s">
        <v>164</v>
      </c>
      <c r="C73" s="138" t="s">
        <v>165</v>
      </c>
      <c r="D73" s="121" t="s">
        <v>161</v>
      </c>
      <c r="E73" s="124">
        <v>11</v>
      </c>
      <c r="F73" s="159"/>
      <c r="G73" s="127">
        <f t="shared" si="0"/>
        <v>0</v>
      </c>
      <c r="H73" s="116"/>
      <c r="I73" s="116"/>
      <c r="J73" s="116"/>
      <c r="K73" s="116"/>
      <c r="L73" s="116"/>
      <c r="M73" s="116"/>
      <c r="N73" s="116"/>
      <c r="O73" s="116"/>
      <c r="P73" s="116"/>
      <c r="Q73" s="116" t="s">
        <v>89</v>
      </c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</row>
    <row r="74" spans="1:46" outlineLevel="1" x14ac:dyDescent="0.2">
      <c r="A74" s="117">
        <v>29</v>
      </c>
      <c r="B74" s="117" t="s">
        <v>166</v>
      </c>
      <c r="C74" s="138" t="s">
        <v>167</v>
      </c>
      <c r="D74" s="121" t="s">
        <v>161</v>
      </c>
      <c r="E74" s="124">
        <v>11</v>
      </c>
      <c r="F74" s="159"/>
      <c r="G74" s="127">
        <f t="shared" si="0"/>
        <v>0</v>
      </c>
      <c r="H74" s="116"/>
      <c r="I74" s="116"/>
      <c r="J74" s="116"/>
      <c r="K74" s="116"/>
      <c r="L74" s="116"/>
      <c r="M74" s="116"/>
      <c r="N74" s="116"/>
      <c r="O74" s="116"/>
      <c r="P74" s="116"/>
      <c r="Q74" s="116" t="s">
        <v>89</v>
      </c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</row>
    <row r="75" spans="1:46" outlineLevel="1" x14ac:dyDescent="0.2">
      <c r="A75" s="117">
        <v>30</v>
      </c>
      <c r="B75" s="117" t="s">
        <v>168</v>
      </c>
      <c r="C75" s="138" t="s">
        <v>169</v>
      </c>
      <c r="D75" s="121" t="s">
        <v>161</v>
      </c>
      <c r="E75" s="124">
        <v>11</v>
      </c>
      <c r="F75" s="159"/>
      <c r="G75" s="127">
        <f t="shared" si="0"/>
        <v>0</v>
      </c>
      <c r="H75" s="116"/>
      <c r="I75" s="116"/>
      <c r="J75" s="116"/>
      <c r="K75" s="116"/>
      <c r="L75" s="116"/>
      <c r="M75" s="116"/>
      <c r="N75" s="116"/>
      <c r="O75" s="116"/>
      <c r="P75" s="116"/>
      <c r="Q75" s="116" t="s">
        <v>89</v>
      </c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</row>
    <row r="76" spans="1:46" outlineLevel="1" x14ac:dyDescent="0.2">
      <c r="A76" s="117">
        <v>31</v>
      </c>
      <c r="B76" s="117" t="s">
        <v>170</v>
      </c>
      <c r="C76" s="138" t="s">
        <v>171</v>
      </c>
      <c r="D76" s="121" t="s">
        <v>161</v>
      </c>
      <c r="E76" s="124">
        <v>88</v>
      </c>
      <c r="F76" s="159"/>
      <c r="G76" s="127">
        <f t="shared" si="0"/>
        <v>0</v>
      </c>
      <c r="H76" s="116"/>
      <c r="I76" s="116"/>
      <c r="J76" s="116"/>
      <c r="K76" s="116"/>
      <c r="L76" s="116"/>
      <c r="M76" s="116"/>
      <c r="N76" s="116"/>
      <c r="O76" s="116"/>
      <c r="P76" s="116"/>
      <c r="Q76" s="116" t="s">
        <v>89</v>
      </c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</row>
    <row r="77" spans="1:46" outlineLevel="1" x14ac:dyDescent="0.2">
      <c r="A77" s="117">
        <v>32</v>
      </c>
      <c r="B77" s="117" t="s">
        <v>172</v>
      </c>
      <c r="C77" s="138" t="s">
        <v>173</v>
      </c>
      <c r="D77" s="121" t="s">
        <v>161</v>
      </c>
      <c r="E77" s="124">
        <v>11</v>
      </c>
      <c r="F77" s="159"/>
      <c r="G77" s="127">
        <f t="shared" si="0"/>
        <v>0</v>
      </c>
      <c r="H77" s="116"/>
      <c r="I77" s="116"/>
      <c r="J77" s="116"/>
      <c r="K77" s="116"/>
      <c r="L77" s="116"/>
      <c r="M77" s="116"/>
      <c r="N77" s="116"/>
      <c r="O77" s="116"/>
      <c r="P77" s="116"/>
      <c r="Q77" s="116" t="s">
        <v>89</v>
      </c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</row>
    <row r="78" spans="1:46" outlineLevel="1" x14ac:dyDescent="0.2">
      <c r="A78" s="117">
        <v>33</v>
      </c>
      <c r="B78" s="117" t="s">
        <v>174</v>
      </c>
      <c r="C78" s="138" t="s">
        <v>175</v>
      </c>
      <c r="D78" s="121" t="s">
        <v>129</v>
      </c>
      <c r="E78" s="124">
        <v>51</v>
      </c>
      <c r="F78" s="159"/>
      <c r="G78" s="127">
        <f t="shared" si="0"/>
        <v>0</v>
      </c>
      <c r="H78" s="116"/>
      <c r="I78" s="116"/>
      <c r="J78" s="116"/>
      <c r="K78" s="116"/>
      <c r="L78" s="116"/>
      <c r="M78" s="116"/>
      <c r="N78" s="116"/>
      <c r="O78" s="116"/>
      <c r="P78" s="116"/>
      <c r="Q78" s="116" t="s">
        <v>89</v>
      </c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</row>
    <row r="79" spans="1:46" outlineLevel="1" x14ac:dyDescent="0.2">
      <c r="A79" s="117"/>
      <c r="B79" s="117"/>
      <c r="C79" s="139" t="s">
        <v>176</v>
      </c>
      <c r="D79" s="122"/>
      <c r="E79" s="125">
        <v>9</v>
      </c>
      <c r="F79" s="159"/>
      <c r="G79" s="127"/>
      <c r="H79" s="116"/>
      <c r="I79" s="116"/>
      <c r="J79" s="116"/>
      <c r="K79" s="116"/>
      <c r="L79" s="116"/>
      <c r="M79" s="116"/>
      <c r="N79" s="116"/>
      <c r="O79" s="116"/>
      <c r="P79" s="116"/>
      <c r="Q79" s="116" t="s">
        <v>91</v>
      </c>
      <c r="R79" s="116">
        <v>0</v>
      </c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</row>
    <row r="80" spans="1:46" outlineLevel="1" x14ac:dyDescent="0.2">
      <c r="A80" s="117"/>
      <c r="B80" s="117"/>
      <c r="C80" s="139" t="s">
        <v>177</v>
      </c>
      <c r="D80" s="122"/>
      <c r="E80" s="125">
        <v>42</v>
      </c>
      <c r="F80" s="159"/>
      <c r="G80" s="127"/>
      <c r="H80" s="116"/>
      <c r="I80" s="116"/>
      <c r="J80" s="116"/>
      <c r="K80" s="116"/>
      <c r="L80" s="116"/>
      <c r="M80" s="116"/>
      <c r="N80" s="116"/>
      <c r="O80" s="116"/>
      <c r="P80" s="116"/>
      <c r="Q80" s="116" t="s">
        <v>91</v>
      </c>
      <c r="R80" s="116">
        <v>0</v>
      </c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</row>
    <row r="81" spans="1:46" outlineLevel="1" x14ac:dyDescent="0.2">
      <c r="A81" s="117">
        <v>34</v>
      </c>
      <c r="B81" s="117" t="s">
        <v>178</v>
      </c>
      <c r="C81" s="138" t="s">
        <v>179</v>
      </c>
      <c r="D81" s="121" t="s">
        <v>129</v>
      </c>
      <c r="E81" s="124">
        <v>41.5</v>
      </c>
      <c r="F81" s="159"/>
      <c r="G81" s="127">
        <f>E81*F81</f>
        <v>0</v>
      </c>
      <c r="H81" s="116"/>
      <c r="I81" s="116"/>
      <c r="J81" s="116"/>
      <c r="K81" s="116"/>
      <c r="L81" s="116"/>
      <c r="M81" s="116"/>
      <c r="N81" s="116"/>
      <c r="O81" s="116"/>
      <c r="P81" s="116"/>
      <c r="Q81" s="116" t="s">
        <v>89</v>
      </c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</row>
    <row r="82" spans="1:46" outlineLevel="1" x14ac:dyDescent="0.2">
      <c r="A82" s="117"/>
      <c r="B82" s="117"/>
      <c r="C82" s="139" t="s">
        <v>180</v>
      </c>
      <c r="D82" s="122"/>
      <c r="E82" s="125">
        <v>30.3</v>
      </c>
      <c r="F82" s="159"/>
      <c r="G82" s="127"/>
      <c r="H82" s="116"/>
      <c r="I82" s="116"/>
      <c r="J82" s="116"/>
      <c r="K82" s="116"/>
      <c r="L82" s="116"/>
      <c r="M82" s="116"/>
      <c r="N82" s="116"/>
      <c r="O82" s="116"/>
      <c r="P82" s="116"/>
      <c r="Q82" s="116" t="s">
        <v>91</v>
      </c>
      <c r="R82" s="116">
        <v>0</v>
      </c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</row>
    <row r="83" spans="1:46" outlineLevel="1" x14ac:dyDescent="0.2">
      <c r="A83" s="117"/>
      <c r="B83" s="117"/>
      <c r="C83" s="139" t="s">
        <v>181</v>
      </c>
      <c r="D83" s="122"/>
      <c r="E83" s="125">
        <v>11.2</v>
      </c>
      <c r="F83" s="159"/>
      <c r="G83" s="127"/>
      <c r="H83" s="116"/>
      <c r="I83" s="116"/>
      <c r="J83" s="116"/>
      <c r="K83" s="116"/>
      <c r="L83" s="116"/>
      <c r="M83" s="116"/>
      <c r="N83" s="116"/>
      <c r="O83" s="116"/>
      <c r="P83" s="116"/>
      <c r="Q83" s="116" t="s">
        <v>91</v>
      </c>
      <c r="R83" s="116">
        <v>0</v>
      </c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</row>
    <row r="84" spans="1:46" outlineLevel="1" x14ac:dyDescent="0.2">
      <c r="A84" s="117">
        <v>35</v>
      </c>
      <c r="B84" s="117" t="s">
        <v>182</v>
      </c>
      <c r="C84" s="138" t="s">
        <v>183</v>
      </c>
      <c r="D84" s="121" t="s">
        <v>88</v>
      </c>
      <c r="E84" s="124">
        <v>68</v>
      </c>
      <c r="F84" s="159"/>
      <c r="G84" s="127">
        <f>E84*F84</f>
        <v>0</v>
      </c>
      <c r="H84" s="116"/>
      <c r="I84" s="116"/>
      <c r="J84" s="116"/>
      <c r="K84" s="116"/>
      <c r="L84" s="116"/>
      <c r="M84" s="116"/>
      <c r="N84" s="116"/>
      <c r="O84" s="116"/>
      <c r="P84" s="116"/>
      <c r="Q84" s="116" t="s">
        <v>89</v>
      </c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</row>
    <row r="85" spans="1:46" outlineLevel="1" x14ac:dyDescent="0.2">
      <c r="A85" s="117"/>
      <c r="B85" s="117"/>
      <c r="C85" s="139" t="s">
        <v>184</v>
      </c>
      <c r="D85" s="122"/>
      <c r="E85" s="125">
        <v>68</v>
      </c>
      <c r="F85" s="159"/>
      <c r="G85" s="127"/>
      <c r="H85" s="116"/>
      <c r="I85" s="116"/>
      <c r="J85" s="116"/>
      <c r="K85" s="116"/>
      <c r="L85" s="116"/>
      <c r="M85" s="116"/>
      <c r="N85" s="116"/>
      <c r="O85" s="116"/>
      <c r="P85" s="116"/>
      <c r="Q85" s="116" t="s">
        <v>91</v>
      </c>
      <c r="R85" s="116">
        <v>0</v>
      </c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</row>
    <row r="86" spans="1:46" x14ac:dyDescent="0.2">
      <c r="A86" s="144" t="s">
        <v>84</v>
      </c>
      <c r="B86" s="144" t="s">
        <v>260</v>
      </c>
      <c r="C86" s="145" t="s">
        <v>261</v>
      </c>
      <c r="D86" s="123"/>
      <c r="E86" s="126"/>
      <c r="F86" s="160"/>
      <c r="G86" s="128">
        <f>SUM(G87)</f>
        <v>0</v>
      </c>
    </row>
    <row r="87" spans="1:46" outlineLevel="1" x14ac:dyDescent="0.2">
      <c r="A87" s="117">
        <v>36</v>
      </c>
      <c r="B87" s="149" t="s">
        <v>262</v>
      </c>
      <c r="C87" s="150" t="s">
        <v>263</v>
      </c>
      <c r="D87" s="151" t="s">
        <v>161</v>
      </c>
      <c r="E87" s="152">
        <v>9.86</v>
      </c>
      <c r="F87" s="162"/>
      <c r="G87" s="127">
        <f>E87*F87</f>
        <v>0</v>
      </c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</row>
    <row r="88" spans="1:46" x14ac:dyDescent="0.2">
      <c r="A88" s="118" t="s">
        <v>84</v>
      </c>
      <c r="B88" s="118" t="s">
        <v>57</v>
      </c>
      <c r="C88" s="140" t="s">
        <v>58</v>
      </c>
      <c r="D88" s="123"/>
      <c r="E88" s="126"/>
      <c r="F88" s="160"/>
      <c r="G88" s="128">
        <f>SUM(G89:G90)</f>
        <v>0</v>
      </c>
      <c r="Q88" t="s">
        <v>85</v>
      </c>
    </row>
    <row r="89" spans="1:46" ht="22.5" outlineLevel="1" x14ac:dyDescent="0.2">
      <c r="A89" s="117">
        <v>37</v>
      </c>
      <c r="B89" s="117" t="s">
        <v>281</v>
      </c>
      <c r="C89" s="138" t="s">
        <v>185</v>
      </c>
      <c r="D89" s="121" t="s">
        <v>100</v>
      </c>
      <c r="E89" s="124">
        <v>42</v>
      </c>
      <c r="F89" s="159"/>
      <c r="G89" s="127">
        <f>E89*F89</f>
        <v>0</v>
      </c>
      <c r="H89" s="116"/>
      <c r="I89" s="116"/>
      <c r="J89" s="116"/>
      <c r="K89" s="116"/>
      <c r="L89" s="116"/>
      <c r="M89" s="116"/>
      <c r="N89" s="116"/>
      <c r="O89" s="116"/>
      <c r="P89" s="116"/>
      <c r="Q89" s="116" t="s">
        <v>89</v>
      </c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</row>
    <row r="90" spans="1:46" outlineLevel="1" x14ac:dyDescent="0.2">
      <c r="A90" s="117">
        <v>38</v>
      </c>
      <c r="B90" s="117" t="s">
        <v>186</v>
      </c>
      <c r="C90" s="143" t="s">
        <v>187</v>
      </c>
      <c r="D90" s="121" t="s">
        <v>0</v>
      </c>
      <c r="E90" s="124">
        <f>G89/100</f>
        <v>0</v>
      </c>
      <c r="F90" s="159"/>
      <c r="G90" s="127">
        <f>E90*F90</f>
        <v>0</v>
      </c>
      <c r="H90" s="116"/>
      <c r="I90" s="116"/>
      <c r="J90" s="116"/>
      <c r="K90" s="116"/>
      <c r="L90" s="116"/>
      <c r="M90" s="116"/>
      <c r="N90" s="116"/>
      <c r="O90" s="116"/>
      <c r="P90" s="116"/>
      <c r="Q90" s="116" t="s">
        <v>89</v>
      </c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</row>
    <row r="91" spans="1:46" x14ac:dyDescent="0.2">
      <c r="A91" s="118" t="s">
        <v>84</v>
      </c>
      <c r="B91" s="118" t="s">
        <v>59</v>
      </c>
      <c r="C91" s="140" t="s">
        <v>60</v>
      </c>
      <c r="D91" s="123"/>
      <c r="E91" s="126"/>
      <c r="F91" s="160"/>
      <c r="G91" s="128">
        <f>SUM(G92:G96)</f>
        <v>0</v>
      </c>
      <c r="Q91" t="s">
        <v>85</v>
      </c>
    </row>
    <row r="92" spans="1:46" ht="22.5" outlineLevel="1" x14ac:dyDescent="0.2">
      <c r="A92" s="117">
        <v>39</v>
      </c>
      <c r="B92" s="117" t="s">
        <v>188</v>
      </c>
      <c r="C92" s="143" t="s">
        <v>235</v>
      </c>
      <c r="D92" s="121" t="s">
        <v>88</v>
      </c>
      <c r="E92" s="124">
        <v>5</v>
      </c>
      <c r="F92" s="159"/>
      <c r="G92" s="127">
        <f>E92*F92</f>
        <v>0</v>
      </c>
      <c r="H92" s="116"/>
      <c r="I92" s="116"/>
      <c r="J92" s="116"/>
      <c r="K92" s="116"/>
      <c r="L92" s="116"/>
      <c r="M92" s="116"/>
      <c r="N92" s="116"/>
      <c r="O92" s="116"/>
      <c r="P92" s="116"/>
      <c r="Q92" s="116" t="s">
        <v>89</v>
      </c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</row>
    <row r="93" spans="1:46" outlineLevel="1" x14ac:dyDescent="0.2">
      <c r="A93" s="117"/>
      <c r="B93" s="117"/>
      <c r="C93" s="139" t="s">
        <v>189</v>
      </c>
      <c r="D93" s="122"/>
      <c r="E93" s="125">
        <v>5</v>
      </c>
      <c r="F93" s="159"/>
      <c r="G93" s="127"/>
      <c r="H93" s="116"/>
      <c r="I93" s="116"/>
      <c r="J93" s="116"/>
      <c r="K93" s="116"/>
      <c r="L93" s="116"/>
      <c r="M93" s="116"/>
      <c r="N93" s="116"/>
      <c r="O93" s="116"/>
      <c r="P93" s="116"/>
      <c r="Q93" s="116" t="s">
        <v>91</v>
      </c>
      <c r="R93" s="116">
        <v>0</v>
      </c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</row>
    <row r="94" spans="1:46" ht="22.5" outlineLevel="1" x14ac:dyDescent="0.2">
      <c r="A94" s="117">
        <v>40</v>
      </c>
      <c r="B94" s="117" t="s">
        <v>190</v>
      </c>
      <c r="C94" s="143" t="s">
        <v>238</v>
      </c>
      <c r="D94" s="121" t="s">
        <v>88</v>
      </c>
      <c r="E94" s="124">
        <v>4</v>
      </c>
      <c r="F94" s="159"/>
      <c r="G94" s="127">
        <f>E94*F94</f>
        <v>0</v>
      </c>
      <c r="H94" s="116"/>
      <c r="I94" s="116"/>
      <c r="J94" s="116"/>
      <c r="K94" s="116"/>
      <c r="L94" s="116"/>
      <c r="M94" s="116"/>
      <c r="N94" s="116"/>
      <c r="O94" s="116"/>
      <c r="P94" s="116"/>
      <c r="Q94" s="116" t="s">
        <v>89</v>
      </c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</row>
    <row r="95" spans="1:46" outlineLevel="1" x14ac:dyDescent="0.2">
      <c r="A95" s="117">
        <v>41</v>
      </c>
      <c r="B95" s="117" t="s">
        <v>191</v>
      </c>
      <c r="C95" s="143" t="s">
        <v>237</v>
      </c>
      <c r="D95" s="121" t="s">
        <v>88</v>
      </c>
      <c r="E95" s="124">
        <v>4</v>
      </c>
      <c r="F95" s="159"/>
      <c r="G95" s="127">
        <f>E95*F95</f>
        <v>0</v>
      </c>
      <c r="H95" s="116"/>
      <c r="I95" s="116"/>
      <c r="J95" s="116"/>
      <c r="K95" s="116"/>
      <c r="L95" s="116"/>
      <c r="M95" s="116"/>
      <c r="N95" s="116"/>
      <c r="O95" s="116"/>
      <c r="P95" s="116"/>
      <c r="Q95" s="116" t="s">
        <v>89</v>
      </c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</row>
    <row r="96" spans="1:46" ht="33.75" outlineLevel="1" x14ac:dyDescent="0.2">
      <c r="A96" s="117">
        <v>42</v>
      </c>
      <c r="B96" s="117" t="s">
        <v>192</v>
      </c>
      <c r="C96" s="143" t="s">
        <v>236</v>
      </c>
      <c r="D96" s="121" t="s">
        <v>88</v>
      </c>
      <c r="E96" s="124">
        <v>5</v>
      </c>
      <c r="F96" s="159"/>
      <c r="G96" s="127">
        <f>E96*F96</f>
        <v>0</v>
      </c>
      <c r="H96" s="116"/>
      <c r="I96" s="116"/>
      <c r="J96" s="116"/>
      <c r="K96" s="116"/>
      <c r="L96" s="116"/>
      <c r="M96" s="116"/>
      <c r="N96" s="116"/>
      <c r="O96" s="116"/>
      <c r="P96" s="116"/>
      <c r="Q96" s="116" t="s">
        <v>89</v>
      </c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</row>
    <row r="97" spans="1:46" x14ac:dyDescent="0.2">
      <c r="A97" s="118" t="s">
        <v>84</v>
      </c>
      <c r="B97" s="118" t="s">
        <v>61</v>
      </c>
      <c r="C97" s="140" t="s">
        <v>62</v>
      </c>
      <c r="D97" s="123"/>
      <c r="E97" s="126"/>
      <c r="F97" s="160"/>
      <c r="G97" s="128">
        <f>SUM(G98:G101)</f>
        <v>0</v>
      </c>
      <c r="Q97" t="s">
        <v>85</v>
      </c>
    </row>
    <row r="98" spans="1:46" ht="18" customHeight="1" outlineLevel="1" x14ac:dyDescent="0.2">
      <c r="A98" s="117">
        <v>43</v>
      </c>
      <c r="B98" s="117" t="s">
        <v>193</v>
      </c>
      <c r="C98" s="138" t="s">
        <v>194</v>
      </c>
      <c r="D98" s="121" t="s">
        <v>129</v>
      </c>
      <c r="E98" s="124">
        <v>28</v>
      </c>
      <c r="F98" s="159"/>
      <c r="G98" s="127">
        <f>E98*F98</f>
        <v>0</v>
      </c>
      <c r="H98" s="116"/>
      <c r="I98" s="116"/>
      <c r="J98" s="116"/>
      <c r="K98" s="116"/>
      <c r="L98" s="116"/>
      <c r="M98" s="116"/>
      <c r="N98" s="116"/>
      <c r="O98" s="116"/>
      <c r="P98" s="116"/>
      <c r="Q98" s="116" t="s">
        <v>89</v>
      </c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</row>
    <row r="99" spans="1:46" outlineLevel="1" x14ac:dyDescent="0.2">
      <c r="A99" s="117">
        <v>44</v>
      </c>
      <c r="B99" s="117" t="s">
        <v>195</v>
      </c>
      <c r="C99" s="138" t="s">
        <v>196</v>
      </c>
      <c r="D99" s="121" t="s">
        <v>129</v>
      </c>
      <c r="E99" s="124">
        <v>23</v>
      </c>
      <c r="F99" s="159"/>
      <c r="G99" s="127">
        <f>E99*F99</f>
        <v>0</v>
      </c>
      <c r="H99" s="116"/>
      <c r="I99" s="116"/>
      <c r="J99" s="116"/>
      <c r="K99" s="116"/>
      <c r="L99" s="116"/>
      <c r="M99" s="116"/>
      <c r="N99" s="116"/>
      <c r="O99" s="116"/>
      <c r="P99" s="116"/>
      <c r="Q99" s="116" t="s">
        <v>89</v>
      </c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</row>
    <row r="100" spans="1:46" outlineLevel="1" x14ac:dyDescent="0.2">
      <c r="A100" s="117">
        <v>45</v>
      </c>
      <c r="B100" s="117" t="s">
        <v>197</v>
      </c>
      <c r="C100" s="138" t="s">
        <v>198</v>
      </c>
      <c r="D100" s="121" t="s">
        <v>129</v>
      </c>
      <c r="E100" s="124">
        <v>5</v>
      </c>
      <c r="F100" s="159"/>
      <c r="G100" s="127">
        <f>E100*F100</f>
        <v>0</v>
      </c>
      <c r="H100" s="116"/>
      <c r="I100" s="116"/>
      <c r="J100" s="116"/>
      <c r="K100" s="116"/>
      <c r="L100" s="116"/>
      <c r="M100" s="116"/>
      <c r="N100" s="116"/>
      <c r="O100" s="116"/>
      <c r="P100" s="116"/>
      <c r="Q100" s="116" t="s">
        <v>89</v>
      </c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</row>
    <row r="101" spans="1:46" outlineLevel="1" x14ac:dyDescent="0.2">
      <c r="A101" s="117">
        <v>46</v>
      </c>
      <c r="B101" s="117" t="s">
        <v>199</v>
      </c>
      <c r="C101" s="138" t="s">
        <v>200</v>
      </c>
      <c r="D101" s="121" t="s">
        <v>0</v>
      </c>
      <c r="E101" s="124">
        <f>SUM(G98:G100)/100</f>
        <v>0</v>
      </c>
      <c r="F101" s="159"/>
      <c r="G101" s="127">
        <f>E101*F101</f>
        <v>0</v>
      </c>
      <c r="H101" s="116"/>
      <c r="I101" s="116"/>
      <c r="J101" s="116"/>
      <c r="K101" s="116"/>
      <c r="L101" s="116"/>
      <c r="M101" s="116"/>
      <c r="N101" s="116"/>
      <c r="O101" s="116"/>
      <c r="P101" s="116"/>
      <c r="Q101" s="116" t="s">
        <v>89</v>
      </c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</row>
    <row r="102" spans="1:46" x14ac:dyDescent="0.2">
      <c r="A102" s="118" t="s">
        <v>84</v>
      </c>
      <c r="B102" s="118" t="s">
        <v>63</v>
      </c>
      <c r="C102" s="140" t="s">
        <v>64</v>
      </c>
      <c r="D102" s="123"/>
      <c r="E102" s="126"/>
      <c r="F102" s="160"/>
      <c r="G102" s="128">
        <f>SUM(G103:G118)</f>
        <v>0</v>
      </c>
      <c r="Q102" t="s">
        <v>85</v>
      </c>
    </row>
    <row r="103" spans="1:46" outlineLevel="1" x14ac:dyDescent="0.2">
      <c r="A103" s="117">
        <v>47</v>
      </c>
      <c r="B103" s="117" t="s">
        <v>201</v>
      </c>
      <c r="C103" s="138" t="s">
        <v>243</v>
      </c>
      <c r="D103" s="121" t="s">
        <v>138</v>
      </c>
      <c r="E103" s="124">
        <v>2</v>
      </c>
      <c r="F103" s="159"/>
      <c r="G103" s="127">
        <f>E103*F103</f>
        <v>0</v>
      </c>
      <c r="H103" s="141"/>
      <c r="I103" s="141"/>
      <c r="J103" s="142"/>
      <c r="K103" s="116"/>
      <c r="L103" s="116"/>
      <c r="M103" s="116"/>
      <c r="N103" s="116"/>
      <c r="O103" s="116"/>
      <c r="P103" s="116"/>
      <c r="Q103" s="116" t="s">
        <v>89</v>
      </c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</row>
    <row r="104" spans="1:46" outlineLevel="1" x14ac:dyDescent="0.2">
      <c r="A104" s="117">
        <v>48</v>
      </c>
      <c r="B104" s="117" t="s">
        <v>202</v>
      </c>
      <c r="C104" s="138" t="s">
        <v>244</v>
      </c>
      <c r="D104" s="121" t="s">
        <v>138</v>
      </c>
      <c r="E104" s="124">
        <v>1</v>
      </c>
      <c r="F104" s="159"/>
      <c r="G104" s="127">
        <f t="shared" ref="G104:G120" si="1">E104*F104</f>
        <v>0</v>
      </c>
      <c r="H104" s="116"/>
      <c r="I104" s="116"/>
      <c r="J104" s="116"/>
      <c r="K104" s="116"/>
      <c r="L104" s="116"/>
      <c r="M104" s="116"/>
      <c r="N104" s="116"/>
      <c r="O104" s="116"/>
      <c r="P104" s="116"/>
      <c r="Q104" s="116" t="s">
        <v>89</v>
      </c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</row>
    <row r="105" spans="1:46" outlineLevel="1" x14ac:dyDescent="0.2">
      <c r="A105" s="117">
        <v>49</v>
      </c>
      <c r="B105" s="117" t="s">
        <v>203</v>
      </c>
      <c r="C105" s="138" t="s">
        <v>245</v>
      </c>
      <c r="D105" s="121" t="s">
        <v>138</v>
      </c>
      <c r="E105" s="124">
        <v>3</v>
      </c>
      <c r="F105" s="159"/>
      <c r="G105" s="127">
        <f t="shared" si="1"/>
        <v>0</v>
      </c>
      <c r="H105" s="116"/>
      <c r="I105" s="116"/>
      <c r="J105" s="116"/>
      <c r="K105" s="116"/>
      <c r="L105" s="116"/>
      <c r="M105" s="116"/>
      <c r="N105" s="116"/>
      <c r="O105" s="116"/>
      <c r="P105" s="116"/>
      <c r="Q105" s="116" t="s">
        <v>89</v>
      </c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</row>
    <row r="106" spans="1:46" outlineLevel="1" x14ac:dyDescent="0.2">
      <c r="A106" s="117">
        <v>50</v>
      </c>
      <c r="B106" s="117" t="s">
        <v>204</v>
      </c>
      <c r="C106" s="143" t="s">
        <v>246</v>
      </c>
      <c r="D106" s="121" t="s">
        <v>138</v>
      </c>
      <c r="E106" s="124">
        <v>2</v>
      </c>
      <c r="F106" s="159"/>
      <c r="G106" s="127">
        <f t="shared" si="1"/>
        <v>0</v>
      </c>
      <c r="H106" s="116"/>
      <c r="I106" s="116"/>
      <c r="J106" s="116"/>
      <c r="K106" s="116"/>
      <c r="L106" s="116"/>
      <c r="M106" s="116"/>
      <c r="N106" s="116"/>
      <c r="O106" s="116"/>
      <c r="P106" s="116"/>
      <c r="Q106" s="116" t="s">
        <v>89</v>
      </c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</row>
    <row r="107" spans="1:46" outlineLevel="1" x14ac:dyDescent="0.2">
      <c r="A107" s="117">
        <v>51</v>
      </c>
      <c r="B107" s="117" t="s">
        <v>205</v>
      </c>
      <c r="C107" s="138" t="s">
        <v>247</v>
      </c>
      <c r="D107" s="121" t="s">
        <v>138</v>
      </c>
      <c r="E107" s="124">
        <v>1</v>
      </c>
      <c r="F107" s="159"/>
      <c r="G107" s="127">
        <f t="shared" si="1"/>
        <v>0</v>
      </c>
      <c r="H107" s="116"/>
      <c r="I107" s="116"/>
      <c r="J107" s="116"/>
      <c r="K107" s="116"/>
      <c r="L107" s="116"/>
      <c r="M107" s="116"/>
      <c r="N107" s="116"/>
      <c r="O107" s="116"/>
      <c r="P107" s="116"/>
      <c r="Q107" s="116" t="s">
        <v>89</v>
      </c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</row>
    <row r="108" spans="1:46" outlineLevel="1" x14ac:dyDescent="0.2">
      <c r="A108" s="117">
        <v>52</v>
      </c>
      <c r="B108" s="117" t="s">
        <v>206</v>
      </c>
      <c r="C108" s="138" t="s">
        <v>248</v>
      </c>
      <c r="D108" s="121" t="s">
        <v>138</v>
      </c>
      <c r="E108" s="124">
        <v>3</v>
      </c>
      <c r="F108" s="159"/>
      <c r="G108" s="127">
        <f t="shared" si="1"/>
        <v>0</v>
      </c>
      <c r="H108" s="116"/>
      <c r="I108" s="116"/>
      <c r="J108" s="116"/>
      <c r="K108" s="116"/>
      <c r="L108" s="116"/>
      <c r="M108" s="116"/>
      <c r="N108" s="116"/>
      <c r="O108" s="116"/>
      <c r="P108" s="116"/>
      <c r="Q108" s="116" t="s">
        <v>89</v>
      </c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</row>
    <row r="109" spans="1:46" outlineLevel="1" x14ac:dyDescent="0.2">
      <c r="A109" s="117">
        <v>53</v>
      </c>
      <c r="B109" s="117" t="s">
        <v>207</v>
      </c>
      <c r="C109" s="138" t="s">
        <v>251</v>
      </c>
      <c r="D109" s="121" t="s">
        <v>138</v>
      </c>
      <c r="E109" s="124">
        <v>2</v>
      </c>
      <c r="F109" s="159"/>
      <c r="G109" s="127">
        <f t="shared" si="1"/>
        <v>0</v>
      </c>
      <c r="H109" s="116"/>
      <c r="I109" s="116"/>
      <c r="J109" s="116"/>
      <c r="K109" s="116"/>
      <c r="L109" s="116"/>
      <c r="M109" s="116"/>
      <c r="N109" s="116"/>
      <c r="O109" s="116"/>
      <c r="P109" s="116"/>
      <c r="Q109" s="116" t="s">
        <v>89</v>
      </c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</row>
    <row r="110" spans="1:46" outlineLevel="1" x14ac:dyDescent="0.2">
      <c r="A110" s="117">
        <v>54</v>
      </c>
      <c r="B110" s="117" t="s">
        <v>208</v>
      </c>
      <c r="C110" s="138" t="s">
        <v>249</v>
      </c>
      <c r="D110" s="121" t="s">
        <v>138</v>
      </c>
      <c r="E110" s="124">
        <v>1</v>
      </c>
      <c r="F110" s="159"/>
      <c r="G110" s="127">
        <f t="shared" si="1"/>
        <v>0</v>
      </c>
      <c r="H110" s="116"/>
      <c r="I110" s="116"/>
      <c r="J110" s="116"/>
      <c r="K110" s="116"/>
      <c r="L110" s="116"/>
      <c r="M110" s="116"/>
      <c r="N110" s="116"/>
      <c r="O110" s="116"/>
      <c r="P110" s="116"/>
      <c r="Q110" s="116" t="s">
        <v>89</v>
      </c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</row>
    <row r="111" spans="1:46" outlineLevel="1" x14ac:dyDescent="0.2">
      <c r="A111" s="117">
        <v>55</v>
      </c>
      <c r="B111" s="117" t="s">
        <v>209</v>
      </c>
      <c r="C111" s="138" t="s">
        <v>250</v>
      </c>
      <c r="D111" s="121" t="s">
        <v>138</v>
      </c>
      <c r="E111" s="124">
        <v>2</v>
      </c>
      <c r="F111" s="159"/>
      <c r="G111" s="127">
        <f t="shared" si="1"/>
        <v>0</v>
      </c>
      <c r="H111" s="116"/>
      <c r="I111" s="116"/>
      <c r="J111" s="116"/>
      <c r="K111" s="116"/>
      <c r="L111" s="116"/>
      <c r="M111" s="116"/>
      <c r="N111" s="116"/>
      <c r="O111" s="116"/>
      <c r="P111" s="116"/>
      <c r="Q111" s="116" t="s">
        <v>89</v>
      </c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</row>
    <row r="112" spans="1:46" ht="22.5" outlineLevel="1" x14ac:dyDescent="0.2">
      <c r="A112" s="117">
        <v>56</v>
      </c>
      <c r="B112" s="117" t="s">
        <v>210</v>
      </c>
      <c r="C112" s="138" t="s">
        <v>211</v>
      </c>
      <c r="D112" s="121" t="s">
        <v>129</v>
      </c>
      <c r="E112" s="124">
        <v>75</v>
      </c>
      <c r="F112" s="159"/>
      <c r="G112" s="127">
        <f t="shared" si="1"/>
        <v>0</v>
      </c>
      <c r="H112" s="116"/>
      <c r="I112" s="116"/>
      <c r="J112" s="116"/>
      <c r="K112" s="116"/>
      <c r="L112" s="116"/>
      <c r="M112" s="116"/>
      <c r="N112" s="116"/>
      <c r="O112" s="116"/>
      <c r="P112" s="116"/>
      <c r="Q112" s="116" t="s">
        <v>89</v>
      </c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</row>
    <row r="113" spans="1:46" ht="38.25" customHeight="1" outlineLevel="1" x14ac:dyDescent="0.2">
      <c r="A113" s="117">
        <v>57</v>
      </c>
      <c r="B113" s="117" t="s">
        <v>212</v>
      </c>
      <c r="C113" s="143" t="s">
        <v>234</v>
      </c>
      <c r="D113" s="121" t="s">
        <v>138</v>
      </c>
      <c r="E113" s="124">
        <v>17</v>
      </c>
      <c r="F113" s="159"/>
      <c r="G113" s="127">
        <f t="shared" si="1"/>
        <v>0</v>
      </c>
      <c r="H113" s="116"/>
      <c r="I113" s="116"/>
      <c r="J113" s="116"/>
      <c r="K113" s="116"/>
      <c r="L113" s="116"/>
      <c r="M113" s="116"/>
      <c r="N113" s="116"/>
      <c r="O113" s="116"/>
      <c r="P113" s="116"/>
      <c r="Q113" s="116" t="s">
        <v>89</v>
      </c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</row>
    <row r="114" spans="1:46" ht="22.5" outlineLevel="1" x14ac:dyDescent="0.2">
      <c r="A114" s="117">
        <v>58</v>
      </c>
      <c r="B114" s="117" t="s">
        <v>213</v>
      </c>
      <c r="C114" s="138" t="s">
        <v>214</v>
      </c>
      <c r="D114" s="121" t="s">
        <v>88</v>
      </c>
      <c r="E114" s="124">
        <v>14</v>
      </c>
      <c r="F114" s="159"/>
      <c r="G114" s="127">
        <f t="shared" si="1"/>
        <v>0</v>
      </c>
      <c r="H114" s="116"/>
      <c r="I114" s="116"/>
      <c r="J114" s="116"/>
      <c r="K114" s="116"/>
      <c r="L114" s="116"/>
      <c r="M114" s="116"/>
      <c r="N114" s="116"/>
      <c r="O114" s="116"/>
      <c r="P114" s="116"/>
      <c r="Q114" s="116" t="s">
        <v>89</v>
      </c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</row>
    <row r="115" spans="1:46" ht="22.5" outlineLevel="1" x14ac:dyDescent="0.2">
      <c r="A115" s="117">
        <v>59</v>
      </c>
      <c r="B115" s="117" t="s">
        <v>215</v>
      </c>
      <c r="C115" s="138" t="s">
        <v>216</v>
      </c>
      <c r="D115" s="121" t="s">
        <v>88</v>
      </c>
      <c r="E115" s="124">
        <v>2</v>
      </c>
      <c r="F115" s="159"/>
      <c r="G115" s="127">
        <f t="shared" si="1"/>
        <v>0</v>
      </c>
      <c r="H115" s="116"/>
      <c r="I115" s="116"/>
      <c r="J115" s="116"/>
      <c r="K115" s="116"/>
      <c r="L115" s="116"/>
      <c r="M115" s="116"/>
      <c r="N115" s="116"/>
      <c r="O115" s="116"/>
      <c r="P115" s="116"/>
      <c r="Q115" s="116" t="s">
        <v>89</v>
      </c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</row>
    <row r="116" spans="1:46" outlineLevel="1" x14ac:dyDescent="0.2">
      <c r="A116" s="117">
        <v>60</v>
      </c>
      <c r="B116" s="117" t="s">
        <v>212</v>
      </c>
      <c r="C116" s="143" t="s">
        <v>285</v>
      </c>
      <c r="D116" s="157" t="s">
        <v>129</v>
      </c>
      <c r="E116" s="124">
        <v>17</v>
      </c>
      <c r="F116" s="159"/>
      <c r="G116" s="127">
        <f t="shared" si="1"/>
        <v>0</v>
      </c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</row>
    <row r="117" spans="1:46" ht="22.5" outlineLevel="1" x14ac:dyDescent="0.2">
      <c r="A117" s="117">
        <v>61</v>
      </c>
      <c r="B117" s="117" t="s">
        <v>287</v>
      </c>
      <c r="C117" s="138" t="s">
        <v>282</v>
      </c>
      <c r="D117" s="121" t="s">
        <v>129</v>
      </c>
      <c r="E117" s="124">
        <v>66</v>
      </c>
      <c r="F117" s="159"/>
      <c r="G117" s="127">
        <f t="shared" si="1"/>
        <v>0</v>
      </c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</row>
    <row r="118" spans="1:46" outlineLevel="1" x14ac:dyDescent="0.2">
      <c r="A118" s="117">
        <v>62</v>
      </c>
      <c r="B118" s="117" t="s">
        <v>217</v>
      </c>
      <c r="C118" s="138" t="s">
        <v>218</v>
      </c>
      <c r="D118" s="121" t="s">
        <v>0</v>
      </c>
      <c r="E118" s="124">
        <f>SUM(G103:G117)/100</f>
        <v>0</v>
      </c>
      <c r="F118" s="159"/>
      <c r="G118" s="127">
        <f t="shared" si="1"/>
        <v>0</v>
      </c>
      <c r="H118" s="116"/>
      <c r="I118" s="116"/>
      <c r="J118" s="116"/>
      <c r="K118" s="116"/>
      <c r="L118" s="116"/>
      <c r="M118" s="116"/>
      <c r="N118" s="116"/>
      <c r="O118" s="116"/>
      <c r="P118" s="116"/>
      <c r="Q118" s="116" t="s">
        <v>89</v>
      </c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</row>
    <row r="119" spans="1:46" x14ac:dyDescent="0.2">
      <c r="A119" s="118" t="s">
        <v>84</v>
      </c>
      <c r="B119" s="118" t="s">
        <v>65</v>
      </c>
      <c r="C119" s="140" t="s">
        <v>66</v>
      </c>
      <c r="D119" s="123"/>
      <c r="E119" s="126"/>
      <c r="F119" s="160"/>
      <c r="G119" s="128">
        <f>SUM(G120:G126)</f>
        <v>0</v>
      </c>
      <c r="Q119" t="s">
        <v>85</v>
      </c>
    </row>
    <row r="120" spans="1:46" outlineLevel="1" x14ac:dyDescent="0.2">
      <c r="A120" s="117">
        <v>63</v>
      </c>
      <c r="B120" s="117" t="s">
        <v>219</v>
      </c>
      <c r="C120" s="138" t="s">
        <v>220</v>
      </c>
      <c r="D120" s="121" t="s">
        <v>100</v>
      </c>
      <c r="E120" s="124">
        <v>3.3</v>
      </c>
      <c r="F120" s="159"/>
      <c r="G120" s="127">
        <f t="shared" si="1"/>
        <v>0</v>
      </c>
      <c r="H120" s="116"/>
      <c r="I120" s="116"/>
      <c r="J120" s="116"/>
      <c r="K120" s="116"/>
      <c r="L120" s="116"/>
      <c r="M120" s="116"/>
      <c r="N120" s="116"/>
      <c r="O120" s="116"/>
      <c r="P120" s="116"/>
      <c r="Q120" s="116" t="s">
        <v>89</v>
      </c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</row>
    <row r="121" spans="1:46" outlineLevel="1" x14ac:dyDescent="0.2">
      <c r="A121" s="117"/>
      <c r="B121" s="117"/>
      <c r="C121" s="139" t="s">
        <v>221</v>
      </c>
      <c r="D121" s="122"/>
      <c r="E121" s="125">
        <v>1.8</v>
      </c>
      <c r="F121" s="159"/>
      <c r="G121" s="127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 t="s">
        <v>91</v>
      </c>
      <c r="R121" s="116">
        <v>0</v>
      </c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</row>
    <row r="122" spans="1:46" outlineLevel="1" x14ac:dyDescent="0.2">
      <c r="A122" s="117"/>
      <c r="B122" s="117"/>
      <c r="C122" s="139" t="s">
        <v>222</v>
      </c>
      <c r="D122" s="122"/>
      <c r="E122" s="125">
        <v>1.5</v>
      </c>
      <c r="F122" s="159"/>
      <c r="G122" s="127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 t="s">
        <v>91</v>
      </c>
      <c r="R122" s="116">
        <v>0</v>
      </c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</row>
    <row r="123" spans="1:46" outlineLevel="1" x14ac:dyDescent="0.2">
      <c r="A123" s="117">
        <v>64</v>
      </c>
      <c r="B123" s="117" t="s">
        <v>223</v>
      </c>
      <c r="C123" s="138" t="s">
        <v>224</v>
      </c>
      <c r="D123" s="121" t="s">
        <v>100</v>
      </c>
      <c r="E123" s="124">
        <v>3.96</v>
      </c>
      <c r="F123" s="159"/>
      <c r="G123" s="127">
        <f t="shared" ref="G123" si="2">E123*F123</f>
        <v>0</v>
      </c>
      <c r="H123" s="116"/>
      <c r="I123" s="116"/>
      <c r="J123" s="116"/>
      <c r="K123" s="116"/>
      <c r="L123" s="116"/>
      <c r="M123" s="116"/>
      <c r="N123" s="116"/>
      <c r="O123" s="116"/>
      <c r="P123" s="116"/>
      <c r="Q123" s="116" t="s">
        <v>89</v>
      </c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</row>
    <row r="124" spans="1:46" outlineLevel="1" x14ac:dyDescent="0.2">
      <c r="A124" s="117"/>
      <c r="B124" s="117"/>
      <c r="C124" s="139" t="s">
        <v>225</v>
      </c>
      <c r="D124" s="122"/>
      <c r="E124" s="125">
        <v>3.96</v>
      </c>
      <c r="F124" s="159"/>
      <c r="G124" s="127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 t="s">
        <v>91</v>
      </c>
      <c r="R124" s="116">
        <v>0</v>
      </c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</row>
    <row r="125" spans="1:46" outlineLevel="1" x14ac:dyDescent="0.2">
      <c r="A125" s="117">
        <v>65</v>
      </c>
      <c r="B125" s="117" t="s">
        <v>226</v>
      </c>
      <c r="C125" s="138" t="s">
        <v>227</v>
      </c>
      <c r="D125" s="121" t="s">
        <v>100</v>
      </c>
      <c r="E125" s="124">
        <v>3.3</v>
      </c>
      <c r="F125" s="159"/>
      <c r="G125" s="127">
        <f t="shared" ref="G125:G126" si="3">E125*F125</f>
        <v>0</v>
      </c>
      <c r="H125" s="116"/>
      <c r="I125" s="116"/>
      <c r="J125" s="116"/>
      <c r="K125" s="116"/>
      <c r="L125" s="116"/>
      <c r="M125" s="116"/>
      <c r="N125" s="116"/>
      <c r="O125" s="116"/>
      <c r="P125" s="116"/>
      <c r="Q125" s="116" t="s">
        <v>89</v>
      </c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</row>
    <row r="126" spans="1:46" outlineLevel="1" x14ac:dyDescent="0.2">
      <c r="A126" s="117">
        <v>66</v>
      </c>
      <c r="B126" s="117" t="s">
        <v>228</v>
      </c>
      <c r="C126" s="138" t="s">
        <v>229</v>
      </c>
      <c r="D126" s="121" t="s">
        <v>0</v>
      </c>
      <c r="E126" s="124">
        <f>SUM(G120:G125)/100</f>
        <v>0</v>
      </c>
      <c r="F126" s="159"/>
      <c r="G126" s="127">
        <f t="shared" si="3"/>
        <v>0</v>
      </c>
      <c r="H126" s="116"/>
      <c r="I126" s="116"/>
      <c r="J126" s="116"/>
      <c r="K126" s="116"/>
      <c r="L126" s="116"/>
      <c r="M126" s="116"/>
      <c r="N126" s="116"/>
      <c r="O126" s="116"/>
      <c r="P126" s="116"/>
      <c r="Q126" s="116" t="s">
        <v>89</v>
      </c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</row>
    <row r="127" spans="1:46" x14ac:dyDescent="0.2">
      <c r="A127" s="118" t="s">
        <v>84</v>
      </c>
      <c r="B127" s="118" t="s">
        <v>67</v>
      </c>
      <c r="C127" s="140" t="s">
        <v>68</v>
      </c>
      <c r="D127" s="123"/>
      <c r="E127" s="126"/>
      <c r="F127" s="160"/>
      <c r="G127" s="128">
        <f>SUM(G128:G129)</f>
        <v>0</v>
      </c>
      <c r="Q127" t="s">
        <v>85</v>
      </c>
    </row>
    <row r="128" spans="1:46" outlineLevel="1" x14ac:dyDescent="0.2">
      <c r="A128" s="117">
        <v>67</v>
      </c>
      <c r="B128" s="117" t="s">
        <v>256</v>
      </c>
      <c r="C128" s="138" t="s">
        <v>257</v>
      </c>
      <c r="D128" s="121" t="s">
        <v>100</v>
      </c>
      <c r="E128" s="124">
        <v>220</v>
      </c>
      <c r="F128" s="159"/>
      <c r="G128" s="127">
        <f t="shared" ref="G128:G129" si="4">E128*F128</f>
        <v>0</v>
      </c>
      <c r="H128" s="142"/>
      <c r="I128" s="116"/>
      <c r="J128" s="116"/>
      <c r="K128" s="116"/>
      <c r="L128" s="116"/>
      <c r="M128" s="116"/>
      <c r="N128" s="116"/>
      <c r="O128" s="116"/>
      <c r="P128" s="116"/>
      <c r="Q128" s="116" t="s">
        <v>89</v>
      </c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</row>
    <row r="129" spans="1:46" outlineLevel="1" x14ac:dyDescent="0.2">
      <c r="A129" s="117">
        <v>68</v>
      </c>
      <c r="B129" s="117" t="s">
        <v>258</v>
      </c>
      <c r="C129" s="138" t="s">
        <v>259</v>
      </c>
      <c r="D129" s="121" t="s">
        <v>100</v>
      </c>
      <c r="E129" s="124">
        <v>220</v>
      </c>
      <c r="F129" s="159"/>
      <c r="G129" s="127">
        <f t="shared" si="4"/>
        <v>0</v>
      </c>
      <c r="H129" s="142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</row>
    <row r="130" spans="1:46" x14ac:dyDescent="0.2">
      <c r="A130" s="118" t="s">
        <v>84</v>
      </c>
      <c r="B130" s="118" t="s">
        <v>69</v>
      </c>
      <c r="C130" s="140" t="s">
        <v>23</v>
      </c>
      <c r="D130" s="123"/>
      <c r="E130" s="126"/>
      <c r="F130" s="160"/>
      <c r="G130" s="128">
        <f>SUMIF(Q131:Q131,"&lt;&gt;NOR",G131:G131)</f>
        <v>0</v>
      </c>
      <c r="Q130" t="s">
        <v>85</v>
      </c>
    </row>
    <row r="131" spans="1:46" outlineLevel="1" x14ac:dyDescent="0.2">
      <c r="A131" s="117">
        <v>69</v>
      </c>
      <c r="B131" s="117" t="s">
        <v>230</v>
      </c>
      <c r="C131" s="143" t="s">
        <v>239</v>
      </c>
      <c r="D131" s="157" t="s">
        <v>125</v>
      </c>
      <c r="E131" s="124">
        <v>1</v>
      </c>
      <c r="F131" s="159"/>
      <c r="G131" s="153">
        <f t="shared" ref="G131" si="5">E131*F131</f>
        <v>0</v>
      </c>
      <c r="H131" s="116"/>
      <c r="I131" s="116"/>
      <c r="J131" s="116"/>
      <c r="K131" s="116"/>
      <c r="L131" s="116"/>
      <c r="M131" s="116"/>
      <c r="N131" s="116"/>
      <c r="O131" s="116"/>
      <c r="P131" s="116"/>
      <c r="Q131" s="116" t="s">
        <v>89</v>
      </c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</row>
    <row r="132" spans="1:46" ht="33.75" outlineLevel="1" x14ac:dyDescent="0.2">
      <c r="A132" s="117"/>
      <c r="B132" s="117" t="s">
        <v>231</v>
      </c>
      <c r="C132" s="139" t="s">
        <v>283</v>
      </c>
      <c r="D132" s="122"/>
      <c r="E132" s="125"/>
      <c r="F132" s="159"/>
      <c r="G132" s="127"/>
      <c r="H132" s="116"/>
      <c r="I132" s="116"/>
      <c r="J132" s="116"/>
      <c r="K132" s="116"/>
      <c r="L132" s="116"/>
      <c r="M132" s="116"/>
      <c r="N132" s="116"/>
      <c r="O132" s="116">
        <v>15</v>
      </c>
      <c r="P132" s="116">
        <v>21</v>
      </c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</row>
    <row r="133" spans="1:46" ht="15" customHeight="1" outlineLevel="1" x14ac:dyDescent="0.2">
      <c r="A133" s="136"/>
      <c r="B133" s="136"/>
      <c r="C133" s="154" t="s">
        <v>284</v>
      </c>
      <c r="D133" s="155"/>
      <c r="E133" s="156"/>
      <c r="F133" s="137"/>
      <c r="G133" s="137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 t="s">
        <v>232</v>
      </c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</row>
  </sheetData>
  <sheetProtection algorithmName="SHA-512" hashValue="B7zopaqpoaWGhWrRizDEcgmpBR39xnfQyd/xsU0euTMB3TrGTVUUfTP76g8oDDS+ab2M/GfC1HIyFjzhUGf8Pg==" saltValue="MK/79Dsit4dEwAbujGB5og==" spinCount="100000" sheet="1" selectLockedCells="1"/>
  <mergeCells count="4">
    <mergeCell ref="A1:G1"/>
    <mergeCell ref="C2:G2"/>
    <mergeCell ref="C3:G3"/>
    <mergeCell ref="C4:G4"/>
  </mergeCells>
  <phoneticPr fontId="14" type="noConversion"/>
  <pageMargins left="0.59055118110236204" right="0.39370078740157499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39</vt:i4>
      </vt:variant>
    </vt:vector>
  </HeadingPairs>
  <TitlesOfParts>
    <vt:vector size="43" baseType="lpstr">
      <vt:lpstr>Pokyny pro vyplnění</vt:lpstr>
      <vt:lpstr>Stavba</vt:lpstr>
      <vt:lpstr>VzorPolozky</vt:lpstr>
      <vt:lpstr>Rozpočet Pol</vt:lpstr>
      <vt:lpstr>CenaCelkem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ZakladDPHZakl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Strnadová Magdalena</cp:lastModifiedBy>
  <cp:lastPrinted>2014-02-28T09:52:57Z</cp:lastPrinted>
  <dcterms:created xsi:type="dcterms:W3CDTF">2009-04-08T07:15:50Z</dcterms:created>
  <dcterms:modified xsi:type="dcterms:W3CDTF">2023-03-21T11:52:52Z</dcterms:modified>
</cp:coreProperties>
</file>