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ka\Desktop\CHRUDIM\"/>
    </mc:Choice>
  </mc:AlternateContent>
  <xr:revisionPtr revIDLastSave="0" documentId="8_{9B9502CA-F1C9-4AD8-BC15-7084604E607B}" xr6:coauthVersionLast="36" xr6:coauthVersionMax="36" xr10:uidLastSave="{00000000-0000-0000-0000-000000000000}"/>
  <bookViews>
    <workbookView xWindow="0" yWindow="0" windowWidth="28800" windowHeight="11805" activeTab="1" xr2:uid="{00000000-000D-0000-FFFF-FFFF00000000}"/>
  </bookViews>
  <sheets>
    <sheet name="Poměrové ukazatale" sheetId="5" r:id="rId1"/>
    <sheet name="Přechodná vozidla" sheetId="1" r:id="rId2"/>
    <sheet name="Nový CDV přechodných vozidel" sheetId="4" r:id="rId3"/>
    <sheet name="Nový CDV Elektrobusu" sheetId="2" r:id="rId4"/>
  </sheets>
  <externalReferences>
    <externalReference r:id="rId5"/>
  </externalReferences>
  <calcPr calcId="191029"/>
</workbook>
</file>

<file path=xl/calcChain.xml><?xml version="1.0" encoding="utf-8"?>
<calcChain xmlns="http://schemas.openxmlformats.org/spreadsheetml/2006/main">
  <c r="H26" i="2" l="1"/>
  <c r="I26" i="2" s="1"/>
  <c r="G25" i="2"/>
  <c r="G27" i="2" s="1"/>
  <c r="F25" i="2"/>
  <c r="F27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P26" i="1"/>
  <c r="Q26" i="1" s="1"/>
  <c r="O25" i="1"/>
  <c r="O27" i="1" s="1"/>
  <c r="N25" i="1"/>
  <c r="N27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L26" i="1"/>
  <c r="M26" i="1" s="1"/>
  <c r="K25" i="1"/>
  <c r="K27" i="1" s="1"/>
  <c r="J25" i="1"/>
  <c r="J27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L9" i="1"/>
  <c r="M9" i="1" s="1"/>
  <c r="L8" i="1"/>
  <c r="M8" i="1" s="1"/>
  <c r="L7" i="1"/>
  <c r="M7" i="1" s="1"/>
  <c r="D26" i="5"/>
  <c r="G25" i="1"/>
  <c r="G27" i="1" s="1"/>
  <c r="H26" i="1"/>
  <c r="I26" i="1" s="1"/>
  <c r="I12" i="1"/>
  <c r="I20" i="1"/>
  <c r="H8" i="1"/>
  <c r="I8" i="1" s="1"/>
  <c r="H9" i="1"/>
  <c r="I9" i="1" s="1"/>
  <c r="H10" i="1"/>
  <c r="I10" i="1" s="1"/>
  <c r="H11" i="1"/>
  <c r="I11" i="1" s="1"/>
  <c r="H12" i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H21" i="1"/>
  <c r="I21" i="1" s="1"/>
  <c r="H22" i="1"/>
  <c r="I22" i="1" s="1"/>
  <c r="H23" i="1"/>
  <c r="I23" i="1" s="1"/>
  <c r="H24" i="1"/>
  <c r="I24" i="1" s="1"/>
  <c r="H7" i="1"/>
  <c r="F25" i="1"/>
  <c r="F27" i="1" s="1"/>
  <c r="D21" i="5"/>
  <c r="I25" i="2" l="1"/>
  <c r="I27" i="2" s="1"/>
  <c r="H25" i="2"/>
  <c r="H27" i="2" s="1"/>
  <c r="L25" i="1"/>
  <c r="L27" i="1" s="1"/>
  <c r="H25" i="1"/>
  <c r="H27" i="1" s="1"/>
  <c r="Q25" i="1"/>
  <c r="Q27" i="1" s="1"/>
  <c r="P25" i="1"/>
  <c r="P27" i="1" s="1"/>
  <c r="M10" i="1"/>
  <c r="M25" i="1" s="1"/>
  <c r="M27" i="1" s="1"/>
  <c r="I7" i="1"/>
  <c r="D16" i="5"/>
  <c r="I25" i="1" l="1"/>
  <c r="I27" i="1" s="1"/>
  <c r="G6" i="4"/>
  <c r="G7" i="4"/>
  <c r="G5" i="4"/>
  <c r="D10" i="4" l="1"/>
</calcChain>
</file>

<file path=xl/sharedStrings.xml><?xml version="1.0" encoding="utf-8"?>
<sst xmlns="http://schemas.openxmlformats.org/spreadsheetml/2006/main" count="118" uniqueCount="66">
  <si>
    <t>Cenová nabídka pro typ pohonu:</t>
  </si>
  <si>
    <t>Řádek</t>
  </si>
  <si>
    <t>Ukazatel</t>
  </si>
  <si>
    <t>Rozdělení</t>
  </si>
  <si>
    <t>Kč/km</t>
  </si>
  <si>
    <t>Pohonné hmoty a oleje</t>
  </si>
  <si>
    <t>Přímý materiál a energie</t>
  </si>
  <si>
    <t>Odpisy</t>
  </si>
  <si>
    <t>Vozidla</t>
  </si>
  <si>
    <t>Ostatní</t>
  </si>
  <si>
    <t>Leasing (pronájem) - bez finančních nákladů</t>
  </si>
  <si>
    <t>Řidiči</t>
  </si>
  <si>
    <t>Sociální a zdravotní pojištění</t>
  </si>
  <si>
    <t>Cestovné</t>
  </si>
  <si>
    <t>Úhrada za použití infrastruktury</t>
  </si>
  <si>
    <t>Silniční daň</t>
  </si>
  <si>
    <t>Elektronické mýtné</t>
  </si>
  <si>
    <t>Ostatní přímé náklady</t>
  </si>
  <si>
    <t>Ostatní služby</t>
  </si>
  <si>
    <t>Režijní náklady</t>
  </si>
  <si>
    <t>Opravy a udržba vozidel</t>
  </si>
  <si>
    <t>Mzdové náklady</t>
  </si>
  <si>
    <t>Pojištění (zákonné, havarijní)</t>
  </si>
  <si>
    <t>Náklady (ř.1 až 17)</t>
  </si>
  <si>
    <t>Elektrobus</t>
  </si>
  <si>
    <t xml:space="preserve">Příloha č. 9 SMLOUVY NA PROVOZOVÁNÍ MĚSTSKÉ AUTOBUSOVÉ DOPRAVY V CHRUDIMI
 NA OBDOBÍ 2023 -2032
</t>
  </si>
  <si>
    <t>Nafta</t>
  </si>
  <si>
    <t>Zisk</t>
  </si>
  <si>
    <t>Celkem</t>
  </si>
  <si>
    <t>Cenová nabídka pro přechodná vozidla:</t>
  </si>
  <si>
    <t>Elektro</t>
  </si>
  <si>
    <t>Předpokládaný objem dopravního výkonu za rok (v km)</t>
  </si>
  <si>
    <t>Podíl dopravního výkonu za rok pro jednotlivé pohony (v %)</t>
  </si>
  <si>
    <r>
      <t xml:space="preserve">Jiné </t>
    </r>
    <r>
      <rPr>
        <sz val="11"/>
        <color rgb="FFFF0000"/>
        <rFont val="Calibri"/>
        <family val="2"/>
        <charset val="238"/>
        <scheme val="minor"/>
      </rPr>
      <t>[doplní dodavatel]</t>
    </r>
  </si>
  <si>
    <t>Průměr za 3 roky</t>
  </si>
  <si>
    <t>Dopravní rok 2025</t>
  </si>
  <si>
    <t>Dopravní rok 2026</t>
  </si>
  <si>
    <t>Dopravní rok 2027</t>
  </si>
  <si>
    <t xml:space="preserve">PŘÍLOHA Č. 11 </t>
  </si>
  <si>
    <t>SMLOUVY NA PROVOZOVÁNÍ MĚSTSKÉ AUTOBUSOVÉ DOPRAVY V CHRUDIMI</t>
  </si>
  <si>
    <t>NA OBDOBÍ 2025 -2037</t>
  </si>
  <si>
    <t>VZOR TABULKY PRO ÚPRAVU CEN</t>
  </si>
  <si>
    <t>Druh pohonu: (výpočet změny CDV pro přechodná vozidla a elektrobusy)</t>
  </si>
  <si>
    <t>Přechodná vozidla</t>
  </si>
  <si>
    <t xml:space="preserve">Základní cena dopravního výkonu na 1 km platná pro rok 2025 </t>
  </si>
  <si>
    <t>Základní cena dopravního výkonu na 1 km platná v bezprostředně předcházejícím kalendářním roce 20xx (doplnit rok)</t>
  </si>
  <si>
    <t>Úprava ceny podle smlouvy – výpočet:</t>
  </si>
  <si>
    <r>
      <t>Průměrná hrubá nominální mzda v roce 2025 zveřejněná Českým statistickým úřadem v Kč M</t>
    </r>
    <r>
      <rPr>
        <vertAlign val="subscript"/>
        <sz val="12"/>
        <color theme="1"/>
        <rFont val="Calibri"/>
        <family val="2"/>
        <charset val="238"/>
      </rPr>
      <t>2025</t>
    </r>
    <r>
      <rPr>
        <sz val="12"/>
        <color theme="1"/>
        <rFont val="Calibri"/>
        <family val="2"/>
        <charset val="238"/>
      </rPr>
      <t xml:space="preserve"> k 1. červenci 2025</t>
    </r>
  </si>
  <si>
    <r>
      <t>Průměrná hrubá nominální mzda v bezprostředně předcházejícím roce zveřejněná Českým statistickým úřadem v Kč M</t>
    </r>
    <r>
      <rPr>
        <vertAlign val="subscript"/>
        <sz val="12"/>
        <color theme="1"/>
        <rFont val="Calibri"/>
        <family val="2"/>
        <charset val="238"/>
      </rPr>
      <t>i-1</t>
    </r>
    <r>
      <rPr>
        <sz val="12"/>
        <color theme="1"/>
        <rFont val="Calibri"/>
        <family val="2"/>
        <charset val="238"/>
      </rPr>
      <t xml:space="preserve"> k 1. červenci</t>
    </r>
  </si>
  <si>
    <r>
      <t>Poměr mzdy                (M</t>
    </r>
    <r>
      <rPr>
        <vertAlign val="subscript"/>
        <sz val="12"/>
        <color theme="1"/>
        <rFont val="Calibri"/>
        <family val="2"/>
        <charset val="238"/>
      </rPr>
      <t>i-1</t>
    </r>
    <r>
      <rPr>
        <sz val="12"/>
        <color theme="1"/>
        <rFont val="Calibri"/>
        <family val="2"/>
        <charset val="238"/>
      </rPr>
      <t>/M</t>
    </r>
    <r>
      <rPr>
        <vertAlign val="subscript"/>
        <sz val="12"/>
        <color theme="1"/>
        <rFont val="Calibri"/>
        <family val="2"/>
        <charset val="238"/>
      </rPr>
      <t>2025</t>
    </r>
    <r>
      <rPr>
        <sz val="12"/>
        <color theme="1"/>
        <rFont val="Calibri"/>
        <family val="2"/>
        <charset val="238"/>
      </rPr>
      <t>)-1</t>
    </r>
  </si>
  <si>
    <t>Výchozí hodnoty ukazatelů pro CDV 2025</t>
  </si>
  <si>
    <t>Výpočet pro řádek č. 7, 8, 9 VFM</t>
  </si>
  <si>
    <r>
      <t>Průměrná spotřebitelská cena motorové nafty  v roce 2025 zveřejněná Českým statistickým úřadem v Kč M</t>
    </r>
    <r>
      <rPr>
        <vertAlign val="subscript"/>
        <sz val="12"/>
        <color rgb="FF000000"/>
        <rFont val="Times New Roman"/>
        <family val="1"/>
        <charset val="238"/>
      </rPr>
      <t>2025</t>
    </r>
    <r>
      <rPr>
        <sz val="12"/>
        <color rgb="FF000000"/>
        <rFont val="Times New Roman"/>
        <family val="1"/>
        <charset val="238"/>
      </rPr>
      <t xml:space="preserve"> k 1. červenci v Kč/litr</t>
    </r>
  </si>
  <si>
    <r>
      <t>Průměrná spotřebitelská cena motorové nafty v bezprostředně předcházejícím roce zveřejněná Českým statistickým úřadem v Kč M</t>
    </r>
    <r>
      <rPr>
        <vertAlign val="subscript"/>
        <sz val="12"/>
        <color rgb="FF000000"/>
        <rFont val="Times New Roman"/>
        <family val="1"/>
        <charset val="238"/>
      </rPr>
      <t>i-1</t>
    </r>
    <r>
      <rPr>
        <sz val="12"/>
        <color rgb="FF000000"/>
        <rFont val="Times New Roman"/>
        <family val="1"/>
        <charset val="238"/>
      </rPr>
      <t xml:space="preserve">                                   k 1. červenci (průměr týdeních hodnot za předcházející 12 měsíců) v Kč/litr</t>
    </r>
  </si>
  <si>
    <t>Výpočet pro řádek č. 1 VFM</t>
  </si>
  <si>
    <t>Vozidla na naftu</t>
  </si>
  <si>
    <t>Poměrové ukazate kalendářního roku</t>
  </si>
  <si>
    <t xml:space="preserve">Poměrová změna CDV 2025 </t>
  </si>
  <si>
    <t xml:space="preserve">Výše kumulované inflace k 1. červecni kaledářního roku v % pro daný rok </t>
  </si>
  <si>
    <t>Hodnota inflace v roce</t>
  </si>
  <si>
    <t>Součet pro daný kaledářní rok v</t>
  </si>
  <si>
    <t>Poměrový ukazatel v %</t>
  </si>
  <si>
    <t>Průměrný předpokládaný roční počet km je 249 500</t>
  </si>
  <si>
    <t>Nový CDV pro přechodná vozidla pro daný rok,                                             jako vážená průměrná nabídková cena v Kč/km</t>
  </si>
  <si>
    <t>Nová Hodnota CDV pro kaledářní rok 20xx</t>
  </si>
  <si>
    <t xml:space="preserve"> Poměr nafty                (Ni-1/N2025)-1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</si>
</sst>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K_č_-;\-* #,##0.00\ _K_č_-;_-* &quot;-&quot;??\ _K_č_-;_-@_-"/>
    <numFmt numFmtId="164" formatCode="#,##0.000"/>
    <numFmt numFmtId="165" formatCode="0.000"/>
    <numFmt numFmtId="166" formatCode="0.00000"/>
    <numFmt numFmtId="167" formatCode="0.0000"/>
    <numFmt numFmtId="168" formatCode="#,##0.000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vertAlign val="subscript"/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vertAlign val="subscript"/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2" borderId="0" xfId="0" applyFont="1" applyFill="1"/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>
      <alignment horizontal="right"/>
    </xf>
    <xf numFmtId="0" fontId="0" fillId="2" borderId="7" xfId="0" applyFill="1" applyBorder="1"/>
    <xf numFmtId="4" fontId="0" fillId="2" borderId="0" xfId="0" applyNumberFormat="1" applyFill="1" applyBorder="1" applyAlignment="1">
      <alignment horizontal="right" indent="2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 applyAlignment="1">
      <alignment horizontal="right"/>
    </xf>
    <xf numFmtId="0" fontId="0" fillId="2" borderId="12" xfId="0" applyFill="1" applyBorder="1"/>
    <xf numFmtId="0" fontId="0" fillId="2" borderId="16" xfId="0" applyFill="1" applyBorder="1"/>
    <xf numFmtId="0" fontId="0" fillId="2" borderId="17" xfId="0" applyFill="1" applyBorder="1" applyAlignment="1">
      <alignment horizontal="right"/>
    </xf>
    <xf numFmtId="0" fontId="0" fillId="2" borderId="18" xfId="0" applyFill="1" applyBorder="1"/>
    <xf numFmtId="0" fontId="0" fillId="2" borderId="8" xfId="0" applyFill="1" applyBorder="1" applyAlignment="1">
      <alignment horizontal="right"/>
    </xf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 applyAlignment="1">
      <alignment horizontal="right"/>
    </xf>
    <xf numFmtId="0" fontId="0" fillId="2" borderId="22" xfId="0" applyFill="1" applyBorder="1"/>
    <xf numFmtId="4" fontId="2" fillId="2" borderId="0" xfId="0" applyNumberFormat="1" applyFont="1" applyFill="1" applyBorder="1" applyAlignment="1">
      <alignment horizontal="right" indent="2"/>
    </xf>
    <xf numFmtId="0" fontId="0" fillId="2" borderId="24" xfId="0" applyFill="1" applyBorder="1"/>
    <xf numFmtId="0" fontId="0" fillId="2" borderId="19" xfId="0" quotePrefix="1" applyFill="1" applyBorder="1" applyAlignment="1">
      <alignment horizontal="right"/>
    </xf>
    <xf numFmtId="0" fontId="0" fillId="2" borderId="21" xfId="0" applyFill="1" applyBorder="1"/>
    <xf numFmtId="0" fontId="0" fillId="2" borderId="16" xfId="0" quotePrefix="1" applyFill="1" applyBorder="1" applyAlignment="1">
      <alignment horizontal="right"/>
    </xf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14" xfId="0" applyFill="1" applyBorder="1" applyAlignment="1">
      <alignment horizontal="right"/>
    </xf>
    <xf numFmtId="0" fontId="0" fillId="2" borderId="29" xfId="0" applyFill="1" applyBorder="1"/>
    <xf numFmtId="0" fontId="0" fillId="2" borderId="30" xfId="0" applyFill="1" applyBorder="1"/>
    <xf numFmtId="0" fontId="0" fillId="2" borderId="1" xfId="0" applyFill="1" applyBorder="1"/>
    <xf numFmtId="0" fontId="0" fillId="2" borderId="33" xfId="0" applyFill="1" applyBorder="1"/>
    <xf numFmtId="0" fontId="0" fillId="2" borderId="34" xfId="0" applyFill="1" applyBorder="1" applyAlignment="1">
      <alignment horizontal="right"/>
    </xf>
    <xf numFmtId="0" fontId="0" fillId="2" borderId="35" xfId="0" applyFill="1" applyBorder="1"/>
    <xf numFmtId="164" fontId="2" fillId="2" borderId="38" xfId="0" applyNumberFormat="1" applyFont="1" applyFill="1" applyBorder="1" applyAlignment="1">
      <alignment horizontal="right" indent="2"/>
    </xf>
    <xf numFmtId="0" fontId="2" fillId="2" borderId="36" xfId="0" applyFont="1" applyFill="1" applyBorder="1" applyAlignment="1">
      <alignment horizontal="center" wrapText="1"/>
    </xf>
    <xf numFmtId="164" fontId="2" fillId="2" borderId="39" xfId="0" applyNumberFormat="1" applyFont="1" applyFill="1" applyBorder="1" applyAlignment="1">
      <alignment horizontal="right" indent="2"/>
    </xf>
    <xf numFmtId="0" fontId="0" fillId="0" borderId="40" xfId="0" applyBorder="1"/>
    <xf numFmtId="0" fontId="0" fillId="0" borderId="23" xfId="0" applyBorder="1"/>
    <xf numFmtId="0" fontId="0" fillId="0" borderId="37" xfId="0" applyBorder="1"/>
    <xf numFmtId="0" fontId="0" fillId="0" borderId="37" xfId="0" applyBorder="1" applyAlignment="1">
      <alignment wrapText="1"/>
    </xf>
    <xf numFmtId="3" fontId="0" fillId="0" borderId="37" xfId="0" applyNumberFormat="1" applyBorder="1" applyAlignment="1">
      <alignment horizontal="center" vertical="center"/>
    </xf>
    <xf numFmtId="9" fontId="0" fillId="0" borderId="37" xfId="0" applyNumberFormat="1" applyBorder="1"/>
    <xf numFmtId="9" fontId="0" fillId="3" borderId="37" xfId="0" applyNumberFormat="1" applyFill="1" applyBorder="1"/>
    <xf numFmtId="0" fontId="0" fillId="5" borderId="37" xfId="0" applyFill="1" applyBorder="1"/>
    <xf numFmtId="0" fontId="0" fillId="0" borderId="0" xfId="0"/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0" fillId="0" borderId="41" xfId="0" applyBorder="1" applyAlignment="1">
      <alignment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0" fillId="2" borderId="45" xfId="0" applyFill="1" applyBorder="1"/>
    <xf numFmtId="0" fontId="0" fillId="0" borderId="20" xfId="0" applyBorder="1"/>
    <xf numFmtId="0" fontId="0" fillId="2" borderId="31" xfId="0" applyFill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8" fillId="0" borderId="43" xfId="0" applyFont="1" applyBorder="1" applyAlignment="1">
      <alignment horizontal="justify" vertical="center" wrapText="1"/>
    </xf>
    <xf numFmtId="0" fontId="8" fillId="0" borderId="54" xfId="0" applyFont="1" applyBorder="1" applyAlignment="1">
      <alignment horizontal="justify" vertical="center" wrapText="1"/>
    </xf>
    <xf numFmtId="0" fontId="8" fillId="0" borderId="42" xfId="0" applyFont="1" applyBorder="1" applyAlignment="1">
      <alignment vertical="center" wrapText="1"/>
    </xf>
    <xf numFmtId="0" fontId="0" fillId="0" borderId="53" xfId="0" applyBorder="1" applyAlignment="1"/>
    <xf numFmtId="0" fontId="10" fillId="0" borderId="55" xfId="0" applyFont="1" applyBorder="1" applyAlignment="1">
      <alignment horizontal="justify" vertical="center" wrapText="1"/>
    </xf>
    <xf numFmtId="0" fontId="10" fillId="0" borderId="54" xfId="0" applyFont="1" applyBorder="1" applyAlignment="1">
      <alignment horizontal="justify" vertical="center" wrapText="1"/>
    </xf>
    <xf numFmtId="0" fontId="11" fillId="0" borderId="37" xfId="0" applyFont="1" applyBorder="1" applyAlignment="1">
      <alignment horizontal="justify" vertical="center" wrapText="1"/>
    </xf>
    <xf numFmtId="0" fontId="11" fillId="0" borderId="44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2" fillId="2" borderId="31" xfId="0" applyFont="1" applyFill="1" applyBorder="1" applyAlignment="1">
      <alignment horizontal="center" wrapText="1"/>
    </xf>
    <xf numFmtId="0" fontId="11" fillId="9" borderId="44" xfId="0" applyFont="1" applyFill="1" applyBorder="1" applyAlignment="1">
      <alignment horizontal="justify" vertical="center" wrapText="1"/>
    </xf>
    <xf numFmtId="0" fontId="0" fillId="0" borderId="51" xfId="0" applyBorder="1" applyAlignment="1">
      <alignment wrapText="1"/>
    </xf>
    <xf numFmtId="0" fontId="0" fillId="0" borderId="58" xfId="0" applyBorder="1"/>
    <xf numFmtId="0" fontId="0" fillId="0" borderId="58" xfId="0" applyBorder="1" applyAlignment="1">
      <alignment wrapText="1"/>
    </xf>
    <xf numFmtId="0" fontId="0" fillId="0" borderId="52" xfId="0" applyFill="1" applyBorder="1"/>
    <xf numFmtId="0" fontId="0" fillId="0" borderId="9" xfId="0" applyBorder="1" applyAlignment="1">
      <alignment wrapText="1"/>
    </xf>
    <xf numFmtId="0" fontId="0" fillId="0" borderId="14" xfId="0" applyBorder="1"/>
    <xf numFmtId="0" fontId="0" fillId="0" borderId="14" xfId="0" applyBorder="1" applyAlignment="1">
      <alignment wrapText="1"/>
    </xf>
    <xf numFmtId="0" fontId="0" fillId="0" borderId="15" xfId="0" applyFill="1" applyBorder="1"/>
    <xf numFmtId="0" fontId="0" fillId="0" borderId="9" xfId="0" applyBorder="1"/>
    <xf numFmtId="0" fontId="0" fillId="0" borderId="15" xfId="0" applyBorder="1"/>
    <xf numFmtId="0" fontId="0" fillId="6" borderId="15" xfId="0" applyFill="1" applyBorder="1"/>
    <xf numFmtId="0" fontId="0" fillId="0" borderId="19" xfId="0" applyBorder="1"/>
    <xf numFmtId="0" fontId="0" fillId="0" borderId="9" xfId="0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0" fillId="0" borderId="44" xfId="0" applyBorder="1" applyAlignment="1">
      <alignment horizontal="center"/>
    </xf>
    <xf numFmtId="165" fontId="0" fillId="0" borderId="58" xfId="0" applyNumberFormat="1" applyBorder="1" applyAlignment="1">
      <alignment horizontal="right" wrapText="1"/>
    </xf>
    <xf numFmtId="165" fontId="0" fillId="0" borderId="52" xfId="0" applyNumberFormat="1" applyBorder="1" applyAlignment="1">
      <alignment horizontal="right"/>
    </xf>
    <xf numFmtId="165" fontId="0" fillId="0" borderId="14" xfId="0" applyNumberFormat="1" applyBorder="1" applyAlignment="1">
      <alignment horizontal="right" wrapText="1"/>
    </xf>
    <xf numFmtId="165" fontId="0" fillId="0" borderId="15" xfId="0" applyNumberFormat="1" applyBorder="1" applyAlignment="1">
      <alignment horizontal="right"/>
    </xf>
    <xf numFmtId="165" fontId="0" fillId="0" borderId="40" xfId="0" applyNumberFormat="1" applyBorder="1" applyAlignment="1">
      <alignment horizontal="right"/>
    </xf>
    <xf numFmtId="165" fontId="0" fillId="0" borderId="23" xfId="0" applyNumberFormat="1" applyBorder="1" applyAlignment="1">
      <alignment horizontal="right"/>
    </xf>
    <xf numFmtId="0" fontId="8" fillId="10" borderId="54" xfId="0" applyFont="1" applyFill="1" applyBorder="1" applyAlignment="1">
      <alignment horizontal="justify" vertical="center" wrapText="1"/>
    </xf>
    <xf numFmtId="166" fontId="3" fillId="2" borderId="21" xfId="1" applyNumberFormat="1" applyFont="1" applyFill="1" applyBorder="1"/>
    <xf numFmtId="167" fontId="0" fillId="9" borderId="49" xfId="0" applyNumberFormat="1" applyFill="1" applyBorder="1"/>
    <xf numFmtId="167" fontId="0" fillId="8" borderId="14" xfId="0" applyNumberFormat="1" applyFill="1" applyBorder="1"/>
    <xf numFmtId="167" fontId="0" fillId="10" borderId="14" xfId="0" applyNumberFormat="1" applyFill="1" applyBorder="1"/>
    <xf numFmtId="167" fontId="3" fillId="2" borderId="21" xfId="1" applyNumberFormat="1" applyFont="1" applyFill="1" applyBorder="1"/>
    <xf numFmtId="167" fontId="0" fillId="2" borderId="48" xfId="0" applyNumberFormat="1" applyFill="1" applyBorder="1"/>
    <xf numFmtId="166" fontId="0" fillId="0" borderId="57" xfId="0" applyNumberFormat="1" applyFill="1" applyBorder="1"/>
    <xf numFmtId="166" fontId="0" fillId="0" borderId="14" xfId="0" applyNumberFormat="1" applyFill="1" applyBorder="1"/>
    <xf numFmtId="166" fontId="0" fillId="0" borderId="13" xfId="0" applyNumberFormat="1" applyFill="1" applyBorder="1"/>
    <xf numFmtId="166" fontId="0" fillId="0" borderId="24" xfId="0" applyNumberFormat="1" applyFill="1" applyBorder="1"/>
    <xf numFmtId="166" fontId="0" fillId="0" borderId="31" xfId="0" applyNumberFormat="1" applyFill="1" applyBorder="1"/>
    <xf numFmtId="168" fontId="0" fillId="2" borderId="50" xfId="0" applyNumberFormat="1" applyFill="1" applyBorder="1" applyAlignment="1"/>
    <xf numFmtId="168" fontId="0" fillId="2" borderId="14" xfId="0" applyNumberFormat="1" applyFill="1" applyBorder="1" applyAlignment="1"/>
    <xf numFmtId="168" fontId="0" fillId="2" borderId="31" xfId="0" applyNumberFormat="1" applyFill="1" applyBorder="1" applyAlignment="1"/>
    <xf numFmtId="168" fontId="2" fillId="2" borderId="20" xfId="0" applyNumberFormat="1" applyFont="1" applyFill="1" applyBorder="1" applyAlignment="1"/>
    <xf numFmtId="168" fontId="0" fillId="2" borderId="56" xfId="0" applyNumberFormat="1" applyFill="1" applyBorder="1"/>
    <xf numFmtId="4" fontId="0" fillId="2" borderId="57" xfId="0" applyNumberFormat="1" applyFill="1" applyBorder="1" applyAlignment="1"/>
    <xf numFmtId="4" fontId="0" fillId="2" borderId="14" xfId="0" applyNumberFormat="1" applyFill="1" applyBorder="1" applyAlignment="1"/>
    <xf numFmtId="4" fontId="0" fillId="2" borderId="24" xfId="0" applyNumberFormat="1" applyFill="1" applyBorder="1" applyAlignment="1"/>
    <xf numFmtId="4" fontId="2" fillId="2" borderId="20" xfId="0" applyNumberFormat="1" applyFont="1" applyFill="1" applyBorder="1" applyAlignment="1"/>
    <xf numFmtId="4" fontId="2" fillId="2" borderId="36" xfId="0" applyNumberFormat="1" applyFont="1" applyFill="1" applyBorder="1" applyAlignment="1"/>
    <xf numFmtId="4" fontId="2" fillId="5" borderId="47" xfId="0" applyNumberFormat="1" applyFont="1" applyFill="1" applyBorder="1" applyAlignment="1"/>
    <xf numFmtId="0" fontId="2" fillId="2" borderId="52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4" fontId="0" fillId="2" borderId="15" xfId="0" applyNumberFormat="1" applyFill="1" applyBorder="1" applyAlignment="1"/>
    <xf numFmtId="4" fontId="2" fillId="2" borderId="28" xfId="0" applyNumberFormat="1" applyFont="1" applyFill="1" applyBorder="1" applyAlignment="1"/>
    <xf numFmtId="4" fontId="2" fillId="2" borderId="32" xfId="0" applyNumberFormat="1" applyFont="1" applyFill="1" applyBorder="1" applyAlignment="1"/>
    <xf numFmtId="4" fontId="2" fillId="5" borderId="32" xfId="0" applyNumberFormat="1" applyFont="1" applyFill="1" applyBorder="1" applyAlignment="1"/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justify" vertical="center" wrapText="1"/>
    </xf>
    <xf numFmtId="0" fontId="10" fillId="0" borderId="43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6" borderId="0" xfId="0" applyFont="1" applyFill="1" applyAlignment="1">
      <alignment horizontal="center" vertical="center"/>
    </xf>
    <xf numFmtId="0" fontId="3" fillId="6" borderId="45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0" fillId="7" borderId="45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1" fillId="4" borderId="0" xfId="0" applyFont="1" applyFill="1" applyAlignment="1">
      <alignment horizontal="center" vertical="center"/>
    </xf>
    <xf numFmtId="0" fontId="1" fillId="4" borderId="45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37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imekm/AppData/Local/Temp/Temp1_PK_Dopravni%20obsluznost_ZD_P09_Vypocetni%20nastroje_2020-09-08%20(2).zip/PK_Dopravni%20obsluznost_ZD_P09_Vypocetni%20nastroje_2020-09-08/9.6_Chrudim_Vypocetni%20nastroj_2020-08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TAVENI OBJEDNATE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172A-2ACC-4361-AB92-CD4E0B7ABFD5}">
  <dimension ref="A1:I38"/>
  <sheetViews>
    <sheetView topLeftCell="A19" workbookViewId="0">
      <selection activeCell="G19" sqref="G19"/>
    </sheetView>
  </sheetViews>
  <sheetFormatPr defaultRowHeight="15" x14ac:dyDescent="0.25"/>
  <cols>
    <col min="1" max="1" width="32.5703125" style="55" customWidth="1"/>
    <col min="2" max="2" width="24.7109375" style="55" customWidth="1"/>
    <col min="3" max="3" width="18.7109375" style="55" customWidth="1"/>
    <col min="4" max="4" width="21.42578125" style="55" customWidth="1"/>
    <col min="5" max="16384" width="9.140625" style="55"/>
  </cols>
  <sheetData>
    <row r="1" spans="1:9" x14ac:dyDescent="0.25">
      <c r="A1" s="134" t="s">
        <v>38</v>
      </c>
      <c r="B1" s="134"/>
      <c r="C1" s="134"/>
      <c r="D1" s="134"/>
      <c r="E1" s="134"/>
      <c r="F1" s="134"/>
      <c r="G1" s="134"/>
      <c r="H1" s="134"/>
    </row>
    <row r="2" spans="1:9" x14ac:dyDescent="0.25">
      <c r="A2" s="134" t="s">
        <v>39</v>
      </c>
      <c r="B2" s="134"/>
      <c r="C2" s="134"/>
      <c r="D2" s="134"/>
      <c r="E2" s="134"/>
      <c r="F2" s="134"/>
      <c r="G2" s="134"/>
      <c r="H2" s="134"/>
    </row>
    <row r="3" spans="1:9" x14ac:dyDescent="0.25">
      <c r="A3" s="134" t="s">
        <v>40</v>
      </c>
      <c r="B3" s="134"/>
      <c r="C3" s="134"/>
      <c r="D3" s="134"/>
      <c r="E3" s="134"/>
      <c r="F3" s="134"/>
      <c r="G3" s="134"/>
      <c r="H3" s="134"/>
    </row>
    <row r="5" spans="1:9" x14ac:dyDescent="0.25">
      <c r="A5" s="134" t="s">
        <v>41</v>
      </c>
      <c r="B5" s="134"/>
      <c r="C5" s="134"/>
      <c r="D5" s="134"/>
      <c r="E5" s="134"/>
      <c r="F5" s="134"/>
      <c r="G5" s="134"/>
      <c r="H5" s="134"/>
    </row>
    <row r="6" spans="1:9" x14ac:dyDescent="0.25">
      <c r="A6" s="135" t="s">
        <v>42</v>
      </c>
      <c r="B6" s="135"/>
      <c r="C6" s="135"/>
      <c r="D6" s="135"/>
      <c r="E6" s="135"/>
      <c r="F6" s="135"/>
      <c r="G6" s="135"/>
      <c r="H6" s="135"/>
      <c r="I6" s="135"/>
    </row>
    <row r="7" spans="1:9" ht="15.75" thickBot="1" x14ac:dyDescent="0.3">
      <c r="A7" s="60"/>
      <c r="B7" s="60"/>
      <c r="C7" s="60"/>
      <c r="D7" s="60"/>
      <c r="E7" s="60"/>
      <c r="F7" s="60"/>
      <c r="G7" s="60"/>
      <c r="H7" s="60"/>
      <c r="I7" s="60"/>
    </row>
    <row r="8" spans="1:9" ht="15.75" thickBot="1" x14ac:dyDescent="0.3">
      <c r="B8" s="92" t="s">
        <v>43</v>
      </c>
      <c r="C8" s="93" t="s">
        <v>30</v>
      </c>
    </row>
    <row r="9" spans="1:9" ht="30" x14ac:dyDescent="0.25">
      <c r="A9" s="64" t="s">
        <v>44</v>
      </c>
      <c r="B9" s="94"/>
      <c r="C9" s="95"/>
    </row>
    <row r="10" spans="1:9" ht="60" x14ac:dyDescent="0.25">
      <c r="A10" s="91" t="s">
        <v>45</v>
      </c>
      <c r="B10" s="96"/>
      <c r="C10" s="97"/>
    </row>
    <row r="11" spans="1:9" ht="77.25" customHeight="1" thickBot="1" x14ac:dyDescent="0.3">
      <c r="A11" s="65" t="s">
        <v>45</v>
      </c>
      <c r="B11" s="98"/>
      <c r="C11" s="99"/>
    </row>
    <row r="13" spans="1:9" ht="15.75" x14ac:dyDescent="0.25">
      <c r="A13" s="133" t="s">
        <v>46</v>
      </c>
      <c r="B13" s="133"/>
      <c r="C13" s="133"/>
    </row>
    <row r="14" spans="1:9" ht="16.5" thickBot="1" x14ac:dyDescent="0.3">
      <c r="A14" s="66"/>
    </row>
    <row r="15" spans="1:9" ht="125.25" customHeight="1" x14ac:dyDescent="0.25">
      <c r="A15" s="69" t="s">
        <v>47</v>
      </c>
      <c r="B15" s="69" t="s">
        <v>48</v>
      </c>
      <c r="C15" s="69" t="s">
        <v>51</v>
      </c>
      <c r="D15" s="69" t="s">
        <v>49</v>
      </c>
      <c r="E15" s="70"/>
    </row>
    <row r="16" spans="1:9" ht="56.25" customHeight="1" thickBot="1" x14ac:dyDescent="0.3">
      <c r="A16" s="67">
        <v>46000</v>
      </c>
      <c r="B16" s="68">
        <v>51000</v>
      </c>
      <c r="C16" s="68"/>
      <c r="D16" s="100">
        <f>(B16/A16)-1</f>
        <v>0.10869565217391308</v>
      </c>
    </row>
    <row r="17" spans="1:4" ht="56.25" customHeight="1" x14ac:dyDescent="0.25">
      <c r="A17" s="75"/>
      <c r="B17" s="75"/>
      <c r="C17" s="75"/>
      <c r="D17" s="76"/>
    </row>
    <row r="18" spans="1:4" ht="15.75" thickBot="1" x14ac:dyDescent="0.3">
      <c r="A18" s="55" t="s">
        <v>55</v>
      </c>
    </row>
    <row r="19" spans="1:4" ht="96.75" customHeight="1" x14ac:dyDescent="0.25">
      <c r="A19" s="129" t="s">
        <v>52</v>
      </c>
      <c r="B19" s="129" t="s">
        <v>53</v>
      </c>
      <c r="C19" s="131" t="s">
        <v>54</v>
      </c>
      <c r="D19" s="71" t="s">
        <v>65</v>
      </c>
    </row>
    <row r="20" spans="1:4" ht="135" customHeight="1" thickBot="1" x14ac:dyDescent="0.3">
      <c r="A20" s="130"/>
      <c r="B20" s="130"/>
      <c r="C20" s="132"/>
      <c r="D20" s="72"/>
    </row>
    <row r="21" spans="1:4" ht="16.5" thickBot="1" x14ac:dyDescent="0.3">
      <c r="A21" s="73">
        <v>38</v>
      </c>
      <c r="B21" s="74">
        <v>42</v>
      </c>
      <c r="C21" s="74"/>
      <c r="D21" s="78">
        <f>(B21/A21)-1</f>
        <v>0.10526315789473695</v>
      </c>
    </row>
    <row r="22" spans="1:4" ht="15.75" thickBot="1" x14ac:dyDescent="0.3"/>
    <row r="23" spans="1:4" ht="45" x14ac:dyDescent="0.25">
      <c r="A23" s="79" t="s">
        <v>58</v>
      </c>
      <c r="B23" s="80" t="s">
        <v>59</v>
      </c>
      <c r="C23" s="81" t="s">
        <v>60</v>
      </c>
      <c r="D23" s="82" t="s">
        <v>61</v>
      </c>
    </row>
    <row r="24" spans="1:4" x14ac:dyDescent="0.25">
      <c r="A24" s="83"/>
      <c r="B24" s="84"/>
      <c r="C24" s="85"/>
      <c r="D24" s="86"/>
    </row>
    <row r="25" spans="1:4" x14ac:dyDescent="0.25">
      <c r="A25" s="87">
        <v>2024</v>
      </c>
      <c r="B25" s="84"/>
      <c r="C25" s="84"/>
      <c r="D25" s="88"/>
    </row>
    <row r="26" spans="1:4" x14ac:dyDescent="0.25">
      <c r="A26" s="87">
        <v>2025</v>
      </c>
      <c r="B26" s="84"/>
      <c r="C26" s="84"/>
      <c r="D26" s="89">
        <f>(C26/100)-1</f>
        <v>-1</v>
      </c>
    </row>
    <row r="27" spans="1:4" x14ac:dyDescent="0.25">
      <c r="A27" s="87">
        <v>2026</v>
      </c>
      <c r="B27" s="84"/>
      <c r="C27" s="84"/>
      <c r="D27" s="88"/>
    </row>
    <row r="28" spans="1:4" x14ac:dyDescent="0.25">
      <c r="A28" s="87">
        <v>2027</v>
      </c>
      <c r="B28" s="84"/>
      <c r="C28" s="84"/>
      <c r="D28" s="88"/>
    </row>
    <row r="29" spans="1:4" x14ac:dyDescent="0.25">
      <c r="A29" s="87">
        <v>2028</v>
      </c>
      <c r="B29" s="84"/>
      <c r="C29" s="84"/>
      <c r="D29" s="88"/>
    </row>
    <row r="30" spans="1:4" x14ac:dyDescent="0.25">
      <c r="A30" s="87">
        <v>2029</v>
      </c>
      <c r="B30" s="84"/>
      <c r="C30" s="84"/>
      <c r="D30" s="88"/>
    </row>
    <row r="31" spans="1:4" x14ac:dyDescent="0.25">
      <c r="A31" s="87">
        <v>2030</v>
      </c>
      <c r="B31" s="84"/>
      <c r="C31" s="84"/>
      <c r="D31" s="88"/>
    </row>
    <row r="32" spans="1:4" x14ac:dyDescent="0.25">
      <c r="A32" s="87">
        <v>2031</v>
      </c>
      <c r="B32" s="84"/>
      <c r="C32" s="84"/>
      <c r="D32" s="88"/>
    </row>
    <row r="33" spans="1:4" x14ac:dyDescent="0.25">
      <c r="A33" s="87">
        <v>2032</v>
      </c>
      <c r="B33" s="84"/>
      <c r="C33" s="84"/>
      <c r="D33" s="88"/>
    </row>
    <row r="34" spans="1:4" x14ac:dyDescent="0.25">
      <c r="A34" s="87">
        <v>2033</v>
      </c>
      <c r="B34" s="84"/>
      <c r="C34" s="84"/>
      <c r="D34" s="88"/>
    </row>
    <row r="35" spans="1:4" x14ac:dyDescent="0.25">
      <c r="A35" s="87">
        <v>2034</v>
      </c>
      <c r="B35" s="84"/>
      <c r="C35" s="84"/>
      <c r="D35" s="88"/>
    </row>
    <row r="36" spans="1:4" x14ac:dyDescent="0.25">
      <c r="A36" s="87">
        <v>2035</v>
      </c>
      <c r="B36" s="84"/>
      <c r="C36" s="84"/>
      <c r="D36" s="88"/>
    </row>
    <row r="37" spans="1:4" x14ac:dyDescent="0.25">
      <c r="A37" s="87">
        <v>2036</v>
      </c>
      <c r="B37" s="84"/>
      <c r="C37" s="84"/>
      <c r="D37" s="88"/>
    </row>
    <row r="38" spans="1:4" ht="15.75" thickBot="1" x14ac:dyDescent="0.3">
      <c r="A38" s="90">
        <v>2037</v>
      </c>
      <c r="B38" s="47"/>
      <c r="C38" s="47"/>
      <c r="D38" s="48"/>
    </row>
  </sheetData>
  <mergeCells count="9">
    <mergeCell ref="A19:A20"/>
    <mergeCell ref="B19:B20"/>
    <mergeCell ref="C19:C20"/>
    <mergeCell ref="A13:C13"/>
    <mergeCell ref="A1:H1"/>
    <mergeCell ref="A2:H2"/>
    <mergeCell ref="A3:H3"/>
    <mergeCell ref="A5:H5"/>
    <mergeCell ref="A6:I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zoomScale="70" zoomScaleNormal="70" workbookViewId="0">
      <selection activeCell="G41" sqref="G41"/>
    </sheetView>
  </sheetViews>
  <sheetFormatPr defaultRowHeight="15" x14ac:dyDescent="0.25"/>
  <cols>
    <col min="2" max="2" width="13.5703125" customWidth="1"/>
    <col min="3" max="3" width="50.140625" customWidth="1"/>
    <col min="4" max="4" width="22.7109375" customWidth="1"/>
    <col min="5" max="5" width="10" customWidth="1"/>
    <col min="6" max="6" width="18.140625" style="55" customWidth="1"/>
    <col min="7" max="8" width="18.42578125" style="55" customWidth="1"/>
    <col min="9" max="9" width="19.85546875" customWidth="1"/>
    <col min="10" max="12" width="19.85546875" style="55" customWidth="1"/>
    <col min="13" max="13" width="18.140625" customWidth="1"/>
    <col min="14" max="16" width="18.140625" style="55" customWidth="1"/>
    <col min="17" max="17" width="18.28515625" customWidth="1"/>
    <col min="18" max="18" width="9.140625" customWidth="1"/>
  </cols>
  <sheetData>
    <row r="1" spans="1:17" x14ac:dyDescent="0.25">
      <c r="A1" s="1"/>
      <c r="B1" s="143" t="s">
        <v>25</v>
      </c>
      <c r="C1" s="144"/>
      <c r="D1" s="144"/>
      <c r="E1" s="144"/>
      <c r="F1" s="144"/>
      <c r="G1" s="144"/>
      <c r="H1" s="144"/>
      <c r="I1" s="144"/>
      <c r="J1" s="59"/>
      <c r="K1" s="59"/>
      <c r="L1" s="56"/>
    </row>
    <row r="2" spans="1:17" x14ac:dyDescent="0.25">
      <c r="A2" s="1"/>
      <c r="B2" s="134"/>
      <c r="C2" s="134"/>
      <c r="D2" s="134"/>
      <c r="E2" s="134"/>
      <c r="F2" s="134"/>
      <c r="G2" s="134"/>
      <c r="H2" s="134"/>
      <c r="I2" s="134"/>
      <c r="J2" s="60"/>
      <c r="K2" s="60"/>
      <c r="L2" s="57"/>
    </row>
    <row r="3" spans="1:17" ht="15" customHeight="1" x14ac:dyDescent="0.25">
      <c r="A3" s="1"/>
      <c r="B3" s="3" t="s">
        <v>29</v>
      </c>
      <c r="C3" s="1"/>
      <c r="F3" s="145" t="s">
        <v>26</v>
      </c>
      <c r="G3" s="145"/>
      <c r="H3" s="145"/>
      <c r="I3" s="145"/>
      <c r="J3" s="136" t="s">
        <v>30</v>
      </c>
      <c r="K3" s="136"/>
      <c r="L3" s="136"/>
      <c r="M3" s="136"/>
      <c r="N3" s="138" t="s">
        <v>33</v>
      </c>
      <c r="O3" s="138"/>
      <c r="P3" s="138"/>
      <c r="Q3" s="138"/>
    </row>
    <row r="4" spans="1:17" ht="15.75" thickBot="1" x14ac:dyDescent="0.3">
      <c r="A4" s="1"/>
      <c r="B4" s="1"/>
      <c r="C4" s="1"/>
      <c r="D4" s="1"/>
      <c r="E4" s="1"/>
      <c r="F4" s="146"/>
      <c r="G4" s="146"/>
      <c r="H4" s="146"/>
      <c r="I4" s="146"/>
      <c r="J4" s="137"/>
      <c r="K4" s="137"/>
      <c r="L4" s="137"/>
      <c r="M4" s="137"/>
      <c r="N4" s="139"/>
      <c r="O4" s="139"/>
      <c r="P4" s="139"/>
      <c r="Q4" s="139"/>
    </row>
    <row r="5" spans="1:17" ht="58.5" customHeight="1" x14ac:dyDescent="0.25">
      <c r="A5" s="4"/>
      <c r="B5" s="5" t="s">
        <v>1</v>
      </c>
      <c r="C5" s="6" t="s">
        <v>2</v>
      </c>
      <c r="D5" s="6"/>
      <c r="E5" s="6" t="s">
        <v>3</v>
      </c>
      <c r="F5" s="140" t="s">
        <v>50</v>
      </c>
      <c r="G5" s="140" t="s">
        <v>56</v>
      </c>
      <c r="H5" s="45" t="s">
        <v>57</v>
      </c>
      <c r="I5" s="45" t="s">
        <v>64</v>
      </c>
      <c r="J5" s="140" t="s">
        <v>50</v>
      </c>
      <c r="K5" s="140" t="s">
        <v>56</v>
      </c>
      <c r="L5" s="45" t="s">
        <v>57</v>
      </c>
      <c r="M5" s="45" t="s">
        <v>64</v>
      </c>
      <c r="N5" s="140" t="s">
        <v>50</v>
      </c>
      <c r="O5" s="140" t="s">
        <v>56</v>
      </c>
      <c r="P5" s="45" t="s">
        <v>57</v>
      </c>
      <c r="Q5" s="45" t="s">
        <v>64</v>
      </c>
    </row>
    <row r="6" spans="1:17" ht="38.25" customHeight="1" thickBot="1" x14ac:dyDescent="0.3">
      <c r="A6" s="8"/>
      <c r="B6" s="9"/>
      <c r="C6" s="10"/>
      <c r="D6" s="10"/>
      <c r="E6" s="10"/>
      <c r="F6" s="141"/>
      <c r="G6" s="142"/>
      <c r="H6" s="77"/>
      <c r="I6" s="63" t="s">
        <v>4</v>
      </c>
      <c r="J6" s="141"/>
      <c r="K6" s="142"/>
      <c r="L6" s="77"/>
      <c r="M6" s="63" t="s">
        <v>4</v>
      </c>
      <c r="N6" s="141"/>
      <c r="O6" s="142"/>
      <c r="P6" s="77"/>
      <c r="Q6" s="63" t="s">
        <v>4</v>
      </c>
    </row>
    <row r="7" spans="1:17" ht="15.75" thickTop="1" x14ac:dyDescent="0.25">
      <c r="A7" s="1"/>
      <c r="B7" s="12">
        <v>1</v>
      </c>
      <c r="C7" s="13" t="s">
        <v>5</v>
      </c>
      <c r="D7" s="14"/>
      <c r="E7" s="15"/>
      <c r="F7" s="112"/>
      <c r="G7" s="102"/>
      <c r="H7" s="107">
        <f>F7*G7</f>
        <v>0</v>
      </c>
      <c r="I7" s="117">
        <f>F7+H7</f>
        <v>0</v>
      </c>
      <c r="J7" s="112"/>
      <c r="K7" s="102"/>
      <c r="L7" s="107">
        <f>J7*K7</f>
        <v>0</v>
      </c>
      <c r="M7" s="117">
        <f>J7+L7</f>
        <v>0</v>
      </c>
      <c r="N7" s="112"/>
      <c r="O7" s="102"/>
      <c r="P7" s="107">
        <f>N7*O7</f>
        <v>0</v>
      </c>
      <c r="Q7" s="117">
        <f>N7+P7</f>
        <v>0</v>
      </c>
    </row>
    <row r="8" spans="1:17" x14ac:dyDescent="0.25">
      <c r="A8" s="1"/>
      <c r="B8" s="17">
        <v>2</v>
      </c>
      <c r="C8" s="18" t="s">
        <v>6</v>
      </c>
      <c r="D8" s="37"/>
      <c r="E8" s="20"/>
      <c r="F8" s="113"/>
      <c r="G8" s="103"/>
      <c r="H8" s="108">
        <f t="shared" ref="H8:H24" si="0">F8*G8</f>
        <v>0</v>
      </c>
      <c r="I8" s="118">
        <f t="shared" ref="I8:I24" si="1">F8+H8</f>
        <v>0</v>
      </c>
      <c r="J8" s="113"/>
      <c r="K8" s="103"/>
      <c r="L8" s="108">
        <f t="shared" ref="L8:L24" si="2">J8*K8</f>
        <v>0</v>
      </c>
      <c r="M8" s="118">
        <f t="shared" ref="M8:M24" si="3">J8+L8</f>
        <v>0</v>
      </c>
      <c r="N8" s="113"/>
      <c r="O8" s="103"/>
      <c r="P8" s="108">
        <f t="shared" ref="P8:P24" si="4">N8*O8</f>
        <v>0</v>
      </c>
      <c r="Q8" s="118">
        <f t="shared" ref="Q8:Q24" si="5">N8+P8</f>
        <v>0</v>
      </c>
    </row>
    <row r="9" spans="1:17" x14ac:dyDescent="0.25">
      <c r="A9" s="1"/>
      <c r="B9" s="17">
        <v>3</v>
      </c>
      <c r="C9" s="18" t="s">
        <v>20</v>
      </c>
      <c r="D9" s="37"/>
      <c r="E9" s="20"/>
      <c r="F9" s="113"/>
      <c r="G9" s="103"/>
      <c r="H9" s="108">
        <f t="shared" si="0"/>
        <v>0</v>
      </c>
      <c r="I9" s="118">
        <f t="shared" si="1"/>
        <v>0</v>
      </c>
      <c r="J9" s="113"/>
      <c r="K9" s="103"/>
      <c r="L9" s="108">
        <f t="shared" si="2"/>
        <v>0</v>
      </c>
      <c r="M9" s="118">
        <f t="shared" si="3"/>
        <v>0</v>
      </c>
      <c r="N9" s="113"/>
      <c r="O9" s="103"/>
      <c r="P9" s="108">
        <f t="shared" si="4"/>
        <v>0</v>
      </c>
      <c r="Q9" s="118">
        <f t="shared" si="5"/>
        <v>0</v>
      </c>
    </row>
    <row r="10" spans="1:17" x14ac:dyDescent="0.25">
      <c r="A10" s="1"/>
      <c r="B10" s="21">
        <v>4</v>
      </c>
      <c r="C10" s="34" t="s">
        <v>7</v>
      </c>
      <c r="D10" s="22"/>
      <c r="E10" s="38" t="s">
        <v>8</v>
      </c>
      <c r="F10" s="113"/>
      <c r="G10" s="103"/>
      <c r="H10" s="108">
        <f t="shared" si="0"/>
        <v>0</v>
      </c>
      <c r="I10" s="118">
        <f t="shared" si="1"/>
        <v>0</v>
      </c>
      <c r="J10" s="113"/>
      <c r="K10" s="103"/>
      <c r="L10" s="108">
        <f t="shared" si="2"/>
        <v>0</v>
      </c>
      <c r="M10" s="118">
        <f t="shared" si="3"/>
        <v>0</v>
      </c>
      <c r="N10" s="113"/>
      <c r="O10" s="103"/>
      <c r="P10" s="108">
        <f t="shared" si="4"/>
        <v>0</v>
      </c>
      <c r="Q10" s="118">
        <f t="shared" si="5"/>
        <v>0</v>
      </c>
    </row>
    <row r="11" spans="1:17" x14ac:dyDescent="0.25">
      <c r="A11" s="1"/>
      <c r="B11" s="23">
        <v>5</v>
      </c>
      <c r="C11" s="30"/>
      <c r="D11" s="24"/>
      <c r="E11" s="39" t="s">
        <v>9</v>
      </c>
      <c r="F11" s="113"/>
      <c r="G11" s="103"/>
      <c r="H11" s="108">
        <f t="shared" si="0"/>
        <v>0</v>
      </c>
      <c r="I11" s="118">
        <f t="shared" si="1"/>
        <v>0</v>
      </c>
      <c r="J11" s="113"/>
      <c r="K11" s="103"/>
      <c r="L11" s="108">
        <f t="shared" si="2"/>
        <v>0</v>
      </c>
      <c r="M11" s="118">
        <f t="shared" si="3"/>
        <v>0</v>
      </c>
      <c r="N11" s="113"/>
      <c r="O11" s="103"/>
      <c r="P11" s="108">
        <f t="shared" si="4"/>
        <v>0</v>
      </c>
      <c r="Q11" s="118">
        <f t="shared" si="5"/>
        <v>0</v>
      </c>
    </row>
    <row r="12" spans="1:17" x14ac:dyDescent="0.25">
      <c r="A12" s="1"/>
      <c r="B12" s="17">
        <v>6</v>
      </c>
      <c r="C12" s="18" t="s">
        <v>10</v>
      </c>
      <c r="D12" s="37"/>
      <c r="E12" s="20"/>
      <c r="F12" s="113"/>
      <c r="G12" s="103"/>
      <c r="H12" s="108">
        <f t="shared" si="0"/>
        <v>0</v>
      </c>
      <c r="I12" s="118">
        <f t="shared" si="1"/>
        <v>0</v>
      </c>
      <c r="J12" s="113"/>
      <c r="K12" s="103"/>
      <c r="L12" s="108">
        <f t="shared" si="2"/>
        <v>0</v>
      </c>
      <c r="M12" s="118">
        <f t="shared" si="3"/>
        <v>0</v>
      </c>
      <c r="N12" s="113"/>
      <c r="O12" s="103"/>
      <c r="P12" s="108">
        <f t="shared" si="4"/>
        <v>0</v>
      </c>
      <c r="Q12" s="118">
        <f t="shared" si="5"/>
        <v>0</v>
      </c>
    </row>
    <row r="13" spans="1:17" x14ac:dyDescent="0.25">
      <c r="A13" s="1"/>
      <c r="B13" s="21">
        <v>7</v>
      </c>
      <c r="C13" s="34" t="s">
        <v>21</v>
      </c>
      <c r="D13" s="22"/>
      <c r="E13" s="38" t="s">
        <v>11</v>
      </c>
      <c r="F13" s="113"/>
      <c r="G13" s="104"/>
      <c r="H13" s="108">
        <f t="shared" si="0"/>
        <v>0</v>
      </c>
      <c r="I13" s="118">
        <f t="shared" si="1"/>
        <v>0</v>
      </c>
      <c r="J13" s="113"/>
      <c r="K13" s="104"/>
      <c r="L13" s="108">
        <f t="shared" si="2"/>
        <v>0</v>
      </c>
      <c r="M13" s="118">
        <f t="shared" si="3"/>
        <v>0</v>
      </c>
      <c r="N13" s="113"/>
      <c r="O13" s="104"/>
      <c r="P13" s="108">
        <f t="shared" si="4"/>
        <v>0</v>
      </c>
      <c r="Q13" s="118">
        <f t="shared" si="5"/>
        <v>0</v>
      </c>
    </row>
    <row r="14" spans="1:17" x14ac:dyDescent="0.25">
      <c r="A14" s="1"/>
      <c r="B14" s="23">
        <v>8</v>
      </c>
      <c r="C14" s="30"/>
      <c r="D14" s="24"/>
      <c r="E14" s="39" t="s">
        <v>9</v>
      </c>
      <c r="F14" s="113"/>
      <c r="G14" s="104"/>
      <c r="H14" s="108">
        <f t="shared" si="0"/>
        <v>0</v>
      </c>
      <c r="I14" s="118">
        <f t="shared" si="1"/>
        <v>0</v>
      </c>
      <c r="J14" s="113"/>
      <c r="K14" s="104"/>
      <c r="L14" s="108">
        <f t="shared" si="2"/>
        <v>0</v>
      </c>
      <c r="M14" s="118">
        <f t="shared" si="3"/>
        <v>0</v>
      </c>
      <c r="N14" s="113"/>
      <c r="O14" s="104"/>
      <c r="P14" s="108">
        <f t="shared" si="4"/>
        <v>0</v>
      </c>
      <c r="Q14" s="118">
        <f t="shared" si="5"/>
        <v>0</v>
      </c>
    </row>
    <row r="15" spans="1:17" x14ac:dyDescent="0.25">
      <c r="A15" s="1"/>
      <c r="B15" s="21">
        <v>9</v>
      </c>
      <c r="C15" s="34" t="s">
        <v>12</v>
      </c>
      <c r="D15" s="22"/>
      <c r="E15" s="38" t="s">
        <v>11</v>
      </c>
      <c r="F15" s="113"/>
      <c r="G15" s="104"/>
      <c r="H15" s="108">
        <f t="shared" si="0"/>
        <v>0</v>
      </c>
      <c r="I15" s="118">
        <f t="shared" si="1"/>
        <v>0</v>
      </c>
      <c r="J15" s="113"/>
      <c r="K15" s="104"/>
      <c r="L15" s="108">
        <f t="shared" si="2"/>
        <v>0</v>
      </c>
      <c r="M15" s="118">
        <f t="shared" si="3"/>
        <v>0</v>
      </c>
      <c r="N15" s="113"/>
      <c r="O15" s="104"/>
      <c r="P15" s="108">
        <f t="shared" si="4"/>
        <v>0</v>
      </c>
      <c r="Q15" s="118">
        <f t="shared" si="5"/>
        <v>0</v>
      </c>
    </row>
    <row r="16" spans="1:17" x14ac:dyDescent="0.25">
      <c r="A16" s="1"/>
      <c r="B16" s="23"/>
      <c r="C16" s="30"/>
      <c r="D16" s="24"/>
      <c r="E16" s="39" t="s">
        <v>9</v>
      </c>
      <c r="F16" s="113"/>
      <c r="G16" s="104"/>
      <c r="H16" s="108">
        <f t="shared" si="0"/>
        <v>0</v>
      </c>
      <c r="I16" s="118">
        <f t="shared" si="1"/>
        <v>0</v>
      </c>
      <c r="J16" s="113"/>
      <c r="K16" s="104"/>
      <c r="L16" s="108">
        <f t="shared" si="2"/>
        <v>0</v>
      </c>
      <c r="M16" s="118">
        <f t="shared" si="3"/>
        <v>0</v>
      </c>
      <c r="N16" s="113"/>
      <c r="O16" s="104"/>
      <c r="P16" s="108">
        <f t="shared" si="4"/>
        <v>0</v>
      </c>
      <c r="Q16" s="118">
        <f t="shared" si="5"/>
        <v>0</v>
      </c>
    </row>
    <row r="17" spans="1:17" x14ac:dyDescent="0.25">
      <c r="A17" s="1"/>
      <c r="B17" s="17">
        <v>10</v>
      </c>
      <c r="C17" s="18" t="s">
        <v>13</v>
      </c>
      <c r="D17" s="19"/>
      <c r="E17" s="20"/>
      <c r="F17" s="113"/>
      <c r="G17" s="103"/>
      <c r="H17" s="108">
        <f t="shared" si="0"/>
        <v>0</v>
      </c>
      <c r="I17" s="118">
        <f t="shared" si="1"/>
        <v>0</v>
      </c>
      <c r="J17" s="113"/>
      <c r="K17" s="103"/>
      <c r="L17" s="108">
        <f t="shared" si="2"/>
        <v>0</v>
      </c>
      <c r="M17" s="118">
        <f t="shared" si="3"/>
        <v>0</v>
      </c>
      <c r="N17" s="113"/>
      <c r="O17" s="103"/>
      <c r="P17" s="108">
        <f t="shared" si="4"/>
        <v>0</v>
      </c>
      <c r="Q17" s="118">
        <f t="shared" si="5"/>
        <v>0</v>
      </c>
    </row>
    <row r="18" spans="1:17" x14ac:dyDescent="0.25">
      <c r="A18" s="1"/>
      <c r="B18" s="17">
        <v>11</v>
      </c>
      <c r="C18" s="18" t="s">
        <v>14</v>
      </c>
      <c r="D18" s="19"/>
      <c r="E18" s="20"/>
      <c r="F18" s="113"/>
      <c r="G18" s="103"/>
      <c r="H18" s="108">
        <f t="shared" si="0"/>
        <v>0</v>
      </c>
      <c r="I18" s="118">
        <f t="shared" si="1"/>
        <v>0</v>
      </c>
      <c r="J18" s="113"/>
      <c r="K18" s="103"/>
      <c r="L18" s="108">
        <f t="shared" si="2"/>
        <v>0</v>
      </c>
      <c r="M18" s="118">
        <f t="shared" si="3"/>
        <v>0</v>
      </c>
      <c r="N18" s="113"/>
      <c r="O18" s="103"/>
      <c r="P18" s="108">
        <f t="shared" si="4"/>
        <v>0</v>
      </c>
      <c r="Q18" s="118">
        <f t="shared" si="5"/>
        <v>0</v>
      </c>
    </row>
    <row r="19" spans="1:17" x14ac:dyDescent="0.25">
      <c r="A19" s="1"/>
      <c r="B19" s="17">
        <v>12</v>
      </c>
      <c r="C19" s="18" t="s">
        <v>15</v>
      </c>
      <c r="D19" s="19"/>
      <c r="E19" s="20"/>
      <c r="F19" s="113"/>
      <c r="G19" s="103"/>
      <c r="H19" s="108">
        <f t="shared" si="0"/>
        <v>0</v>
      </c>
      <c r="I19" s="118">
        <f t="shared" si="1"/>
        <v>0</v>
      </c>
      <c r="J19" s="113"/>
      <c r="K19" s="103"/>
      <c r="L19" s="108">
        <f t="shared" si="2"/>
        <v>0</v>
      </c>
      <c r="M19" s="118">
        <f t="shared" si="3"/>
        <v>0</v>
      </c>
      <c r="N19" s="113"/>
      <c r="O19" s="103"/>
      <c r="P19" s="108">
        <f t="shared" si="4"/>
        <v>0</v>
      </c>
      <c r="Q19" s="118">
        <f t="shared" si="5"/>
        <v>0</v>
      </c>
    </row>
    <row r="20" spans="1:17" x14ac:dyDescent="0.25">
      <c r="A20" s="1"/>
      <c r="B20" s="17">
        <v>13</v>
      </c>
      <c r="C20" s="18" t="s">
        <v>16</v>
      </c>
      <c r="D20" s="19"/>
      <c r="E20" s="20"/>
      <c r="F20" s="113"/>
      <c r="G20" s="103"/>
      <c r="H20" s="108">
        <f t="shared" si="0"/>
        <v>0</v>
      </c>
      <c r="I20" s="118">
        <f t="shared" si="1"/>
        <v>0</v>
      </c>
      <c r="J20" s="113"/>
      <c r="K20" s="103"/>
      <c r="L20" s="108">
        <f t="shared" si="2"/>
        <v>0</v>
      </c>
      <c r="M20" s="118">
        <f t="shared" si="3"/>
        <v>0</v>
      </c>
      <c r="N20" s="113"/>
      <c r="O20" s="103"/>
      <c r="P20" s="108">
        <f t="shared" si="4"/>
        <v>0</v>
      </c>
      <c r="Q20" s="118">
        <f t="shared" si="5"/>
        <v>0</v>
      </c>
    </row>
    <row r="21" spans="1:17" x14ac:dyDescent="0.25">
      <c r="A21" s="1"/>
      <c r="B21" s="17">
        <v>14</v>
      </c>
      <c r="C21" s="18" t="s">
        <v>22</v>
      </c>
      <c r="D21" s="19"/>
      <c r="E21" s="20"/>
      <c r="F21" s="113"/>
      <c r="G21" s="103"/>
      <c r="H21" s="108">
        <f t="shared" si="0"/>
        <v>0</v>
      </c>
      <c r="I21" s="118">
        <f t="shared" si="1"/>
        <v>0</v>
      </c>
      <c r="J21" s="113"/>
      <c r="K21" s="103"/>
      <c r="L21" s="108">
        <f t="shared" si="2"/>
        <v>0</v>
      </c>
      <c r="M21" s="118">
        <f t="shared" si="3"/>
        <v>0</v>
      </c>
      <c r="N21" s="113"/>
      <c r="O21" s="103"/>
      <c r="P21" s="108">
        <f t="shared" si="4"/>
        <v>0</v>
      </c>
      <c r="Q21" s="118">
        <f t="shared" si="5"/>
        <v>0</v>
      </c>
    </row>
    <row r="22" spans="1:17" x14ac:dyDescent="0.25">
      <c r="A22" s="1"/>
      <c r="B22" s="17">
        <v>15</v>
      </c>
      <c r="C22" s="18" t="s">
        <v>17</v>
      </c>
      <c r="D22" s="19"/>
      <c r="E22" s="20"/>
      <c r="F22" s="113"/>
      <c r="G22" s="103"/>
      <c r="H22" s="108">
        <f t="shared" si="0"/>
        <v>0</v>
      </c>
      <c r="I22" s="118">
        <f t="shared" si="1"/>
        <v>0</v>
      </c>
      <c r="J22" s="113"/>
      <c r="K22" s="103"/>
      <c r="L22" s="108">
        <f t="shared" si="2"/>
        <v>0</v>
      </c>
      <c r="M22" s="118">
        <f t="shared" si="3"/>
        <v>0</v>
      </c>
      <c r="N22" s="113"/>
      <c r="O22" s="103"/>
      <c r="P22" s="108">
        <f t="shared" si="4"/>
        <v>0</v>
      </c>
      <c r="Q22" s="118">
        <f t="shared" si="5"/>
        <v>0</v>
      </c>
    </row>
    <row r="23" spans="1:17" x14ac:dyDescent="0.25">
      <c r="A23" s="1"/>
      <c r="B23" s="17">
        <v>16</v>
      </c>
      <c r="C23" s="18" t="s">
        <v>18</v>
      </c>
      <c r="D23" s="19"/>
      <c r="E23" s="20"/>
      <c r="F23" s="113"/>
      <c r="G23" s="103"/>
      <c r="H23" s="109">
        <f t="shared" si="0"/>
        <v>0</v>
      </c>
      <c r="I23" s="118">
        <f t="shared" si="1"/>
        <v>0</v>
      </c>
      <c r="J23" s="113"/>
      <c r="K23" s="103"/>
      <c r="L23" s="109">
        <f t="shared" si="2"/>
        <v>0</v>
      </c>
      <c r="M23" s="118">
        <f t="shared" si="3"/>
        <v>0</v>
      </c>
      <c r="N23" s="113"/>
      <c r="O23" s="103"/>
      <c r="P23" s="109">
        <f t="shared" si="4"/>
        <v>0</v>
      </c>
      <c r="Q23" s="118">
        <f t="shared" si="5"/>
        <v>0</v>
      </c>
    </row>
    <row r="24" spans="1:17" x14ac:dyDescent="0.25">
      <c r="A24" s="1"/>
      <c r="B24" s="17">
        <v>17</v>
      </c>
      <c r="C24" s="18" t="s">
        <v>19</v>
      </c>
      <c r="D24" s="19"/>
      <c r="E24" s="20"/>
      <c r="F24" s="114"/>
      <c r="G24" s="103"/>
      <c r="H24" s="110">
        <f t="shared" si="0"/>
        <v>0</v>
      </c>
      <c r="I24" s="119">
        <f t="shared" si="1"/>
        <v>0</v>
      </c>
      <c r="J24" s="114"/>
      <c r="K24" s="103"/>
      <c r="L24" s="110">
        <f t="shared" si="2"/>
        <v>0</v>
      </c>
      <c r="M24" s="119">
        <f t="shared" si="3"/>
        <v>0</v>
      </c>
      <c r="N24" s="114"/>
      <c r="O24" s="103"/>
      <c r="P24" s="110">
        <f t="shared" si="4"/>
        <v>0</v>
      </c>
      <c r="Q24" s="119">
        <f t="shared" si="5"/>
        <v>0</v>
      </c>
    </row>
    <row r="25" spans="1:17" ht="15.75" thickBot="1" x14ac:dyDescent="0.3">
      <c r="A25" s="1"/>
      <c r="B25" s="25">
        <v>18</v>
      </c>
      <c r="C25" s="26" t="s">
        <v>23</v>
      </c>
      <c r="D25" s="27"/>
      <c r="E25" s="28"/>
      <c r="F25" s="115">
        <f t="shared" ref="F25:Q25" si="6">SUM(F7:F24)</f>
        <v>0</v>
      </c>
      <c r="G25" s="105">
        <f t="shared" si="6"/>
        <v>0</v>
      </c>
      <c r="H25" s="101">
        <f t="shared" si="6"/>
        <v>0</v>
      </c>
      <c r="I25" s="120">
        <f t="shared" si="6"/>
        <v>0</v>
      </c>
      <c r="J25" s="115">
        <f t="shared" si="6"/>
        <v>0</v>
      </c>
      <c r="K25" s="105">
        <f t="shared" si="6"/>
        <v>0</v>
      </c>
      <c r="L25" s="101">
        <f t="shared" si="6"/>
        <v>0</v>
      </c>
      <c r="M25" s="120">
        <f t="shared" si="6"/>
        <v>0</v>
      </c>
      <c r="N25" s="115">
        <f t="shared" si="6"/>
        <v>0</v>
      </c>
      <c r="O25" s="105">
        <f t="shared" si="6"/>
        <v>0</v>
      </c>
      <c r="P25" s="101">
        <f t="shared" si="6"/>
        <v>0</v>
      </c>
      <c r="Q25" s="120">
        <f t="shared" si="6"/>
        <v>0</v>
      </c>
    </row>
    <row r="26" spans="1:17" ht="15.75" thickBot="1" x14ac:dyDescent="0.3">
      <c r="A26" s="1"/>
      <c r="B26" s="40">
        <v>19</v>
      </c>
      <c r="C26" s="41" t="s">
        <v>27</v>
      </c>
      <c r="D26" s="42"/>
      <c r="E26" s="43"/>
      <c r="F26" s="116"/>
      <c r="G26" s="103"/>
      <c r="H26" s="111">
        <f>F26*G26</f>
        <v>0</v>
      </c>
      <c r="I26" s="121">
        <f>F26+H26</f>
        <v>0</v>
      </c>
      <c r="J26" s="116"/>
      <c r="K26" s="103"/>
      <c r="L26" s="111">
        <f>J26*K26</f>
        <v>0</v>
      </c>
      <c r="M26" s="121">
        <f>J26+L26</f>
        <v>0</v>
      </c>
      <c r="N26" s="116"/>
      <c r="O26" s="103"/>
      <c r="P26" s="111">
        <f>N26*O26</f>
        <v>0</v>
      </c>
      <c r="Q26" s="121">
        <f>N26+P26</f>
        <v>0</v>
      </c>
    </row>
    <row r="27" spans="1:17" ht="42.75" customHeight="1" thickBot="1" x14ac:dyDescent="0.3">
      <c r="A27" s="1"/>
      <c r="B27" s="33">
        <v>20</v>
      </c>
      <c r="C27" s="34" t="s">
        <v>28</v>
      </c>
      <c r="D27" s="35"/>
      <c r="E27" s="36"/>
      <c r="F27" s="106">
        <f>SUM(F25:F26)</f>
        <v>0</v>
      </c>
      <c r="G27" s="106">
        <f>SUM(G25:G26)</f>
        <v>0</v>
      </c>
      <c r="H27" s="106">
        <f>SUM(H25:H26)</f>
        <v>0</v>
      </c>
      <c r="I27" s="122">
        <f>I25++I26</f>
        <v>0</v>
      </c>
      <c r="J27" s="106">
        <f>SUM(J25:J26)</f>
        <v>0</v>
      </c>
      <c r="K27" s="106">
        <f>SUM(K25:K26)</f>
        <v>0</v>
      </c>
      <c r="L27" s="106">
        <f>SUM(L25:L26)</f>
        <v>0</v>
      </c>
      <c r="M27" s="122">
        <f>M25++M26</f>
        <v>0</v>
      </c>
      <c r="N27" s="106">
        <f>SUM(N25:N26)</f>
        <v>0</v>
      </c>
      <c r="O27" s="106">
        <f>SUM(O25:O26)</f>
        <v>0</v>
      </c>
      <c r="P27" s="106">
        <f>SUM(P25:P26)</f>
        <v>0</v>
      </c>
      <c r="Q27" s="122">
        <f>Q25++Q26</f>
        <v>0</v>
      </c>
    </row>
    <row r="28" spans="1:17" ht="15.75" thickBot="1" x14ac:dyDescent="0.3">
      <c r="A28" s="1"/>
      <c r="B28" s="31"/>
      <c r="C28" s="26"/>
      <c r="D28" s="32"/>
      <c r="E28" s="28"/>
      <c r="F28" s="61"/>
      <c r="G28" s="61"/>
      <c r="H28" s="61"/>
      <c r="I28" s="46"/>
      <c r="J28" s="46"/>
      <c r="K28" s="46"/>
      <c r="L28" s="46"/>
      <c r="M28" s="47"/>
      <c r="N28" s="62"/>
      <c r="O28" s="62"/>
      <c r="P28" s="62"/>
      <c r="Q28" s="48"/>
    </row>
    <row r="29" spans="1:17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1" spans="1:17" x14ac:dyDescent="0.25">
      <c r="B31" t="s">
        <v>62</v>
      </c>
    </row>
    <row r="32" spans="1:17" x14ac:dyDescent="0.25">
      <c r="B32" s="147"/>
      <c r="C32" s="147"/>
    </row>
  </sheetData>
  <mergeCells count="12">
    <mergeCell ref="B1:I1"/>
    <mergeCell ref="B2:I2"/>
    <mergeCell ref="F5:F6"/>
    <mergeCell ref="F3:I4"/>
    <mergeCell ref="B32:C32"/>
    <mergeCell ref="G5:G6"/>
    <mergeCell ref="J3:M4"/>
    <mergeCell ref="N3:Q4"/>
    <mergeCell ref="J5:J6"/>
    <mergeCell ref="K5:K6"/>
    <mergeCell ref="N5:N6"/>
    <mergeCell ref="O5:O6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02C343BA-D45F-457E-95B8-9DF2EF38D91E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I28:L28 I7:I27</xm:sqref>
        </x14:conditionalFormatting>
        <x14:conditionalFormatting xmlns:xm="http://schemas.microsoft.com/office/excel/2006/main">
          <x14:cfRule type="expression" priority="5" id="{B36C6DF9-5142-46C5-A3E6-4BC68EBC6602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F7:F25</xm:sqref>
        </x14:conditionalFormatting>
        <x14:conditionalFormatting xmlns:xm="http://schemas.microsoft.com/office/excel/2006/main">
          <x14:cfRule type="expression" priority="4" id="{3008AE62-6180-4E57-A53B-9491B5D8DB33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M7:M27</xm:sqref>
        </x14:conditionalFormatting>
        <x14:conditionalFormatting xmlns:xm="http://schemas.microsoft.com/office/excel/2006/main">
          <x14:cfRule type="expression" priority="3" id="{68973707-9977-4FA2-804F-B2E6C4BB6C03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J7:J25</xm:sqref>
        </x14:conditionalFormatting>
        <x14:conditionalFormatting xmlns:xm="http://schemas.microsoft.com/office/excel/2006/main">
          <x14:cfRule type="expression" priority="2" id="{23E56B80-8709-4B38-8AB5-779ED34663B2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Q7:Q27</xm:sqref>
        </x14:conditionalFormatting>
        <x14:conditionalFormatting xmlns:xm="http://schemas.microsoft.com/office/excel/2006/main">
          <x14:cfRule type="expression" priority="1" id="{34015422-690D-499C-8346-B3AAAB52A60E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N7:N25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10"/>
  <sheetViews>
    <sheetView workbookViewId="0">
      <selection activeCell="E17" sqref="E17"/>
    </sheetView>
  </sheetViews>
  <sheetFormatPr defaultRowHeight="15" x14ac:dyDescent="0.25"/>
  <cols>
    <col min="2" max="2" width="25.5703125" customWidth="1"/>
    <col min="3" max="3" width="32.42578125" customWidth="1"/>
    <col min="4" max="4" width="19.28515625" customWidth="1"/>
    <col min="5" max="5" width="19" customWidth="1"/>
    <col min="6" max="6" width="19" style="55" customWidth="1"/>
    <col min="7" max="7" width="18.5703125" customWidth="1"/>
  </cols>
  <sheetData>
    <row r="2" spans="2:7" ht="15.75" thickBot="1" x14ac:dyDescent="0.3"/>
    <row r="3" spans="2:7" ht="15.75" thickBot="1" x14ac:dyDescent="0.3">
      <c r="B3" s="49"/>
      <c r="C3" s="49"/>
      <c r="D3" s="49" t="s">
        <v>35</v>
      </c>
      <c r="E3" s="49" t="s">
        <v>36</v>
      </c>
      <c r="F3" s="49" t="s">
        <v>37</v>
      </c>
      <c r="G3" s="149" t="s">
        <v>34</v>
      </c>
    </row>
    <row r="4" spans="2:7" ht="30.75" thickBot="1" x14ac:dyDescent="0.3">
      <c r="B4" s="49"/>
      <c r="C4" s="50" t="s">
        <v>31</v>
      </c>
      <c r="D4" s="51">
        <v>249500</v>
      </c>
      <c r="E4" s="51">
        <v>249500</v>
      </c>
      <c r="F4" s="51">
        <v>249500</v>
      </c>
      <c r="G4" s="150"/>
    </row>
    <row r="5" spans="2:7" ht="16.5" customHeight="1" thickBot="1" x14ac:dyDescent="0.3">
      <c r="B5" s="148" t="s">
        <v>32</v>
      </c>
      <c r="C5" s="49" t="s">
        <v>26</v>
      </c>
      <c r="D5" s="53"/>
      <c r="E5" s="53"/>
      <c r="F5" s="53"/>
      <c r="G5" s="52">
        <f>(D5+E5+F5)/3</f>
        <v>0</v>
      </c>
    </row>
    <row r="6" spans="2:7" ht="15.75" thickBot="1" x14ac:dyDescent="0.3">
      <c r="B6" s="148"/>
      <c r="C6" s="49" t="s">
        <v>30</v>
      </c>
      <c r="D6" s="53"/>
      <c r="E6" s="53"/>
      <c r="F6" s="53"/>
      <c r="G6" s="52">
        <f t="shared" ref="G6:G7" si="0">(D6+E6+F6)/3</f>
        <v>0</v>
      </c>
    </row>
    <row r="7" spans="2:7" ht="15.75" thickBot="1" x14ac:dyDescent="0.3">
      <c r="B7" s="148"/>
      <c r="C7" s="49" t="s">
        <v>33</v>
      </c>
      <c r="D7" s="53"/>
      <c r="E7" s="53"/>
      <c r="F7" s="53"/>
      <c r="G7" s="52">
        <f t="shared" si="0"/>
        <v>0</v>
      </c>
    </row>
    <row r="9" spans="2:7" ht="15.75" thickBot="1" x14ac:dyDescent="0.3"/>
    <row r="10" spans="2:7" ht="60.75" thickBot="1" x14ac:dyDescent="0.3">
      <c r="C10" s="58" t="s">
        <v>63</v>
      </c>
      <c r="D10" s="54">
        <f>('Přechodná vozidla'!I27*G5)+('Přechodná vozidla'!M27*G6)+('Přechodná vozidla'!Q27*G7)/100</f>
        <v>0</v>
      </c>
    </row>
  </sheetData>
  <mergeCells count="2">
    <mergeCell ref="B5:B7"/>
    <mergeCell ref="G3:G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2"/>
  <sheetViews>
    <sheetView workbookViewId="0">
      <selection activeCell="B32" sqref="B32:C32"/>
    </sheetView>
  </sheetViews>
  <sheetFormatPr defaultRowHeight="15" x14ac:dyDescent="0.25"/>
  <cols>
    <col min="2" max="2" width="13.5703125" customWidth="1"/>
    <col min="3" max="3" width="50.140625" customWidth="1"/>
    <col min="4" max="4" width="15.28515625" customWidth="1"/>
    <col min="5" max="5" width="10" customWidth="1"/>
    <col min="6" max="6" width="17.28515625" style="55" customWidth="1"/>
    <col min="7" max="7" width="22.85546875" style="55" customWidth="1"/>
    <col min="8" max="8" width="19.7109375" style="55" customWidth="1"/>
    <col min="9" max="9" width="28.42578125" customWidth="1"/>
  </cols>
  <sheetData>
    <row r="1" spans="1:10" x14ac:dyDescent="0.25">
      <c r="A1" s="1"/>
      <c r="B1" s="143" t="s">
        <v>25</v>
      </c>
      <c r="C1" s="144"/>
      <c r="D1" s="144"/>
      <c r="E1" s="144"/>
      <c r="F1" s="144"/>
      <c r="G1" s="144"/>
      <c r="H1" s="144"/>
      <c r="I1" s="144"/>
      <c r="J1" s="2"/>
    </row>
    <row r="2" spans="1:10" x14ac:dyDescent="0.25">
      <c r="A2" s="1"/>
      <c r="B2" s="134"/>
      <c r="C2" s="134"/>
      <c r="D2" s="134"/>
      <c r="E2" s="134"/>
      <c r="F2" s="134"/>
      <c r="G2" s="134"/>
      <c r="H2" s="134"/>
      <c r="I2" s="134"/>
      <c r="J2" s="2"/>
    </row>
    <row r="3" spans="1:10" x14ac:dyDescent="0.25">
      <c r="A3" s="1"/>
      <c r="B3" s="3" t="s">
        <v>0</v>
      </c>
      <c r="C3" s="1"/>
      <c r="E3" s="3" t="s">
        <v>24</v>
      </c>
      <c r="F3" s="3"/>
      <c r="G3" s="3"/>
      <c r="H3" s="3"/>
      <c r="I3" s="1"/>
      <c r="J3" s="2"/>
    </row>
    <row r="4" spans="1:10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2"/>
    </row>
    <row r="5" spans="1:10" ht="26.25" x14ac:dyDescent="0.25">
      <c r="A5" s="4"/>
      <c r="B5" s="5" t="s">
        <v>1</v>
      </c>
      <c r="C5" s="6" t="s">
        <v>2</v>
      </c>
      <c r="D5" s="6"/>
      <c r="E5" s="6" t="s">
        <v>3</v>
      </c>
      <c r="F5" s="140" t="s">
        <v>50</v>
      </c>
      <c r="G5" s="140" t="s">
        <v>56</v>
      </c>
      <c r="H5" s="45" t="s">
        <v>57</v>
      </c>
      <c r="I5" s="123" t="s">
        <v>64</v>
      </c>
      <c r="J5" s="7"/>
    </row>
    <row r="6" spans="1:10" ht="15.75" thickBot="1" x14ac:dyDescent="0.3">
      <c r="A6" s="8"/>
      <c r="B6" s="9"/>
      <c r="C6" s="10"/>
      <c r="D6" s="10"/>
      <c r="E6" s="10"/>
      <c r="F6" s="141"/>
      <c r="G6" s="142"/>
      <c r="H6" s="77"/>
      <c r="I6" s="124" t="s">
        <v>4</v>
      </c>
      <c r="J6" s="11"/>
    </row>
    <row r="7" spans="1:10" ht="15.75" thickTop="1" x14ac:dyDescent="0.25">
      <c r="A7" s="1"/>
      <c r="B7" s="12">
        <v>1</v>
      </c>
      <c r="C7" s="13" t="s">
        <v>5</v>
      </c>
      <c r="D7" s="14"/>
      <c r="E7" s="15"/>
      <c r="F7" s="112"/>
      <c r="G7" s="102"/>
      <c r="H7" s="107">
        <f>F7*G7</f>
        <v>0</v>
      </c>
      <c r="I7" s="125">
        <f>F7+H7</f>
        <v>0</v>
      </c>
      <c r="J7" s="16"/>
    </row>
    <row r="8" spans="1:10" x14ac:dyDescent="0.25">
      <c r="A8" s="1"/>
      <c r="B8" s="17">
        <v>2</v>
      </c>
      <c r="C8" s="18" t="s">
        <v>6</v>
      </c>
      <c r="D8" s="37"/>
      <c r="E8" s="20"/>
      <c r="F8" s="113"/>
      <c r="G8" s="103"/>
      <c r="H8" s="108">
        <f t="shared" ref="H8:H24" si="0">F8*G8</f>
        <v>0</v>
      </c>
      <c r="I8" s="125">
        <f t="shared" ref="I8:I24" si="1">F8+H8</f>
        <v>0</v>
      </c>
      <c r="J8" s="16"/>
    </row>
    <row r="9" spans="1:10" x14ac:dyDescent="0.25">
      <c r="A9" s="1"/>
      <c r="B9" s="17">
        <v>3</v>
      </c>
      <c r="C9" s="18" t="s">
        <v>20</v>
      </c>
      <c r="D9" s="37"/>
      <c r="E9" s="20"/>
      <c r="F9" s="113"/>
      <c r="G9" s="103"/>
      <c r="H9" s="108">
        <f t="shared" si="0"/>
        <v>0</v>
      </c>
      <c r="I9" s="125">
        <f t="shared" si="1"/>
        <v>0</v>
      </c>
      <c r="J9" s="16"/>
    </row>
    <row r="10" spans="1:10" x14ac:dyDescent="0.25">
      <c r="A10" s="1"/>
      <c r="B10" s="21">
        <v>4</v>
      </c>
      <c r="C10" s="34" t="s">
        <v>7</v>
      </c>
      <c r="D10" s="22"/>
      <c r="E10" s="38" t="s">
        <v>8</v>
      </c>
      <c r="F10" s="113"/>
      <c r="G10" s="103"/>
      <c r="H10" s="108">
        <f t="shared" si="0"/>
        <v>0</v>
      </c>
      <c r="I10" s="125">
        <f t="shared" si="1"/>
        <v>0</v>
      </c>
      <c r="J10" s="16"/>
    </row>
    <row r="11" spans="1:10" x14ac:dyDescent="0.25">
      <c r="A11" s="1"/>
      <c r="B11" s="23">
        <v>5</v>
      </c>
      <c r="C11" s="30"/>
      <c r="D11" s="24"/>
      <c r="E11" s="39" t="s">
        <v>9</v>
      </c>
      <c r="F11" s="113"/>
      <c r="G11" s="103"/>
      <c r="H11" s="108">
        <f t="shared" si="0"/>
        <v>0</v>
      </c>
      <c r="I11" s="125">
        <f t="shared" si="1"/>
        <v>0</v>
      </c>
      <c r="J11" s="16"/>
    </row>
    <row r="12" spans="1:10" x14ac:dyDescent="0.25">
      <c r="A12" s="1"/>
      <c r="B12" s="17">
        <v>6</v>
      </c>
      <c r="C12" s="18" t="s">
        <v>10</v>
      </c>
      <c r="D12" s="37"/>
      <c r="E12" s="20"/>
      <c r="F12" s="113"/>
      <c r="G12" s="103"/>
      <c r="H12" s="108">
        <f t="shared" si="0"/>
        <v>0</v>
      </c>
      <c r="I12" s="125">
        <f t="shared" si="1"/>
        <v>0</v>
      </c>
      <c r="J12" s="16"/>
    </row>
    <row r="13" spans="1:10" x14ac:dyDescent="0.25">
      <c r="A13" s="1"/>
      <c r="B13" s="21">
        <v>7</v>
      </c>
      <c r="C13" s="34" t="s">
        <v>21</v>
      </c>
      <c r="D13" s="22"/>
      <c r="E13" s="38" t="s">
        <v>11</v>
      </c>
      <c r="F13" s="113"/>
      <c r="G13" s="104"/>
      <c r="H13" s="108">
        <f t="shared" si="0"/>
        <v>0</v>
      </c>
      <c r="I13" s="125">
        <f t="shared" si="1"/>
        <v>0</v>
      </c>
      <c r="J13" s="16"/>
    </row>
    <row r="14" spans="1:10" x14ac:dyDescent="0.25">
      <c r="A14" s="1"/>
      <c r="B14" s="23">
        <v>8</v>
      </c>
      <c r="C14" s="30"/>
      <c r="D14" s="24"/>
      <c r="E14" s="39" t="s">
        <v>9</v>
      </c>
      <c r="F14" s="113"/>
      <c r="G14" s="104"/>
      <c r="H14" s="108">
        <f t="shared" si="0"/>
        <v>0</v>
      </c>
      <c r="I14" s="125">
        <f t="shared" si="1"/>
        <v>0</v>
      </c>
      <c r="J14" s="16"/>
    </row>
    <row r="15" spans="1:10" x14ac:dyDescent="0.25">
      <c r="A15" s="1"/>
      <c r="B15" s="21">
        <v>9</v>
      </c>
      <c r="C15" s="34" t="s">
        <v>12</v>
      </c>
      <c r="D15" s="22"/>
      <c r="E15" s="38" t="s">
        <v>11</v>
      </c>
      <c r="F15" s="113"/>
      <c r="G15" s="104"/>
      <c r="H15" s="108">
        <f t="shared" si="0"/>
        <v>0</v>
      </c>
      <c r="I15" s="125">
        <f t="shared" si="1"/>
        <v>0</v>
      </c>
      <c r="J15" s="16"/>
    </row>
    <row r="16" spans="1:10" x14ac:dyDescent="0.25">
      <c r="A16" s="1"/>
      <c r="B16" s="23"/>
      <c r="C16" s="30"/>
      <c r="D16" s="24"/>
      <c r="E16" s="39" t="s">
        <v>9</v>
      </c>
      <c r="F16" s="113"/>
      <c r="G16" s="104"/>
      <c r="H16" s="108">
        <f t="shared" si="0"/>
        <v>0</v>
      </c>
      <c r="I16" s="125">
        <f t="shared" si="1"/>
        <v>0</v>
      </c>
      <c r="J16" s="16"/>
    </row>
    <row r="17" spans="1:10" x14ac:dyDescent="0.25">
      <c r="A17" s="1"/>
      <c r="B17" s="17">
        <v>10</v>
      </c>
      <c r="C17" s="18" t="s">
        <v>13</v>
      </c>
      <c r="D17" s="19"/>
      <c r="E17" s="20"/>
      <c r="F17" s="113"/>
      <c r="G17" s="103"/>
      <c r="H17" s="108">
        <f t="shared" si="0"/>
        <v>0</v>
      </c>
      <c r="I17" s="125">
        <f t="shared" si="1"/>
        <v>0</v>
      </c>
      <c r="J17" s="16"/>
    </row>
    <row r="18" spans="1:10" x14ac:dyDescent="0.25">
      <c r="A18" s="1"/>
      <c r="B18" s="17">
        <v>11</v>
      </c>
      <c r="C18" s="18" t="s">
        <v>14</v>
      </c>
      <c r="D18" s="19"/>
      <c r="E18" s="20"/>
      <c r="F18" s="113"/>
      <c r="G18" s="103"/>
      <c r="H18" s="108">
        <f t="shared" si="0"/>
        <v>0</v>
      </c>
      <c r="I18" s="125">
        <f t="shared" si="1"/>
        <v>0</v>
      </c>
      <c r="J18" s="16"/>
    </row>
    <row r="19" spans="1:10" x14ac:dyDescent="0.25">
      <c r="A19" s="1"/>
      <c r="B19" s="17">
        <v>12</v>
      </c>
      <c r="C19" s="18" t="s">
        <v>15</v>
      </c>
      <c r="D19" s="19"/>
      <c r="E19" s="20"/>
      <c r="F19" s="113"/>
      <c r="G19" s="103"/>
      <c r="H19" s="108">
        <f t="shared" si="0"/>
        <v>0</v>
      </c>
      <c r="I19" s="125">
        <f t="shared" si="1"/>
        <v>0</v>
      </c>
      <c r="J19" s="16"/>
    </row>
    <row r="20" spans="1:10" x14ac:dyDescent="0.25">
      <c r="A20" s="1"/>
      <c r="B20" s="17">
        <v>13</v>
      </c>
      <c r="C20" s="18" t="s">
        <v>16</v>
      </c>
      <c r="D20" s="19"/>
      <c r="E20" s="20"/>
      <c r="F20" s="113"/>
      <c r="G20" s="103"/>
      <c r="H20" s="108">
        <f t="shared" si="0"/>
        <v>0</v>
      </c>
      <c r="I20" s="125">
        <f t="shared" si="1"/>
        <v>0</v>
      </c>
      <c r="J20" s="16"/>
    </row>
    <row r="21" spans="1:10" x14ac:dyDescent="0.25">
      <c r="A21" s="1"/>
      <c r="B21" s="17">
        <v>14</v>
      </c>
      <c r="C21" s="18" t="s">
        <v>22</v>
      </c>
      <c r="D21" s="19"/>
      <c r="E21" s="20"/>
      <c r="F21" s="113"/>
      <c r="G21" s="103"/>
      <c r="H21" s="108">
        <f t="shared" si="0"/>
        <v>0</v>
      </c>
      <c r="I21" s="125">
        <f t="shared" si="1"/>
        <v>0</v>
      </c>
      <c r="J21" s="16"/>
    </row>
    <row r="22" spans="1:10" x14ac:dyDescent="0.25">
      <c r="A22" s="1"/>
      <c r="B22" s="17">
        <v>15</v>
      </c>
      <c r="C22" s="18" t="s">
        <v>17</v>
      </c>
      <c r="D22" s="19"/>
      <c r="E22" s="20"/>
      <c r="F22" s="113"/>
      <c r="G22" s="103"/>
      <c r="H22" s="108">
        <f t="shared" si="0"/>
        <v>0</v>
      </c>
      <c r="I22" s="125">
        <f t="shared" si="1"/>
        <v>0</v>
      </c>
      <c r="J22" s="16"/>
    </row>
    <row r="23" spans="1:10" x14ac:dyDescent="0.25">
      <c r="A23" s="1"/>
      <c r="B23" s="17">
        <v>16</v>
      </c>
      <c r="C23" s="18" t="s">
        <v>18</v>
      </c>
      <c r="D23" s="19"/>
      <c r="E23" s="20"/>
      <c r="F23" s="113"/>
      <c r="G23" s="103"/>
      <c r="H23" s="109">
        <f t="shared" si="0"/>
        <v>0</v>
      </c>
      <c r="I23" s="125">
        <f t="shared" si="1"/>
        <v>0</v>
      </c>
      <c r="J23" s="16"/>
    </row>
    <row r="24" spans="1:10" x14ac:dyDescent="0.25">
      <c r="A24" s="1"/>
      <c r="B24" s="17">
        <v>17</v>
      </c>
      <c r="C24" s="18" t="s">
        <v>19</v>
      </c>
      <c r="D24" s="19"/>
      <c r="E24" s="20"/>
      <c r="F24" s="114"/>
      <c r="G24" s="103"/>
      <c r="H24" s="110">
        <f t="shared" si="0"/>
        <v>0</v>
      </c>
      <c r="I24" s="125">
        <f t="shared" si="1"/>
        <v>0</v>
      </c>
      <c r="J24" s="16"/>
    </row>
    <row r="25" spans="1:10" ht="15.75" thickBot="1" x14ac:dyDescent="0.3">
      <c r="A25" s="1"/>
      <c r="B25" s="25">
        <v>18</v>
      </c>
      <c r="C25" s="26" t="s">
        <v>23</v>
      </c>
      <c r="D25" s="27"/>
      <c r="E25" s="28"/>
      <c r="F25" s="115">
        <f>SUM(F7:F24)</f>
        <v>0</v>
      </c>
      <c r="G25" s="105">
        <f>SUM(G7:G24)</f>
        <v>0</v>
      </c>
      <c r="H25" s="101">
        <f>SUM(H7:H24)</f>
        <v>0</v>
      </c>
      <c r="I25" s="126">
        <f>SUM(I7:I24)</f>
        <v>0</v>
      </c>
      <c r="J25" s="29"/>
    </row>
    <row r="26" spans="1:10" ht="15.75" thickBot="1" x14ac:dyDescent="0.3">
      <c r="A26" s="1"/>
      <c r="B26" s="33">
        <v>19</v>
      </c>
      <c r="C26" s="34" t="s">
        <v>27</v>
      </c>
      <c r="D26" s="35"/>
      <c r="E26" s="36"/>
      <c r="F26" s="116"/>
      <c r="G26" s="103"/>
      <c r="H26" s="111">
        <f>F26*G26</f>
        <v>0</v>
      </c>
      <c r="I26" s="127">
        <f>F26+H26</f>
        <v>0</v>
      </c>
      <c r="J26" s="29"/>
    </row>
    <row r="27" spans="1:10" ht="55.5" customHeight="1" thickBot="1" x14ac:dyDescent="0.3">
      <c r="A27" s="1"/>
      <c r="B27" s="33">
        <v>20</v>
      </c>
      <c r="C27" s="34" t="s">
        <v>28</v>
      </c>
      <c r="D27" s="35"/>
      <c r="E27" s="36"/>
      <c r="F27" s="106">
        <f>SUM(F25:F26)</f>
        <v>0</v>
      </c>
      <c r="G27" s="106">
        <f>SUM(G25:G26)</f>
        <v>0</v>
      </c>
      <c r="H27" s="106">
        <f>SUM(H25:H26)</f>
        <v>0</v>
      </c>
      <c r="I27" s="128">
        <f>I25++I26</f>
        <v>0</v>
      </c>
      <c r="J27" s="29"/>
    </row>
    <row r="28" spans="1:10" ht="15.75" thickBot="1" x14ac:dyDescent="0.3">
      <c r="A28" s="1"/>
      <c r="B28" s="31"/>
      <c r="C28" s="26"/>
      <c r="D28" s="32"/>
      <c r="E28" s="28"/>
      <c r="F28" s="61"/>
      <c r="G28" s="61"/>
      <c r="H28" s="61"/>
      <c r="I28" s="44"/>
      <c r="J28" s="2"/>
    </row>
    <row r="29" spans="1:10" x14ac:dyDescent="0.25">
      <c r="B29" s="1"/>
      <c r="C29" s="1"/>
      <c r="D29" s="1"/>
      <c r="E29" s="1"/>
      <c r="F29" s="1"/>
      <c r="G29" s="1"/>
      <c r="H29" s="1"/>
      <c r="I29" s="1"/>
    </row>
    <row r="31" spans="1:10" x14ac:dyDescent="0.25">
      <c r="B31" s="55" t="s">
        <v>62</v>
      </c>
      <c r="C31" s="55"/>
    </row>
    <row r="32" spans="1:10" x14ac:dyDescent="0.25">
      <c r="B32" s="147"/>
      <c r="C32" s="147"/>
    </row>
  </sheetData>
  <mergeCells count="5">
    <mergeCell ref="B2:I2"/>
    <mergeCell ref="B1:I1"/>
    <mergeCell ref="B32:C32"/>
    <mergeCell ref="G5:G6"/>
    <mergeCell ref="F5:F6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BE956C4B-A663-4796-A8C2-029EFF4B9769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I28</xm:sqref>
        </x14:conditionalFormatting>
        <x14:conditionalFormatting xmlns:xm="http://schemas.microsoft.com/office/excel/2006/main">
          <x14:cfRule type="expression" priority="2" id="{678BFFCD-8886-47B2-9021-BC0030A7BA8F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I7:I27</xm:sqref>
        </x14:conditionalFormatting>
        <x14:conditionalFormatting xmlns:xm="http://schemas.microsoft.com/office/excel/2006/main">
          <x14:cfRule type="expression" priority="1" id="{27EA2B98-6829-4F1F-BEBF-73AF862448D6}">
            <xm:f>#REF!&gt;'\Users\klimekm\AppData\Local\Temp\Temp1_PK_Dopravni obsluznost_ZD_P09_Vypocetni nastroje_2020-09-08 (2).zip\PK_Dopravni obsluznost_ZD_P09_Vypocetni nastroje_2020-09-08\[9.6_Chrudim_Vypocetni nastroj_2020-08-18.xlsx]NASTAVENI OBJEDNATELE'!#REF!</xm:f>
            <x14:dxf>
              <fill>
                <patternFill>
                  <bgColor rgb="FFFF0000"/>
                </patternFill>
              </fill>
            </x14:dxf>
          </x14:cfRule>
          <xm:sqref>F7:F25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Poměrové ukazatale</vt:lpstr>
      <vt:lpstr>Přechodná vozidla</vt:lpstr>
      <vt:lpstr>Nový CDV přechodných vozidel</vt:lpstr>
      <vt:lpstr>Nový CDV Elektrobusu</vt:lpstr>
    </vt:vector>
  </TitlesOfParts>
  <Company>Město Chrudim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Klimek Martin</dc:creator>
  <cp:lastModifiedBy>JUDr. Hana Němečková, advokátka</cp:lastModifiedBy>
  <dcterms:created xsi:type="dcterms:W3CDTF">2022-05-25T10:52:24Z</dcterms:created>
  <dcterms:modified xsi:type="dcterms:W3CDTF">2024-05-20T08:17:08Z</dcterms:modified>
</cp:coreProperties>
</file>