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esktop\LUKÁŠ\"/>
    </mc:Choice>
  </mc:AlternateContent>
  <bookViews>
    <workbookView xWindow="0" yWindow="0" windowWidth="0" windowHeight="0"/>
  </bookViews>
  <sheets>
    <sheet name="Rekapitulace stavby" sheetId="1" r:id="rId1"/>
    <sheet name="075-2021_1 - SO 101 Komun..." sheetId="2" r:id="rId2"/>
    <sheet name="075-2021_2 - Vedlejší roz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'075-2021_1 - SO 101 Komun...'!$C$86:$K$327</definedName>
    <definedName name="_xlnm.Print_Area" localSheetId="1">'075-2021_1 - SO 101 Komun...'!$C$4:$J$39,'075-2021_1 - SO 101 Komun...'!$C$45:$J$68,'075-2021_1 - SO 101 Komun...'!$C$74:$K$327</definedName>
    <definedName name="_xlnm.Print_Titles" localSheetId="1">'075-2021_1 - SO 101 Komun...'!$86:$86</definedName>
    <definedName name="_xlnm._FilterDatabase" localSheetId="2" hidden="1">'075-2021_2 - Vedlejší roz...'!$C$79:$K$97</definedName>
    <definedName name="_xlnm.Print_Area" localSheetId="2">'075-2021_2 - Vedlejší roz...'!$C$4:$J$39,'075-2021_2 - Vedlejší roz...'!$C$45:$J$61,'075-2021_2 - Vedlejší roz...'!$C$67:$K$97</definedName>
    <definedName name="_xlnm.Print_Titles" localSheetId="2">'075-2021_2 - Vedlejší roz...'!$79:$79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2" r="J37"/>
  <c r="J36"/>
  <c i="1" r="AY55"/>
  <c i="2" r="J35"/>
  <c i="1" r="AX55"/>
  <c i="2" r="BI326"/>
  <c r="BH326"/>
  <c r="BG326"/>
  <c r="BF326"/>
  <c r="T326"/>
  <c r="T325"/>
  <c r="R326"/>
  <c r="R325"/>
  <c r="P326"/>
  <c r="P325"/>
  <c r="BI323"/>
  <c r="BH323"/>
  <c r="BG323"/>
  <c r="BF323"/>
  <c r="T323"/>
  <c r="R323"/>
  <c r="P323"/>
  <c r="BI320"/>
  <c r="BH320"/>
  <c r="BG320"/>
  <c r="BF320"/>
  <c r="T320"/>
  <c r="R320"/>
  <c r="P320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6"/>
  <c r="BH286"/>
  <c r="BG286"/>
  <c r="BF286"/>
  <c r="T286"/>
  <c r="R286"/>
  <c r="P286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7"/>
  <c r="BH207"/>
  <c r="BG207"/>
  <c r="BF207"/>
  <c r="T207"/>
  <c r="R207"/>
  <c r="P207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49"/>
  <c r="BH149"/>
  <c r="BG149"/>
  <c r="BF149"/>
  <c r="T149"/>
  <c r="R149"/>
  <c r="P149"/>
  <c r="BI142"/>
  <c r="BH142"/>
  <c r="BG142"/>
  <c r="BF142"/>
  <c r="T142"/>
  <c r="R142"/>
  <c r="P142"/>
  <c r="BI135"/>
  <c r="BH135"/>
  <c r="BG135"/>
  <c r="BF135"/>
  <c r="T135"/>
  <c r="R135"/>
  <c r="P135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1" r="L50"/>
  <c r="AM50"/>
  <c r="AM49"/>
  <c r="L49"/>
  <c r="AM47"/>
  <c r="L47"/>
  <c r="L45"/>
  <c r="L44"/>
  <c i="2" r="BK292"/>
  <c r="BK242"/>
  <c r="BK197"/>
  <c r="BK142"/>
  <c r="BK105"/>
  <c r="BK247"/>
  <c r="J142"/>
  <c r="J298"/>
  <c r="BK259"/>
  <c r="J149"/>
  <c r="J273"/>
  <c r="BK174"/>
  <c i="3" r="BK93"/>
  <c r="J86"/>
  <c r="BK84"/>
  <c i="2" r="BK295"/>
  <c r="BK263"/>
  <c r="BK201"/>
  <c r="J135"/>
  <c r="BK281"/>
  <c r="J242"/>
  <c r="BK171"/>
  <c i="3" r="BK89"/>
  <c r="J94"/>
  <c r="J88"/>
  <c i="2" r="BK266"/>
  <c r="J231"/>
  <c r="BK149"/>
  <c r="BK121"/>
  <c r="J311"/>
  <c r="J249"/>
  <c r="BK180"/>
  <c r="J308"/>
  <c r="BK273"/>
  <c r="J197"/>
  <c r="J178"/>
  <c i="3" r="BK96"/>
  <c r="J89"/>
  <c r="J90"/>
  <c i="2" r="BK298"/>
  <c r="J222"/>
  <c r="J171"/>
  <c r="BK117"/>
  <c r="J320"/>
  <c r="J255"/>
  <c r="J188"/>
  <c r="BK326"/>
  <c r="J304"/>
  <c r="BK261"/>
  <c r="BK222"/>
  <c r="BK162"/>
  <c r="J117"/>
  <c r="BK94"/>
  <c r="BK275"/>
  <c r="BK251"/>
  <c r="J224"/>
  <c r="J121"/>
  <c i="3" r="BK94"/>
  <c r="BK90"/>
  <c r="J87"/>
  <c r="BK97"/>
  <c r="BK92"/>
  <c i="2" r="BK301"/>
  <c r="J259"/>
  <c r="J174"/>
  <c r="BK125"/>
  <c r="BK315"/>
  <c r="BK192"/>
  <c r="BK323"/>
  <c r="J266"/>
  <c r="J180"/>
  <c r="J326"/>
  <c r="BK231"/>
  <c r="J105"/>
  <c i="3" r="J85"/>
  <c r="BK91"/>
  <c i="1" r="AS54"/>
  <c i="2" r="BK188"/>
  <c i="3" r="J97"/>
  <c r="J84"/>
  <c i="2" r="BK286"/>
  <c r="J260"/>
  <c r="J214"/>
  <c r="BK102"/>
  <c r="J286"/>
  <c r="J201"/>
  <c r="BK320"/>
  <c r="J292"/>
  <c r="J247"/>
  <c r="J129"/>
  <c i="3" r="J92"/>
  <c r="BK83"/>
  <c r="BK95"/>
  <c i="2" r="J323"/>
  <c r="J261"/>
  <c r="J279"/>
  <c r="J263"/>
  <c r="BK218"/>
  <c r="BK167"/>
  <c r="BK90"/>
  <c r="J295"/>
  <c r="J207"/>
  <c r="BK311"/>
  <c r="J285"/>
  <c r="J228"/>
  <c r="J125"/>
  <c r="BK249"/>
  <c r="J218"/>
  <c i="3" r="J82"/>
  <c r="J93"/>
  <c r="J96"/>
  <c i="2" r="BK178"/>
  <c r="J281"/>
  <c r="BK255"/>
  <c r="J167"/>
  <c r="J102"/>
  <c r="BK258"/>
  <c r="BK228"/>
  <c r="BK98"/>
  <c i="3" r="J91"/>
  <c r="BK88"/>
  <c i="2" r="BK304"/>
  <c r="BK285"/>
  <c r="J256"/>
  <c r="J192"/>
  <c r="BK129"/>
  <c r="J94"/>
  <c r="BK224"/>
  <c r="J90"/>
  <c r="J301"/>
  <c r="BK256"/>
  <c r="BK156"/>
  <c r="J156"/>
  <c i="3" r="BK86"/>
  <c r="BK82"/>
  <c r="J83"/>
  <c i="2" r="J275"/>
  <c r="J258"/>
  <c r="BK207"/>
  <c r="BK135"/>
  <c r="J98"/>
  <c r="BK308"/>
  <c r="BK237"/>
  <c r="J162"/>
  <c r="J315"/>
  <c r="BK279"/>
  <c r="J251"/>
  <c r="BK260"/>
  <c r="J237"/>
  <c r="BK214"/>
  <c i="3" r="BK87"/>
  <c r="J95"/>
  <c r="BK85"/>
  <c i="2" l="1" r="BK89"/>
  <c r="J89"/>
  <c r="J61"/>
  <c r="T89"/>
  <c r="BK187"/>
  <c r="J187"/>
  <c r="J62"/>
  <c r="R187"/>
  <c r="P196"/>
  <c r="BK246"/>
  <c r="J246"/>
  <c r="J64"/>
  <c r="BK265"/>
  <c r="J265"/>
  <c r="J65"/>
  <c r="T265"/>
  <c r="R300"/>
  <c r="R89"/>
  <c r="P187"/>
  <c r="T187"/>
  <c r="R196"/>
  <c r="P246"/>
  <c r="T246"/>
  <c r="R265"/>
  <c r="P300"/>
  <c r="P89"/>
  <c r="BK196"/>
  <c r="J196"/>
  <c r="J63"/>
  <c r="T196"/>
  <c r="R246"/>
  <c r="P265"/>
  <c r="BK300"/>
  <c r="J300"/>
  <c r="J66"/>
  <c r="T300"/>
  <c i="3" r="BK81"/>
  <c r="J81"/>
  <c r="J60"/>
  <c r="P81"/>
  <c r="P80"/>
  <c i="1" r="AU56"/>
  <c i="3" r="R81"/>
  <c r="R80"/>
  <c r="T81"/>
  <c r="T80"/>
  <c i="2" r="BK325"/>
  <c r="J325"/>
  <c r="J67"/>
  <c i="3" r="E48"/>
  <c r="J52"/>
  <c r="F55"/>
  <c r="BE84"/>
  <c r="BE86"/>
  <c r="BE89"/>
  <c r="BE93"/>
  <c r="BE95"/>
  <c r="BE96"/>
  <c r="BE97"/>
  <c r="BE82"/>
  <c r="BE87"/>
  <c r="BE83"/>
  <c r="BE85"/>
  <c r="BE88"/>
  <c r="BE90"/>
  <c r="BE91"/>
  <c r="BE92"/>
  <c r="BE94"/>
  <c i="2" r="F55"/>
  <c r="BE90"/>
  <c r="BE94"/>
  <c r="BE105"/>
  <c r="BE121"/>
  <c r="BE135"/>
  <c r="BE142"/>
  <c r="BE171"/>
  <c r="BE178"/>
  <c r="BE192"/>
  <c r="BE197"/>
  <c r="BE201"/>
  <c r="BE218"/>
  <c r="BE256"/>
  <c r="J81"/>
  <c r="BE98"/>
  <c r="BE117"/>
  <c r="BE149"/>
  <c r="BE167"/>
  <c r="BE188"/>
  <c r="BE207"/>
  <c r="BE228"/>
  <c r="BE237"/>
  <c r="BE247"/>
  <c r="BE266"/>
  <c r="BE281"/>
  <c r="BE285"/>
  <c r="BE292"/>
  <c r="BE295"/>
  <c r="BE298"/>
  <c r="BE308"/>
  <c r="BE320"/>
  <c r="BE323"/>
  <c r="BE326"/>
  <c r="E48"/>
  <c r="BE102"/>
  <c r="BE125"/>
  <c r="BE129"/>
  <c r="BE156"/>
  <c r="BE214"/>
  <c r="BE242"/>
  <c r="BE162"/>
  <c r="BE174"/>
  <c r="BE180"/>
  <c r="BE222"/>
  <c r="BE224"/>
  <c r="BE231"/>
  <c r="BE249"/>
  <c r="BE251"/>
  <c r="BE255"/>
  <c r="BE258"/>
  <c r="BE259"/>
  <c r="BE260"/>
  <c r="BE261"/>
  <c r="BE263"/>
  <c r="BE273"/>
  <c r="BE275"/>
  <c r="BE279"/>
  <c r="BE286"/>
  <c r="BE301"/>
  <c r="BE304"/>
  <c r="BE311"/>
  <c r="BE315"/>
  <c r="J34"/>
  <c i="1" r="AW55"/>
  <c i="2" r="F34"/>
  <c i="1" r="BA55"/>
  <c i="3" r="F35"/>
  <c i="1" r="BB56"/>
  <c i="3" r="F37"/>
  <c i="1" r="BD56"/>
  <c i="2" r="F35"/>
  <c i="1" r="BB55"/>
  <c i="3" r="J34"/>
  <c i="1" r="AW56"/>
  <c i="2" r="F36"/>
  <c i="1" r="BC55"/>
  <c i="2" r="F37"/>
  <c i="1" r="BD55"/>
  <c i="3" r="F36"/>
  <c i="1" r="BC56"/>
  <c i="3" r="F34"/>
  <c i="1" r="BA56"/>
  <c i="2" l="1" r="P88"/>
  <c r="P87"/>
  <c i="1" r="AU55"/>
  <c i="2" r="T88"/>
  <c r="T87"/>
  <c r="R88"/>
  <c r="R87"/>
  <c r="BK88"/>
  <c r="BK87"/>
  <c r="J87"/>
  <c r="J59"/>
  <c i="3" r="BK80"/>
  <c r="J80"/>
  <c r="J59"/>
  <c i="1" r="BC54"/>
  <c r="AY54"/>
  <c i="3" r="J33"/>
  <c i="1" r="AV56"/>
  <c r="AT56"/>
  <c r="BA54"/>
  <c r="AW54"/>
  <c r="AK30"/>
  <c r="BD54"/>
  <c r="W33"/>
  <c i="2" r="J33"/>
  <c i="1" r="AV55"/>
  <c r="AT55"/>
  <c r="AU54"/>
  <c i="3" r="F33"/>
  <c i="1" r="AZ56"/>
  <c r="BB54"/>
  <c r="AX54"/>
  <c i="2" r="F33"/>
  <c i="1" r="AZ55"/>
  <c i="2" l="1" r="J88"/>
  <c r="J60"/>
  <c r="J30"/>
  <c i="1" r="AG55"/>
  <c r="AZ54"/>
  <c r="AV54"/>
  <c r="AK29"/>
  <c r="W32"/>
  <c r="W30"/>
  <c r="W31"/>
  <c i="3" r="J30"/>
  <c i="1" r="AG56"/>
  <c i="2" l="1" r="J39"/>
  <c i="3" r="J39"/>
  <c i="1" r="AN56"/>
  <c r="AN55"/>
  <c r="AG54"/>
  <c r="AK26"/>
  <c r="W29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<sst xmlns="http://schemas.openxmlformats.org/spreadsheetml/2006/main">
  <si>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</si>
  <si>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</si>
  <si>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</si>
  <si>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</si>
  <si>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</si>
  <si>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{c35c4ee1-6631-4028-b151-917bb4f8c674}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</si>
  <si>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</si>
  <si>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</si>
  <si>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</si>
  <si>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</si>
  <si>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</si>
  <si>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</si>
  <si>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</si>
  <si>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</si>
  <si>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075/2021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</si>
  <si>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</si>
  <si>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</si>
  <si>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Parkoviště ulice Požárníků, Chrudim</t>
  </si>
  <si>
    <t>KSO:</t>
  </si>
  <si>
    <t/>
  </si>
  <si>
    <t>CC-CZ:</t>
  </si>
  <si>
    <t>Místo:</t>
  </si>
  <si>
    <t>Chrudim</t>
  </si>
  <si>
    <t>Datum:</t>
  </si>
  <si>
    <t>18. 5. 2022</t>
  </si>
  <si>
    <t>Zadavatel:</t>
  </si>
  <si>
    <t>IČ:</t>
  </si>
  <si>
    <t>00270211</t>
  </si>
  <si>
    <t>Město Chrudim</t>
  </si>
  <si>
    <t>DIČ:</t>
  </si>
  <si>
    <t>CZ00270211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</si>
  <si>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</si>
  <si>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</si>
  <si>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</si>
  <si>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</si>
  <si>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</si>
  <si>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</si>
  <si>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</si>
  <si>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</si>
  <si>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</si>
  <si>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</si>
  <si>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</si>
  <si>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</si>
  <si>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</si>
  <si>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</si>
  <si>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</si>
  <si>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</si>
  <si>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</si>
  <si>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</si>
  <si>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</si>
  <si>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</si>
  <si>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</si>
  <si>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</si>
  <si>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</si>
  <si>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</si>
  <si>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</si>
  <si>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</si>
  <si>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</si>
  <si>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</si>
  <si>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</si>
  <si>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</si>
  <si>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</si>
  <si>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</si>
  <si>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</si>
  <si>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</si>
  <si>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</si>
  <si>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</si>
  <si>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</si>
  <si>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</si>
  <si>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</si>
  <si>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</si>
  <si>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</si>
  <si>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</si>
  <si>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</si>
  <si>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</si>
  <si>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</si>
  <si>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</si>
  <si>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</si>
  <si>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</si>
  <si>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</si>
  <si>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075/2021_1</t>
  </si>
  <si>
    <t>SO 101 Komunikace</t>
  </si>
  <si>
    <t>STA</t>
  </si>
  <si>
    <t>1</t>
  </si>
  <si>
    <t>{5b27e0bc-058c-470a-b869-edd71d32afa7}</t>
  </si>
  <si>
    <t>2</t>
  </si>
  <si>
    <t>075/2021_2</t>
  </si>
  <si>
    <t>Vedlejší rozpočtové náklady</t>
  </si>
  <si>
    <t>{4530332d-2b9c-486f-9760-0b8767aabb77}</t>
  </si>
  <si>
    <t>KRYCÍ LIST SOUPISU PRACÍ</t>
  </si>
  <si>
    <t>Objekt:</t>
  </si>
  <si>
    <t>075/2021_1 - SO 101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</si>
  <si>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</si>
  <si>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</si>
  <si>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</si>
  <si>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</si>
  <si>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</si>
  <si>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</si>
  <si>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</si>
  <si>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</si>
  <si>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</si>
  <si>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</si>
  <si>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</si>
  <si>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</si>
  <si>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</si>
  <si>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</si>
  <si>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</si>
  <si>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</si>
  <si>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</si>
  <si>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</si>
  <si>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</si>
  <si>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</si>
  <si>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</si>
  <si>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</si>
  <si>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</si>
  <si>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</si>
  <si>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</si>
  <si>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</si>
  <si>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</si>
  <si>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</si>
  <si>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</si>
  <si>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</si>
  <si>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</si>
  <si>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</si>
  <si>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</si>
  <si>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CS ÚRS 2022 01</t>
  </si>
  <si>
    <t>4</t>
  </si>
  <si>
    <t>-1283877670</t>
  </si>
  <si>
    <t>Online PSC</t>
  </si>
  <si>
    <t>https://podminky.urs.cz/item/CS_URS_2022_01/111301111</t>
  </si>
  <si>
    <t>VV</t>
  </si>
  <si>
    <t>"dle přílohy situace"</t>
  </si>
  <si>
    <t>"sejmutí drnu"96+67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</si>
  <si>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</si>
  <si>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</si>
  <si>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1875489546</t>
  </si>
  <si>
    <t>https://podminky.urs.cz/item/CS_URS_2022_01/113107330</t>
  </si>
  <si>
    <t>"beton pod popelnicemi"2</t>
  </si>
  <si>
    <t>3</t>
  </si>
  <si>
    <t>113154114</t>
  </si>
  <si>
    <t>Frézování živičného podkladu nebo krytu s naložením na dopravní prostředek plochy do 500 m2 bez překážek v trase pruhu šířky do 0,5 m, tloušťky vrstvy 100 mm</t>
  </si>
  <si>
    <t>597026392</t>
  </si>
  <si>
    <t>https://podminky.urs.cz/item/CS_URS_2022_01/113154114</t>
  </si>
  <si>
    <t>"frézování stávajícího krytu"330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</si>
  <si>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</si>
  <si>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</si>
  <si>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</si>
  <si>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1865692776</t>
  </si>
  <si>
    <t>https://podminky.urs.cz/item/CS_URS_2022_01/113202111</t>
  </si>
  <si>
    <t>"obruby silniční"47+35</t>
  </si>
  <si>
    <t>5</t>
  </si>
  <si>
    <t>122251104</t>
  </si>
  <si>
    <t>Odkopávky a prokopávky nezapažené strojně v hornině třídy těžitelnosti I skupiny 3 přes 100 do 500 m3</t>
  </si>
  <si>
    <t>m3</t>
  </si>
  <si>
    <t>-817617540</t>
  </si>
  <si>
    <t>https://podminky.urs.cz/item/CS_URS_2022_01/122251104</t>
  </si>
  <si>
    <t>"dle přílohy situace stavby a příčné řezy"</t>
  </si>
  <si>
    <t>"chodník"1*0,2</t>
  </si>
  <si>
    <t>"parkoviště"(70+59+12,5)*0,32</t>
  </si>
  <si>
    <t>"komunikace"(265+11)*0,32</t>
  </si>
  <si>
    <t>Mezisoučet</t>
  </si>
  <si>
    <t>"sanace chodník"1*0,2</t>
  </si>
  <si>
    <t>"sanace vjezdy"(70+59+12,5)*0,2</t>
  </si>
  <si>
    <t>"sanace komunikace"(265+11)*0,2</t>
  </si>
  <si>
    <t>Součet</t>
  </si>
  <si>
    <t>6</t>
  </si>
  <si>
    <t>133251101</t>
  </si>
  <si>
    <t>Hloubení nezapažených šachet strojně v hornině třídy těžitelnosti I skupiny 3 do 20 m3</t>
  </si>
  <si>
    <t>-1641818381</t>
  </si>
  <si>
    <t>https://podminky.urs.cz/item/CS_URS_2022_01/133251101</t>
  </si>
  <si>
    <t>"dle příloh Situace stavby a Vzorové příčné řezy"</t>
  </si>
  <si>
    <t>"výkop pro uliční vpusti"(0,75*0,75*1,5)*2</t>
  </si>
  <si>
    <t>7</t>
  </si>
  <si>
    <t>162702111</t>
  </si>
  <si>
    <t>Vodorovné přemístění drnu na suchu na vzdálenost přes 5000 do 6000 m</t>
  </si>
  <si>
    <t>377593952</t>
  </si>
  <si>
    <t>https://podminky.urs.cz/item/CS_URS_2022_01/162702111</t>
  </si>
  <si>
    <t>8</t>
  </si>
  <si>
    <t>162702119</t>
  </si>
  <si>
    <t>Vodorovné přemístění drnu na suchu Příplatek k ceně za každých dalších i započatých 1000 m</t>
  </si>
  <si>
    <t>-714114680</t>
  </si>
  <si>
    <t>https://podminky.urs.cz/item/CS_URS_2022_01/162702119</t>
  </si>
  <si>
    <t>"na skládku do 13km"</t>
  </si>
  <si>
    <t>163*7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</si>
  <si>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</si>
  <si>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</si>
  <si>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</si>
  <si>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-648693620</t>
  </si>
  <si>
    <t>https://podminky.urs.cz/item/CS_URS_2022_01/162751117</t>
  </si>
  <si>
    <t>"šachty"1,688</t>
  </si>
  <si>
    <t>"odkopávky"133,8</t>
  </si>
  <si>
    <t>"sanace"83,7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</si>
  <si>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</si>
  <si>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</si>
  <si>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</si>
  <si>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1387626106</t>
  </si>
  <si>
    <t>https://podminky.urs.cz/item/CS_URS_2022_01/162751119</t>
  </si>
  <si>
    <t>"šachty"1,688*3</t>
  </si>
  <si>
    <t>"odkopávky"133,8*3</t>
  </si>
  <si>
    <t>"sanace"83,7*3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</si>
  <si>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</si>
  <si>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</si>
  <si>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</si>
  <si>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</si>
  <si>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-1972778636</t>
  </si>
  <si>
    <t>https://podminky.urs.cz/item/CS_URS_2022_01/171201231</t>
  </si>
  <si>
    <t>"šachty"1,688*1,8</t>
  </si>
  <si>
    <t>"odkopávky"133,8*1,8</t>
  </si>
  <si>
    <t>"sanace"83,7*1,8</t>
  </si>
  <si>
    <t>"drn"163*0,1*1,8</t>
  </si>
  <si>
    <t>12</t>
  </si>
  <si>
    <t>171251201</t>
  </si>
  <si>
    <t>Uložení sypaniny na skládky nebo meziskládky bez hutnění s upravením uložené sypaniny do předepsaného tvaru</t>
  </si>
  <si>
    <t>-417433055</t>
  </si>
  <si>
    <t>https://podminky.urs.cz/item/CS_URS_2022_01/171251201</t>
  </si>
  <si>
    <t>"drn"163*0,1</t>
  </si>
  <si>
    <t>13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</si>
  <si>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</si>
  <si>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</si>
  <si>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-1227330772</t>
  </si>
  <si>
    <t>https://podminky.urs.cz/item/CS_URS_2022_01/175151201</t>
  </si>
  <si>
    <t>"obsypání UV"0,5*2</t>
  </si>
  <si>
    <t>"zásyp starých UV"1,688</t>
  </si>
  <si>
    <t>14</t>
  </si>
  <si>
    <t>M</t>
  </si>
  <si>
    <t>58331200</t>
  </si>
  <si>
    <t>štěrkopísek netříděný</t>
  </si>
  <si>
    <t>-1268412174</t>
  </si>
  <si>
    <t>"obsypání UV"0,5*2*1,8</t>
  </si>
  <si>
    <t>"zásyp starých UV"1,688*1,8</t>
  </si>
  <si>
    <t>181351003</t>
  </si>
  <si>
    <t>Rozprostření a urovnání ornice v rovině nebo ve svahu sklonu do 1:5 strojně při souvislé ploše do 100 m2, tl. vrstvy do 200 mm</t>
  </si>
  <si>
    <t>1335090925</t>
  </si>
  <si>
    <t>https://podminky.urs.cz/item/CS_URS_2022_01/181351003</t>
  </si>
  <si>
    <t>" dle přílohy Situace stavby"</t>
  </si>
  <si>
    <t>"rozprostření ornice"103+107</t>
  </si>
  <si>
    <t>16</t>
  </si>
  <si>
    <t>10364101</t>
  </si>
  <si>
    <t xml:space="preserve">zemina pro terénní úpravy -  ornice</t>
  </si>
  <si>
    <t>-1438269380</t>
  </si>
  <si>
    <t>"rozprostření ornice"210*0,1*1,8</t>
  </si>
  <si>
    <t>17</t>
  </si>
  <si>
    <t>181411131</t>
  </si>
  <si>
    <t>Založení trávníku na půdě předem připravené plochy do 1000 m2 výsevem včetně utažení parkového v rovině nebo na svahu do 1:5</t>
  </si>
  <si>
    <t>-1760999867</t>
  </si>
  <si>
    <t>https://podminky.urs.cz/item/CS_URS_2022_01/181411131</t>
  </si>
  <si>
    <t>"ohumusování"103+107</t>
  </si>
  <si>
    <t>18</t>
  </si>
  <si>
    <t>005724100</t>
  </si>
  <si>
    <t>osivo směs travní parková</t>
  </si>
  <si>
    <t>kg</t>
  </si>
  <si>
    <t>1940682200</t>
  </si>
  <si>
    <t>210*0,05*1,02</t>
  </si>
  <si>
    <t>19</t>
  </si>
  <si>
    <t>181951114</t>
  </si>
  <si>
    <t>Úprava pláně vyrovnáním výškových rozdílů strojně v hornině třídy těžitelnosti II, skupiny 4 a 5 se zhutněním</t>
  </si>
  <si>
    <t>80228673</t>
  </si>
  <si>
    <t>https://podminky.urs.cz/item/CS_URS_2022_01/181951114</t>
  </si>
  <si>
    <t>"dle přílohy Situace stavby Vzorové příčné řezy"</t>
  </si>
  <si>
    <t>"chodník"1</t>
  </si>
  <si>
    <t>"parkování"141,5</t>
  </si>
  <si>
    <t>"komunikace"276</t>
  </si>
  <si>
    <t>Zakládání</t>
  </si>
  <si>
    <t>20</t>
  </si>
  <si>
    <t>271572211</t>
  </si>
  <si>
    <t>Podsyp pod základové konstrukce se zhutněním a urovnáním povrchu ze štěrkopísku netříděného</t>
  </si>
  <si>
    <t>-985791560</t>
  </si>
  <si>
    <t>https://podminky.urs.cz/item/CS_URS_2022_01/271572211</t>
  </si>
  <si>
    <t>"podsyp potrubí"0,6*0,05*2</t>
  </si>
  <si>
    <t>273311511</t>
  </si>
  <si>
    <t>Základy z betonu prostého desky z betonu kamenem prokládaného tř. C 12/15</t>
  </si>
  <si>
    <t>-211200931</t>
  </si>
  <si>
    <t>https://podminky.urs.cz/item/CS_URS_2022_01/273311511</t>
  </si>
  <si>
    <t>"podkladní beton UV"(0,75*0,75*0,1)*2</t>
  </si>
  <si>
    <t>Komunikace pozemní</t>
  </si>
  <si>
    <t>22</t>
  </si>
  <si>
    <t>564861111</t>
  </si>
  <si>
    <t>Podklad ze štěrkodrti ŠD s rozprostřením a zhutněním plochy přes 100 m2, po zhutnění tl. 200 mm</t>
  </si>
  <si>
    <t>1293223131</t>
  </si>
  <si>
    <t>https://podminky.urs.cz/item/CS_URS_2022_01/564861111</t>
  </si>
  <si>
    <t>"dle přílohy Situace stavby a Vzorové příčné řezy"</t>
  </si>
  <si>
    <t>"chodník šedá"2</t>
  </si>
  <si>
    <t>23</t>
  </si>
  <si>
    <t>564871116</t>
  </si>
  <si>
    <t>Podklad ze štěrkodrti ŠD s rozprostřením a zhutněním plochy přes 100 m2, po zhutnění tl. 300 mm</t>
  </si>
  <si>
    <t>-1882855947</t>
  </si>
  <si>
    <t>https://podminky.urs.cz/item/CS_URS_2022_01/564871116</t>
  </si>
  <si>
    <t>"parkovací stání"141,5</t>
  </si>
  <si>
    <t>24</t>
  </si>
  <si>
    <t>567132115</t>
  </si>
  <si>
    <t>Podklad ze směsi stmelené cementem SC bez dilatačních spár, s rozprostřením a zhutněním SC C 8/10 (KSC I), po zhutnění tl. 200 mm</t>
  </si>
  <si>
    <t>-1404936447</t>
  </si>
  <si>
    <t>https://podminky.urs.cz/item/CS_URS_2022_01/567132115</t>
  </si>
  <si>
    <t>25</t>
  </si>
  <si>
    <t>573211109</t>
  </si>
  <si>
    <t>Postřik spojovací PS bez posypu kamenivem z asfaltu silničního, v množství 0,50 kg/m2</t>
  </si>
  <si>
    <t>-799457401</t>
  </si>
  <si>
    <t>https://podminky.urs.cz/item/CS_URS_2022_01/573211109</t>
  </si>
  <si>
    <t>26</t>
  </si>
  <si>
    <t>577133111</t>
  </si>
  <si>
    <t>Asfaltový beton vrstva obrusná ACO 8 (ABJ) s rozprostřením a se zhutněním z nemodifikovaného asfaltu v pruhu šířky do 3 m, po zhutnění tl. 40 mm</t>
  </si>
  <si>
    <t>-1042453032</t>
  </si>
  <si>
    <t>https://podminky.urs.cz/item/CS_URS_2022_01/577133111</t>
  </si>
  <si>
    <t>27</t>
  </si>
  <si>
    <t>577175112</t>
  </si>
  <si>
    <t>Asfaltový beton vrstva ložní ACL 16 (ABH) s rozprostřením a zhutněním z nemodifikovaného asfaltu v pruhu šířky do 3 m, po zhutnění tl. 80 mm</t>
  </si>
  <si>
    <t>-183007503</t>
  </si>
  <si>
    <t>https://podminky.urs.cz/item/CS_URS_2022_01/577175112</t>
  </si>
  <si>
    <t>28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</si>
  <si>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</si>
  <si>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</si>
  <si>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831251579</t>
  </si>
  <si>
    <t>https://podminky.urs.cz/item/CS_URS_2022_01/596211113</t>
  </si>
  <si>
    <t>"chodník šedá"1</t>
  </si>
  <si>
    <t>29</t>
  </si>
  <si>
    <t>59245018</t>
  </si>
  <si>
    <t>dlažba tvar obdélník betonová 200x100x60mm přírodní</t>
  </si>
  <si>
    <t>300625796</t>
  </si>
  <si>
    <t>30</t>
  </si>
  <si>
    <t>596211211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</si>
  <si>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50 do 100 m2</t>
  </si>
  <si>
    <t>-1485819754</t>
  </si>
  <si>
    <t>https://podminky.urs.cz/item/CS_URS_2022_01/596211211</t>
  </si>
  <si>
    <t>"parkovaní antracit"9*0,2*4,5</t>
  </si>
  <si>
    <t>"parkovací stání"141,5-8,1</t>
  </si>
  <si>
    <t>31</t>
  </si>
  <si>
    <t>59245020</t>
  </si>
  <si>
    <t>dlažba tvar obdélník betonová 200x100x80mm přírodní</t>
  </si>
  <si>
    <t>-1594743224</t>
  </si>
  <si>
    <t>133,4*1,02</t>
  </si>
  <si>
    <t>32</t>
  </si>
  <si>
    <t>59245005</t>
  </si>
  <si>
    <t>dlažba tvar obdélník betonová 200x100x80mm barevná</t>
  </si>
  <si>
    <t>1118407526</t>
  </si>
  <si>
    <t>8,1*1,02</t>
  </si>
  <si>
    <t>Trubní vedení</t>
  </si>
  <si>
    <t>33</t>
  </si>
  <si>
    <t>871251111</t>
  </si>
  <si>
    <t>Montáž potrubí z plastických hmot v otevřeném výkopu, z tlakových trubek z tvrdého PVC těsněných gumovým kroužkem vnějšího průměru 110 mm</t>
  </si>
  <si>
    <t>-2141035798</t>
  </si>
  <si>
    <t>"montáž chráničky v.o."7</t>
  </si>
  <si>
    <t>34</t>
  </si>
  <si>
    <t>345751310</t>
  </si>
  <si>
    <t>kabelové nosné systémy žlaby kabelové materiál recyklovaný PVC materiál recyklovaný PVC kabelový žlab (100x100) žlab s víkem</t>
  </si>
  <si>
    <t>639326629</t>
  </si>
  <si>
    <t>35</t>
  </si>
  <si>
    <t>871310310</t>
  </si>
  <si>
    <t>Montáž kanalizačního potrubí z plastů z polypropylenu PP hladkého plnostěnného SN 10 DN 150</t>
  </si>
  <si>
    <t>1669444881</t>
  </si>
  <si>
    <t>https://podminky.urs.cz/item/CS_URS_2022_01/871310310</t>
  </si>
  <si>
    <t>"přípojky UV DN150"1+1</t>
  </si>
  <si>
    <t>36</t>
  </si>
  <si>
    <t>28617003</t>
  </si>
  <si>
    <t>trubka kanalizační PP plnostěnná třívrstvá DN 150x1000mm SN10</t>
  </si>
  <si>
    <t>2139356921</t>
  </si>
  <si>
    <t>37</t>
  </si>
  <si>
    <t>895941211</t>
  </si>
  <si>
    <t>Zřízení vpusti kanalizační uliční z betonových dílců typ UV-50 nízký</t>
  </si>
  <si>
    <t>kus</t>
  </si>
  <si>
    <t>CS ÚRS 2021 02</t>
  </si>
  <si>
    <t>-1659672700</t>
  </si>
  <si>
    <t>https://podminky.urs.cz/item/CS_URS_2021_02/895941211</t>
  </si>
  <si>
    <t>38</t>
  </si>
  <si>
    <t>59221645</t>
  </si>
  <si>
    <t>vpusťový komplet základní (pero,drážka) betonový 400/450x500x1000mm</t>
  </si>
  <si>
    <t>388845280</t>
  </si>
  <si>
    <t>39</t>
  </si>
  <si>
    <t>59223875</t>
  </si>
  <si>
    <t>koš nízký pro uliční vpusti žárově Pz plech pro rám 500/500mm</t>
  </si>
  <si>
    <t>1974027890</t>
  </si>
  <si>
    <t>40</t>
  </si>
  <si>
    <t>59224480</t>
  </si>
  <si>
    <t>mříž vtoková s rámem pro uliční vpusť 500x500, zatížení 25 tun</t>
  </si>
  <si>
    <t>-1911282086</t>
  </si>
  <si>
    <t>41</t>
  </si>
  <si>
    <t>899331111</t>
  </si>
  <si>
    <t>Výšková úprava uličního vstupu nebo vpusti do 200 mm zvýšením poklopu</t>
  </si>
  <si>
    <t>-1607082398</t>
  </si>
  <si>
    <t>https://podminky.urs.cz/item/CS_URS_2022_01/899331111</t>
  </si>
  <si>
    <t>42</t>
  </si>
  <si>
    <t>899431111</t>
  </si>
  <si>
    <t>Výšková úprava uličního vstupu nebo vpusti do 200 mm zvýšením krycího hrnce, šoupěte nebo hydrantu bez úpravy armatur</t>
  </si>
  <si>
    <t>-765157390</t>
  </si>
  <si>
    <t>https://podminky.urs.cz/item/CS_URS_2022_01/899431111</t>
  </si>
  <si>
    <t>Ostatní konstrukce a práce, bourání</t>
  </si>
  <si>
    <t>43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</si>
  <si>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</si>
  <si>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</si>
  <si>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1506128885</t>
  </si>
  <si>
    <t>https://podminky.urs.cz/item/CS_URS_2022_01/916131213</t>
  </si>
  <si>
    <t>"betonový obrubník 15/15"1</t>
  </si>
  <si>
    <t>"betonový obrubník 15/25-15"2</t>
  </si>
  <si>
    <t>"betonový obrubník 15/25"54+39+24</t>
  </si>
  <si>
    <t>44</t>
  </si>
  <si>
    <t>59217032</t>
  </si>
  <si>
    <t>obrubník betonový silniční 1000x150x150mm</t>
  </si>
  <si>
    <t>1639787128</t>
  </si>
  <si>
    <t>45</t>
  </si>
  <si>
    <t>59217031</t>
  </si>
  <si>
    <t>obrubník betonový silniční 1000x150x250mm</t>
  </si>
  <si>
    <t>623938630</t>
  </si>
  <si>
    <t>117*1,02</t>
  </si>
  <si>
    <t>46</t>
  </si>
  <si>
    <t>59217030</t>
  </si>
  <si>
    <t>obrubník betonový silniční přechodový 1000x150x150-250mm</t>
  </si>
  <si>
    <t>-1220794059</t>
  </si>
  <si>
    <t>47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</si>
  <si>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</si>
  <si>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</si>
  <si>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672790802</t>
  </si>
  <si>
    <t>https://podminky.urs.cz/item/CS_URS_2022_01/916231213</t>
  </si>
  <si>
    <t>"obrubník 8/25"2</t>
  </si>
  <si>
    <t>48</t>
  </si>
  <si>
    <t>59217016</t>
  </si>
  <si>
    <t>obrubník betonový chodníkový 1000x80x250mm</t>
  </si>
  <si>
    <t>-1706563357</t>
  </si>
  <si>
    <t>49</t>
  </si>
  <si>
    <t>916991121</t>
  </si>
  <si>
    <t>Lože pod obrubníky, krajníky nebo obruby z dlažebních kostek z betonu prostého</t>
  </si>
  <si>
    <t>821413603</t>
  </si>
  <si>
    <t>https://podminky.urs.cz/item/CS_URS_2022_01/916991121</t>
  </si>
  <si>
    <t>"dle přílohy Situace stavby a vzorové příčné řezy"</t>
  </si>
  <si>
    <t>"betonový obrubník 15"120*0,35*0,1</t>
  </si>
  <si>
    <t>"betonový obrubník 8"2*0,3*0,1</t>
  </si>
  <si>
    <t>50</t>
  </si>
  <si>
    <t>919112213</t>
  </si>
  <si>
    <t>Řezání dilatačních spár v živičném krytu vytvoření komůrky pro těsnící zálivku šířky 10 mm, hloubky 25 mm</t>
  </si>
  <si>
    <t>1365135012</t>
  </si>
  <si>
    <t>https://podminky.urs.cz/item/CS_URS_2022_01/919112213</t>
  </si>
  <si>
    <t>"proříznutí spáry"3+5,5+21+4,5</t>
  </si>
  <si>
    <t>51</t>
  </si>
  <si>
    <t>919121112</t>
  </si>
  <si>
    <t>Utěsnění dilatačních spár zálivkou za studena v cementobetonovém nebo živičném krytu včetně adhezního nátěru s těsnicím profilem pod zálivkou, pro komůrky šířky 10 mm, hloubky 25 mm</t>
  </si>
  <si>
    <t>1834538763</t>
  </si>
  <si>
    <t>https://podminky.urs.cz/item/CS_URS_2022_01/919121112</t>
  </si>
  <si>
    <t>"dle proříznutí spáry"3+5,5+21+4,5</t>
  </si>
  <si>
    <t>52</t>
  </si>
  <si>
    <t>R250420221</t>
  </si>
  <si>
    <t>Montáž sloupu veřejného osvětlení (montáž včetně nového základu a spojovacího materiálu)</t>
  </si>
  <si>
    <t>-439464801</t>
  </si>
  <si>
    <t>"sloup a svítidlo dodají TS Chrudim"1</t>
  </si>
  <si>
    <t>997</t>
  </si>
  <si>
    <t>Přesun sutě</t>
  </si>
  <si>
    <t>53</t>
  </si>
  <si>
    <t>997221551</t>
  </si>
  <si>
    <t>Vodorovná doprava suti bez naložení, ale se složením a s hrubým urovnáním ze sypkých materiálů, na vzdálenost do 1 km</t>
  </si>
  <si>
    <t>1533108046</t>
  </si>
  <si>
    <t>https://podminky.urs.cz/item/CS_URS_2022_01/997221551</t>
  </si>
  <si>
    <t>"živice"75,9</t>
  </si>
  <si>
    <t>54</t>
  </si>
  <si>
    <t>997221559</t>
  </si>
  <si>
    <t>Vodorovná doprava suti bez naložení, ale se složením a s hrubým urovnáním Příplatek k ceně za každý další i započatý 1 km přes 1 km</t>
  </si>
  <si>
    <t>-245886632</t>
  </si>
  <si>
    <t>https://podminky.urs.cz/item/CS_URS_2022_01/997221559</t>
  </si>
  <si>
    <t>"živice"75,9*12</t>
  </si>
  <si>
    <t>55</t>
  </si>
  <si>
    <t>997221561</t>
  </si>
  <si>
    <t>Vodorovná doprava suti bez naložení, ale se složením a s hrubým urovnáním z kusových materiálů, na vzdálenost do 1 km</t>
  </si>
  <si>
    <t>381469869</t>
  </si>
  <si>
    <t>https://podminky.urs.cz/item/CS_URS_2022_01/997221561</t>
  </si>
  <si>
    <t>"beton"0,48+16,81</t>
  </si>
  <si>
    <t>56</t>
  </si>
  <si>
    <t>997221569</t>
  </si>
  <si>
    <t>1466726487</t>
  </si>
  <si>
    <t>https://podminky.urs.cz/item/CS_URS_2022_01/997221569</t>
  </si>
  <si>
    <t>"beton"17,9*12</t>
  </si>
  <si>
    <t>57</t>
  </si>
  <si>
    <t>997221611</t>
  </si>
  <si>
    <t>Nakládání na dopravní prostředky pro vodorovnou dopravu suti</t>
  </si>
  <si>
    <t>1566461209</t>
  </si>
  <si>
    <t>https://podminky.urs.cz/item/CS_URS_2022_01/997221611</t>
  </si>
  <si>
    <t>"beton"17,29</t>
  </si>
  <si>
    <t>58</t>
  </si>
  <si>
    <t>997221861</t>
  </si>
  <si>
    <t>Poplatek za uložení stavebního odpadu na recyklační skládce (skládkovné) z prostého betonu zatříděného do Katalogu odpadů pod kódem 17 01 01</t>
  </si>
  <si>
    <t>1324752102</t>
  </si>
  <si>
    <t>https://podminky.urs.cz/item/CS_URS_2022_01/997221861</t>
  </si>
  <si>
    <t>59</t>
  </si>
  <si>
    <t>997221875</t>
  </si>
  <si>
    <t>Poplatek za uložení stavebního odpadu na recyklační skládce (skládkovné) asfaltového bez obsahu dehtu zatříděného do Katalogu odpadů pod kódem 17 03 02</t>
  </si>
  <si>
    <t>1947388408</t>
  </si>
  <si>
    <t>https://podminky.urs.cz/item/CS_URS_2022_01/997221875</t>
  </si>
  <si>
    <t>998</t>
  </si>
  <si>
    <t>Přesun hmot</t>
  </si>
  <si>
    <t>60</t>
  </si>
  <si>
    <t>998223011</t>
  </si>
  <si>
    <t>Přesun hmot pro pozemní komunikace s krytem dlážděným dopravní vzdálenost do 200 m jakékoliv délky objektu</t>
  </si>
  <si>
    <t>-1548481502</t>
  </si>
  <si>
    <t>https://podminky.urs.cz/item/CS_URS_2022_01/998223011</t>
  </si>
  <si>
    <t>075/2021_2 - Vedlejší rozpočtové náklady</t>
  </si>
  <si>
    <t>VRN - Vedlejší rozpočtové náklady a všeobecné položky</t>
  </si>
  <si>
    <t>VRN</t>
  </si>
  <si>
    <t>Vedlejší rozpočtové náklady a všeobecné položky</t>
  </si>
  <si>
    <t>1101</t>
  </si>
  <si>
    <t>Geodetické vytýčení stavby polohopisné a výškopisné</t>
  </si>
  <si>
    <t>soubor</t>
  </si>
  <si>
    <t>2074747167</t>
  </si>
  <si>
    <t>1102</t>
  </si>
  <si>
    <t>Vytýčení inženýrských sítí správci sítí včetně zpětného protokolárního předání sítí správcům sítí</t>
  </si>
  <si>
    <t>498363408</t>
  </si>
  <si>
    <t>1105</t>
  </si>
  <si>
    <t>Zajištění a zřízení dopravy, regulace a ochrany dopravy během stavby včetně DIO, zřízení, provozu a odstranění přechodného dopravního značení včetně opotřebení</t>
  </si>
  <si>
    <t>1760959367</t>
  </si>
  <si>
    <t>1106</t>
  </si>
  <si>
    <t>Vypracování a předání KZP dle SOD</t>
  </si>
  <si>
    <t>277446073</t>
  </si>
  <si>
    <t>1107</t>
  </si>
  <si>
    <t>Předání rizik Zhotovitele a subdodavatelů KooBOZP pro zpracování Plánu BOZP</t>
  </si>
  <si>
    <t>-20894125</t>
  </si>
  <si>
    <t>1108</t>
  </si>
  <si>
    <t>Zajištění ochrany inženýrských sítí pro přejezd stavební techniky ocelovými plechy či panely</t>
  </si>
  <si>
    <t>-1600691758</t>
  </si>
  <si>
    <t>1109</t>
  </si>
  <si>
    <t>Dočasné zajištění podzemního potrubí nebo vedení ve výkopku ve stavu a poloze, ve kterých byly na začátku zemních prací podepřením, vzepřením nebo vyvěšením, s ochranným bedněním, se zřízením a odstraněním zajišťovacích konstrukcí včetně opotřebení</t>
  </si>
  <si>
    <t>1186071020</t>
  </si>
  <si>
    <t>1113</t>
  </si>
  <si>
    <t>Zařízení staveniště, zřízení, provoz a odstranění</t>
  </si>
  <si>
    <t>1138686196</t>
  </si>
  <si>
    <t>1114</t>
  </si>
  <si>
    <t>Provoz investora</t>
  </si>
  <si>
    <t>1642259686</t>
  </si>
  <si>
    <t>1116</t>
  </si>
  <si>
    <t>Poplatek za zábor komunikace ve správě SÚS apod.</t>
  </si>
  <si>
    <t>-1465453901</t>
  </si>
  <si>
    <t>1117</t>
  </si>
  <si>
    <t>Provedení zkoušek a měření únosnosti konstrukčních vrstev akredit. zkušebnou Zhotovitele v souladu s TKP 5 a ČSN 736126-1_x000d_
"dle ČSN 736133 -1x 100bm - únosnost pláně" min. 8ks_x000d_
"dle TKP 5 a ČSN 736126 -1 - zkoušky na vrstvách - statická" min. 9ks</t>
  </si>
  <si>
    <t>699137561</t>
  </si>
  <si>
    <t>1118</t>
  </si>
  <si>
    <t>Projednání PD Trvalého DZ s PČR a OD investora</t>
  </si>
  <si>
    <t>-1801411765</t>
  </si>
  <si>
    <t>1119</t>
  </si>
  <si>
    <t>Předání všech dokladů v počtu dle SOD</t>
  </si>
  <si>
    <t>-951409541</t>
  </si>
  <si>
    <t>1120</t>
  </si>
  <si>
    <t>Projektová dokumentace skutečně provedeného stavu dle SOD včetně návodu na obsluhu a údržbu v českém jazyce stvrzeném uživatelem (3x tištěná dokumentace, 3x CD)</t>
  </si>
  <si>
    <t>1008350262</t>
  </si>
  <si>
    <t>1121</t>
  </si>
  <si>
    <t>Geodetické zaměření skutečného provedení stavby výškopisné a polohopisné (3x tištěná dokumentace, 3x CD)</t>
  </si>
  <si>
    <t>-1445088894</t>
  </si>
  <si>
    <t>1122</t>
  </si>
  <si>
    <t>Geometrický plán skutečného provedení stavby včetně stvrzení příslušným Katastrálním úřadem (6x tištěná dokumentace, 3x CD)</t>
  </si>
  <si>
    <t>227716832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</si>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</sst>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301111" TargetMode="External" /><Relationship Id="rId2" Type="http://schemas.openxmlformats.org/officeDocument/2006/relationships/hyperlink" Target="https://podminky.urs.cz/item/CS_URS_2022_01/113107330" TargetMode="External" /><Relationship Id="rId3" Type="http://schemas.openxmlformats.org/officeDocument/2006/relationships/hyperlink" Target="https://podminky.urs.cz/item/CS_URS_2022_01/113154114" TargetMode="External" /><Relationship Id="rId4" Type="http://schemas.openxmlformats.org/officeDocument/2006/relationships/hyperlink" Target="https://podminky.urs.cz/item/CS_URS_2022_01/113202111" TargetMode="External" /><Relationship Id="rId5" Type="http://schemas.openxmlformats.org/officeDocument/2006/relationships/hyperlink" Target="https://podminky.urs.cz/item/CS_URS_2022_01/122251104" TargetMode="External" /><Relationship Id="rId6" Type="http://schemas.openxmlformats.org/officeDocument/2006/relationships/hyperlink" Target="https://podminky.urs.cz/item/CS_URS_2022_01/133251101" TargetMode="External" /><Relationship Id="rId7" Type="http://schemas.openxmlformats.org/officeDocument/2006/relationships/hyperlink" Target="https://podminky.urs.cz/item/CS_URS_2022_01/162702111" TargetMode="External" /><Relationship Id="rId8" Type="http://schemas.openxmlformats.org/officeDocument/2006/relationships/hyperlink" Target="https://podminky.urs.cz/item/CS_URS_2022_01/162702119" TargetMode="External" /><Relationship Id="rId9" Type="http://schemas.openxmlformats.org/officeDocument/2006/relationships/hyperlink" Target="https://podminky.urs.cz/item/CS_URS_2022_01/162751117" TargetMode="External" /><Relationship Id="rId10" Type="http://schemas.openxmlformats.org/officeDocument/2006/relationships/hyperlink" Target="https://podminky.urs.cz/item/CS_URS_2022_01/162751119" TargetMode="External" /><Relationship Id="rId11" Type="http://schemas.openxmlformats.org/officeDocument/2006/relationships/hyperlink" Target="https://podminky.urs.cz/item/CS_URS_2022_01/171201231" TargetMode="External" /><Relationship Id="rId12" Type="http://schemas.openxmlformats.org/officeDocument/2006/relationships/hyperlink" Target="https://podminky.urs.cz/item/CS_URS_2022_01/171251201" TargetMode="External" /><Relationship Id="rId13" Type="http://schemas.openxmlformats.org/officeDocument/2006/relationships/hyperlink" Target="https://podminky.urs.cz/item/CS_URS_2022_01/175151201" TargetMode="External" /><Relationship Id="rId14" Type="http://schemas.openxmlformats.org/officeDocument/2006/relationships/hyperlink" Target="https://podminky.urs.cz/item/CS_URS_2022_01/181351003" TargetMode="External" /><Relationship Id="rId15" Type="http://schemas.openxmlformats.org/officeDocument/2006/relationships/hyperlink" Target="https://podminky.urs.cz/item/CS_URS_2022_01/181411131" TargetMode="External" /><Relationship Id="rId16" Type="http://schemas.openxmlformats.org/officeDocument/2006/relationships/hyperlink" Target="https://podminky.urs.cz/item/CS_URS_2022_01/181951114" TargetMode="External" /><Relationship Id="rId17" Type="http://schemas.openxmlformats.org/officeDocument/2006/relationships/hyperlink" Target="https://podminky.urs.cz/item/CS_URS_2022_01/271572211" TargetMode="External" /><Relationship Id="rId18" Type="http://schemas.openxmlformats.org/officeDocument/2006/relationships/hyperlink" Target="https://podminky.urs.cz/item/CS_URS_2022_01/273311511" TargetMode="External" /><Relationship Id="rId19" Type="http://schemas.openxmlformats.org/officeDocument/2006/relationships/hyperlink" Target="https://podminky.urs.cz/item/CS_URS_2022_01/564861111" TargetMode="External" /><Relationship Id="rId20" Type="http://schemas.openxmlformats.org/officeDocument/2006/relationships/hyperlink" Target="https://podminky.urs.cz/item/CS_URS_2022_01/564871116" TargetMode="External" /><Relationship Id="rId21" Type="http://schemas.openxmlformats.org/officeDocument/2006/relationships/hyperlink" Target="https://podminky.urs.cz/item/CS_URS_2022_01/567132115" TargetMode="External" /><Relationship Id="rId22" Type="http://schemas.openxmlformats.org/officeDocument/2006/relationships/hyperlink" Target="https://podminky.urs.cz/item/CS_URS_2022_01/573211109" TargetMode="External" /><Relationship Id="rId23" Type="http://schemas.openxmlformats.org/officeDocument/2006/relationships/hyperlink" Target="https://podminky.urs.cz/item/CS_URS_2022_01/577133111" TargetMode="External" /><Relationship Id="rId24" Type="http://schemas.openxmlformats.org/officeDocument/2006/relationships/hyperlink" Target="https://podminky.urs.cz/item/CS_URS_2022_01/577175112" TargetMode="External" /><Relationship Id="rId25" Type="http://schemas.openxmlformats.org/officeDocument/2006/relationships/hyperlink" Target="https://podminky.urs.cz/item/CS_URS_2022_01/596211113" TargetMode="External" /><Relationship Id="rId26" Type="http://schemas.openxmlformats.org/officeDocument/2006/relationships/hyperlink" Target="https://podminky.urs.cz/item/CS_URS_2022_01/596211211" TargetMode="External" /><Relationship Id="rId27" Type="http://schemas.openxmlformats.org/officeDocument/2006/relationships/hyperlink" Target="https://podminky.urs.cz/item/CS_URS_2022_01/871310310" TargetMode="External" /><Relationship Id="rId28" Type="http://schemas.openxmlformats.org/officeDocument/2006/relationships/hyperlink" Target="https://podminky.urs.cz/item/CS_URS_2021_02/895941211" TargetMode="External" /><Relationship Id="rId29" Type="http://schemas.openxmlformats.org/officeDocument/2006/relationships/hyperlink" Target="https://podminky.urs.cz/item/CS_URS_2022_01/899331111" TargetMode="External" /><Relationship Id="rId30" Type="http://schemas.openxmlformats.org/officeDocument/2006/relationships/hyperlink" Target="https://podminky.urs.cz/item/CS_URS_2022_01/899431111" TargetMode="External" /><Relationship Id="rId31" Type="http://schemas.openxmlformats.org/officeDocument/2006/relationships/hyperlink" Target="https://podminky.urs.cz/item/CS_URS_2022_01/916131213" TargetMode="External" /><Relationship Id="rId32" Type="http://schemas.openxmlformats.org/officeDocument/2006/relationships/hyperlink" Target="https://podminky.urs.cz/item/CS_URS_2022_01/916231213" TargetMode="External" /><Relationship Id="rId33" Type="http://schemas.openxmlformats.org/officeDocument/2006/relationships/hyperlink" Target="https://podminky.urs.cz/item/CS_URS_2022_01/916991121" TargetMode="External" /><Relationship Id="rId34" Type="http://schemas.openxmlformats.org/officeDocument/2006/relationships/hyperlink" Target="https://podminky.urs.cz/item/CS_URS_2022_01/919112213" TargetMode="External" /><Relationship Id="rId35" Type="http://schemas.openxmlformats.org/officeDocument/2006/relationships/hyperlink" Target="https://podminky.urs.cz/item/CS_URS_2022_01/919121112" TargetMode="External" /><Relationship Id="rId36" Type="http://schemas.openxmlformats.org/officeDocument/2006/relationships/hyperlink" Target="https://podminky.urs.cz/item/CS_URS_2022_01/997221551" TargetMode="External" /><Relationship Id="rId37" Type="http://schemas.openxmlformats.org/officeDocument/2006/relationships/hyperlink" Target="https://podminky.urs.cz/item/CS_URS_2022_01/997221559" TargetMode="External" /><Relationship Id="rId38" Type="http://schemas.openxmlformats.org/officeDocument/2006/relationships/hyperlink" Target="https://podminky.urs.cz/item/CS_URS_2022_01/997221561" TargetMode="External" /><Relationship Id="rId39" Type="http://schemas.openxmlformats.org/officeDocument/2006/relationships/hyperlink" Target="https://podminky.urs.cz/item/CS_URS_2022_01/997221569" TargetMode="External" /><Relationship Id="rId40" Type="http://schemas.openxmlformats.org/officeDocument/2006/relationships/hyperlink" Target="https://podminky.urs.cz/item/CS_URS_2022_01/997221611" TargetMode="External" /><Relationship Id="rId41" Type="http://schemas.openxmlformats.org/officeDocument/2006/relationships/hyperlink" Target="https://podminky.urs.cz/item/CS_URS_2022_01/997221861" TargetMode="External" /><Relationship Id="rId42" Type="http://schemas.openxmlformats.org/officeDocument/2006/relationships/hyperlink" Target="https://podminky.urs.cz/item/CS_URS_2022_01/997221875" TargetMode="External" /><Relationship Id="rId43" Type="http://schemas.openxmlformats.org/officeDocument/2006/relationships/hyperlink" Target="https://podminky.urs.cz/item/CS_URS_2022_01/998223011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075/2021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Parkoviště ulice Požárníků, Chrudim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Chrudim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18. 5. 2022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Chrudim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DI PROJEKT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DI 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24.7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'075-2021_1 - SO 101 Komun...'!J30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'075-2021_1 - SO 101 Komun...'!P87</f>
        <v>0</v>
      </c>
      <c r="AV55" s="122">
        <f>'075-2021_1 - SO 101 Komun...'!J33</f>
        <v>0</v>
      </c>
      <c r="AW55" s="122">
        <f>'075-2021_1 - SO 101 Komun...'!J34</f>
        <v>0</v>
      </c>
      <c r="AX55" s="122">
        <f>'075-2021_1 - SO 101 Komun...'!J35</f>
        <v>0</v>
      </c>
      <c r="AY55" s="122">
        <f>'075-2021_1 - SO 101 Komun...'!J36</f>
        <v>0</v>
      </c>
      <c r="AZ55" s="122">
        <f>'075-2021_1 - SO 101 Komun...'!F33</f>
        <v>0</v>
      </c>
      <c r="BA55" s="122">
        <f>'075-2021_1 - SO 101 Komun...'!F34</f>
        <v>0</v>
      </c>
      <c r="BB55" s="122">
        <f>'075-2021_1 - SO 101 Komun...'!F35</f>
        <v>0</v>
      </c>
      <c r="BC55" s="122">
        <f>'075-2021_1 - SO 101 Komun...'!F36</f>
        <v>0</v>
      </c>
      <c r="BD55" s="124">
        <f>'075-2021_1 - SO 101 Komun...'!F37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24.75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'075-2021_2 - Vedlejší roz...'!J30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6">
        <v>0</v>
      </c>
      <c r="AT56" s="127">
        <f>ROUND(SUM(AV56:AW56),2)</f>
        <v>0</v>
      </c>
      <c r="AU56" s="128">
        <f>'075-2021_2 - Vedlejší roz...'!P80</f>
        <v>0</v>
      </c>
      <c r="AV56" s="127">
        <f>'075-2021_2 - Vedlejší roz...'!J33</f>
        <v>0</v>
      </c>
      <c r="AW56" s="127">
        <f>'075-2021_2 - Vedlejší roz...'!J34</f>
        <v>0</v>
      </c>
      <c r="AX56" s="127">
        <f>'075-2021_2 - Vedlejší roz...'!J35</f>
        <v>0</v>
      </c>
      <c r="AY56" s="127">
        <f>'075-2021_2 - Vedlejší roz...'!J36</f>
        <v>0</v>
      </c>
      <c r="AZ56" s="127">
        <f>'075-2021_2 - Vedlejší roz...'!F33</f>
        <v>0</v>
      </c>
      <c r="BA56" s="127">
        <f>'075-2021_2 - Vedlejší roz...'!F34</f>
        <v>0</v>
      </c>
      <c r="BB56" s="127">
        <f>'075-2021_2 - Vedlejší roz...'!F35</f>
        <v>0</v>
      </c>
      <c r="BC56" s="127">
        <f>'075-2021_2 - Vedlejší roz...'!F36</f>
        <v>0</v>
      </c>
      <c r="BD56" s="129">
        <f>'075-2021_2 - Vedlejší roz...'!F37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jjlc8RNqipWd6MSbL83pr880V9T9L022glUbvpjxqynHjFnYRN+kJaJQY9v7MyR61zBV47Uj7XyW0GJaIqMmdA==" hashValue="Lg/+oQq+7ouFkj9nAVKdEy75A+2fwgBbC1CwT0Y1TuD2hhaHiGmoPPWScVwCvLZ4R5SSIhqZxWB0gWDNbV1v5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75-2021_1 - SO 101 Komun...'!C2" display="/"/>
    <hyperlink ref="A56" location="'075-2021_2 - Vedlejší r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Parkoviště ulice Požárníků, Chrudim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18. 5. 2022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ROUND((SUM(BE87:BE327)),  2)</f>
        <v>0</v>
      </c>
      <c r="G33" s="40"/>
      <c r="H33" s="40"/>
      <c r="I33" s="150">
        <v>0.20999999999999999</v>
      </c>
      <c r="J33" s="149">
        <f>ROUND(((SUM(BE87:BE327))*I33),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ROUND((SUM(BF87:BF327)),  2)</f>
        <v>0</v>
      </c>
      <c r="G34" s="40"/>
      <c r="H34" s="40"/>
      <c r="I34" s="150">
        <v>0.14999999999999999</v>
      </c>
      <c r="J34" s="149">
        <f>ROUND(((SUM(BF87:BF327))*I34),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ROUND((SUM(BG87:BG327)),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ROUND((SUM(BH87:BH327)),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ROUND((SUM(BI87:BI327)),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Parkoviště ulice Požárníků, Chrudim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075/2021_1 - SO 101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Chrudim</v>
      </c>
      <c r="G52" s="42"/>
      <c r="H52" s="42"/>
      <c r="I52" s="34" t="s">
        <v>23</v>
      </c>
      <c r="J52" s="74" t="str">
        <f>IF(J12="","",J12)</f>
        <v>18. 5. 2022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J187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J196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J246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101</v>
      </c>
      <c r="E65" s="176"/>
      <c r="F65" s="176"/>
      <c r="G65" s="176"/>
      <c r="H65" s="176"/>
      <c r="I65" s="176"/>
      <c r="J65" s="177">
        <f>J265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102</v>
      </c>
      <c r="E66" s="176"/>
      <c r="F66" s="176"/>
      <c r="G66" s="176"/>
      <c r="H66" s="176"/>
      <c r="I66" s="176"/>
      <c r="J66" s="177">
        <f>J300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J325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104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Parkoviště ulice Požárníků, Chrudim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90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075/2021_1 - SO 101 Komunikace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Chrudim</v>
      </c>
      <c r="G81" s="42"/>
      <c r="H81" s="42"/>
      <c r="I81" s="34" t="s">
        <v>23</v>
      </c>
      <c r="J81" s="74" t="str">
        <f>IF(J12="","",J12)</f>
        <v>18. 5. 2022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Město Chrudim</v>
      </c>
      <c r="G83" s="42"/>
      <c r="H83" s="42"/>
      <c r="I83" s="34" t="s">
        <v>33</v>
      </c>
      <c r="J83" s="38" t="str">
        <f>E21</f>
        <v>DI PROJEKT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38</v>
      </c>
      <c r="J84" s="38" t="str">
        <f>E24</f>
        <v>DI PROJEKT s.r.o.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105</v>
      </c>
      <c r="D86" s="182" t="s">
        <v>60</v>
      </c>
      <c r="E86" s="182" t="s">
        <v>56</v>
      </c>
      <c r="F86" s="182" t="s">
        <v>57</v>
      </c>
      <c r="G86" s="182" t="s">
        <v>106</v>
      </c>
      <c r="H86" s="182" t="s">
        <v>107</v>
      </c>
      <c r="I86" s="182" t="s">
        <v>108</v>
      </c>
      <c r="J86" s="182" t="s">
        <v>94</v>
      </c>
      <c r="K86" s="183" t="s">
        <v>109</v>
      </c>
      <c r="L86" s="184"/>
      <c r="M86" s="94" t="s">
        <v>19</v>
      </c>
      <c r="N86" s="95" t="s">
        <v>45</v>
      </c>
      <c r="O86" s="95" t="s">
        <v>110</v>
      </c>
      <c r="P86" s="95" t="s">
        <v>111</v>
      </c>
      <c r="Q86" s="95" t="s">
        <v>112</v>
      </c>
      <c r="R86" s="95" t="s">
        <v>113</v>
      </c>
      <c r="S86" s="95" t="s">
        <v>114</v>
      </c>
      <c r="T86" s="96" t="s">
        <v>115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116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122.19641705735201</v>
      </c>
      <c r="S87" s="98"/>
      <c r="T87" s="188">
        <f>T88</f>
        <v>93.190000000000012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95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74</v>
      </c>
      <c r="E88" s="193" t="s">
        <v>117</v>
      </c>
      <c r="F88" s="193" t="s">
        <v>118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P89+P187+P196+P246+P265+P300+P325</f>
        <v>0</v>
      </c>
      <c r="Q88" s="198"/>
      <c r="R88" s="199">
        <f>R89+R187+R196+R246+R265+R300+R325</f>
        <v>122.19641705735201</v>
      </c>
      <c r="S88" s="198"/>
      <c r="T88" s="200">
        <f>T89+T187+T196+T246+T265+T300+T325</f>
        <v>93.190000000000012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83</v>
      </c>
      <c r="AT88" s="202" t="s">
        <v>74</v>
      </c>
      <c r="AU88" s="202" t="s">
        <v>75</v>
      </c>
      <c r="AY88" s="201" t="s">
        <v>119</v>
      </c>
      <c r="BK88" s="203">
        <f>BK89+BK187+BK196+BK246+BK265+BK300+BK325</f>
        <v>0</v>
      </c>
    </row>
    <row r="89" s="12" customFormat="1" ht="22.8" customHeight="1">
      <c r="A89" s="12"/>
      <c r="B89" s="190"/>
      <c r="C89" s="191"/>
      <c r="D89" s="192" t="s">
        <v>74</v>
      </c>
      <c r="E89" s="204" t="s">
        <v>83</v>
      </c>
      <c r="F89" s="204" t="s">
        <v>120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SUM(P90:P186)</f>
        <v>0</v>
      </c>
      <c r="Q89" s="198"/>
      <c r="R89" s="199">
        <f>SUM(R90:R186)</f>
        <v>42.675110000000004</v>
      </c>
      <c r="S89" s="198"/>
      <c r="T89" s="200">
        <f>SUM(T90:T186)</f>
        <v>93.190000000000012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83</v>
      </c>
      <c r="AT89" s="202" t="s">
        <v>74</v>
      </c>
      <c r="AU89" s="202" t="s">
        <v>83</v>
      </c>
      <c r="AY89" s="201" t="s">
        <v>119</v>
      </c>
      <c r="BK89" s="203">
        <f>SUM(BK90:BK186)</f>
        <v>0</v>
      </c>
    </row>
    <row r="90" s="2" customFormat="1" ht="16.5" customHeight="1">
      <c r="A90" s="40"/>
      <c r="B90" s="41"/>
      <c r="C90" s="206" t="s">
        <v>83</v>
      </c>
      <c r="D90" s="206" t="s">
        <v>121</v>
      </c>
      <c r="E90" s="207" t="s">
        <v>122</v>
      </c>
      <c r="F90" s="208" t="s">
        <v>123</v>
      </c>
      <c r="G90" s="209" t="s">
        <v>124</v>
      </c>
      <c r="H90" s="210">
        <v>163</v>
      </c>
      <c r="I90" s="211"/>
      <c r="J90" s="212">
        <f>ROUND(I90*H90,2)</f>
        <v>0</v>
      </c>
      <c r="K90" s="208" t="s">
        <v>125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126</v>
      </c>
      <c r="AT90" s="217" t="s">
        <v>121</v>
      </c>
      <c r="AU90" s="217" t="s">
        <v>85</v>
      </c>
      <c r="AY90" s="19" t="s">
        <v>119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126</v>
      </c>
      <c r="BM90" s="217" t="s">
        <v>127</v>
      </c>
    </row>
    <row r="91" s="2" customFormat="1">
      <c r="A91" s="40"/>
      <c r="B91" s="41"/>
      <c r="C91" s="42"/>
      <c r="D91" s="219" t="s">
        <v>128</v>
      </c>
      <c r="E91" s="42"/>
      <c r="F91" s="220" t="s">
        <v>129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128</v>
      </c>
      <c r="AU91" s="19" t="s">
        <v>85</v>
      </c>
    </row>
    <row r="92" s="13" customFormat="1">
      <c r="A92" s="13"/>
      <c r="B92" s="224"/>
      <c r="C92" s="225"/>
      <c r="D92" s="226" t="s">
        <v>130</v>
      </c>
      <c r="E92" s="227" t="s">
        <v>19</v>
      </c>
      <c r="F92" s="228" t="s">
        <v>131</v>
      </c>
      <c r="G92" s="225"/>
      <c r="H92" s="227" t="s">
        <v>19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130</v>
      </c>
      <c r="AU92" s="234" t="s">
        <v>85</v>
      </c>
      <c r="AV92" s="13" t="s">
        <v>83</v>
      </c>
      <c r="AW92" s="13" t="s">
        <v>37</v>
      </c>
      <c r="AX92" s="13" t="s">
        <v>75</v>
      </c>
      <c r="AY92" s="234" t="s">
        <v>119</v>
      </c>
    </row>
    <row r="93" s="14" customFormat="1">
      <c r="A93" s="14"/>
      <c r="B93" s="235"/>
      <c r="C93" s="236"/>
      <c r="D93" s="226" t="s">
        <v>130</v>
      </c>
      <c r="E93" s="237" t="s">
        <v>19</v>
      </c>
      <c r="F93" s="238" t="s">
        <v>132</v>
      </c>
      <c r="G93" s="236"/>
      <c r="H93" s="239">
        <v>163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130</v>
      </c>
      <c r="AU93" s="245" t="s">
        <v>85</v>
      </c>
      <c r="AV93" s="14" t="s">
        <v>85</v>
      </c>
      <c r="AW93" s="14" t="s">
        <v>37</v>
      </c>
      <c r="AX93" s="14" t="s">
        <v>83</v>
      </c>
      <c r="AY93" s="245" t="s">
        <v>119</v>
      </c>
    </row>
    <row r="94" s="2" customFormat="1" ht="33" customHeight="1">
      <c r="A94" s="40"/>
      <c r="B94" s="41"/>
      <c r="C94" s="206" t="s">
        <v>85</v>
      </c>
      <c r="D94" s="206" t="s">
        <v>121</v>
      </c>
      <c r="E94" s="207" t="s">
        <v>133</v>
      </c>
      <c r="F94" s="208" t="s">
        <v>134</v>
      </c>
      <c r="G94" s="209" t="s">
        <v>124</v>
      </c>
      <c r="H94" s="210">
        <v>2</v>
      </c>
      <c r="I94" s="211"/>
      <c r="J94" s="212">
        <f>ROUND(I94*H94,2)</f>
        <v>0</v>
      </c>
      <c r="K94" s="208" t="s">
        <v>125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0.23999999999999999</v>
      </c>
      <c r="T94" s="216">
        <f>S94*H94</f>
        <v>0.47999999999999998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126</v>
      </c>
      <c r="AT94" s="217" t="s">
        <v>121</v>
      </c>
      <c r="AU94" s="217" t="s">
        <v>85</v>
      </c>
      <c r="AY94" s="19" t="s">
        <v>119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126</v>
      </c>
      <c r="BM94" s="217" t="s">
        <v>135</v>
      </c>
    </row>
    <row r="95" s="2" customFormat="1">
      <c r="A95" s="40"/>
      <c r="B95" s="41"/>
      <c r="C95" s="42"/>
      <c r="D95" s="219" t="s">
        <v>128</v>
      </c>
      <c r="E95" s="42"/>
      <c r="F95" s="220" t="s">
        <v>136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128</v>
      </c>
      <c r="AU95" s="19" t="s">
        <v>85</v>
      </c>
    </row>
    <row r="96" s="13" customFormat="1">
      <c r="A96" s="13"/>
      <c r="B96" s="224"/>
      <c r="C96" s="225"/>
      <c r="D96" s="226" t="s">
        <v>130</v>
      </c>
      <c r="E96" s="227" t="s">
        <v>19</v>
      </c>
      <c r="F96" s="228" t="s">
        <v>131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130</v>
      </c>
      <c r="AU96" s="234" t="s">
        <v>85</v>
      </c>
      <c r="AV96" s="13" t="s">
        <v>83</v>
      </c>
      <c r="AW96" s="13" t="s">
        <v>37</v>
      </c>
      <c r="AX96" s="13" t="s">
        <v>75</v>
      </c>
      <c r="AY96" s="234" t="s">
        <v>119</v>
      </c>
    </row>
    <row r="97" s="14" customFormat="1">
      <c r="A97" s="14"/>
      <c r="B97" s="235"/>
      <c r="C97" s="236"/>
      <c r="D97" s="226" t="s">
        <v>130</v>
      </c>
      <c r="E97" s="237" t="s">
        <v>19</v>
      </c>
      <c r="F97" s="238" t="s">
        <v>137</v>
      </c>
      <c r="G97" s="236"/>
      <c r="H97" s="239">
        <v>2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130</v>
      </c>
      <c r="AU97" s="245" t="s">
        <v>85</v>
      </c>
      <c r="AV97" s="14" t="s">
        <v>85</v>
      </c>
      <c r="AW97" s="14" t="s">
        <v>37</v>
      </c>
      <c r="AX97" s="14" t="s">
        <v>83</v>
      </c>
      <c r="AY97" s="245" t="s">
        <v>119</v>
      </c>
    </row>
    <row r="98" s="2" customFormat="1" ht="24.15" customHeight="1">
      <c r="A98" s="40"/>
      <c r="B98" s="41"/>
      <c r="C98" s="206" t="s">
        <v>138</v>
      </c>
      <c r="D98" s="206" t="s">
        <v>121</v>
      </c>
      <c r="E98" s="207" t="s">
        <v>139</v>
      </c>
      <c r="F98" s="208" t="s">
        <v>140</v>
      </c>
      <c r="G98" s="209" t="s">
        <v>124</v>
      </c>
      <c r="H98" s="210">
        <v>330</v>
      </c>
      <c r="I98" s="211"/>
      <c r="J98" s="212">
        <f>ROUND(I98*H98,2)</f>
        <v>0</v>
      </c>
      <c r="K98" s="208" t="s">
        <v>125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8.0000000000000007E-05</v>
      </c>
      <c r="R98" s="215">
        <f>Q98*H98</f>
        <v>0.026400000000000003</v>
      </c>
      <c r="S98" s="215">
        <v>0.23000000000000001</v>
      </c>
      <c r="T98" s="216">
        <f>S98*H98</f>
        <v>75.900000000000006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126</v>
      </c>
      <c r="AT98" s="217" t="s">
        <v>121</v>
      </c>
      <c r="AU98" s="217" t="s">
        <v>85</v>
      </c>
      <c r="AY98" s="19" t="s">
        <v>119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126</v>
      </c>
      <c r="BM98" s="217" t="s">
        <v>141</v>
      </c>
    </row>
    <row r="99" s="2" customFormat="1">
      <c r="A99" s="40"/>
      <c r="B99" s="41"/>
      <c r="C99" s="42"/>
      <c r="D99" s="219" t="s">
        <v>128</v>
      </c>
      <c r="E99" s="42"/>
      <c r="F99" s="220" t="s">
        <v>142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128</v>
      </c>
      <c r="AU99" s="19" t="s">
        <v>85</v>
      </c>
    </row>
    <row r="100" s="13" customFormat="1">
      <c r="A100" s="13"/>
      <c r="B100" s="224"/>
      <c r="C100" s="225"/>
      <c r="D100" s="226" t="s">
        <v>130</v>
      </c>
      <c r="E100" s="227" t="s">
        <v>19</v>
      </c>
      <c r="F100" s="228" t="s">
        <v>131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130</v>
      </c>
      <c r="AU100" s="234" t="s">
        <v>85</v>
      </c>
      <c r="AV100" s="13" t="s">
        <v>83</v>
      </c>
      <c r="AW100" s="13" t="s">
        <v>37</v>
      </c>
      <c r="AX100" s="13" t="s">
        <v>75</v>
      </c>
      <c r="AY100" s="234" t="s">
        <v>119</v>
      </c>
    </row>
    <row r="101" s="14" customFormat="1">
      <c r="A101" s="14"/>
      <c r="B101" s="235"/>
      <c r="C101" s="236"/>
      <c r="D101" s="226" t="s">
        <v>130</v>
      </c>
      <c r="E101" s="237" t="s">
        <v>19</v>
      </c>
      <c r="F101" s="238" t="s">
        <v>143</v>
      </c>
      <c r="G101" s="236"/>
      <c r="H101" s="239">
        <v>330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130</v>
      </c>
      <c r="AU101" s="245" t="s">
        <v>85</v>
      </c>
      <c r="AV101" s="14" t="s">
        <v>85</v>
      </c>
      <c r="AW101" s="14" t="s">
        <v>37</v>
      </c>
      <c r="AX101" s="14" t="s">
        <v>83</v>
      </c>
      <c r="AY101" s="245" t="s">
        <v>119</v>
      </c>
    </row>
    <row r="102" s="2" customFormat="1" ht="24.15" customHeight="1">
      <c r="A102" s="40"/>
      <c r="B102" s="41"/>
      <c r="C102" s="206" t="s">
        <v>126</v>
      </c>
      <c r="D102" s="206" t="s">
        <v>121</v>
      </c>
      <c r="E102" s="207" t="s">
        <v>144</v>
      </c>
      <c r="F102" s="208" t="s">
        <v>145</v>
      </c>
      <c r="G102" s="209" t="s">
        <v>146</v>
      </c>
      <c r="H102" s="210">
        <v>82</v>
      </c>
      <c r="I102" s="211"/>
      <c r="J102" s="212">
        <f>ROUND(I102*H102,2)</f>
        <v>0</v>
      </c>
      <c r="K102" s="208" t="s">
        <v>125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0.20499999999999999</v>
      </c>
      <c r="T102" s="216">
        <f>S102*H102</f>
        <v>16.809999999999999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126</v>
      </c>
      <c r="AT102" s="217" t="s">
        <v>121</v>
      </c>
      <c r="AU102" s="217" t="s">
        <v>85</v>
      </c>
      <c r="AY102" s="19" t="s">
        <v>119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126</v>
      </c>
      <c r="BM102" s="217" t="s">
        <v>147</v>
      </c>
    </row>
    <row r="103" s="2" customFormat="1">
      <c r="A103" s="40"/>
      <c r="B103" s="41"/>
      <c r="C103" s="42"/>
      <c r="D103" s="219" t="s">
        <v>128</v>
      </c>
      <c r="E103" s="42"/>
      <c r="F103" s="220" t="s">
        <v>148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128</v>
      </c>
      <c r="AU103" s="19" t="s">
        <v>85</v>
      </c>
    </row>
    <row r="104" s="14" customFormat="1">
      <c r="A104" s="14"/>
      <c r="B104" s="235"/>
      <c r="C104" s="236"/>
      <c r="D104" s="226" t="s">
        <v>130</v>
      </c>
      <c r="E104" s="237" t="s">
        <v>19</v>
      </c>
      <c r="F104" s="238" t="s">
        <v>149</v>
      </c>
      <c r="G104" s="236"/>
      <c r="H104" s="239">
        <v>82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130</v>
      </c>
      <c r="AU104" s="245" t="s">
        <v>85</v>
      </c>
      <c r="AV104" s="14" t="s">
        <v>85</v>
      </c>
      <c r="AW104" s="14" t="s">
        <v>37</v>
      </c>
      <c r="AX104" s="14" t="s">
        <v>83</v>
      </c>
      <c r="AY104" s="245" t="s">
        <v>119</v>
      </c>
    </row>
    <row r="105" s="2" customFormat="1" ht="21.75" customHeight="1">
      <c r="A105" s="40"/>
      <c r="B105" s="41"/>
      <c r="C105" s="206" t="s">
        <v>150</v>
      </c>
      <c r="D105" s="206" t="s">
        <v>121</v>
      </c>
      <c r="E105" s="207" t="s">
        <v>151</v>
      </c>
      <c r="F105" s="208" t="s">
        <v>152</v>
      </c>
      <c r="G105" s="209" t="s">
        <v>153</v>
      </c>
      <c r="H105" s="210">
        <v>217.5</v>
      </c>
      <c r="I105" s="211"/>
      <c r="J105" s="212">
        <f>ROUND(I105*H105,2)</f>
        <v>0</v>
      </c>
      <c r="K105" s="208" t="s">
        <v>125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126</v>
      </c>
      <c r="AT105" s="217" t="s">
        <v>121</v>
      </c>
      <c r="AU105" s="217" t="s">
        <v>85</v>
      </c>
      <c r="AY105" s="19" t="s">
        <v>119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126</v>
      </c>
      <c r="BM105" s="217" t="s">
        <v>154</v>
      </c>
    </row>
    <row r="106" s="2" customFormat="1">
      <c r="A106" s="40"/>
      <c r="B106" s="41"/>
      <c r="C106" s="42"/>
      <c r="D106" s="219" t="s">
        <v>128</v>
      </c>
      <c r="E106" s="42"/>
      <c r="F106" s="220" t="s">
        <v>155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128</v>
      </c>
      <c r="AU106" s="19" t="s">
        <v>85</v>
      </c>
    </row>
    <row r="107" s="13" customFormat="1">
      <c r="A107" s="13"/>
      <c r="B107" s="224"/>
      <c r="C107" s="225"/>
      <c r="D107" s="226" t="s">
        <v>130</v>
      </c>
      <c r="E107" s="227" t="s">
        <v>19</v>
      </c>
      <c r="F107" s="228" t="s">
        <v>156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130</v>
      </c>
      <c r="AU107" s="234" t="s">
        <v>85</v>
      </c>
      <c r="AV107" s="13" t="s">
        <v>83</v>
      </c>
      <c r="AW107" s="13" t="s">
        <v>37</v>
      </c>
      <c r="AX107" s="13" t="s">
        <v>75</v>
      </c>
      <c r="AY107" s="234" t="s">
        <v>119</v>
      </c>
    </row>
    <row r="108" s="14" customFormat="1">
      <c r="A108" s="14"/>
      <c r="B108" s="235"/>
      <c r="C108" s="236"/>
      <c r="D108" s="226" t="s">
        <v>130</v>
      </c>
      <c r="E108" s="237" t="s">
        <v>19</v>
      </c>
      <c r="F108" s="238" t="s">
        <v>157</v>
      </c>
      <c r="G108" s="236"/>
      <c r="H108" s="239">
        <v>0.20000000000000001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130</v>
      </c>
      <c r="AU108" s="245" t="s">
        <v>85</v>
      </c>
      <c r="AV108" s="14" t="s">
        <v>85</v>
      </c>
      <c r="AW108" s="14" t="s">
        <v>37</v>
      </c>
      <c r="AX108" s="14" t="s">
        <v>75</v>
      </c>
      <c r="AY108" s="245" t="s">
        <v>119</v>
      </c>
    </row>
    <row r="109" s="14" customFormat="1">
      <c r="A109" s="14"/>
      <c r="B109" s="235"/>
      <c r="C109" s="236"/>
      <c r="D109" s="226" t="s">
        <v>130</v>
      </c>
      <c r="E109" s="237" t="s">
        <v>19</v>
      </c>
      <c r="F109" s="238" t="s">
        <v>158</v>
      </c>
      <c r="G109" s="236"/>
      <c r="H109" s="239">
        <v>45.280000000000001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130</v>
      </c>
      <c r="AU109" s="245" t="s">
        <v>85</v>
      </c>
      <c r="AV109" s="14" t="s">
        <v>85</v>
      </c>
      <c r="AW109" s="14" t="s">
        <v>37</v>
      </c>
      <c r="AX109" s="14" t="s">
        <v>75</v>
      </c>
      <c r="AY109" s="245" t="s">
        <v>119</v>
      </c>
    </row>
    <row r="110" s="14" customFormat="1">
      <c r="A110" s="14"/>
      <c r="B110" s="235"/>
      <c r="C110" s="236"/>
      <c r="D110" s="226" t="s">
        <v>130</v>
      </c>
      <c r="E110" s="237" t="s">
        <v>19</v>
      </c>
      <c r="F110" s="238" t="s">
        <v>159</v>
      </c>
      <c r="G110" s="236"/>
      <c r="H110" s="239">
        <v>88.319999999999993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130</v>
      </c>
      <c r="AU110" s="245" t="s">
        <v>85</v>
      </c>
      <c r="AV110" s="14" t="s">
        <v>85</v>
      </c>
      <c r="AW110" s="14" t="s">
        <v>37</v>
      </c>
      <c r="AX110" s="14" t="s">
        <v>75</v>
      </c>
      <c r="AY110" s="245" t="s">
        <v>119</v>
      </c>
    </row>
    <row r="111" s="15" customFormat="1">
      <c r="A111" s="15"/>
      <c r="B111" s="246"/>
      <c r="C111" s="247"/>
      <c r="D111" s="226" t="s">
        <v>130</v>
      </c>
      <c r="E111" s="248" t="s">
        <v>19</v>
      </c>
      <c r="F111" s="249" t="s">
        <v>160</v>
      </c>
      <c r="G111" s="247"/>
      <c r="H111" s="250">
        <v>133.80000000000001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130</v>
      </c>
      <c r="AU111" s="256" t="s">
        <v>85</v>
      </c>
      <c r="AV111" s="15" t="s">
        <v>138</v>
      </c>
      <c r="AW111" s="15" t="s">
        <v>37</v>
      </c>
      <c r="AX111" s="15" t="s">
        <v>75</v>
      </c>
      <c r="AY111" s="256" t="s">
        <v>119</v>
      </c>
    </row>
    <row r="112" s="14" customFormat="1">
      <c r="A112" s="14"/>
      <c r="B112" s="235"/>
      <c r="C112" s="236"/>
      <c r="D112" s="226" t="s">
        <v>130</v>
      </c>
      <c r="E112" s="237" t="s">
        <v>19</v>
      </c>
      <c r="F112" s="238" t="s">
        <v>161</v>
      </c>
      <c r="G112" s="236"/>
      <c r="H112" s="239">
        <v>0.20000000000000001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130</v>
      </c>
      <c r="AU112" s="245" t="s">
        <v>85</v>
      </c>
      <c r="AV112" s="14" t="s">
        <v>85</v>
      </c>
      <c r="AW112" s="14" t="s">
        <v>37</v>
      </c>
      <c r="AX112" s="14" t="s">
        <v>75</v>
      </c>
      <c r="AY112" s="245" t="s">
        <v>119</v>
      </c>
    </row>
    <row r="113" s="14" customFormat="1">
      <c r="A113" s="14"/>
      <c r="B113" s="235"/>
      <c r="C113" s="236"/>
      <c r="D113" s="226" t="s">
        <v>130</v>
      </c>
      <c r="E113" s="237" t="s">
        <v>19</v>
      </c>
      <c r="F113" s="238" t="s">
        <v>162</v>
      </c>
      <c r="G113" s="236"/>
      <c r="H113" s="239">
        <v>28.300000000000001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130</v>
      </c>
      <c r="AU113" s="245" t="s">
        <v>85</v>
      </c>
      <c r="AV113" s="14" t="s">
        <v>85</v>
      </c>
      <c r="AW113" s="14" t="s">
        <v>37</v>
      </c>
      <c r="AX113" s="14" t="s">
        <v>75</v>
      </c>
      <c r="AY113" s="245" t="s">
        <v>119</v>
      </c>
    </row>
    <row r="114" s="14" customFormat="1">
      <c r="A114" s="14"/>
      <c r="B114" s="235"/>
      <c r="C114" s="236"/>
      <c r="D114" s="226" t="s">
        <v>130</v>
      </c>
      <c r="E114" s="237" t="s">
        <v>19</v>
      </c>
      <c r="F114" s="238" t="s">
        <v>163</v>
      </c>
      <c r="G114" s="236"/>
      <c r="H114" s="239">
        <v>55.200000000000003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130</v>
      </c>
      <c r="AU114" s="245" t="s">
        <v>85</v>
      </c>
      <c r="AV114" s="14" t="s">
        <v>85</v>
      </c>
      <c r="AW114" s="14" t="s">
        <v>37</v>
      </c>
      <c r="AX114" s="14" t="s">
        <v>75</v>
      </c>
      <c r="AY114" s="245" t="s">
        <v>119</v>
      </c>
    </row>
    <row r="115" s="15" customFormat="1">
      <c r="A115" s="15"/>
      <c r="B115" s="246"/>
      <c r="C115" s="247"/>
      <c r="D115" s="226" t="s">
        <v>130</v>
      </c>
      <c r="E115" s="248" t="s">
        <v>19</v>
      </c>
      <c r="F115" s="249" t="s">
        <v>160</v>
      </c>
      <c r="G115" s="247"/>
      <c r="H115" s="250">
        <v>83.700000000000003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130</v>
      </c>
      <c r="AU115" s="256" t="s">
        <v>85</v>
      </c>
      <c r="AV115" s="15" t="s">
        <v>138</v>
      </c>
      <c r="AW115" s="15" t="s">
        <v>37</v>
      </c>
      <c r="AX115" s="15" t="s">
        <v>75</v>
      </c>
      <c r="AY115" s="256" t="s">
        <v>119</v>
      </c>
    </row>
    <row r="116" s="16" customFormat="1">
      <c r="A116" s="16"/>
      <c r="B116" s="257"/>
      <c r="C116" s="258"/>
      <c r="D116" s="226" t="s">
        <v>130</v>
      </c>
      <c r="E116" s="259" t="s">
        <v>19</v>
      </c>
      <c r="F116" s="260" t="s">
        <v>164</v>
      </c>
      <c r="G116" s="258"/>
      <c r="H116" s="261">
        <v>217.5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67" t="s">
        <v>130</v>
      </c>
      <c r="AU116" s="267" t="s">
        <v>85</v>
      </c>
      <c r="AV116" s="16" t="s">
        <v>126</v>
      </c>
      <c r="AW116" s="16" t="s">
        <v>37</v>
      </c>
      <c r="AX116" s="16" t="s">
        <v>83</v>
      </c>
      <c r="AY116" s="267" t="s">
        <v>119</v>
      </c>
    </row>
    <row r="117" s="2" customFormat="1" ht="16.5" customHeight="1">
      <c r="A117" s="40"/>
      <c r="B117" s="41"/>
      <c r="C117" s="206" t="s">
        <v>165</v>
      </c>
      <c r="D117" s="206" t="s">
        <v>121</v>
      </c>
      <c r="E117" s="207" t="s">
        <v>166</v>
      </c>
      <c r="F117" s="208" t="s">
        <v>167</v>
      </c>
      <c r="G117" s="209" t="s">
        <v>153</v>
      </c>
      <c r="H117" s="210">
        <v>1.6879999999999999</v>
      </c>
      <c r="I117" s="211"/>
      <c r="J117" s="212">
        <f>ROUND(I117*H117,2)</f>
        <v>0</v>
      </c>
      <c r="K117" s="208" t="s">
        <v>125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126</v>
      </c>
      <c r="AT117" s="217" t="s">
        <v>121</v>
      </c>
      <c r="AU117" s="217" t="s">
        <v>85</v>
      </c>
      <c r="AY117" s="19" t="s">
        <v>119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126</v>
      </c>
      <c r="BM117" s="217" t="s">
        <v>168</v>
      </c>
    </row>
    <row r="118" s="2" customFormat="1">
      <c r="A118" s="40"/>
      <c r="B118" s="41"/>
      <c r="C118" s="42"/>
      <c r="D118" s="219" t="s">
        <v>128</v>
      </c>
      <c r="E118" s="42"/>
      <c r="F118" s="220" t="s">
        <v>169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128</v>
      </c>
      <c r="AU118" s="19" t="s">
        <v>85</v>
      </c>
    </row>
    <row r="119" s="13" customFormat="1">
      <c r="A119" s="13"/>
      <c r="B119" s="224"/>
      <c r="C119" s="225"/>
      <c r="D119" s="226" t="s">
        <v>130</v>
      </c>
      <c r="E119" s="227" t="s">
        <v>19</v>
      </c>
      <c r="F119" s="228" t="s">
        <v>170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130</v>
      </c>
      <c r="AU119" s="234" t="s">
        <v>85</v>
      </c>
      <c r="AV119" s="13" t="s">
        <v>83</v>
      </c>
      <c r="AW119" s="13" t="s">
        <v>37</v>
      </c>
      <c r="AX119" s="13" t="s">
        <v>75</v>
      </c>
      <c r="AY119" s="234" t="s">
        <v>119</v>
      </c>
    </row>
    <row r="120" s="14" customFormat="1">
      <c r="A120" s="14"/>
      <c r="B120" s="235"/>
      <c r="C120" s="236"/>
      <c r="D120" s="226" t="s">
        <v>130</v>
      </c>
      <c r="E120" s="237" t="s">
        <v>19</v>
      </c>
      <c r="F120" s="238" t="s">
        <v>171</v>
      </c>
      <c r="G120" s="236"/>
      <c r="H120" s="239">
        <v>1.6879999999999999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130</v>
      </c>
      <c r="AU120" s="245" t="s">
        <v>85</v>
      </c>
      <c r="AV120" s="14" t="s">
        <v>85</v>
      </c>
      <c r="AW120" s="14" t="s">
        <v>37</v>
      </c>
      <c r="AX120" s="14" t="s">
        <v>83</v>
      </c>
      <c r="AY120" s="245" t="s">
        <v>119</v>
      </c>
    </row>
    <row r="121" s="2" customFormat="1" ht="16.5" customHeight="1">
      <c r="A121" s="40"/>
      <c r="B121" s="41"/>
      <c r="C121" s="206" t="s">
        <v>172</v>
      </c>
      <c r="D121" s="206" t="s">
        <v>121</v>
      </c>
      <c r="E121" s="207" t="s">
        <v>173</v>
      </c>
      <c r="F121" s="208" t="s">
        <v>174</v>
      </c>
      <c r="G121" s="209" t="s">
        <v>124</v>
      </c>
      <c r="H121" s="210">
        <v>163</v>
      </c>
      <c r="I121" s="211"/>
      <c r="J121" s="212">
        <f>ROUND(I121*H121,2)</f>
        <v>0</v>
      </c>
      <c r="K121" s="208" t="s">
        <v>125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126</v>
      </c>
      <c r="AT121" s="217" t="s">
        <v>121</v>
      </c>
      <c r="AU121" s="217" t="s">
        <v>85</v>
      </c>
      <c r="AY121" s="19" t="s">
        <v>119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126</v>
      </c>
      <c r="BM121" s="217" t="s">
        <v>175</v>
      </c>
    </row>
    <row r="122" s="2" customFormat="1">
      <c r="A122" s="40"/>
      <c r="B122" s="41"/>
      <c r="C122" s="42"/>
      <c r="D122" s="219" t="s">
        <v>128</v>
      </c>
      <c r="E122" s="42"/>
      <c r="F122" s="220" t="s">
        <v>176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128</v>
      </c>
      <c r="AU122" s="19" t="s">
        <v>85</v>
      </c>
    </row>
    <row r="123" s="13" customFormat="1">
      <c r="A123" s="13"/>
      <c r="B123" s="224"/>
      <c r="C123" s="225"/>
      <c r="D123" s="226" t="s">
        <v>130</v>
      </c>
      <c r="E123" s="227" t="s">
        <v>19</v>
      </c>
      <c r="F123" s="228" t="s">
        <v>131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130</v>
      </c>
      <c r="AU123" s="234" t="s">
        <v>85</v>
      </c>
      <c r="AV123" s="13" t="s">
        <v>83</v>
      </c>
      <c r="AW123" s="13" t="s">
        <v>37</v>
      </c>
      <c r="AX123" s="13" t="s">
        <v>75</v>
      </c>
      <c r="AY123" s="234" t="s">
        <v>119</v>
      </c>
    </row>
    <row r="124" s="14" customFormat="1">
      <c r="A124" s="14"/>
      <c r="B124" s="235"/>
      <c r="C124" s="236"/>
      <c r="D124" s="226" t="s">
        <v>130</v>
      </c>
      <c r="E124" s="237" t="s">
        <v>19</v>
      </c>
      <c r="F124" s="238" t="s">
        <v>132</v>
      </c>
      <c r="G124" s="236"/>
      <c r="H124" s="239">
        <v>163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130</v>
      </c>
      <c r="AU124" s="245" t="s">
        <v>85</v>
      </c>
      <c r="AV124" s="14" t="s">
        <v>85</v>
      </c>
      <c r="AW124" s="14" t="s">
        <v>37</v>
      </c>
      <c r="AX124" s="14" t="s">
        <v>83</v>
      </c>
      <c r="AY124" s="245" t="s">
        <v>119</v>
      </c>
    </row>
    <row r="125" s="2" customFormat="1" ht="16.5" customHeight="1">
      <c r="A125" s="40"/>
      <c r="B125" s="41"/>
      <c r="C125" s="206" t="s">
        <v>177</v>
      </c>
      <c r="D125" s="206" t="s">
        <v>121</v>
      </c>
      <c r="E125" s="207" t="s">
        <v>178</v>
      </c>
      <c r="F125" s="208" t="s">
        <v>179</v>
      </c>
      <c r="G125" s="209" t="s">
        <v>124</v>
      </c>
      <c r="H125" s="210">
        <v>1141</v>
      </c>
      <c r="I125" s="211"/>
      <c r="J125" s="212">
        <f>ROUND(I125*H125,2)</f>
        <v>0</v>
      </c>
      <c r="K125" s="208" t="s">
        <v>125</v>
      </c>
      <c r="L125" s="46"/>
      <c r="M125" s="213" t="s">
        <v>19</v>
      </c>
      <c r="N125" s="214" t="s">
        <v>46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126</v>
      </c>
      <c r="AT125" s="217" t="s">
        <v>121</v>
      </c>
      <c r="AU125" s="217" t="s">
        <v>85</v>
      </c>
      <c r="AY125" s="19" t="s">
        <v>119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83</v>
      </c>
      <c r="BK125" s="218">
        <f>ROUND(I125*H125,2)</f>
        <v>0</v>
      </c>
      <c r="BL125" s="19" t="s">
        <v>126</v>
      </c>
      <c r="BM125" s="217" t="s">
        <v>180</v>
      </c>
    </row>
    <row r="126" s="2" customFormat="1">
      <c r="A126" s="40"/>
      <c r="B126" s="41"/>
      <c r="C126" s="42"/>
      <c r="D126" s="219" t="s">
        <v>128</v>
      </c>
      <c r="E126" s="42"/>
      <c r="F126" s="220" t="s">
        <v>181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128</v>
      </c>
      <c r="AU126" s="19" t="s">
        <v>85</v>
      </c>
    </row>
    <row r="127" s="13" customFormat="1">
      <c r="A127" s="13"/>
      <c r="B127" s="224"/>
      <c r="C127" s="225"/>
      <c r="D127" s="226" t="s">
        <v>130</v>
      </c>
      <c r="E127" s="227" t="s">
        <v>19</v>
      </c>
      <c r="F127" s="228" t="s">
        <v>182</v>
      </c>
      <c r="G127" s="225"/>
      <c r="H127" s="227" t="s">
        <v>19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130</v>
      </c>
      <c r="AU127" s="234" t="s">
        <v>85</v>
      </c>
      <c r="AV127" s="13" t="s">
        <v>83</v>
      </c>
      <c r="AW127" s="13" t="s">
        <v>37</v>
      </c>
      <c r="AX127" s="13" t="s">
        <v>75</v>
      </c>
      <c r="AY127" s="234" t="s">
        <v>119</v>
      </c>
    </row>
    <row r="128" s="14" customFormat="1">
      <c r="A128" s="14"/>
      <c r="B128" s="235"/>
      <c r="C128" s="236"/>
      <c r="D128" s="226" t="s">
        <v>130</v>
      </c>
      <c r="E128" s="237" t="s">
        <v>19</v>
      </c>
      <c r="F128" s="238" t="s">
        <v>183</v>
      </c>
      <c r="G128" s="236"/>
      <c r="H128" s="239">
        <v>1141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130</v>
      </c>
      <c r="AU128" s="245" t="s">
        <v>85</v>
      </c>
      <c r="AV128" s="14" t="s">
        <v>85</v>
      </c>
      <c r="AW128" s="14" t="s">
        <v>37</v>
      </c>
      <c r="AX128" s="14" t="s">
        <v>83</v>
      </c>
      <c r="AY128" s="245" t="s">
        <v>119</v>
      </c>
    </row>
    <row r="129" s="2" customFormat="1" ht="37.8" customHeight="1">
      <c r="A129" s="40"/>
      <c r="B129" s="41"/>
      <c r="C129" s="206" t="s">
        <v>184</v>
      </c>
      <c r="D129" s="206" t="s">
        <v>121</v>
      </c>
      <c r="E129" s="207" t="s">
        <v>185</v>
      </c>
      <c r="F129" s="208" t="s">
        <v>186</v>
      </c>
      <c r="G129" s="209" t="s">
        <v>153</v>
      </c>
      <c r="H129" s="210">
        <v>219.18799999999999</v>
      </c>
      <c r="I129" s="211"/>
      <c r="J129" s="212">
        <f>ROUND(I129*H129,2)</f>
        <v>0</v>
      </c>
      <c r="K129" s="208" t="s">
        <v>125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126</v>
      </c>
      <c r="AT129" s="217" t="s">
        <v>121</v>
      </c>
      <c r="AU129" s="217" t="s">
        <v>85</v>
      </c>
      <c r="AY129" s="19" t="s">
        <v>119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126</v>
      </c>
      <c r="BM129" s="217" t="s">
        <v>187</v>
      </c>
    </row>
    <row r="130" s="2" customFormat="1">
      <c r="A130" s="40"/>
      <c r="B130" s="41"/>
      <c r="C130" s="42"/>
      <c r="D130" s="219" t="s">
        <v>128</v>
      </c>
      <c r="E130" s="42"/>
      <c r="F130" s="220" t="s">
        <v>188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128</v>
      </c>
      <c r="AU130" s="19" t="s">
        <v>85</v>
      </c>
    </row>
    <row r="131" s="14" customFormat="1">
      <c r="A131" s="14"/>
      <c r="B131" s="235"/>
      <c r="C131" s="236"/>
      <c r="D131" s="226" t="s">
        <v>130</v>
      </c>
      <c r="E131" s="237" t="s">
        <v>19</v>
      </c>
      <c r="F131" s="238" t="s">
        <v>189</v>
      </c>
      <c r="G131" s="236"/>
      <c r="H131" s="239">
        <v>1.6879999999999999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130</v>
      </c>
      <c r="AU131" s="245" t="s">
        <v>85</v>
      </c>
      <c r="AV131" s="14" t="s">
        <v>85</v>
      </c>
      <c r="AW131" s="14" t="s">
        <v>37</v>
      </c>
      <c r="AX131" s="14" t="s">
        <v>75</v>
      </c>
      <c r="AY131" s="245" t="s">
        <v>119</v>
      </c>
    </row>
    <row r="132" s="14" customFormat="1">
      <c r="A132" s="14"/>
      <c r="B132" s="235"/>
      <c r="C132" s="236"/>
      <c r="D132" s="226" t="s">
        <v>130</v>
      </c>
      <c r="E132" s="237" t="s">
        <v>19</v>
      </c>
      <c r="F132" s="238" t="s">
        <v>190</v>
      </c>
      <c r="G132" s="236"/>
      <c r="H132" s="239">
        <v>133.80000000000001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130</v>
      </c>
      <c r="AU132" s="245" t="s">
        <v>85</v>
      </c>
      <c r="AV132" s="14" t="s">
        <v>85</v>
      </c>
      <c r="AW132" s="14" t="s">
        <v>37</v>
      </c>
      <c r="AX132" s="14" t="s">
        <v>75</v>
      </c>
      <c r="AY132" s="245" t="s">
        <v>119</v>
      </c>
    </row>
    <row r="133" s="14" customFormat="1">
      <c r="A133" s="14"/>
      <c r="B133" s="235"/>
      <c r="C133" s="236"/>
      <c r="D133" s="226" t="s">
        <v>130</v>
      </c>
      <c r="E133" s="237" t="s">
        <v>19</v>
      </c>
      <c r="F133" s="238" t="s">
        <v>191</v>
      </c>
      <c r="G133" s="236"/>
      <c r="H133" s="239">
        <v>83.700000000000003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130</v>
      </c>
      <c r="AU133" s="245" t="s">
        <v>85</v>
      </c>
      <c r="AV133" s="14" t="s">
        <v>85</v>
      </c>
      <c r="AW133" s="14" t="s">
        <v>37</v>
      </c>
      <c r="AX133" s="14" t="s">
        <v>75</v>
      </c>
      <c r="AY133" s="245" t="s">
        <v>119</v>
      </c>
    </row>
    <row r="134" s="16" customFormat="1">
      <c r="A134" s="16"/>
      <c r="B134" s="257"/>
      <c r="C134" s="258"/>
      <c r="D134" s="226" t="s">
        <v>130</v>
      </c>
      <c r="E134" s="259" t="s">
        <v>19</v>
      </c>
      <c r="F134" s="260" t="s">
        <v>164</v>
      </c>
      <c r="G134" s="258"/>
      <c r="H134" s="261">
        <v>219.18799999999999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67" t="s">
        <v>130</v>
      </c>
      <c r="AU134" s="267" t="s">
        <v>85</v>
      </c>
      <c r="AV134" s="16" t="s">
        <v>126</v>
      </c>
      <c r="AW134" s="16" t="s">
        <v>37</v>
      </c>
      <c r="AX134" s="16" t="s">
        <v>83</v>
      </c>
      <c r="AY134" s="267" t="s">
        <v>119</v>
      </c>
    </row>
    <row r="135" s="2" customFormat="1" ht="37.8" customHeight="1">
      <c r="A135" s="40"/>
      <c r="B135" s="41"/>
      <c r="C135" s="206" t="s">
        <v>192</v>
      </c>
      <c r="D135" s="206" t="s">
        <v>121</v>
      </c>
      <c r="E135" s="207" t="s">
        <v>193</v>
      </c>
      <c r="F135" s="208" t="s">
        <v>194</v>
      </c>
      <c r="G135" s="209" t="s">
        <v>153</v>
      </c>
      <c r="H135" s="210">
        <v>657.56399999999996</v>
      </c>
      <c r="I135" s="211"/>
      <c r="J135" s="212">
        <f>ROUND(I135*H135,2)</f>
        <v>0</v>
      </c>
      <c r="K135" s="208" t="s">
        <v>125</v>
      </c>
      <c r="L135" s="46"/>
      <c r="M135" s="213" t="s">
        <v>19</v>
      </c>
      <c r="N135" s="214" t="s">
        <v>46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126</v>
      </c>
      <c r="AT135" s="217" t="s">
        <v>121</v>
      </c>
      <c r="AU135" s="217" t="s">
        <v>85</v>
      </c>
      <c r="AY135" s="19" t="s">
        <v>119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83</v>
      </c>
      <c r="BK135" s="218">
        <f>ROUND(I135*H135,2)</f>
        <v>0</v>
      </c>
      <c r="BL135" s="19" t="s">
        <v>126</v>
      </c>
      <c r="BM135" s="217" t="s">
        <v>195</v>
      </c>
    </row>
    <row r="136" s="2" customFormat="1">
      <c r="A136" s="40"/>
      <c r="B136" s="41"/>
      <c r="C136" s="42"/>
      <c r="D136" s="219" t="s">
        <v>128</v>
      </c>
      <c r="E136" s="42"/>
      <c r="F136" s="220" t="s">
        <v>196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128</v>
      </c>
      <c r="AU136" s="19" t="s">
        <v>85</v>
      </c>
    </row>
    <row r="137" s="13" customFormat="1">
      <c r="A137" s="13"/>
      <c r="B137" s="224"/>
      <c r="C137" s="225"/>
      <c r="D137" s="226" t="s">
        <v>130</v>
      </c>
      <c r="E137" s="227" t="s">
        <v>19</v>
      </c>
      <c r="F137" s="228" t="s">
        <v>182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130</v>
      </c>
      <c r="AU137" s="234" t="s">
        <v>85</v>
      </c>
      <c r="AV137" s="13" t="s">
        <v>83</v>
      </c>
      <c r="AW137" s="13" t="s">
        <v>37</v>
      </c>
      <c r="AX137" s="13" t="s">
        <v>75</v>
      </c>
      <c r="AY137" s="234" t="s">
        <v>119</v>
      </c>
    </row>
    <row r="138" s="14" customFormat="1">
      <c r="A138" s="14"/>
      <c r="B138" s="235"/>
      <c r="C138" s="236"/>
      <c r="D138" s="226" t="s">
        <v>130</v>
      </c>
      <c r="E138" s="237" t="s">
        <v>19</v>
      </c>
      <c r="F138" s="238" t="s">
        <v>197</v>
      </c>
      <c r="G138" s="236"/>
      <c r="H138" s="239">
        <v>5.0640000000000001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130</v>
      </c>
      <c r="AU138" s="245" t="s">
        <v>85</v>
      </c>
      <c r="AV138" s="14" t="s">
        <v>85</v>
      </c>
      <c r="AW138" s="14" t="s">
        <v>37</v>
      </c>
      <c r="AX138" s="14" t="s">
        <v>75</v>
      </c>
      <c r="AY138" s="245" t="s">
        <v>119</v>
      </c>
    </row>
    <row r="139" s="14" customFormat="1">
      <c r="A139" s="14"/>
      <c r="B139" s="235"/>
      <c r="C139" s="236"/>
      <c r="D139" s="226" t="s">
        <v>130</v>
      </c>
      <c r="E139" s="237" t="s">
        <v>19</v>
      </c>
      <c r="F139" s="238" t="s">
        <v>198</v>
      </c>
      <c r="G139" s="236"/>
      <c r="H139" s="239">
        <v>401.39999999999998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130</v>
      </c>
      <c r="AU139" s="245" t="s">
        <v>85</v>
      </c>
      <c r="AV139" s="14" t="s">
        <v>85</v>
      </c>
      <c r="AW139" s="14" t="s">
        <v>37</v>
      </c>
      <c r="AX139" s="14" t="s">
        <v>75</v>
      </c>
      <c r="AY139" s="245" t="s">
        <v>119</v>
      </c>
    </row>
    <row r="140" s="14" customFormat="1">
      <c r="A140" s="14"/>
      <c r="B140" s="235"/>
      <c r="C140" s="236"/>
      <c r="D140" s="226" t="s">
        <v>130</v>
      </c>
      <c r="E140" s="237" t="s">
        <v>19</v>
      </c>
      <c r="F140" s="238" t="s">
        <v>199</v>
      </c>
      <c r="G140" s="236"/>
      <c r="H140" s="239">
        <v>251.09999999999999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130</v>
      </c>
      <c r="AU140" s="245" t="s">
        <v>85</v>
      </c>
      <c r="AV140" s="14" t="s">
        <v>85</v>
      </c>
      <c r="AW140" s="14" t="s">
        <v>37</v>
      </c>
      <c r="AX140" s="14" t="s">
        <v>75</v>
      </c>
      <c r="AY140" s="245" t="s">
        <v>119</v>
      </c>
    </row>
    <row r="141" s="16" customFormat="1">
      <c r="A141" s="16"/>
      <c r="B141" s="257"/>
      <c r="C141" s="258"/>
      <c r="D141" s="226" t="s">
        <v>130</v>
      </c>
      <c r="E141" s="259" t="s">
        <v>19</v>
      </c>
      <c r="F141" s="260" t="s">
        <v>164</v>
      </c>
      <c r="G141" s="258"/>
      <c r="H141" s="261">
        <v>657.56399999999996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67" t="s">
        <v>130</v>
      </c>
      <c r="AU141" s="267" t="s">
        <v>85</v>
      </c>
      <c r="AV141" s="16" t="s">
        <v>126</v>
      </c>
      <c r="AW141" s="16" t="s">
        <v>37</v>
      </c>
      <c r="AX141" s="16" t="s">
        <v>83</v>
      </c>
      <c r="AY141" s="267" t="s">
        <v>119</v>
      </c>
    </row>
    <row r="142" s="2" customFormat="1" ht="24.15" customHeight="1">
      <c r="A142" s="40"/>
      <c r="B142" s="41"/>
      <c r="C142" s="206" t="s">
        <v>200</v>
      </c>
      <c r="D142" s="206" t="s">
        <v>121</v>
      </c>
      <c r="E142" s="207" t="s">
        <v>201</v>
      </c>
      <c r="F142" s="208" t="s">
        <v>202</v>
      </c>
      <c r="G142" s="209" t="s">
        <v>203</v>
      </c>
      <c r="H142" s="210">
        <v>423.87799999999999</v>
      </c>
      <c r="I142" s="211"/>
      <c r="J142" s="212">
        <f>ROUND(I142*H142,2)</f>
        <v>0</v>
      </c>
      <c r="K142" s="208" t="s">
        <v>125</v>
      </c>
      <c r="L142" s="46"/>
      <c r="M142" s="213" t="s">
        <v>19</v>
      </c>
      <c r="N142" s="214" t="s">
        <v>46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126</v>
      </c>
      <c r="AT142" s="217" t="s">
        <v>121</v>
      </c>
      <c r="AU142" s="217" t="s">
        <v>85</v>
      </c>
      <c r="AY142" s="19" t="s">
        <v>119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126</v>
      </c>
      <c r="BM142" s="217" t="s">
        <v>204</v>
      </c>
    </row>
    <row r="143" s="2" customFormat="1">
      <c r="A143" s="40"/>
      <c r="B143" s="41"/>
      <c r="C143" s="42"/>
      <c r="D143" s="219" t="s">
        <v>128</v>
      </c>
      <c r="E143" s="42"/>
      <c r="F143" s="220" t="s">
        <v>205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128</v>
      </c>
      <c r="AU143" s="19" t="s">
        <v>85</v>
      </c>
    </row>
    <row r="144" s="14" customFormat="1">
      <c r="A144" s="14"/>
      <c r="B144" s="235"/>
      <c r="C144" s="236"/>
      <c r="D144" s="226" t="s">
        <v>130</v>
      </c>
      <c r="E144" s="237" t="s">
        <v>19</v>
      </c>
      <c r="F144" s="238" t="s">
        <v>206</v>
      </c>
      <c r="G144" s="236"/>
      <c r="H144" s="239">
        <v>3.0379999999999998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130</v>
      </c>
      <c r="AU144" s="245" t="s">
        <v>85</v>
      </c>
      <c r="AV144" s="14" t="s">
        <v>85</v>
      </c>
      <c r="AW144" s="14" t="s">
        <v>37</v>
      </c>
      <c r="AX144" s="14" t="s">
        <v>75</v>
      </c>
      <c r="AY144" s="245" t="s">
        <v>119</v>
      </c>
    </row>
    <row r="145" s="14" customFormat="1">
      <c r="A145" s="14"/>
      <c r="B145" s="235"/>
      <c r="C145" s="236"/>
      <c r="D145" s="226" t="s">
        <v>130</v>
      </c>
      <c r="E145" s="237" t="s">
        <v>19</v>
      </c>
      <c r="F145" s="238" t="s">
        <v>207</v>
      </c>
      <c r="G145" s="236"/>
      <c r="H145" s="239">
        <v>240.84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130</v>
      </c>
      <c r="AU145" s="245" t="s">
        <v>85</v>
      </c>
      <c r="AV145" s="14" t="s">
        <v>85</v>
      </c>
      <c r="AW145" s="14" t="s">
        <v>37</v>
      </c>
      <c r="AX145" s="14" t="s">
        <v>75</v>
      </c>
      <c r="AY145" s="245" t="s">
        <v>119</v>
      </c>
    </row>
    <row r="146" s="14" customFormat="1">
      <c r="A146" s="14"/>
      <c r="B146" s="235"/>
      <c r="C146" s="236"/>
      <c r="D146" s="226" t="s">
        <v>130</v>
      </c>
      <c r="E146" s="237" t="s">
        <v>19</v>
      </c>
      <c r="F146" s="238" t="s">
        <v>208</v>
      </c>
      <c r="G146" s="236"/>
      <c r="H146" s="239">
        <v>150.66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130</v>
      </c>
      <c r="AU146" s="245" t="s">
        <v>85</v>
      </c>
      <c r="AV146" s="14" t="s">
        <v>85</v>
      </c>
      <c r="AW146" s="14" t="s">
        <v>37</v>
      </c>
      <c r="AX146" s="14" t="s">
        <v>75</v>
      </c>
      <c r="AY146" s="245" t="s">
        <v>119</v>
      </c>
    </row>
    <row r="147" s="14" customFormat="1">
      <c r="A147" s="14"/>
      <c r="B147" s="235"/>
      <c r="C147" s="236"/>
      <c r="D147" s="226" t="s">
        <v>130</v>
      </c>
      <c r="E147" s="237" t="s">
        <v>19</v>
      </c>
      <c r="F147" s="238" t="s">
        <v>209</v>
      </c>
      <c r="G147" s="236"/>
      <c r="H147" s="239">
        <v>29.34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130</v>
      </c>
      <c r="AU147" s="245" t="s">
        <v>85</v>
      </c>
      <c r="AV147" s="14" t="s">
        <v>85</v>
      </c>
      <c r="AW147" s="14" t="s">
        <v>37</v>
      </c>
      <c r="AX147" s="14" t="s">
        <v>75</v>
      </c>
      <c r="AY147" s="245" t="s">
        <v>119</v>
      </c>
    </row>
    <row r="148" s="16" customFormat="1">
      <c r="A148" s="16"/>
      <c r="B148" s="257"/>
      <c r="C148" s="258"/>
      <c r="D148" s="226" t="s">
        <v>130</v>
      </c>
      <c r="E148" s="259" t="s">
        <v>19</v>
      </c>
      <c r="F148" s="260" t="s">
        <v>164</v>
      </c>
      <c r="G148" s="258"/>
      <c r="H148" s="261">
        <v>423.87799999999999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67" t="s">
        <v>130</v>
      </c>
      <c r="AU148" s="267" t="s">
        <v>85</v>
      </c>
      <c r="AV148" s="16" t="s">
        <v>126</v>
      </c>
      <c r="AW148" s="16" t="s">
        <v>37</v>
      </c>
      <c r="AX148" s="16" t="s">
        <v>83</v>
      </c>
      <c r="AY148" s="267" t="s">
        <v>119</v>
      </c>
    </row>
    <row r="149" s="2" customFormat="1" ht="24.15" customHeight="1">
      <c r="A149" s="40"/>
      <c r="B149" s="41"/>
      <c r="C149" s="206" t="s">
        <v>210</v>
      </c>
      <c r="D149" s="206" t="s">
        <v>121</v>
      </c>
      <c r="E149" s="207" t="s">
        <v>211</v>
      </c>
      <c r="F149" s="208" t="s">
        <v>212</v>
      </c>
      <c r="G149" s="209" t="s">
        <v>153</v>
      </c>
      <c r="H149" s="210">
        <v>235.488</v>
      </c>
      <c r="I149" s="211"/>
      <c r="J149" s="212">
        <f>ROUND(I149*H149,2)</f>
        <v>0</v>
      </c>
      <c r="K149" s="208" t="s">
        <v>125</v>
      </c>
      <c r="L149" s="46"/>
      <c r="M149" s="213" t="s">
        <v>19</v>
      </c>
      <c r="N149" s="214" t="s">
        <v>46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126</v>
      </c>
      <c r="AT149" s="217" t="s">
        <v>121</v>
      </c>
      <c r="AU149" s="217" t="s">
        <v>85</v>
      </c>
      <c r="AY149" s="19" t="s">
        <v>119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83</v>
      </c>
      <c r="BK149" s="218">
        <f>ROUND(I149*H149,2)</f>
        <v>0</v>
      </c>
      <c r="BL149" s="19" t="s">
        <v>126</v>
      </c>
      <c r="BM149" s="217" t="s">
        <v>213</v>
      </c>
    </row>
    <row r="150" s="2" customFormat="1">
      <c r="A150" s="40"/>
      <c r="B150" s="41"/>
      <c r="C150" s="42"/>
      <c r="D150" s="219" t="s">
        <v>128</v>
      </c>
      <c r="E150" s="42"/>
      <c r="F150" s="220" t="s">
        <v>214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128</v>
      </c>
      <c r="AU150" s="19" t="s">
        <v>85</v>
      </c>
    </row>
    <row r="151" s="14" customFormat="1">
      <c r="A151" s="14"/>
      <c r="B151" s="235"/>
      <c r="C151" s="236"/>
      <c r="D151" s="226" t="s">
        <v>130</v>
      </c>
      <c r="E151" s="237" t="s">
        <v>19</v>
      </c>
      <c r="F151" s="238" t="s">
        <v>189</v>
      </c>
      <c r="G151" s="236"/>
      <c r="H151" s="239">
        <v>1.6879999999999999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130</v>
      </c>
      <c r="AU151" s="245" t="s">
        <v>85</v>
      </c>
      <c r="AV151" s="14" t="s">
        <v>85</v>
      </c>
      <c r="AW151" s="14" t="s">
        <v>37</v>
      </c>
      <c r="AX151" s="14" t="s">
        <v>75</v>
      </c>
      <c r="AY151" s="245" t="s">
        <v>119</v>
      </c>
    </row>
    <row r="152" s="14" customFormat="1">
      <c r="A152" s="14"/>
      <c r="B152" s="235"/>
      <c r="C152" s="236"/>
      <c r="D152" s="226" t="s">
        <v>130</v>
      </c>
      <c r="E152" s="237" t="s">
        <v>19</v>
      </c>
      <c r="F152" s="238" t="s">
        <v>190</v>
      </c>
      <c r="G152" s="236"/>
      <c r="H152" s="239">
        <v>133.80000000000001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130</v>
      </c>
      <c r="AU152" s="245" t="s">
        <v>85</v>
      </c>
      <c r="AV152" s="14" t="s">
        <v>85</v>
      </c>
      <c r="AW152" s="14" t="s">
        <v>37</v>
      </c>
      <c r="AX152" s="14" t="s">
        <v>75</v>
      </c>
      <c r="AY152" s="245" t="s">
        <v>119</v>
      </c>
    </row>
    <row r="153" s="14" customFormat="1">
      <c r="A153" s="14"/>
      <c r="B153" s="235"/>
      <c r="C153" s="236"/>
      <c r="D153" s="226" t="s">
        <v>130</v>
      </c>
      <c r="E153" s="237" t="s">
        <v>19</v>
      </c>
      <c r="F153" s="238" t="s">
        <v>191</v>
      </c>
      <c r="G153" s="236"/>
      <c r="H153" s="239">
        <v>83.700000000000003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130</v>
      </c>
      <c r="AU153" s="245" t="s">
        <v>85</v>
      </c>
      <c r="AV153" s="14" t="s">
        <v>85</v>
      </c>
      <c r="AW153" s="14" t="s">
        <v>37</v>
      </c>
      <c r="AX153" s="14" t="s">
        <v>75</v>
      </c>
      <c r="AY153" s="245" t="s">
        <v>119</v>
      </c>
    </row>
    <row r="154" s="14" customFormat="1">
      <c r="A154" s="14"/>
      <c r="B154" s="235"/>
      <c r="C154" s="236"/>
      <c r="D154" s="226" t="s">
        <v>130</v>
      </c>
      <c r="E154" s="237" t="s">
        <v>19</v>
      </c>
      <c r="F154" s="238" t="s">
        <v>215</v>
      </c>
      <c r="G154" s="236"/>
      <c r="H154" s="239">
        <v>16.300000000000001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130</v>
      </c>
      <c r="AU154" s="245" t="s">
        <v>85</v>
      </c>
      <c r="AV154" s="14" t="s">
        <v>85</v>
      </c>
      <c r="AW154" s="14" t="s">
        <v>37</v>
      </c>
      <c r="AX154" s="14" t="s">
        <v>75</v>
      </c>
      <c r="AY154" s="245" t="s">
        <v>119</v>
      </c>
    </row>
    <row r="155" s="16" customFormat="1">
      <c r="A155" s="16"/>
      <c r="B155" s="257"/>
      <c r="C155" s="258"/>
      <c r="D155" s="226" t="s">
        <v>130</v>
      </c>
      <c r="E155" s="259" t="s">
        <v>19</v>
      </c>
      <c r="F155" s="260" t="s">
        <v>164</v>
      </c>
      <c r="G155" s="258"/>
      <c r="H155" s="261">
        <v>235.488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67" t="s">
        <v>130</v>
      </c>
      <c r="AU155" s="267" t="s">
        <v>85</v>
      </c>
      <c r="AV155" s="16" t="s">
        <v>126</v>
      </c>
      <c r="AW155" s="16" t="s">
        <v>37</v>
      </c>
      <c r="AX155" s="16" t="s">
        <v>83</v>
      </c>
      <c r="AY155" s="267" t="s">
        <v>119</v>
      </c>
    </row>
    <row r="156" s="2" customFormat="1" ht="37.8" customHeight="1">
      <c r="A156" s="40"/>
      <c r="B156" s="41"/>
      <c r="C156" s="206" t="s">
        <v>216</v>
      </c>
      <c r="D156" s="206" t="s">
        <v>121</v>
      </c>
      <c r="E156" s="207" t="s">
        <v>217</v>
      </c>
      <c r="F156" s="208" t="s">
        <v>218</v>
      </c>
      <c r="G156" s="209" t="s">
        <v>153</v>
      </c>
      <c r="H156" s="210">
        <v>2.6880000000000002</v>
      </c>
      <c r="I156" s="211"/>
      <c r="J156" s="212">
        <f>ROUND(I156*H156,2)</f>
        <v>0</v>
      </c>
      <c r="K156" s="208" t="s">
        <v>125</v>
      </c>
      <c r="L156" s="46"/>
      <c r="M156" s="213" t="s">
        <v>19</v>
      </c>
      <c r="N156" s="214" t="s">
        <v>46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126</v>
      </c>
      <c r="AT156" s="217" t="s">
        <v>121</v>
      </c>
      <c r="AU156" s="217" t="s">
        <v>85</v>
      </c>
      <c r="AY156" s="19" t="s">
        <v>119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83</v>
      </c>
      <c r="BK156" s="218">
        <f>ROUND(I156*H156,2)</f>
        <v>0</v>
      </c>
      <c r="BL156" s="19" t="s">
        <v>126</v>
      </c>
      <c r="BM156" s="217" t="s">
        <v>219</v>
      </c>
    </row>
    <row r="157" s="2" customFormat="1">
      <c r="A157" s="40"/>
      <c r="B157" s="41"/>
      <c r="C157" s="42"/>
      <c r="D157" s="219" t="s">
        <v>128</v>
      </c>
      <c r="E157" s="42"/>
      <c r="F157" s="220" t="s">
        <v>220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128</v>
      </c>
      <c r="AU157" s="19" t="s">
        <v>85</v>
      </c>
    </row>
    <row r="158" s="13" customFormat="1">
      <c r="A158" s="13"/>
      <c r="B158" s="224"/>
      <c r="C158" s="225"/>
      <c r="D158" s="226" t="s">
        <v>130</v>
      </c>
      <c r="E158" s="227" t="s">
        <v>19</v>
      </c>
      <c r="F158" s="228" t="s">
        <v>170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130</v>
      </c>
      <c r="AU158" s="234" t="s">
        <v>85</v>
      </c>
      <c r="AV158" s="13" t="s">
        <v>83</v>
      </c>
      <c r="AW158" s="13" t="s">
        <v>37</v>
      </c>
      <c r="AX158" s="13" t="s">
        <v>75</v>
      </c>
      <c r="AY158" s="234" t="s">
        <v>119</v>
      </c>
    </row>
    <row r="159" s="14" customFormat="1">
      <c r="A159" s="14"/>
      <c r="B159" s="235"/>
      <c r="C159" s="236"/>
      <c r="D159" s="226" t="s">
        <v>130</v>
      </c>
      <c r="E159" s="237" t="s">
        <v>19</v>
      </c>
      <c r="F159" s="238" t="s">
        <v>221</v>
      </c>
      <c r="G159" s="236"/>
      <c r="H159" s="239">
        <v>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130</v>
      </c>
      <c r="AU159" s="245" t="s">
        <v>85</v>
      </c>
      <c r="AV159" s="14" t="s">
        <v>85</v>
      </c>
      <c r="AW159" s="14" t="s">
        <v>37</v>
      </c>
      <c r="AX159" s="14" t="s">
        <v>75</v>
      </c>
      <c r="AY159" s="245" t="s">
        <v>119</v>
      </c>
    </row>
    <row r="160" s="14" customFormat="1">
      <c r="A160" s="14"/>
      <c r="B160" s="235"/>
      <c r="C160" s="236"/>
      <c r="D160" s="226" t="s">
        <v>130</v>
      </c>
      <c r="E160" s="237" t="s">
        <v>19</v>
      </c>
      <c r="F160" s="238" t="s">
        <v>222</v>
      </c>
      <c r="G160" s="236"/>
      <c r="H160" s="239">
        <v>1.6879999999999999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130</v>
      </c>
      <c r="AU160" s="245" t="s">
        <v>85</v>
      </c>
      <c r="AV160" s="14" t="s">
        <v>85</v>
      </c>
      <c r="AW160" s="14" t="s">
        <v>37</v>
      </c>
      <c r="AX160" s="14" t="s">
        <v>75</v>
      </c>
      <c r="AY160" s="245" t="s">
        <v>119</v>
      </c>
    </row>
    <row r="161" s="16" customFormat="1">
      <c r="A161" s="16"/>
      <c r="B161" s="257"/>
      <c r="C161" s="258"/>
      <c r="D161" s="226" t="s">
        <v>130</v>
      </c>
      <c r="E161" s="259" t="s">
        <v>19</v>
      </c>
      <c r="F161" s="260" t="s">
        <v>164</v>
      </c>
      <c r="G161" s="258"/>
      <c r="H161" s="261">
        <v>2.6879999999999997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67" t="s">
        <v>130</v>
      </c>
      <c r="AU161" s="267" t="s">
        <v>85</v>
      </c>
      <c r="AV161" s="16" t="s">
        <v>126</v>
      </c>
      <c r="AW161" s="16" t="s">
        <v>37</v>
      </c>
      <c r="AX161" s="16" t="s">
        <v>83</v>
      </c>
      <c r="AY161" s="267" t="s">
        <v>119</v>
      </c>
    </row>
    <row r="162" s="2" customFormat="1" ht="16.5" customHeight="1">
      <c r="A162" s="40"/>
      <c r="B162" s="41"/>
      <c r="C162" s="268" t="s">
        <v>223</v>
      </c>
      <c r="D162" s="268" t="s">
        <v>224</v>
      </c>
      <c r="E162" s="269" t="s">
        <v>225</v>
      </c>
      <c r="F162" s="270" t="s">
        <v>226</v>
      </c>
      <c r="G162" s="271" t="s">
        <v>203</v>
      </c>
      <c r="H162" s="272">
        <v>4.8380000000000001</v>
      </c>
      <c r="I162" s="273"/>
      <c r="J162" s="274">
        <f>ROUND(I162*H162,2)</f>
        <v>0</v>
      </c>
      <c r="K162" s="270" t="s">
        <v>125</v>
      </c>
      <c r="L162" s="275"/>
      <c r="M162" s="276" t="s">
        <v>19</v>
      </c>
      <c r="N162" s="277" t="s">
        <v>46</v>
      </c>
      <c r="O162" s="86"/>
      <c r="P162" s="215">
        <f>O162*H162</f>
        <v>0</v>
      </c>
      <c r="Q162" s="215">
        <v>1</v>
      </c>
      <c r="R162" s="215">
        <f>Q162*H162</f>
        <v>4.8380000000000001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177</v>
      </c>
      <c r="AT162" s="217" t="s">
        <v>224</v>
      </c>
      <c r="AU162" s="217" t="s">
        <v>85</v>
      </c>
      <c r="AY162" s="19" t="s">
        <v>119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83</v>
      </c>
      <c r="BK162" s="218">
        <f>ROUND(I162*H162,2)</f>
        <v>0</v>
      </c>
      <c r="BL162" s="19" t="s">
        <v>126</v>
      </c>
      <c r="BM162" s="217" t="s">
        <v>227</v>
      </c>
    </row>
    <row r="163" s="13" customFormat="1">
      <c r="A163" s="13"/>
      <c r="B163" s="224"/>
      <c r="C163" s="225"/>
      <c r="D163" s="226" t="s">
        <v>130</v>
      </c>
      <c r="E163" s="227" t="s">
        <v>19</v>
      </c>
      <c r="F163" s="228" t="s">
        <v>170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130</v>
      </c>
      <c r="AU163" s="234" t="s">
        <v>85</v>
      </c>
      <c r="AV163" s="13" t="s">
        <v>83</v>
      </c>
      <c r="AW163" s="13" t="s">
        <v>37</v>
      </c>
      <c r="AX163" s="13" t="s">
        <v>75</v>
      </c>
      <c r="AY163" s="234" t="s">
        <v>119</v>
      </c>
    </row>
    <row r="164" s="14" customFormat="1">
      <c r="A164" s="14"/>
      <c r="B164" s="235"/>
      <c r="C164" s="236"/>
      <c r="D164" s="226" t="s">
        <v>130</v>
      </c>
      <c r="E164" s="237" t="s">
        <v>19</v>
      </c>
      <c r="F164" s="238" t="s">
        <v>228</v>
      </c>
      <c r="G164" s="236"/>
      <c r="H164" s="239">
        <v>1.8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130</v>
      </c>
      <c r="AU164" s="245" t="s">
        <v>85</v>
      </c>
      <c r="AV164" s="14" t="s">
        <v>85</v>
      </c>
      <c r="AW164" s="14" t="s">
        <v>37</v>
      </c>
      <c r="AX164" s="14" t="s">
        <v>75</v>
      </c>
      <c r="AY164" s="245" t="s">
        <v>119</v>
      </c>
    </row>
    <row r="165" s="14" customFormat="1">
      <c r="A165" s="14"/>
      <c r="B165" s="235"/>
      <c r="C165" s="236"/>
      <c r="D165" s="226" t="s">
        <v>130</v>
      </c>
      <c r="E165" s="237" t="s">
        <v>19</v>
      </c>
      <c r="F165" s="238" t="s">
        <v>229</v>
      </c>
      <c r="G165" s="236"/>
      <c r="H165" s="239">
        <v>3.0379999999999998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130</v>
      </c>
      <c r="AU165" s="245" t="s">
        <v>85</v>
      </c>
      <c r="AV165" s="14" t="s">
        <v>85</v>
      </c>
      <c r="AW165" s="14" t="s">
        <v>37</v>
      </c>
      <c r="AX165" s="14" t="s">
        <v>75</v>
      </c>
      <c r="AY165" s="245" t="s">
        <v>119</v>
      </c>
    </row>
    <row r="166" s="16" customFormat="1">
      <c r="A166" s="16"/>
      <c r="B166" s="257"/>
      <c r="C166" s="258"/>
      <c r="D166" s="226" t="s">
        <v>130</v>
      </c>
      <c r="E166" s="259" t="s">
        <v>19</v>
      </c>
      <c r="F166" s="260" t="s">
        <v>164</v>
      </c>
      <c r="G166" s="258"/>
      <c r="H166" s="261">
        <v>4.8380000000000001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67" t="s">
        <v>130</v>
      </c>
      <c r="AU166" s="267" t="s">
        <v>85</v>
      </c>
      <c r="AV166" s="16" t="s">
        <v>126</v>
      </c>
      <c r="AW166" s="16" t="s">
        <v>37</v>
      </c>
      <c r="AX166" s="16" t="s">
        <v>83</v>
      </c>
      <c r="AY166" s="267" t="s">
        <v>119</v>
      </c>
    </row>
    <row r="167" s="2" customFormat="1" ht="24.15" customHeight="1">
      <c r="A167" s="40"/>
      <c r="B167" s="41"/>
      <c r="C167" s="206" t="s">
        <v>8</v>
      </c>
      <c r="D167" s="206" t="s">
        <v>121</v>
      </c>
      <c r="E167" s="207" t="s">
        <v>230</v>
      </c>
      <c r="F167" s="208" t="s">
        <v>231</v>
      </c>
      <c r="G167" s="209" t="s">
        <v>124</v>
      </c>
      <c r="H167" s="210">
        <v>210</v>
      </c>
      <c r="I167" s="211"/>
      <c r="J167" s="212">
        <f>ROUND(I167*H167,2)</f>
        <v>0</v>
      </c>
      <c r="K167" s="208" t="s">
        <v>125</v>
      </c>
      <c r="L167" s="46"/>
      <c r="M167" s="213" t="s">
        <v>19</v>
      </c>
      <c r="N167" s="214" t="s">
        <v>46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126</v>
      </c>
      <c r="AT167" s="217" t="s">
        <v>121</v>
      </c>
      <c r="AU167" s="217" t="s">
        <v>85</v>
      </c>
      <c r="AY167" s="19" t="s">
        <v>119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83</v>
      </c>
      <c r="BK167" s="218">
        <f>ROUND(I167*H167,2)</f>
        <v>0</v>
      </c>
      <c r="BL167" s="19" t="s">
        <v>126</v>
      </c>
      <c r="BM167" s="217" t="s">
        <v>232</v>
      </c>
    </row>
    <row r="168" s="2" customFormat="1">
      <c r="A168" s="40"/>
      <c r="B168" s="41"/>
      <c r="C168" s="42"/>
      <c r="D168" s="219" t="s">
        <v>128</v>
      </c>
      <c r="E168" s="42"/>
      <c r="F168" s="220" t="s">
        <v>233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128</v>
      </c>
      <c r="AU168" s="19" t="s">
        <v>85</v>
      </c>
    </row>
    <row r="169" s="13" customFormat="1">
      <c r="A169" s="13"/>
      <c r="B169" s="224"/>
      <c r="C169" s="225"/>
      <c r="D169" s="226" t="s">
        <v>130</v>
      </c>
      <c r="E169" s="227" t="s">
        <v>19</v>
      </c>
      <c r="F169" s="228" t="s">
        <v>234</v>
      </c>
      <c r="G169" s="225"/>
      <c r="H169" s="227" t="s">
        <v>19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130</v>
      </c>
      <c r="AU169" s="234" t="s">
        <v>85</v>
      </c>
      <c r="AV169" s="13" t="s">
        <v>83</v>
      </c>
      <c r="AW169" s="13" t="s">
        <v>37</v>
      </c>
      <c r="AX169" s="13" t="s">
        <v>75</v>
      </c>
      <c r="AY169" s="234" t="s">
        <v>119</v>
      </c>
    </row>
    <row r="170" s="14" customFormat="1">
      <c r="A170" s="14"/>
      <c r="B170" s="235"/>
      <c r="C170" s="236"/>
      <c r="D170" s="226" t="s">
        <v>130</v>
      </c>
      <c r="E170" s="237" t="s">
        <v>19</v>
      </c>
      <c r="F170" s="238" t="s">
        <v>235</v>
      </c>
      <c r="G170" s="236"/>
      <c r="H170" s="239">
        <v>210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130</v>
      </c>
      <c r="AU170" s="245" t="s">
        <v>85</v>
      </c>
      <c r="AV170" s="14" t="s">
        <v>85</v>
      </c>
      <c r="AW170" s="14" t="s">
        <v>37</v>
      </c>
      <c r="AX170" s="14" t="s">
        <v>83</v>
      </c>
      <c r="AY170" s="245" t="s">
        <v>119</v>
      </c>
    </row>
    <row r="171" s="2" customFormat="1" ht="16.5" customHeight="1">
      <c r="A171" s="40"/>
      <c r="B171" s="41"/>
      <c r="C171" s="268" t="s">
        <v>236</v>
      </c>
      <c r="D171" s="268" t="s">
        <v>224</v>
      </c>
      <c r="E171" s="269" t="s">
        <v>237</v>
      </c>
      <c r="F171" s="270" t="s">
        <v>238</v>
      </c>
      <c r="G171" s="271" t="s">
        <v>203</v>
      </c>
      <c r="H171" s="272">
        <v>37.799999999999997</v>
      </c>
      <c r="I171" s="273"/>
      <c r="J171" s="274">
        <f>ROUND(I171*H171,2)</f>
        <v>0</v>
      </c>
      <c r="K171" s="270" t="s">
        <v>125</v>
      </c>
      <c r="L171" s="275"/>
      <c r="M171" s="276" t="s">
        <v>19</v>
      </c>
      <c r="N171" s="277" t="s">
        <v>46</v>
      </c>
      <c r="O171" s="86"/>
      <c r="P171" s="215">
        <f>O171*H171</f>
        <v>0</v>
      </c>
      <c r="Q171" s="215">
        <v>1</v>
      </c>
      <c r="R171" s="215">
        <f>Q171*H171</f>
        <v>37.799999999999997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177</v>
      </c>
      <c r="AT171" s="217" t="s">
        <v>224</v>
      </c>
      <c r="AU171" s="217" t="s">
        <v>85</v>
      </c>
      <c r="AY171" s="19" t="s">
        <v>119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83</v>
      </c>
      <c r="BK171" s="218">
        <f>ROUND(I171*H171,2)</f>
        <v>0</v>
      </c>
      <c r="BL171" s="19" t="s">
        <v>126</v>
      </c>
      <c r="BM171" s="217" t="s">
        <v>239</v>
      </c>
    </row>
    <row r="172" s="13" customFormat="1">
      <c r="A172" s="13"/>
      <c r="B172" s="224"/>
      <c r="C172" s="225"/>
      <c r="D172" s="226" t="s">
        <v>130</v>
      </c>
      <c r="E172" s="227" t="s">
        <v>19</v>
      </c>
      <c r="F172" s="228" t="s">
        <v>234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130</v>
      </c>
      <c r="AU172" s="234" t="s">
        <v>85</v>
      </c>
      <c r="AV172" s="13" t="s">
        <v>83</v>
      </c>
      <c r="AW172" s="13" t="s">
        <v>37</v>
      </c>
      <c r="AX172" s="13" t="s">
        <v>75</v>
      </c>
      <c r="AY172" s="234" t="s">
        <v>119</v>
      </c>
    </row>
    <row r="173" s="14" customFormat="1">
      <c r="A173" s="14"/>
      <c r="B173" s="235"/>
      <c r="C173" s="236"/>
      <c r="D173" s="226" t="s">
        <v>130</v>
      </c>
      <c r="E173" s="237" t="s">
        <v>19</v>
      </c>
      <c r="F173" s="238" t="s">
        <v>240</v>
      </c>
      <c r="G173" s="236"/>
      <c r="H173" s="239">
        <v>37.799999999999997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130</v>
      </c>
      <c r="AU173" s="245" t="s">
        <v>85</v>
      </c>
      <c r="AV173" s="14" t="s">
        <v>85</v>
      </c>
      <c r="AW173" s="14" t="s">
        <v>37</v>
      </c>
      <c r="AX173" s="14" t="s">
        <v>83</v>
      </c>
      <c r="AY173" s="245" t="s">
        <v>119</v>
      </c>
    </row>
    <row r="174" s="2" customFormat="1" ht="24.15" customHeight="1">
      <c r="A174" s="40"/>
      <c r="B174" s="41"/>
      <c r="C174" s="206" t="s">
        <v>241</v>
      </c>
      <c r="D174" s="206" t="s">
        <v>121</v>
      </c>
      <c r="E174" s="207" t="s">
        <v>242</v>
      </c>
      <c r="F174" s="208" t="s">
        <v>243</v>
      </c>
      <c r="G174" s="209" t="s">
        <v>124</v>
      </c>
      <c r="H174" s="210">
        <v>210</v>
      </c>
      <c r="I174" s="211"/>
      <c r="J174" s="212">
        <f>ROUND(I174*H174,2)</f>
        <v>0</v>
      </c>
      <c r="K174" s="208" t="s">
        <v>125</v>
      </c>
      <c r="L174" s="46"/>
      <c r="M174" s="213" t="s">
        <v>19</v>
      </c>
      <c r="N174" s="214" t="s">
        <v>46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126</v>
      </c>
      <c r="AT174" s="217" t="s">
        <v>121</v>
      </c>
      <c r="AU174" s="217" t="s">
        <v>85</v>
      </c>
      <c r="AY174" s="19" t="s">
        <v>119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83</v>
      </c>
      <c r="BK174" s="218">
        <f>ROUND(I174*H174,2)</f>
        <v>0</v>
      </c>
      <c r="BL174" s="19" t="s">
        <v>126</v>
      </c>
      <c r="BM174" s="217" t="s">
        <v>244</v>
      </c>
    </row>
    <row r="175" s="2" customFormat="1">
      <c r="A175" s="40"/>
      <c r="B175" s="41"/>
      <c r="C175" s="42"/>
      <c r="D175" s="219" t="s">
        <v>128</v>
      </c>
      <c r="E175" s="42"/>
      <c r="F175" s="220" t="s">
        <v>245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128</v>
      </c>
      <c r="AU175" s="19" t="s">
        <v>85</v>
      </c>
    </row>
    <row r="176" s="13" customFormat="1">
      <c r="A176" s="13"/>
      <c r="B176" s="224"/>
      <c r="C176" s="225"/>
      <c r="D176" s="226" t="s">
        <v>130</v>
      </c>
      <c r="E176" s="227" t="s">
        <v>19</v>
      </c>
      <c r="F176" s="228" t="s">
        <v>234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130</v>
      </c>
      <c r="AU176" s="234" t="s">
        <v>85</v>
      </c>
      <c r="AV176" s="13" t="s">
        <v>83</v>
      </c>
      <c r="AW176" s="13" t="s">
        <v>37</v>
      </c>
      <c r="AX176" s="13" t="s">
        <v>75</v>
      </c>
      <c r="AY176" s="234" t="s">
        <v>119</v>
      </c>
    </row>
    <row r="177" s="14" customFormat="1">
      <c r="A177" s="14"/>
      <c r="B177" s="235"/>
      <c r="C177" s="236"/>
      <c r="D177" s="226" t="s">
        <v>130</v>
      </c>
      <c r="E177" s="237" t="s">
        <v>19</v>
      </c>
      <c r="F177" s="238" t="s">
        <v>246</v>
      </c>
      <c r="G177" s="236"/>
      <c r="H177" s="239">
        <v>210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130</v>
      </c>
      <c r="AU177" s="245" t="s">
        <v>85</v>
      </c>
      <c r="AV177" s="14" t="s">
        <v>85</v>
      </c>
      <c r="AW177" s="14" t="s">
        <v>37</v>
      </c>
      <c r="AX177" s="14" t="s">
        <v>83</v>
      </c>
      <c r="AY177" s="245" t="s">
        <v>119</v>
      </c>
    </row>
    <row r="178" s="2" customFormat="1" ht="16.5" customHeight="1">
      <c r="A178" s="40"/>
      <c r="B178" s="41"/>
      <c r="C178" s="268" t="s">
        <v>247</v>
      </c>
      <c r="D178" s="268" t="s">
        <v>224</v>
      </c>
      <c r="E178" s="269" t="s">
        <v>248</v>
      </c>
      <c r="F178" s="270" t="s">
        <v>249</v>
      </c>
      <c r="G178" s="271" t="s">
        <v>250</v>
      </c>
      <c r="H178" s="272">
        <v>10.710000000000001</v>
      </c>
      <c r="I178" s="273"/>
      <c r="J178" s="274">
        <f>ROUND(I178*H178,2)</f>
        <v>0</v>
      </c>
      <c r="K178" s="270" t="s">
        <v>125</v>
      </c>
      <c r="L178" s="275"/>
      <c r="M178" s="276" t="s">
        <v>19</v>
      </c>
      <c r="N178" s="277" t="s">
        <v>46</v>
      </c>
      <c r="O178" s="86"/>
      <c r="P178" s="215">
        <f>O178*H178</f>
        <v>0</v>
      </c>
      <c r="Q178" s="215">
        <v>0.001</v>
      </c>
      <c r="R178" s="215">
        <f>Q178*H178</f>
        <v>0.010710000000000001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177</v>
      </c>
      <c r="AT178" s="217" t="s">
        <v>224</v>
      </c>
      <c r="AU178" s="217" t="s">
        <v>85</v>
      </c>
      <c r="AY178" s="19" t="s">
        <v>119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83</v>
      </c>
      <c r="BK178" s="218">
        <f>ROUND(I178*H178,2)</f>
        <v>0</v>
      </c>
      <c r="BL178" s="19" t="s">
        <v>126</v>
      </c>
      <c r="BM178" s="217" t="s">
        <v>251</v>
      </c>
    </row>
    <row r="179" s="14" customFormat="1">
      <c r="A179" s="14"/>
      <c r="B179" s="235"/>
      <c r="C179" s="236"/>
      <c r="D179" s="226" t="s">
        <v>130</v>
      </c>
      <c r="E179" s="237" t="s">
        <v>19</v>
      </c>
      <c r="F179" s="238" t="s">
        <v>252</v>
      </c>
      <c r="G179" s="236"/>
      <c r="H179" s="239">
        <v>10.710000000000001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130</v>
      </c>
      <c r="AU179" s="245" t="s">
        <v>85</v>
      </c>
      <c r="AV179" s="14" t="s">
        <v>85</v>
      </c>
      <c r="AW179" s="14" t="s">
        <v>37</v>
      </c>
      <c r="AX179" s="14" t="s">
        <v>83</v>
      </c>
      <c r="AY179" s="245" t="s">
        <v>119</v>
      </c>
    </row>
    <row r="180" s="2" customFormat="1" ht="21.75" customHeight="1">
      <c r="A180" s="40"/>
      <c r="B180" s="41"/>
      <c r="C180" s="206" t="s">
        <v>253</v>
      </c>
      <c r="D180" s="206" t="s">
        <v>121</v>
      </c>
      <c r="E180" s="207" t="s">
        <v>254</v>
      </c>
      <c r="F180" s="208" t="s">
        <v>255</v>
      </c>
      <c r="G180" s="209" t="s">
        <v>124</v>
      </c>
      <c r="H180" s="210">
        <v>418.5</v>
      </c>
      <c r="I180" s="211"/>
      <c r="J180" s="212">
        <f>ROUND(I180*H180,2)</f>
        <v>0</v>
      </c>
      <c r="K180" s="208" t="s">
        <v>125</v>
      </c>
      <c r="L180" s="46"/>
      <c r="M180" s="213" t="s">
        <v>19</v>
      </c>
      <c r="N180" s="214" t="s">
        <v>46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126</v>
      </c>
      <c r="AT180" s="217" t="s">
        <v>121</v>
      </c>
      <c r="AU180" s="217" t="s">
        <v>85</v>
      </c>
      <c r="AY180" s="19" t="s">
        <v>119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83</v>
      </c>
      <c r="BK180" s="218">
        <f>ROUND(I180*H180,2)</f>
        <v>0</v>
      </c>
      <c r="BL180" s="19" t="s">
        <v>126</v>
      </c>
      <c r="BM180" s="217" t="s">
        <v>256</v>
      </c>
    </row>
    <row r="181" s="2" customFormat="1">
      <c r="A181" s="40"/>
      <c r="B181" s="41"/>
      <c r="C181" s="42"/>
      <c r="D181" s="219" t="s">
        <v>128</v>
      </c>
      <c r="E181" s="42"/>
      <c r="F181" s="220" t="s">
        <v>257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128</v>
      </c>
      <c r="AU181" s="19" t="s">
        <v>85</v>
      </c>
    </row>
    <row r="182" s="13" customFormat="1">
      <c r="A182" s="13"/>
      <c r="B182" s="224"/>
      <c r="C182" s="225"/>
      <c r="D182" s="226" t="s">
        <v>130</v>
      </c>
      <c r="E182" s="227" t="s">
        <v>19</v>
      </c>
      <c r="F182" s="228" t="s">
        <v>258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130</v>
      </c>
      <c r="AU182" s="234" t="s">
        <v>85</v>
      </c>
      <c r="AV182" s="13" t="s">
        <v>83</v>
      </c>
      <c r="AW182" s="13" t="s">
        <v>37</v>
      </c>
      <c r="AX182" s="13" t="s">
        <v>75</v>
      </c>
      <c r="AY182" s="234" t="s">
        <v>119</v>
      </c>
    </row>
    <row r="183" s="14" customFormat="1">
      <c r="A183" s="14"/>
      <c r="B183" s="235"/>
      <c r="C183" s="236"/>
      <c r="D183" s="226" t="s">
        <v>130</v>
      </c>
      <c r="E183" s="237" t="s">
        <v>19</v>
      </c>
      <c r="F183" s="238" t="s">
        <v>259</v>
      </c>
      <c r="G183" s="236"/>
      <c r="H183" s="239">
        <v>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130</v>
      </c>
      <c r="AU183" s="245" t="s">
        <v>85</v>
      </c>
      <c r="AV183" s="14" t="s">
        <v>85</v>
      </c>
      <c r="AW183" s="14" t="s">
        <v>37</v>
      </c>
      <c r="AX183" s="14" t="s">
        <v>75</v>
      </c>
      <c r="AY183" s="245" t="s">
        <v>119</v>
      </c>
    </row>
    <row r="184" s="14" customFormat="1">
      <c r="A184" s="14"/>
      <c r="B184" s="235"/>
      <c r="C184" s="236"/>
      <c r="D184" s="226" t="s">
        <v>130</v>
      </c>
      <c r="E184" s="237" t="s">
        <v>19</v>
      </c>
      <c r="F184" s="238" t="s">
        <v>260</v>
      </c>
      <c r="G184" s="236"/>
      <c r="H184" s="239">
        <v>141.5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130</v>
      </c>
      <c r="AU184" s="245" t="s">
        <v>85</v>
      </c>
      <c r="AV184" s="14" t="s">
        <v>85</v>
      </c>
      <c r="AW184" s="14" t="s">
        <v>37</v>
      </c>
      <c r="AX184" s="14" t="s">
        <v>75</v>
      </c>
      <c r="AY184" s="245" t="s">
        <v>119</v>
      </c>
    </row>
    <row r="185" s="14" customFormat="1">
      <c r="A185" s="14"/>
      <c r="B185" s="235"/>
      <c r="C185" s="236"/>
      <c r="D185" s="226" t="s">
        <v>130</v>
      </c>
      <c r="E185" s="237" t="s">
        <v>19</v>
      </c>
      <c r="F185" s="238" t="s">
        <v>261</v>
      </c>
      <c r="G185" s="236"/>
      <c r="H185" s="239">
        <v>276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130</v>
      </c>
      <c r="AU185" s="245" t="s">
        <v>85</v>
      </c>
      <c r="AV185" s="14" t="s">
        <v>85</v>
      </c>
      <c r="AW185" s="14" t="s">
        <v>37</v>
      </c>
      <c r="AX185" s="14" t="s">
        <v>75</v>
      </c>
      <c r="AY185" s="245" t="s">
        <v>119</v>
      </c>
    </row>
    <row r="186" s="16" customFormat="1">
      <c r="A186" s="16"/>
      <c r="B186" s="257"/>
      <c r="C186" s="258"/>
      <c r="D186" s="226" t="s">
        <v>130</v>
      </c>
      <c r="E186" s="259" t="s">
        <v>19</v>
      </c>
      <c r="F186" s="260" t="s">
        <v>164</v>
      </c>
      <c r="G186" s="258"/>
      <c r="H186" s="261">
        <v>418.5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67" t="s">
        <v>130</v>
      </c>
      <c r="AU186" s="267" t="s">
        <v>85</v>
      </c>
      <c r="AV186" s="16" t="s">
        <v>126</v>
      </c>
      <c r="AW186" s="16" t="s">
        <v>37</v>
      </c>
      <c r="AX186" s="16" t="s">
        <v>83</v>
      </c>
      <c r="AY186" s="267" t="s">
        <v>119</v>
      </c>
    </row>
    <row r="187" s="12" customFormat="1" ht="22.8" customHeight="1">
      <c r="A187" s="12"/>
      <c r="B187" s="190"/>
      <c r="C187" s="191"/>
      <c r="D187" s="192" t="s">
        <v>74</v>
      </c>
      <c r="E187" s="204" t="s">
        <v>85</v>
      </c>
      <c r="F187" s="204" t="s">
        <v>262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SUM(P188:P195)</f>
        <v>0</v>
      </c>
      <c r="Q187" s="198"/>
      <c r="R187" s="199">
        <f>SUM(R188:R195)</f>
        <v>0.398151515352</v>
      </c>
      <c r="S187" s="198"/>
      <c r="T187" s="200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83</v>
      </c>
      <c r="AT187" s="202" t="s">
        <v>74</v>
      </c>
      <c r="AU187" s="202" t="s">
        <v>83</v>
      </c>
      <c r="AY187" s="201" t="s">
        <v>119</v>
      </c>
      <c r="BK187" s="203">
        <f>SUM(BK188:BK195)</f>
        <v>0</v>
      </c>
    </row>
    <row r="188" s="2" customFormat="1" ht="16.5" customHeight="1">
      <c r="A188" s="40"/>
      <c r="B188" s="41"/>
      <c r="C188" s="206" t="s">
        <v>263</v>
      </c>
      <c r="D188" s="206" t="s">
        <v>121</v>
      </c>
      <c r="E188" s="207" t="s">
        <v>264</v>
      </c>
      <c r="F188" s="208" t="s">
        <v>265</v>
      </c>
      <c r="G188" s="209" t="s">
        <v>153</v>
      </c>
      <c r="H188" s="210">
        <v>0.059999999999999998</v>
      </c>
      <c r="I188" s="211"/>
      <c r="J188" s="212">
        <f>ROUND(I188*H188,2)</f>
        <v>0</v>
      </c>
      <c r="K188" s="208" t="s">
        <v>125</v>
      </c>
      <c r="L188" s="46"/>
      <c r="M188" s="213" t="s">
        <v>19</v>
      </c>
      <c r="N188" s="214" t="s">
        <v>46</v>
      </c>
      <c r="O188" s="86"/>
      <c r="P188" s="215">
        <f>O188*H188</f>
        <v>0</v>
      </c>
      <c r="Q188" s="215">
        <v>1.98</v>
      </c>
      <c r="R188" s="215">
        <f>Q188*H188</f>
        <v>0.11879999999999999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126</v>
      </c>
      <c r="AT188" s="217" t="s">
        <v>121</v>
      </c>
      <c r="AU188" s="217" t="s">
        <v>85</v>
      </c>
      <c r="AY188" s="19" t="s">
        <v>119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83</v>
      </c>
      <c r="BK188" s="218">
        <f>ROUND(I188*H188,2)</f>
        <v>0</v>
      </c>
      <c r="BL188" s="19" t="s">
        <v>126</v>
      </c>
      <c r="BM188" s="217" t="s">
        <v>266</v>
      </c>
    </row>
    <row r="189" s="2" customFormat="1">
      <c r="A189" s="40"/>
      <c r="B189" s="41"/>
      <c r="C189" s="42"/>
      <c r="D189" s="219" t="s">
        <v>128</v>
      </c>
      <c r="E189" s="42"/>
      <c r="F189" s="220" t="s">
        <v>267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128</v>
      </c>
      <c r="AU189" s="19" t="s">
        <v>85</v>
      </c>
    </row>
    <row r="190" s="13" customFormat="1">
      <c r="A190" s="13"/>
      <c r="B190" s="224"/>
      <c r="C190" s="225"/>
      <c r="D190" s="226" t="s">
        <v>130</v>
      </c>
      <c r="E190" s="227" t="s">
        <v>19</v>
      </c>
      <c r="F190" s="228" t="s">
        <v>170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130</v>
      </c>
      <c r="AU190" s="234" t="s">
        <v>85</v>
      </c>
      <c r="AV190" s="13" t="s">
        <v>83</v>
      </c>
      <c r="AW190" s="13" t="s">
        <v>37</v>
      </c>
      <c r="AX190" s="13" t="s">
        <v>75</v>
      </c>
      <c r="AY190" s="234" t="s">
        <v>119</v>
      </c>
    </row>
    <row r="191" s="14" customFormat="1">
      <c r="A191" s="14"/>
      <c r="B191" s="235"/>
      <c r="C191" s="236"/>
      <c r="D191" s="226" t="s">
        <v>130</v>
      </c>
      <c r="E191" s="237" t="s">
        <v>19</v>
      </c>
      <c r="F191" s="238" t="s">
        <v>268</v>
      </c>
      <c r="G191" s="236"/>
      <c r="H191" s="239">
        <v>0.059999999999999998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130</v>
      </c>
      <c r="AU191" s="245" t="s">
        <v>85</v>
      </c>
      <c r="AV191" s="14" t="s">
        <v>85</v>
      </c>
      <c r="AW191" s="14" t="s">
        <v>37</v>
      </c>
      <c r="AX191" s="14" t="s">
        <v>83</v>
      </c>
      <c r="AY191" s="245" t="s">
        <v>119</v>
      </c>
    </row>
    <row r="192" s="2" customFormat="1" ht="16.5" customHeight="1">
      <c r="A192" s="40"/>
      <c r="B192" s="41"/>
      <c r="C192" s="206" t="s">
        <v>7</v>
      </c>
      <c r="D192" s="206" t="s">
        <v>121</v>
      </c>
      <c r="E192" s="207" t="s">
        <v>269</v>
      </c>
      <c r="F192" s="208" t="s">
        <v>270</v>
      </c>
      <c r="G192" s="209" t="s">
        <v>153</v>
      </c>
      <c r="H192" s="210">
        <v>0.113</v>
      </c>
      <c r="I192" s="211"/>
      <c r="J192" s="212">
        <f>ROUND(I192*H192,2)</f>
        <v>0</v>
      </c>
      <c r="K192" s="208" t="s">
        <v>125</v>
      </c>
      <c r="L192" s="46"/>
      <c r="M192" s="213" t="s">
        <v>19</v>
      </c>
      <c r="N192" s="214" t="s">
        <v>46</v>
      </c>
      <c r="O192" s="86"/>
      <c r="P192" s="215">
        <f>O192*H192</f>
        <v>0</v>
      </c>
      <c r="Q192" s="215">
        <v>2.4721373039999999</v>
      </c>
      <c r="R192" s="215">
        <f>Q192*H192</f>
        <v>0.27935151535199998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126</v>
      </c>
      <c r="AT192" s="217" t="s">
        <v>121</v>
      </c>
      <c r="AU192" s="217" t="s">
        <v>85</v>
      </c>
      <c r="AY192" s="19" t="s">
        <v>119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83</v>
      </c>
      <c r="BK192" s="218">
        <f>ROUND(I192*H192,2)</f>
        <v>0</v>
      </c>
      <c r="BL192" s="19" t="s">
        <v>126</v>
      </c>
      <c r="BM192" s="217" t="s">
        <v>271</v>
      </c>
    </row>
    <row r="193" s="2" customFormat="1">
      <c r="A193" s="40"/>
      <c r="B193" s="41"/>
      <c r="C193" s="42"/>
      <c r="D193" s="219" t="s">
        <v>128</v>
      </c>
      <c r="E193" s="42"/>
      <c r="F193" s="220" t="s">
        <v>272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128</v>
      </c>
      <c r="AU193" s="19" t="s">
        <v>85</v>
      </c>
    </row>
    <row r="194" s="13" customFormat="1">
      <c r="A194" s="13"/>
      <c r="B194" s="224"/>
      <c r="C194" s="225"/>
      <c r="D194" s="226" t="s">
        <v>130</v>
      </c>
      <c r="E194" s="227" t="s">
        <v>19</v>
      </c>
      <c r="F194" s="228" t="s">
        <v>170</v>
      </c>
      <c r="G194" s="225"/>
      <c r="H194" s="227" t="s">
        <v>19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130</v>
      </c>
      <c r="AU194" s="234" t="s">
        <v>85</v>
      </c>
      <c r="AV194" s="13" t="s">
        <v>83</v>
      </c>
      <c r="AW194" s="13" t="s">
        <v>37</v>
      </c>
      <c r="AX194" s="13" t="s">
        <v>75</v>
      </c>
      <c r="AY194" s="234" t="s">
        <v>119</v>
      </c>
    </row>
    <row r="195" s="14" customFormat="1">
      <c r="A195" s="14"/>
      <c r="B195" s="235"/>
      <c r="C195" s="236"/>
      <c r="D195" s="226" t="s">
        <v>130</v>
      </c>
      <c r="E195" s="237" t="s">
        <v>19</v>
      </c>
      <c r="F195" s="238" t="s">
        <v>273</v>
      </c>
      <c r="G195" s="236"/>
      <c r="H195" s="239">
        <v>0.113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130</v>
      </c>
      <c r="AU195" s="245" t="s">
        <v>85</v>
      </c>
      <c r="AV195" s="14" t="s">
        <v>85</v>
      </c>
      <c r="AW195" s="14" t="s">
        <v>37</v>
      </c>
      <c r="AX195" s="14" t="s">
        <v>83</v>
      </c>
      <c r="AY195" s="245" t="s">
        <v>119</v>
      </c>
    </row>
    <row r="196" s="12" customFormat="1" ht="22.8" customHeight="1">
      <c r="A196" s="12"/>
      <c r="B196" s="190"/>
      <c r="C196" s="191"/>
      <c r="D196" s="192" t="s">
        <v>74</v>
      </c>
      <c r="E196" s="204" t="s">
        <v>150</v>
      </c>
      <c r="F196" s="204" t="s">
        <v>274</v>
      </c>
      <c r="G196" s="191"/>
      <c r="H196" s="191"/>
      <c r="I196" s="194"/>
      <c r="J196" s="205">
        <f>BK196</f>
        <v>0</v>
      </c>
      <c r="K196" s="191"/>
      <c r="L196" s="196"/>
      <c r="M196" s="197"/>
      <c r="N196" s="198"/>
      <c r="O196" s="198"/>
      <c r="P196" s="199">
        <f>SUM(P197:P245)</f>
        <v>0</v>
      </c>
      <c r="Q196" s="198"/>
      <c r="R196" s="199">
        <f>SUM(R197:R245)</f>
        <v>38.445030000000003</v>
      </c>
      <c r="S196" s="198"/>
      <c r="T196" s="200">
        <f>SUM(T197:T245)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1" t="s">
        <v>83</v>
      </c>
      <c r="AT196" s="202" t="s">
        <v>74</v>
      </c>
      <c r="AU196" s="202" t="s">
        <v>83</v>
      </c>
      <c r="AY196" s="201" t="s">
        <v>119</v>
      </c>
      <c r="BK196" s="203">
        <f>SUM(BK197:BK245)</f>
        <v>0</v>
      </c>
    </row>
    <row r="197" s="2" customFormat="1" ht="21.75" customHeight="1">
      <c r="A197" s="40"/>
      <c r="B197" s="41"/>
      <c r="C197" s="206" t="s">
        <v>275</v>
      </c>
      <c r="D197" s="206" t="s">
        <v>121</v>
      </c>
      <c r="E197" s="207" t="s">
        <v>276</v>
      </c>
      <c r="F197" s="208" t="s">
        <v>277</v>
      </c>
      <c r="G197" s="209" t="s">
        <v>124</v>
      </c>
      <c r="H197" s="210">
        <v>2</v>
      </c>
      <c r="I197" s="211"/>
      <c r="J197" s="212">
        <f>ROUND(I197*H197,2)</f>
        <v>0</v>
      </c>
      <c r="K197" s="208" t="s">
        <v>125</v>
      </c>
      <c r="L197" s="46"/>
      <c r="M197" s="213" t="s">
        <v>19</v>
      </c>
      <c r="N197" s="214" t="s">
        <v>46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126</v>
      </c>
      <c r="AT197" s="217" t="s">
        <v>121</v>
      </c>
      <c r="AU197" s="217" t="s">
        <v>85</v>
      </c>
      <c r="AY197" s="19" t="s">
        <v>119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83</v>
      </c>
      <c r="BK197" s="218">
        <f>ROUND(I197*H197,2)</f>
        <v>0</v>
      </c>
      <c r="BL197" s="19" t="s">
        <v>126</v>
      </c>
      <c r="BM197" s="217" t="s">
        <v>278</v>
      </c>
    </row>
    <row r="198" s="2" customFormat="1">
      <c r="A198" s="40"/>
      <c r="B198" s="41"/>
      <c r="C198" s="42"/>
      <c r="D198" s="219" t="s">
        <v>128</v>
      </c>
      <c r="E198" s="42"/>
      <c r="F198" s="220" t="s">
        <v>279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128</v>
      </c>
      <c r="AU198" s="19" t="s">
        <v>85</v>
      </c>
    </row>
    <row r="199" s="13" customFormat="1">
      <c r="A199" s="13"/>
      <c r="B199" s="224"/>
      <c r="C199" s="225"/>
      <c r="D199" s="226" t="s">
        <v>130</v>
      </c>
      <c r="E199" s="227" t="s">
        <v>19</v>
      </c>
      <c r="F199" s="228" t="s">
        <v>280</v>
      </c>
      <c r="G199" s="225"/>
      <c r="H199" s="227" t="s">
        <v>19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130</v>
      </c>
      <c r="AU199" s="234" t="s">
        <v>85</v>
      </c>
      <c r="AV199" s="13" t="s">
        <v>83</v>
      </c>
      <c r="AW199" s="13" t="s">
        <v>37</v>
      </c>
      <c r="AX199" s="13" t="s">
        <v>75</v>
      </c>
      <c r="AY199" s="234" t="s">
        <v>119</v>
      </c>
    </row>
    <row r="200" s="14" customFormat="1">
      <c r="A200" s="14"/>
      <c r="B200" s="235"/>
      <c r="C200" s="236"/>
      <c r="D200" s="226" t="s">
        <v>130</v>
      </c>
      <c r="E200" s="237" t="s">
        <v>19</v>
      </c>
      <c r="F200" s="238" t="s">
        <v>281</v>
      </c>
      <c r="G200" s="236"/>
      <c r="H200" s="239">
        <v>2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130</v>
      </c>
      <c r="AU200" s="245" t="s">
        <v>85</v>
      </c>
      <c r="AV200" s="14" t="s">
        <v>85</v>
      </c>
      <c r="AW200" s="14" t="s">
        <v>37</v>
      </c>
      <c r="AX200" s="14" t="s">
        <v>83</v>
      </c>
      <c r="AY200" s="245" t="s">
        <v>119</v>
      </c>
    </row>
    <row r="201" s="2" customFormat="1" ht="21.75" customHeight="1">
      <c r="A201" s="40"/>
      <c r="B201" s="41"/>
      <c r="C201" s="206" t="s">
        <v>282</v>
      </c>
      <c r="D201" s="206" t="s">
        <v>121</v>
      </c>
      <c r="E201" s="207" t="s">
        <v>283</v>
      </c>
      <c r="F201" s="208" t="s">
        <v>284</v>
      </c>
      <c r="G201" s="209" t="s">
        <v>124</v>
      </c>
      <c r="H201" s="210">
        <v>417.5</v>
      </c>
      <c r="I201" s="211"/>
      <c r="J201" s="212">
        <f>ROUND(I201*H201,2)</f>
        <v>0</v>
      </c>
      <c r="K201" s="208" t="s">
        <v>125</v>
      </c>
      <c r="L201" s="46"/>
      <c r="M201" s="213" t="s">
        <v>19</v>
      </c>
      <c r="N201" s="214" t="s">
        <v>46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126</v>
      </c>
      <c r="AT201" s="217" t="s">
        <v>121</v>
      </c>
      <c r="AU201" s="217" t="s">
        <v>85</v>
      </c>
      <c r="AY201" s="19" t="s">
        <v>119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83</v>
      </c>
      <c r="BK201" s="218">
        <f>ROUND(I201*H201,2)</f>
        <v>0</v>
      </c>
      <c r="BL201" s="19" t="s">
        <v>126</v>
      </c>
      <c r="BM201" s="217" t="s">
        <v>285</v>
      </c>
    </row>
    <row r="202" s="2" customFormat="1">
      <c r="A202" s="40"/>
      <c r="B202" s="41"/>
      <c r="C202" s="42"/>
      <c r="D202" s="219" t="s">
        <v>128</v>
      </c>
      <c r="E202" s="42"/>
      <c r="F202" s="220" t="s">
        <v>286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128</v>
      </c>
      <c r="AU202" s="19" t="s">
        <v>85</v>
      </c>
    </row>
    <row r="203" s="13" customFormat="1">
      <c r="A203" s="13"/>
      <c r="B203" s="224"/>
      <c r="C203" s="225"/>
      <c r="D203" s="226" t="s">
        <v>130</v>
      </c>
      <c r="E203" s="227" t="s">
        <v>19</v>
      </c>
      <c r="F203" s="228" t="s">
        <v>280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130</v>
      </c>
      <c r="AU203" s="234" t="s">
        <v>85</v>
      </c>
      <c r="AV203" s="13" t="s">
        <v>83</v>
      </c>
      <c r="AW203" s="13" t="s">
        <v>37</v>
      </c>
      <c r="AX203" s="13" t="s">
        <v>75</v>
      </c>
      <c r="AY203" s="234" t="s">
        <v>119</v>
      </c>
    </row>
    <row r="204" s="14" customFormat="1">
      <c r="A204" s="14"/>
      <c r="B204" s="235"/>
      <c r="C204" s="236"/>
      <c r="D204" s="226" t="s">
        <v>130</v>
      </c>
      <c r="E204" s="237" t="s">
        <v>19</v>
      </c>
      <c r="F204" s="238" t="s">
        <v>261</v>
      </c>
      <c r="G204" s="236"/>
      <c r="H204" s="239">
        <v>276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130</v>
      </c>
      <c r="AU204" s="245" t="s">
        <v>85</v>
      </c>
      <c r="AV204" s="14" t="s">
        <v>85</v>
      </c>
      <c r="AW204" s="14" t="s">
        <v>37</v>
      </c>
      <c r="AX204" s="14" t="s">
        <v>75</v>
      </c>
      <c r="AY204" s="245" t="s">
        <v>119</v>
      </c>
    </row>
    <row r="205" s="14" customFormat="1">
      <c r="A205" s="14"/>
      <c r="B205" s="235"/>
      <c r="C205" s="236"/>
      <c r="D205" s="226" t="s">
        <v>130</v>
      </c>
      <c r="E205" s="237" t="s">
        <v>19</v>
      </c>
      <c r="F205" s="238" t="s">
        <v>287</v>
      </c>
      <c r="G205" s="236"/>
      <c r="H205" s="239">
        <v>141.5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130</v>
      </c>
      <c r="AU205" s="245" t="s">
        <v>85</v>
      </c>
      <c r="AV205" s="14" t="s">
        <v>85</v>
      </c>
      <c r="AW205" s="14" t="s">
        <v>37</v>
      </c>
      <c r="AX205" s="14" t="s">
        <v>75</v>
      </c>
      <c r="AY205" s="245" t="s">
        <v>119</v>
      </c>
    </row>
    <row r="206" s="16" customFormat="1">
      <c r="A206" s="16"/>
      <c r="B206" s="257"/>
      <c r="C206" s="258"/>
      <c r="D206" s="226" t="s">
        <v>130</v>
      </c>
      <c r="E206" s="259" t="s">
        <v>19</v>
      </c>
      <c r="F206" s="260" t="s">
        <v>164</v>
      </c>
      <c r="G206" s="258"/>
      <c r="H206" s="261">
        <v>417.5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67" t="s">
        <v>130</v>
      </c>
      <c r="AU206" s="267" t="s">
        <v>85</v>
      </c>
      <c r="AV206" s="16" t="s">
        <v>126</v>
      </c>
      <c r="AW206" s="16" t="s">
        <v>37</v>
      </c>
      <c r="AX206" s="16" t="s">
        <v>83</v>
      </c>
      <c r="AY206" s="267" t="s">
        <v>119</v>
      </c>
    </row>
    <row r="207" s="2" customFormat="1" ht="24.15" customHeight="1">
      <c r="A207" s="40"/>
      <c r="B207" s="41"/>
      <c r="C207" s="206" t="s">
        <v>288</v>
      </c>
      <c r="D207" s="206" t="s">
        <v>121</v>
      </c>
      <c r="E207" s="207" t="s">
        <v>289</v>
      </c>
      <c r="F207" s="208" t="s">
        <v>290</v>
      </c>
      <c r="G207" s="209" t="s">
        <v>124</v>
      </c>
      <c r="H207" s="210">
        <v>418.5</v>
      </c>
      <c r="I207" s="211"/>
      <c r="J207" s="212">
        <f>ROUND(I207*H207,2)</f>
        <v>0</v>
      </c>
      <c r="K207" s="208" t="s">
        <v>125</v>
      </c>
      <c r="L207" s="46"/>
      <c r="M207" s="213" t="s">
        <v>19</v>
      </c>
      <c r="N207" s="214" t="s">
        <v>46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126</v>
      </c>
      <c r="AT207" s="217" t="s">
        <v>121</v>
      </c>
      <c r="AU207" s="217" t="s">
        <v>85</v>
      </c>
      <c r="AY207" s="19" t="s">
        <v>119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83</v>
      </c>
      <c r="BK207" s="218">
        <f>ROUND(I207*H207,2)</f>
        <v>0</v>
      </c>
      <c r="BL207" s="19" t="s">
        <v>126</v>
      </c>
      <c r="BM207" s="217" t="s">
        <v>291</v>
      </c>
    </row>
    <row r="208" s="2" customFormat="1">
      <c r="A208" s="40"/>
      <c r="B208" s="41"/>
      <c r="C208" s="42"/>
      <c r="D208" s="219" t="s">
        <v>128</v>
      </c>
      <c r="E208" s="42"/>
      <c r="F208" s="220" t="s">
        <v>292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128</v>
      </c>
      <c r="AU208" s="19" t="s">
        <v>85</v>
      </c>
    </row>
    <row r="209" s="13" customFormat="1">
      <c r="A209" s="13"/>
      <c r="B209" s="224"/>
      <c r="C209" s="225"/>
      <c r="D209" s="226" t="s">
        <v>130</v>
      </c>
      <c r="E209" s="227" t="s">
        <v>19</v>
      </c>
      <c r="F209" s="228" t="s">
        <v>280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130</v>
      </c>
      <c r="AU209" s="234" t="s">
        <v>85</v>
      </c>
      <c r="AV209" s="13" t="s">
        <v>83</v>
      </c>
      <c r="AW209" s="13" t="s">
        <v>37</v>
      </c>
      <c r="AX209" s="13" t="s">
        <v>75</v>
      </c>
      <c r="AY209" s="234" t="s">
        <v>119</v>
      </c>
    </row>
    <row r="210" s="14" customFormat="1">
      <c r="A210" s="14"/>
      <c r="B210" s="235"/>
      <c r="C210" s="236"/>
      <c r="D210" s="226" t="s">
        <v>130</v>
      </c>
      <c r="E210" s="237" t="s">
        <v>19</v>
      </c>
      <c r="F210" s="238" t="s">
        <v>261</v>
      </c>
      <c r="G210" s="236"/>
      <c r="H210" s="239">
        <v>276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130</v>
      </c>
      <c r="AU210" s="245" t="s">
        <v>85</v>
      </c>
      <c r="AV210" s="14" t="s">
        <v>85</v>
      </c>
      <c r="AW210" s="14" t="s">
        <v>37</v>
      </c>
      <c r="AX210" s="14" t="s">
        <v>75</v>
      </c>
      <c r="AY210" s="245" t="s">
        <v>119</v>
      </c>
    </row>
    <row r="211" s="14" customFormat="1">
      <c r="A211" s="14"/>
      <c r="B211" s="235"/>
      <c r="C211" s="236"/>
      <c r="D211" s="226" t="s">
        <v>130</v>
      </c>
      <c r="E211" s="237" t="s">
        <v>19</v>
      </c>
      <c r="F211" s="238" t="s">
        <v>287</v>
      </c>
      <c r="G211" s="236"/>
      <c r="H211" s="239">
        <v>141.5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130</v>
      </c>
      <c r="AU211" s="245" t="s">
        <v>85</v>
      </c>
      <c r="AV211" s="14" t="s">
        <v>85</v>
      </c>
      <c r="AW211" s="14" t="s">
        <v>37</v>
      </c>
      <c r="AX211" s="14" t="s">
        <v>75</v>
      </c>
      <c r="AY211" s="245" t="s">
        <v>119</v>
      </c>
    </row>
    <row r="212" s="14" customFormat="1">
      <c r="A212" s="14"/>
      <c r="B212" s="235"/>
      <c r="C212" s="236"/>
      <c r="D212" s="226" t="s">
        <v>130</v>
      </c>
      <c r="E212" s="237" t="s">
        <v>19</v>
      </c>
      <c r="F212" s="238" t="s">
        <v>259</v>
      </c>
      <c r="G212" s="236"/>
      <c r="H212" s="239">
        <v>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130</v>
      </c>
      <c r="AU212" s="245" t="s">
        <v>85</v>
      </c>
      <c r="AV212" s="14" t="s">
        <v>85</v>
      </c>
      <c r="AW212" s="14" t="s">
        <v>37</v>
      </c>
      <c r="AX212" s="14" t="s">
        <v>75</v>
      </c>
      <c r="AY212" s="245" t="s">
        <v>119</v>
      </c>
    </row>
    <row r="213" s="16" customFormat="1">
      <c r="A213" s="16"/>
      <c r="B213" s="257"/>
      <c r="C213" s="258"/>
      <c r="D213" s="226" t="s">
        <v>130</v>
      </c>
      <c r="E213" s="259" t="s">
        <v>19</v>
      </c>
      <c r="F213" s="260" t="s">
        <v>164</v>
      </c>
      <c r="G213" s="258"/>
      <c r="H213" s="261">
        <v>418.5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67" t="s">
        <v>130</v>
      </c>
      <c r="AU213" s="267" t="s">
        <v>85</v>
      </c>
      <c r="AV213" s="16" t="s">
        <v>126</v>
      </c>
      <c r="AW213" s="16" t="s">
        <v>37</v>
      </c>
      <c r="AX213" s="16" t="s">
        <v>83</v>
      </c>
      <c r="AY213" s="267" t="s">
        <v>119</v>
      </c>
    </row>
    <row r="214" s="2" customFormat="1" ht="16.5" customHeight="1">
      <c r="A214" s="40"/>
      <c r="B214" s="41"/>
      <c r="C214" s="206" t="s">
        <v>293</v>
      </c>
      <c r="D214" s="206" t="s">
        <v>121</v>
      </c>
      <c r="E214" s="207" t="s">
        <v>294</v>
      </c>
      <c r="F214" s="208" t="s">
        <v>295</v>
      </c>
      <c r="G214" s="209" t="s">
        <v>124</v>
      </c>
      <c r="H214" s="210">
        <v>276</v>
      </c>
      <c r="I214" s="211"/>
      <c r="J214" s="212">
        <f>ROUND(I214*H214,2)</f>
        <v>0</v>
      </c>
      <c r="K214" s="208" t="s">
        <v>125</v>
      </c>
      <c r="L214" s="46"/>
      <c r="M214" s="213" t="s">
        <v>19</v>
      </c>
      <c r="N214" s="214" t="s">
        <v>46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126</v>
      </c>
      <c r="AT214" s="217" t="s">
        <v>121</v>
      </c>
      <c r="AU214" s="217" t="s">
        <v>85</v>
      </c>
      <c r="AY214" s="19" t="s">
        <v>119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83</v>
      </c>
      <c r="BK214" s="218">
        <f>ROUND(I214*H214,2)</f>
        <v>0</v>
      </c>
      <c r="BL214" s="19" t="s">
        <v>126</v>
      </c>
      <c r="BM214" s="217" t="s">
        <v>296</v>
      </c>
    </row>
    <row r="215" s="2" customFormat="1">
      <c r="A215" s="40"/>
      <c r="B215" s="41"/>
      <c r="C215" s="42"/>
      <c r="D215" s="219" t="s">
        <v>128</v>
      </c>
      <c r="E215" s="42"/>
      <c r="F215" s="220" t="s">
        <v>297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128</v>
      </c>
      <c r="AU215" s="19" t="s">
        <v>85</v>
      </c>
    </row>
    <row r="216" s="13" customFormat="1">
      <c r="A216" s="13"/>
      <c r="B216" s="224"/>
      <c r="C216" s="225"/>
      <c r="D216" s="226" t="s">
        <v>130</v>
      </c>
      <c r="E216" s="227" t="s">
        <v>19</v>
      </c>
      <c r="F216" s="228" t="s">
        <v>280</v>
      </c>
      <c r="G216" s="225"/>
      <c r="H216" s="227" t="s">
        <v>19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130</v>
      </c>
      <c r="AU216" s="234" t="s">
        <v>85</v>
      </c>
      <c r="AV216" s="13" t="s">
        <v>83</v>
      </c>
      <c r="AW216" s="13" t="s">
        <v>37</v>
      </c>
      <c r="AX216" s="13" t="s">
        <v>75</v>
      </c>
      <c r="AY216" s="234" t="s">
        <v>119</v>
      </c>
    </row>
    <row r="217" s="14" customFormat="1">
      <c r="A217" s="14"/>
      <c r="B217" s="235"/>
      <c r="C217" s="236"/>
      <c r="D217" s="226" t="s">
        <v>130</v>
      </c>
      <c r="E217" s="237" t="s">
        <v>19</v>
      </c>
      <c r="F217" s="238" t="s">
        <v>261</v>
      </c>
      <c r="G217" s="236"/>
      <c r="H217" s="239">
        <v>276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130</v>
      </c>
      <c r="AU217" s="245" t="s">
        <v>85</v>
      </c>
      <c r="AV217" s="14" t="s">
        <v>85</v>
      </c>
      <c r="AW217" s="14" t="s">
        <v>37</v>
      </c>
      <c r="AX217" s="14" t="s">
        <v>83</v>
      </c>
      <c r="AY217" s="245" t="s">
        <v>119</v>
      </c>
    </row>
    <row r="218" s="2" customFormat="1" ht="24.15" customHeight="1">
      <c r="A218" s="40"/>
      <c r="B218" s="41"/>
      <c r="C218" s="206" t="s">
        <v>298</v>
      </c>
      <c r="D218" s="206" t="s">
        <v>121</v>
      </c>
      <c r="E218" s="207" t="s">
        <v>299</v>
      </c>
      <c r="F218" s="208" t="s">
        <v>300</v>
      </c>
      <c r="G218" s="209" t="s">
        <v>124</v>
      </c>
      <c r="H218" s="210">
        <v>276</v>
      </c>
      <c r="I218" s="211"/>
      <c r="J218" s="212">
        <f>ROUND(I218*H218,2)</f>
        <v>0</v>
      </c>
      <c r="K218" s="208" t="s">
        <v>125</v>
      </c>
      <c r="L218" s="46"/>
      <c r="M218" s="213" t="s">
        <v>19</v>
      </c>
      <c r="N218" s="214" t="s">
        <v>46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126</v>
      </c>
      <c r="AT218" s="217" t="s">
        <v>121</v>
      </c>
      <c r="AU218" s="217" t="s">
        <v>85</v>
      </c>
      <c r="AY218" s="19" t="s">
        <v>119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83</v>
      </c>
      <c r="BK218" s="218">
        <f>ROUND(I218*H218,2)</f>
        <v>0</v>
      </c>
      <c r="BL218" s="19" t="s">
        <v>126</v>
      </c>
      <c r="BM218" s="217" t="s">
        <v>301</v>
      </c>
    </row>
    <row r="219" s="2" customFormat="1">
      <c r="A219" s="40"/>
      <c r="B219" s="41"/>
      <c r="C219" s="42"/>
      <c r="D219" s="219" t="s">
        <v>128</v>
      </c>
      <c r="E219" s="42"/>
      <c r="F219" s="220" t="s">
        <v>302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128</v>
      </c>
      <c r="AU219" s="19" t="s">
        <v>85</v>
      </c>
    </row>
    <row r="220" s="13" customFormat="1">
      <c r="A220" s="13"/>
      <c r="B220" s="224"/>
      <c r="C220" s="225"/>
      <c r="D220" s="226" t="s">
        <v>130</v>
      </c>
      <c r="E220" s="227" t="s">
        <v>19</v>
      </c>
      <c r="F220" s="228" t="s">
        <v>280</v>
      </c>
      <c r="G220" s="225"/>
      <c r="H220" s="227" t="s">
        <v>19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130</v>
      </c>
      <c r="AU220" s="234" t="s">
        <v>85</v>
      </c>
      <c r="AV220" s="13" t="s">
        <v>83</v>
      </c>
      <c r="AW220" s="13" t="s">
        <v>37</v>
      </c>
      <c r="AX220" s="13" t="s">
        <v>75</v>
      </c>
      <c r="AY220" s="234" t="s">
        <v>119</v>
      </c>
    </row>
    <row r="221" s="14" customFormat="1">
      <c r="A221" s="14"/>
      <c r="B221" s="235"/>
      <c r="C221" s="236"/>
      <c r="D221" s="226" t="s">
        <v>130</v>
      </c>
      <c r="E221" s="237" t="s">
        <v>19</v>
      </c>
      <c r="F221" s="238" t="s">
        <v>261</v>
      </c>
      <c r="G221" s="236"/>
      <c r="H221" s="239">
        <v>276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130</v>
      </c>
      <c r="AU221" s="245" t="s">
        <v>85</v>
      </c>
      <c r="AV221" s="14" t="s">
        <v>85</v>
      </c>
      <c r="AW221" s="14" t="s">
        <v>37</v>
      </c>
      <c r="AX221" s="14" t="s">
        <v>83</v>
      </c>
      <c r="AY221" s="245" t="s">
        <v>119</v>
      </c>
    </row>
    <row r="222" s="2" customFormat="1" ht="24.15" customHeight="1">
      <c r="A222" s="40"/>
      <c r="B222" s="41"/>
      <c r="C222" s="206" t="s">
        <v>303</v>
      </c>
      <c r="D222" s="206" t="s">
        <v>121</v>
      </c>
      <c r="E222" s="207" t="s">
        <v>304</v>
      </c>
      <c r="F222" s="208" t="s">
        <v>305</v>
      </c>
      <c r="G222" s="209" t="s">
        <v>124</v>
      </c>
      <c r="H222" s="210">
        <v>276</v>
      </c>
      <c r="I222" s="211"/>
      <c r="J222" s="212">
        <f>ROUND(I222*H222,2)</f>
        <v>0</v>
      </c>
      <c r="K222" s="208" t="s">
        <v>125</v>
      </c>
      <c r="L222" s="46"/>
      <c r="M222" s="213" t="s">
        <v>19</v>
      </c>
      <c r="N222" s="214" t="s">
        <v>46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126</v>
      </c>
      <c r="AT222" s="217" t="s">
        <v>121</v>
      </c>
      <c r="AU222" s="217" t="s">
        <v>85</v>
      </c>
      <c r="AY222" s="19" t="s">
        <v>119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83</v>
      </c>
      <c r="BK222" s="218">
        <f>ROUND(I222*H222,2)</f>
        <v>0</v>
      </c>
      <c r="BL222" s="19" t="s">
        <v>126</v>
      </c>
      <c r="BM222" s="217" t="s">
        <v>306</v>
      </c>
    </row>
    <row r="223" s="2" customFormat="1">
      <c r="A223" s="40"/>
      <c r="B223" s="41"/>
      <c r="C223" s="42"/>
      <c r="D223" s="219" t="s">
        <v>128</v>
      </c>
      <c r="E223" s="42"/>
      <c r="F223" s="220" t="s">
        <v>307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128</v>
      </c>
      <c r="AU223" s="19" t="s">
        <v>85</v>
      </c>
    </row>
    <row r="224" s="2" customFormat="1" ht="37.8" customHeight="1">
      <c r="A224" s="40"/>
      <c r="B224" s="41"/>
      <c r="C224" s="206" t="s">
        <v>308</v>
      </c>
      <c r="D224" s="206" t="s">
        <v>121</v>
      </c>
      <c r="E224" s="207" t="s">
        <v>309</v>
      </c>
      <c r="F224" s="208" t="s">
        <v>310</v>
      </c>
      <c r="G224" s="209" t="s">
        <v>124</v>
      </c>
      <c r="H224" s="210">
        <v>1</v>
      </c>
      <c r="I224" s="211"/>
      <c r="J224" s="212">
        <f>ROUND(I224*H224,2)</f>
        <v>0</v>
      </c>
      <c r="K224" s="208" t="s">
        <v>125</v>
      </c>
      <c r="L224" s="46"/>
      <c r="M224" s="213" t="s">
        <v>19</v>
      </c>
      <c r="N224" s="214" t="s">
        <v>46</v>
      </c>
      <c r="O224" s="86"/>
      <c r="P224" s="215">
        <f>O224*H224</f>
        <v>0</v>
      </c>
      <c r="Q224" s="215">
        <v>0.089219999999999994</v>
      </c>
      <c r="R224" s="215">
        <f>Q224*H224</f>
        <v>0.089219999999999994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126</v>
      </c>
      <c r="AT224" s="217" t="s">
        <v>121</v>
      </c>
      <c r="AU224" s="217" t="s">
        <v>85</v>
      </c>
      <c r="AY224" s="19" t="s">
        <v>119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83</v>
      </c>
      <c r="BK224" s="218">
        <f>ROUND(I224*H224,2)</f>
        <v>0</v>
      </c>
      <c r="BL224" s="19" t="s">
        <v>126</v>
      </c>
      <c r="BM224" s="217" t="s">
        <v>311</v>
      </c>
    </row>
    <row r="225" s="2" customFormat="1">
      <c r="A225" s="40"/>
      <c r="B225" s="41"/>
      <c r="C225" s="42"/>
      <c r="D225" s="219" t="s">
        <v>128</v>
      </c>
      <c r="E225" s="42"/>
      <c r="F225" s="220" t="s">
        <v>312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128</v>
      </c>
      <c r="AU225" s="19" t="s">
        <v>85</v>
      </c>
    </row>
    <row r="226" s="13" customFormat="1">
      <c r="A226" s="13"/>
      <c r="B226" s="224"/>
      <c r="C226" s="225"/>
      <c r="D226" s="226" t="s">
        <v>130</v>
      </c>
      <c r="E226" s="227" t="s">
        <v>19</v>
      </c>
      <c r="F226" s="228" t="s">
        <v>280</v>
      </c>
      <c r="G226" s="225"/>
      <c r="H226" s="227" t="s">
        <v>19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130</v>
      </c>
      <c r="AU226" s="234" t="s">
        <v>85</v>
      </c>
      <c r="AV226" s="13" t="s">
        <v>83</v>
      </c>
      <c r="AW226" s="13" t="s">
        <v>37</v>
      </c>
      <c r="AX226" s="13" t="s">
        <v>75</v>
      </c>
      <c r="AY226" s="234" t="s">
        <v>119</v>
      </c>
    </row>
    <row r="227" s="14" customFormat="1">
      <c r="A227" s="14"/>
      <c r="B227" s="235"/>
      <c r="C227" s="236"/>
      <c r="D227" s="226" t="s">
        <v>130</v>
      </c>
      <c r="E227" s="237" t="s">
        <v>19</v>
      </c>
      <c r="F227" s="238" t="s">
        <v>313</v>
      </c>
      <c r="G227" s="236"/>
      <c r="H227" s="239">
        <v>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130</v>
      </c>
      <c r="AU227" s="245" t="s">
        <v>85</v>
      </c>
      <c r="AV227" s="14" t="s">
        <v>85</v>
      </c>
      <c r="AW227" s="14" t="s">
        <v>37</v>
      </c>
      <c r="AX227" s="14" t="s">
        <v>83</v>
      </c>
      <c r="AY227" s="245" t="s">
        <v>119</v>
      </c>
    </row>
    <row r="228" s="2" customFormat="1" ht="16.5" customHeight="1">
      <c r="A228" s="40"/>
      <c r="B228" s="41"/>
      <c r="C228" s="268" t="s">
        <v>314</v>
      </c>
      <c r="D228" s="268" t="s">
        <v>224</v>
      </c>
      <c r="E228" s="269" t="s">
        <v>315</v>
      </c>
      <c r="F228" s="270" t="s">
        <v>316</v>
      </c>
      <c r="G228" s="271" t="s">
        <v>124</v>
      </c>
      <c r="H228" s="272">
        <v>1</v>
      </c>
      <c r="I228" s="273"/>
      <c r="J228" s="274">
        <f>ROUND(I228*H228,2)</f>
        <v>0</v>
      </c>
      <c r="K228" s="270" t="s">
        <v>125</v>
      </c>
      <c r="L228" s="275"/>
      <c r="M228" s="276" t="s">
        <v>19</v>
      </c>
      <c r="N228" s="277" t="s">
        <v>46</v>
      </c>
      <c r="O228" s="86"/>
      <c r="P228" s="215">
        <f>O228*H228</f>
        <v>0</v>
      </c>
      <c r="Q228" s="215">
        <v>0.13100000000000001</v>
      </c>
      <c r="R228" s="215">
        <f>Q228*H228</f>
        <v>0.13100000000000001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177</v>
      </c>
      <c r="AT228" s="217" t="s">
        <v>224</v>
      </c>
      <c r="AU228" s="217" t="s">
        <v>85</v>
      </c>
      <c r="AY228" s="19" t="s">
        <v>119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83</v>
      </c>
      <c r="BK228" s="218">
        <f>ROUND(I228*H228,2)</f>
        <v>0</v>
      </c>
      <c r="BL228" s="19" t="s">
        <v>126</v>
      </c>
      <c r="BM228" s="217" t="s">
        <v>317</v>
      </c>
    </row>
    <row r="229" s="13" customFormat="1">
      <c r="A229" s="13"/>
      <c r="B229" s="224"/>
      <c r="C229" s="225"/>
      <c r="D229" s="226" t="s">
        <v>130</v>
      </c>
      <c r="E229" s="227" t="s">
        <v>19</v>
      </c>
      <c r="F229" s="228" t="s">
        <v>280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130</v>
      </c>
      <c r="AU229" s="234" t="s">
        <v>85</v>
      </c>
      <c r="AV229" s="13" t="s">
        <v>83</v>
      </c>
      <c r="AW229" s="13" t="s">
        <v>37</v>
      </c>
      <c r="AX229" s="13" t="s">
        <v>75</v>
      </c>
      <c r="AY229" s="234" t="s">
        <v>119</v>
      </c>
    </row>
    <row r="230" s="14" customFormat="1">
      <c r="A230" s="14"/>
      <c r="B230" s="235"/>
      <c r="C230" s="236"/>
      <c r="D230" s="226" t="s">
        <v>130</v>
      </c>
      <c r="E230" s="237" t="s">
        <v>19</v>
      </c>
      <c r="F230" s="238" t="s">
        <v>313</v>
      </c>
      <c r="G230" s="236"/>
      <c r="H230" s="239">
        <v>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130</v>
      </c>
      <c r="AU230" s="245" t="s">
        <v>85</v>
      </c>
      <c r="AV230" s="14" t="s">
        <v>85</v>
      </c>
      <c r="AW230" s="14" t="s">
        <v>37</v>
      </c>
      <c r="AX230" s="14" t="s">
        <v>83</v>
      </c>
      <c r="AY230" s="245" t="s">
        <v>119</v>
      </c>
    </row>
    <row r="231" s="2" customFormat="1" ht="44.25" customHeight="1">
      <c r="A231" s="40"/>
      <c r="B231" s="41"/>
      <c r="C231" s="206" t="s">
        <v>318</v>
      </c>
      <c r="D231" s="206" t="s">
        <v>121</v>
      </c>
      <c r="E231" s="207" t="s">
        <v>319</v>
      </c>
      <c r="F231" s="208" t="s">
        <v>320</v>
      </c>
      <c r="G231" s="209" t="s">
        <v>124</v>
      </c>
      <c r="H231" s="210">
        <v>141.5</v>
      </c>
      <c r="I231" s="211"/>
      <c r="J231" s="212">
        <f>ROUND(I231*H231,2)</f>
        <v>0</v>
      </c>
      <c r="K231" s="208" t="s">
        <v>125</v>
      </c>
      <c r="L231" s="46"/>
      <c r="M231" s="213" t="s">
        <v>19</v>
      </c>
      <c r="N231" s="214" t="s">
        <v>46</v>
      </c>
      <c r="O231" s="86"/>
      <c r="P231" s="215">
        <f>O231*H231</f>
        <v>0</v>
      </c>
      <c r="Q231" s="215">
        <v>0.090620000000000006</v>
      </c>
      <c r="R231" s="215">
        <f>Q231*H231</f>
        <v>12.822730000000002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126</v>
      </c>
      <c r="AT231" s="217" t="s">
        <v>121</v>
      </c>
      <c r="AU231" s="217" t="s">
        <v>85</v>
      </c>
      <c r="AY231" s="19" t="s">
        <v>119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83</v>
      </c>
      <c r="BK231" s="218">
        <f>ROUND(I231*H231,2)</f>
        <v>0</v>
      </c>
      <c r="BL231" s="19" t="s">
        <v>126</v>
      </c>
      <c r="BM231" s="217" t="s">
        <v>321</v>
      </c>
    </row>
    <row r="232" s="2" customFormat="1">
      <c r="A232" s="40"/>
      <c r="B232" s="41"/>
      <c r="C232" s="42"/>
      <c r="D232" s="219" t="s">
        <v>128</v>
      </c>
      <c r="E232" s="42"/>
      <c r="F232" s="220" t="s">
        <v>322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128</v>
      </c>
      <c r="AU232" s="19" t="s">
        <v>85</v>
      </c>
    </row>
    <row r="233" s="13" customFormat="1">
      <c r="A233" s="13"/>
      <c r="B233" s="224"/>
      <c r="C233" s="225"/>
      <c r="D233" s="226" t="s">
        <v>130</v>
      </c>
      <c r="E233" s="227" t="s">
        <v>19</v>
      </c>
      <c r="F233" s="228" t="s">
        <v>280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130</v>
      </c>
      <c r="AU233" s="234" t="s">
        <v>85</v>
      </c>
      <c r="AV233" s="13" t="s">
        <v>83</v>
      </c>
      <c r="AW233" s="13" t="s">
        <v>37</v>
      </c>
      <c r="AX233" s="13" t="s">
        <v>75</v>
      </c>
      <c r="AY233" s="234" t="s">
        <v>119</v>
      </c>
    </row>
    <row r="234" s="14" customFormat="1">
      <c r="A234" s="14"/>
      <c r="B234" s="235"/>
      <c r="C234" s="236"/>
      <c r="D234" s="226" t="s">
        <v>130</v>
      </c>
      <c r="E234" s="237" t="s">
        <v>19</v>
      </c>
      <c r="F234" s="238" t="s">
        <v>323</v>
      </c>
      <c r="G234" s="236"/>
      <c r="H234" s="239">
        <v>8.0999999999999996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130</v>
      </c>
      <c r="AU234" s="245" t="s">
        <v>85</v>
      </c>
      <c r="AV234" s="14" t="s">
        <v>85</v>
      </c>
      <c r="AW234" s="14" t="s">
        <v>37</v>
      </c>
      <c r="AX234" s="14" t="s">
        <v>75</v>
      </c>
      <c r="AY234" s="245" t="s">
        <v>119</v>
      </c>
    </row>
    <row r="235" s="14" customFormat="1">
      <c r="A235" s="14"/>
      <c r="B235" s="235"/>
      <c r="C235" s="236"/>
      <c r="D235" s="226" t="s">
        <v>130</v>
      </c>
      <c r="E235" s="237" t="s">
        <v>19</v>
      </c>
      <c r="F235" s="238" t="s">
        <v>324</v>
      </c>
      <c r="G235" s="236"/>
      <c r="H235" s="239">
        <v>133.40000000000001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130</v>
      </c>
      <c r="AU235" s="245" t="s">
        <v>85</v>
      </c>
      <c r="AV235" s="14" t="s">
        <v>85</v>
      </c>
      <c r="AW235" s="14" t="s">
        <v>37</v>
      </c>
      <c r="AX235" s="14" t="s">
        <v>75</v>
      </c>
      <c r="AY235" s="245" t="s">
        <v>119</v>
      </c>
    </row>
    <row r="236" s="16" customFormat="1">
      <c r="A236" s="16"/>
      <c r="B236" s="257"/>
      <c r="C236" s="258"/>
      <c r="D236" s="226" t="s">
        <v>130</v>
      </c>
      <c r="E236" s="259" t="s">
        <v>19</v>
      </c>
      <c r="F236" s="260" t="s">
        <v>164</v>
      </c>
      <c r="G236" s="258"/>
      <c r="H236" s="261">
        <v>141.5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7" t="s">
        <v>130</v>
      </c>
      <c r="AU236" s="267" t="s">
        <v>85</v>
      </c>
      <c r="AV236" s="16" t="s">
        <v>126</v>
      </c>
      <c r="AW236" s="16" t="s">
        <v>37</v>
      </c>
      <c r="AX236" s="16" t="s">
        <v>83</v>
      </c>
      <c r="AY236" s="267" t="s">
        <v>119</v>
      </c>
    </row>
    <row r="237" s="2" customFormat="1" ht="16.5" customHeight="1">
      <c r="A237" s="40"/>
      <c r="B237" s="41"/>
      <c r="C237" s="268" t="s">
        <v>325</v>
      </c>
      <c r="D237" s="268" t="s">
        <v>224</v>
      </c>
      <c r="E237" s="269" t="s">
        <v>326</v>
      </c>
      <c r="F237" s="270" t="s">
        <v>327</v>
      </c>
      <c r="G237" s="271" t="s">
        <v>124</v>
      </c>
      <c r="H237" s="272">
        <v>136.06800000000001</v>
      </c>
      <c r="I237" s="273"/>
      <c r="J237" s="274">
        <f>ROUND(I237*H237,2)</f>
        <v>0</v>
      </c>
      <c r="K237" s="270" t="s">
        <v>125</v>
      </c>
      <c r="L237" s="275"/>
      <c r="M237" s="276" t="s">
        <v>19</v>
      </c>
      <c r="N237" s="277" t="s">
        <v>46</v>
      </c>
      <c r="O237" s="86"/>
      <c r="P237" s="215">
        <f>O237*H237</f>
        <v>0</v>
      </c>
      <c r="Q237" s="215">
        <v>0.17599999999999999</v>
      </c>
      <c r="R237" s="215">
        <f>Q237*H237</f>
        <v>23.947967999999999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177</v>
      </c>
      <c r="AT237" s="217" t="s">
        <v>224</v>
      </c>
      <c r="AU237" s="217" t="s">
        <v>85</v>
      </c>
      <c r="AY237" s="19" t="s">
        <v>119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83</v>
      </c>
      <c r="BK237" s="218">
        <f>ROUND(I237*H237,2)</f>
        <v>0</v>
      </c>
      <c r="BL237" s="19" t="s">
        <v>126</v>
      </c>
      <c r="BM237" s="217" t="s">
        <v>328</v>
      </c>
    </row>
    <row r="238" s="13" customFormat="1">
      <c r="A238" s="13"/>
      <c r="B238" s="224"/>
      <c r="C238" s="225"/>
      <c r="D238" s="226" t="s">
        <v>130</v>
      </c>
      <c r="E238" s="227" t="s">
        <v>19</v>
      </c>
      <c r="F238" s="228" t="s">
        <v>280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130</v>
      </c>
      <c r="AU238" s="234" t="s">
        <v>85</v>
      </c>
      <c r="AV238" s="13" t="s">
        <v>83</v>
      </c>
      <c r="AW238" s="13" t="s">
        <v>37</v>
      </c>
      <c r="AX238" s="13" t="s">
        <v>75</v>
      </c>
      <c r="AY238" s="234" t="s">
        <v>119</v>
      </c>
    </row>
    <row r="239" s="14" customFormat="1">
      <c r="A239" s="14"/>
      <c r="B239" s="235"/>
      <c r="C239" s="236"/>
      <c r="D239" s="226" t="s">
        <v>130</v>
      </c>
      <c r="E239" s="237" t="s">
        <v>19</v>
      </c>
      <c r="F239" s="238" t="s">
        <v>324</v>
      </c>
      <c r="G239" s="236"/>
      <c r="H239" s="239">
        <v>133.40000000000001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130</v>
      </c>
      <c r="AU239" s="245" t="s">
        <v>85</v>
      </c>
      <c r="AV239" s="14" t="s">
        <v>85</v>
      </c>
      <c r="AW239" s="14" t="s">
        <v>37</v>
      </c>
      <c r="AX239" s="14" t="s">
        <v>75</v>
      </c>
      <c r="AY239" s="245" t="s">
        <v>119</v>
      </c>
    </row>
    <row r="240" s="15" customFormat="1">
      <c r="A240" s="15"/>
      <c r="B240" s="246"/>
      <c r="C240" s="247"/>
      <c r="D240" s="226" t="s">
        <v>130</v>
      </c>
      <c r="E240" s="248" t="s">
        <v>19</v>
      </c>
      <c r="F240" s="249" t="s">
        <v>160</v>
      </c>
      <c r="G240" s="247"/>
      <c r="H240" s="250">
        <v>133.40000000000001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130</v>
      </c>
      <c r="AU240" s="256" t="s">
        <v>85</v>
      </c>
      <c r="AV240" s="15" t="s">
        <v>138</v>
      </c>
      <c r="AW240" s="15" t="s">
        <v>37</v>
      </c>
      <c r="AX240" s="15" t="s">
        <v>75</v>
      </c>
      <c r="AY240" s="256" t="s">
        <v>119</v>
      </c>
    </row>
    <row r="241" s="14" customFormat="1">
      <c r="A241" s="14"/>
      <c r="B241" s="235"/>
      <c r="C241" s="236"/>
      <c r="D241" s="226" t="s">
        <v>130</v>
      </c>
      <c r="E241" s="237" t="s">
        <v>19</v>
      </c>
      <c r="F241" s="238" t="s">
        <v>329</v>
      </c>
      <c r="G241" s="236"/>
      <c r="H241" s="239">
        <v>136.06800000000001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130</v>
      </c>
      <c r="AU241" s="245" t="s">
        <v>85</v>
      </c>
      <c r="AV241" s="14" t="s">
        <v>85</v>
      </c>
      <c r="AW241" s="14" t="s">
        <v>37</v>
      </c>
      <c r="AX241" s="14" t="s">
        <v>83</v>
      </c>
      <c r="AY241" s="245" t="s">
        <v>119</v>
      </c>
    </row>
    <row r="242" s="2" customFormat="1" ht="16.5" customHeight="1">
      <c r="A242" s="40"/>
      <c r="B242" s="41"/>
      <c r="C242" s="268" t="s">
        <v>330</v>
      </c>
      <c r="D242" s="268" t="s">
        <v>224</v>
      </c>
      <c r="E242" s="269" t="s">
        <v>331</v>
      </c>
      <c r="F242" s="270" t="s">
        <v>332</v>
      </c>
      <c r="G242" s="271" t="s">
        <v>124</v>
      </c>
      <c r="H242" s="272">
        <v>8.2620000000000005</v>
      </c>
      <c r="I242" s="273"/>
      <c r="J242" s="274">
        <f>ROUND(I242*H242,2)</f>
        <v>0</v>
      </c>
      <c r="K242" s="270" t="s">
        <v>125</v>
      </c>
      <c r="L242" s="275"/>
      <c r="M242" s="276" t="s">
        <v>19</v>
      </c>
      <c r="N242" s="277" t="s">
        <v>46</v>
      </c>
      <c r="O242" s="86"/>
      <c r="P242" s="215">
        <f>O242*H242</f>
        <v>0</v>
      </c>
      <c r="Q242" s="215">
        <v>0.17599999999999999</v>
      </c>
      <c r="R242" s="215">
        <f>Q242*H242</f>
        <v>1.4541120000000001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177</v>
      </c>
      <c r="AT242" s="217" t="s">
        <v>224</v>
      </c>
      <c r="AU242" s="217" t="s">
        <v>85</v>
      </c>
      <c r="AY242" s="19" t="s">
        <v>119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83</v>
      </c>
      <c r="BK242" s="218">
        <f>ROUND(I242*H242,2)</f>
        <v>0</v>
      </c>
      <c r="BL242" s="19" t="s">
        <v>126</v>
      </c>
      <c r="BM242" s="217" t="s">
        <v>333</v>
      </c>
    </row>
    <row r="243" s="14" customFormat="1">
      <c r="A243" s="14"/>
      <c r="B243" s="235"/>
      <c r="C243" s="236"/>
      <c r="D243" s="226" t="s">
        <v>130</v>
      </c>
      <c r="E243" s="237" t="s">
        <v>19</v>
      </c>
      <c r="F243" s="238" t="s">
        <v>323</v>
      </c>
      <c r="G243" s="236"/>
      <c r="H243" s="239">
        <v>8.0999999999999996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130</v>
      </c>
      <c r="AU243" s="245" t="s">
        <v>85</v>
      </c>
      <c r="AV243" s="14" t="s">
        <v>85</v>
      </c>
      <c r="AW243" s="14" t="s">
        <v>37</v>
      </c>
      <c r="AX243" s="14" t="s">
        <v>75</v>
      </c>
      <c r="AY243" s="245" t="s">
        <v>119</v>
      </c>
    </row>
    <row r="244" s="15" customFormat="1">
      <c r="A244" s="15"/>
      <c r="B244" s="246"/>
      <c r="C244" s="247"/>
      <c r="D244" s="226" t="s">
        <v>130</v>
      </c>
      <c r="E244" s="248" t="s">
        <v>19</v>
      </c>
      <c r="F244" s="249" t="s">
        <v>160</v>
      </c>
      <c r="G244" s="247"/>
      <c r="H244" s="250">
        <v>8.0999999999999996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130</v>
      </c>
      <c r="AU244" s="256" t="s">
        <v>85</v>
      </c>
      <c r="AV244" s="15" t="s">
        <v>138</v>
      </c>
      <c r="AW244" s="15" t="s">
        <v>37</v>
      </c>
      <c r="AX244" s="15" t="s">
        <v>75</v>
      </c>
      <c r="AY244" s="256" t="s">
        <v>119</v>
      </c>
    </row>
    <row r="245" s="14" customFormat="1">
      <c r="A245" s="14"/>
      <c r="B245" s="235"/>
      <c r="C245" s="236"/>
      <c r="D245" s="226" t="s">
        <v>130</v>
      </c>
      <c r="E245" s="237" t="s">
        <v>19</v>
      </c>
      <c r="F245" s="238" t="s">
        <v>334</v>
      </c>
      <c r="G245" s="236"/>
      <c r="H245" s="239">
        <v>8.2620000000000005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130</v>
      </c>
      <c r="AU245" s="245" t="s">
        <v>85</v>
      </c>
      <c r="AV245" s="14" t="s">
        <v>85</v>
      </c>
      <c r="AW245" s="14" t="s">
        <v>37</v>
      </c>
      <c r="AX245" s="14" t="s">
        <v>83</v>
      </c>
      <c r="AY245" s="245" t="s">
        <v>119</v>
      </c>
    </row>
    <row r="246" s="12" customFormat="1" ht="22.8" customHeight="1">
      <c r="A246" s="12"/>
      <c r="B246" s="190"/>
      <c r="C246" s="191"/>
      <c r="D246" s="192" t="s">
        <v>74</v>
      </c>
      <c r="E246" s="204" t="s">
        <v>177</v>
      </c>
      <c r="F246" s="204" t="s">
        <v>335</v>
      </c>
      <c r="G246" s="191"/>
      <c r="H246" s="191"/>
      <c r="I246" s="194"/>
      <c r="J246" s="205">
        <f>BK246</f>
        <v>0</v>
      </c>
      <c r="K246" s="191"/>
      <c r="L246" s="196"/>
      <c r="M246" s="197"/>
      <c r="N246" s="198"/>
      <c r="O246" s="198"/>
      <c r="P246" s="199">
        <f>SUM(P247:P264)</f>
        <v>0</v>
      </c>
      <c r="Q246" s="198"/>
      <c r="R246" s="199">
        <f>SUM(R247:R264)</f>
        <v>2.3318219999999998</v>
      </c>
      <c r="S246" s="198"/>
      <c r="T246" s="200">
        <f>SUM(T247:T264)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1" t="s">
        <v>83</v>
      </c>
      <c r="AT246" s="202" t="s">
        <v>74</v>
      </c>
      <c r="AU246" s="202" t="s">
        <v>83</v>
      </c>
      <c r="AY246" s="201" t="s">
        <v>119</v>
      </c>
      <c r="BK246" s="203">
        <f>SUM(BK247:BK264)</f>
        <v>0</v>
      </c>
    </row>
    <row r="247" s="2" customFormat="1" ht="24.15" customHeight="1">
      <c r="A247" s="40"/>
      <c r="B247" s="41"/>
      <c r="C247" s="206" t="s">
        <v>336</v>
      </c>
      <c r="D247" s="206" t="s">
        <v>121</v>
      </c>
      <c r="E247" s="207" t="s">
        <v>337</v>
      </c>
      <c r="F247" s="208" t="s">
        <v>338</v>
      </c>
      <c r="G247" s="209" t="s">
        <v>146</v>
      </c>
      <c r="H247" s="210">
        <v>7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46</v>
      </c>
      <c r="O247" s="86"/>
      <c r="P247" s="215">
        <f>O247*H247</f>
        <v>0</v>
      </c>
      <c r="Q247" s="215">
        <v>6.0000000000000002E-05</v>
      </c>
      <c r="R247" s="215">
        <f>Q247*H247</f>
        <v>0.00042000000000000002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126</v>
      </c>
      <c r="AT247" s="217" t="s">
        <v>121</v>
      </c>
      <c r="AU247" s="217" t="s">
        <v>85</v>
      </c>
      <c r="AY247" s="19" t="s">
        <v>119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83</v>
      </c>
      <c r="BK247" s="218">
        <f>ROUND(I247*H247,2)</f>
        <v>0</v>
      </c>
      <c r="BL247" s="19" t="s">
        <v>126</v>
      </c>
      <c r="BM247" s="217" t="s">
        <v>339</v>
      </c>
    </row>
    <row r="248" s="14" customFormat="1">
      <c r="A248" s="14"/>
      <c r="B248" s="235"/>
      <c r="C248" s="236"/>
      <c r="D248" s="226" t="s">
        <v>130</v>
      </c>
      <c r="E248" s="237" t="s">
        <v>19</v>
      </c>
      <c r="F248" s="238" t="s">
        <v>340</v>
      </c>
      <c r="G248" s="236"/>
      <c r="H248" s="239">
        <v>7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130</v>
      </c>
      <c r="AU248" s="245" t="s">
        <v>85</v>
      </c>
      <c r="AV248" s="14" t="s">
        <v>85</v>
      </c>
      <c r="AW248" s="14" t="s">
        <v>37</v>
      </c>
      <c r="AX248" s="14" t="s">
        <v>83</v>
      </c>
      <c r="AY248" s="245" t="s">
        <v>119</v>
      </c>
    </row>
    <row r="249" s="2" customFormat="1" ht="24.15" customHeight="1">
      <c r="A249" s="40"/>
      <c r="B249" s="41"/>
      <c r="C249" s="268" t="s">
        <v>341</v>
      </c>
      <c r="D249" s="268" t="s">
        <v>224</v>
      </c>
      <c r="E249" s="269" t="s">
        <v>342</v>
      </c>
      <c r="F249" s="270" t="s">
        <v>343</v>
      </c>
      <c r="G249" s="271" t="s">
        <v>146</v>
      </c>
      <c r="H249" s="272">
        <v>7</v>
      </c>
      <c r="I249" s="273"/>
      <c r="J249" s="274">
        <f>ROUND(I249*H249,2)</f>
        <v>0</v>
      </c>
      <c r="K249" s="270" t="s">
        <v>19</v>
      </c>
      <c r="L249" s="275"/>
      <c r="M249" s="276" t="s">
        <v>19</v>
      </c>
      <c r="N249" s="277" t="s">
        <v>46</v>
      </c>
      <c r="O249" s="86"/>
      <c r="P249" s="215">
        <f>O249*H249</f>
        <v>0</v>
      </c>
      <c r="Q249" s="215">
        <v>0.0037000000000000002</v>
      </c>
      <c r="R249" s="215">
        <f>Q249*H249</f>
        <v>0.025899999999999999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177</v>
      </c>
      <c r="AT249" s="217" t="s">
        <v>224</v>
      </c>
      <c r="AU249" s="217" t="s">
        <v>85</v>
      </c>
      <c r="AY249" s="19" t="s">
        <v>119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83</v>
      </c>
      <c r="BK249" s="218">
        <f>ROUND(I249*H249,2)</f>
        <v>0</v>
      </c>
      <c r="BL249" s="19" t="s">
        <v>126</v>
      </c>
      <c r="BM249" s="217" t="s">
        <v>344</v>
      </c>
    </row>
    <row r="250" s="14" customFormat="1">
      <c r="A250" s="14"/>
      <c r="B250" s="235"/>
      <c r="C250" s="236"/>
      <c r="D250" s="226" t="s">
        <v>130</v>
      </c>
      <c r="E250" s="237" t="s">
        <v>19</v>
      </c>
      <c r="F250" s="238" t="s">
        <v>340</v>
      </c>
      <c r="G250" s="236"/>
      <c r="H250" s="239">
        <v>7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130</v>
      </c>
      <c r="AU250" s="245" t="s">
        <v>85</v>
      </c>
      <c r="AV250" s="14" t="s">
        <v>85</v>
      </c>
      <c r="AW250" s="14" t="s">
        <v>37</v>
      </c>
      <c r="AX250" s="14" t="s">
        <v>83</v>
      </c>
      <c r="AY250" s="245" t="s">
        <v>119</v>
      </c>
    </row>
    <row r="251" s="2" customFormat="1" ht="16.5" customHeight="1">
      <c r="A251" s="40"/>
      <c r="B251" s="41"/>
      <c r="C251" s="206" t="s">
        <v>345</v>
      </c>
      <c r="D251" s="206" t="s">
        <v>121</v>
      </c>
      <c r="E251" s="207" t="s">
        <v>346</v>
      </c>
      <c r="F251" s="208" t="s">
        <v>347</v>
      </c>
      <c r="G251" s="209" t="s">
        <v>146</v>
      </c>
      <c r="H251" s="210">
        <v>2</v>
      </c>
      <c r="I251" s="211"/>
      <c r="J251" s="212">
        <f>ROUND(I251*H251,2)</f>
        <v>0</v>
      </c>
      <c r="K251" s="208" t="s">
        <v>125</v>
      </c>
      <c r="L251" s="46"/>
      <c r="M251" s="213" t="s">
        <v>19</v>
      </c>
      <c r="N251" s="214" t="s">
        <v>46</v>
      </c>
      <c r="O251" s="86"/>
      <c r="P251" s="215">
        <f>O251*H251</f>
        <v>0</v>
      </c>
      <c r="Q251" s="215">
        <v>1.1E-05</v>
      </c>
      <c r="R251" s="215">
        <f>Q251*H251</f>
        <v>2.1999999999999999E-05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126</v>
      </c>
      <c r="AT251" s="217" t="s">
        <v>121</v>
      </c>
      <c r="AU251" s="217" t="s">
        <v>85</v>
      </c>
      <c r="AY251" s="19" t="s">
        <v>119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83</v>
      </c>
      <c r="BK251" s="218">
        <f>ROUND(I251*H251,2)</f>
        <v>0</v>
      </c>
      <c r="BL251" s="19" t="s">
        <v>126</v>
      </c>
      <c r="BM251" s="217" t="s">
        <v>348</v>
      </c>
    </row>
    <row r="252" s="2" customFormat="1">
      <c r="A252" s="40"/>
      <c r="B252" s="41"/>
      <c r="C252" s="42"/>
      <c r="D252" s="219" t="s">
        <v>128</v>
      </c>
      <c r="E252" s="42"/>
      <c r="F252" s="220" t="s">
        <v>349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128</v>
      </c>
      <c r="AU252" s="19" t="s">
        <v>85</v>
      </c>
    </row>
    <row r="253" s="13" customFormat="1">
      <c r="A253" s="13"/>
      <c r="B253" s="224"/>
      <c r="C253" s="225"/>
      <c r="D253" s="226" t="s">
        <v>130</v>
      </c>
      <c r="E253" s="227" t="s">
        <v>19</v>
      </c>
      <c r="F253" s="228" t="s">
        <v>170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130</v>
      </c>
      <c r="AU253" s="234" t="s">
        <v>85</v>
      </c>
      <c r="AV253" s="13" t="s">
        <v>83</v>
      </c>
      <c r="AW253" s="13" t="s">
        <v>37</v>
      </c>
      <c r="AX253" s="13" t="s">
        <v>75</v>
      </c>
      <c r="AY253" s="234" t="s">
        <v>119</v>
      </c>
    </row>
    <row r="254" s="14" customFormat="1">
      <c r="A254" s="14"/>
      <c r="B254" s="235"/>
      <c r="C254" s="236"/>
      <c r="D254" s="226" t="s">
        <v>130</v>
      </c>
      <c r="E254" s="237" t="s">
        <v>19</v>
      </c>
      <c r="F254" s="238" t="s">
        <v>350</v>
      </c>
      <c r="G254" s="236"/>
      <c r="H254" s="239">
        <v>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130</v>
      </c>
      <c r="AU254" s="245" t="s">
        <v>85</v>
      </c>
      <c r="AV254" s="14" t="s">
        <v>85</v>
      </c>
      <c r="AW254" s="14" t="s">
        <v>37</v>
      </c>
      <c r="AX254" s="14" t="s">
        <v>83</v>
      </c>
      <c r="AY254" s="245" t="s">
        <v>119</v>
      </c>
    </row>
    <row r="255" s="2" customFormat="1" ht="16.5" customHeight="1">
      <c r="A255" s="40"/>
      <c r="B255" s="41"/>
      <c r="C255" s="268" t="s">
        <v>351</v>
      </c>
      <c r="D255" s="268" t="s">
        <v>224</v>
      </c>
      <c r="E255" s="269" t="s">
        <v>352</v>
      </c>
      <c r="F255" s="270" t="s">
        <v>353</v>
      </c>
      <c r="G255" s="271" t="s">
        <v>146</v>
      </c>
      <c r="H255" s="272">
        <v>2</v>
      </c>
      <c r="I255" s="273"/>
      <c r="J255" s="274">
        <f>ROUND(I255*H255,2)</f>
        <v>0</v>
      </c>
      <c r="K255" s="270" t="s">
        <v>125</v>
      </c>
      <c r="L255" s="275"/>
      <c r="M255" s="276" t="s">
        <v>19</v>
      </c>
      <c r="N255" s="277" t="s">
        <v>46</v>
      </c>
      <c r="O255" s="86"/>
      <c r="P255" s="215">
        <f>O255*H255</f>
        <v>0</v>
      </c>
      <c r="Q255" s="215">
        <v>0.0028999999999999998</v>
      </c>
      <c r="R255" s="215">
        <f>Q255*H255</f>
        <v>0.0057999999999999996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177</v>
      </c>
      <c r="AT255" s="217" t="s">
        <v>224</v>
      </c>
      <c r="AU255" s="217" t="s">
        <v>85</v>
      </c>
      <c r="AY255" s="19" t="s">
        <v>119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83</v>
      </c>
      <c r="BK255" s="218">
        <f>ROUND(I255*H255,2)</f>
        <v>0</v>
      </c>
      <c r="BL255" s="19" t="s">
        <v>126</v>
      </c>
      <c r="BM255" s="217" t="s">
        <v>354</v>
      </c>
    </row>
    <row r="256" s="2" customFormat="1" ht="16.5" customHeight="1">
      <c r="A256" s="40"/>
      <c r="B256" s="41"/>
      <c r="C256" s="206" t="s">
        <v>355</v>
      </c>
      <c r="D256" s="206" t="s">
        <v>121</v>
      </c>
      <c r="E256" s="207" t="s">
        <v>356</v>
      </c>
      <c r="F256" s="208" t="s">
        <v>357</v>
      </c>
      <c r="G256" s="209" t="s">
        <v>358</v>
      </c>
      <c r="H256" s="210">
        <v>2</v>
      </c>
      <c r="I256" s="211"/>
      <c r="J256" s="212">
        <f>ROUND(I256*H256,2)</f>
        <v>0</v>
      </c>
      <c r="K256" s="208" t="s">
        <v>359</v>
      </c>
      <c r="L256" s="46"/>
      <c r="M256" s="213" t="s">
        <v>19</v>
      </c>
      <c r="N256" s="214" t="s">
        <v>46</v>
      </c>
      <c r="O256" s="86"/>
      <c r="P256" s="215">
        <f>O256*H256</f>
        <v>0</v>
      </c>
      <c r="Q256" s="215">
        <v>0.34089999999999998</v>
      </c>
      <c r="R256" s="215">
        <f>Q256*H256</f>
        <v>0.68179999999999996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126</v>
      </c>
      <c r="AT256" s="217" t="s">
        <v>121</v>
      </c>
      <c r="AU256" s="217" t="s">
        <v>85</v>
      </c>
      <c r="AY256" s="19" t="s">
        <v>119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83</v>
      </c>
      <c r="BK256" s="218">
        <f>ROUND(I256*H256,2)</f>
        <v>0</v>
      </c>
      <c r="BL256" s="19" t="s">
        <v>126</v>
      </c>
      <c r="BM256" s="217" t="s">
        <v>360</v>
      </c>
    </row>
    <row r="257" s="2" customFormat="1">
      <c r="A257" s="40"/>
      <c r="B257" s="41"/>
      <c r="C257" s="42"/>
      <c r="D257" s="219" t="s">
        <v>128</v>
      </c>
      <c r="E257" s="42"/>
      <c r="F257" s="220" t="s">
        <v>361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128</v>
      </c>
      <c r="AU257" s="19" t="s">
        <v>85</v>
      </c>
    </row>
    <row r="258" s="2" customFormat="1" ht="16.5" customHeight="1">
      <c r="A258" s="40"/>
      <c r="B258" s="41"/>
      <c r="C258" s="268" t="s">
        <v>362</v>
      </c>
      <c r="D258" s="268" t="s">
        <v>224</v>
      </c>
      <c r="E258" s="269" t="s">
        <v>363</v>
      </c>
      <c r="F258" s="270" t="s">
        <v>364</v>
      </c>
      <c r="G258" s="271" t="s">
        <v>358</v>
      </c>
      <c r="H258" s="272">
        <v>2</v>
      </c>
      <c r="I258" s="273"/>
      <c r="J258" s="274">
        <f>ROUND(I258*H258,2)</f>
        <v>0</v>
      </c>
      <c r="K258" s="270" t="s">
        <v>125</v>
      </c>
      <c r="L258" s="275"/>
      <c r="M258" s="276" t="s">
        <v>19</v>
      </c>
      <c r="N258" s="277" t="s">
        <v>46</v>
      </c>
      <c r="O258" s="86"/>
      <c r="P258" s="215">
        <f>O258*H258</f>
        <v>0</v>
      </c>
      <c r="Q258" s="215">
        <v>0.34699999999999998</v>
      </c>
      <c r="R258" s="215">
        <f>Q258*H258</f>
        <v>0.69399999999999995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177</v>
      </c>
      <c r="AT258" s="217" t="s">
        <v>224</v>
      </c>
      <c r="AU258" s="217" t="s">
        <v>85</v>
      </c>
      <c r="AY258" s="19" t="s">
        <v>119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83</v>
      </c>
      <c r="BK258" s="218">
        <f>ROUND(I258*H258,2)</f>
        <v>0</v>
      </c>
      <c r="BL258" s="19" t="s">
        <v>126</v>
      </c>
      <c r="BM258" s="217" t="s">
        <v>365</v>
      </c>
    </row>
    <row r="259" s="2" customFormat="1" ht="16.5" customHeight="1">
      <c r="A259" s="40"/>
      <c r="B259" s="41"/>
      <c r="C259" s="268" t="s">
        <v>366</v>
      </c>
      <c r="D259" s="268" t="s">
        <v>224</v>
      </c>
      <c r="E259" s="269" t="s">
        <v>367</v>
      </c>
      <c r="F259" s="270" t="s">
        <v>368</v>
      </c>
      <c r="G259" s="271" t="s">
        <v>358</v>
      </c>
      <c r="H259" s="272">
        <v>2</v>
      </c>
      <c r="I259" s="273"/>
      <c r="J259" s="274">
        <f>ROUND(I259*H259,2)</f>
        <v>0</v>
      </c>
      <c r="K259" s="270" t="s">
        <v>125</v>
      </c>
      <c r="L259" s="275"/>
      <c r="M259" s="276" t="s">
        <v>19</v>
      </c>
      <c r="N259" s="277" t="s">
        <v>46</v>
      </c>
      <c r="O259" s="86"/>
      <c r="P259" s="215">
        <f>O259*H259</f>
        <v>0</v>
      </c>
      <c r="Q259" s="215">
        <v>0.0030000000000000001</v>
      </c>
      <c r="R259" s="215">
        <f>Q259*H259</f>
        <v>0.0060000000000000001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177</v>
      </c>
      <c r="AT259" s="217" t="s">
        <v>224</v>
      </c>
      <c r="AU259" s="217" t="s">
        <v>85</v>
      </c>
      <c r="AY259" s="19" t="s">
        <v>119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83</v>
      </c>
      <c r="BK259" s="218">
        <f>ROUND(I259*H259,2)</f>
        <v>0</v>
      </c>
      <c r="BL259" s="19" t="s">
        <v>126</v>
      </c>
      <c r="BM259" s="217" t="s">
        <v>369</v>
      </c>
    </row>
    <row r="260" s="2" customFormat="1" ht="16.5" customHeight="1">
      <c r="A260" s="40"/>
      <c r="B260" s="41"/>
      <c r="C260" s="268" t="s">
        <v>370</v>
      </c>
      <c r="D260" s="268" t="s">
        <v>224</v>
      </c>
      <c r="E260" s="269" t="s">
        <v>371</v>
      </c>
      <c r="F260" s="270" t="s">
        <v>372</v>
      </c>
      <c r="G260" s="271" t="s">
        <v>358</v>
      </c>
      <c r="H260" s="272">
        <v>2</v>
      </c>
      <c r="I260" s="273"/>
      <c r="J260" s="274">
        <f>ROUND(I260*H260,2)</f>
        <v>0</v>
      </c>
      <c r="K260" s="270" t="s">
        <v>125</v>
      </c>
      <c r="L260" s="275"/>
      <c r="M260" s="276" t="s">
        <v>19</v>
      </c>
      <c r="N260" s="277" t="s">
        <v>46</v>
      </c>
      <c r="O260" s="86"/>
      <c r="P260" s="215">
        <f>O260*H260</f>
        <v>0</v>
      </c>
      <c r="Q260" s="215">
        <v>0.092999999999999999</v>
      </c>
      <c r="R260" s="215">
        <f>Q260*H260</f>
        <v>0.186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177</v>
      </c>
      <c r="AT260" s="217" t="s">
        <v>224</v>
      </c>
      <c r="AU260" s="217" t="s">
        <v>85</v>
      </c>
      <c r="AY260" s="19" t="s">
        <v>119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83</v>
      </c>
      <c r="BK260" s="218">
        <f>ROUND(I260*H260,2)</f>
        <v>0</v>
      </c>
      <c r="BL260" s="19" t="s">
        <v>126</v>
      </c>
      <c r="BM260" s="217" t="s">
        <v>373</v>
      </c>
    </row>
    <row r="261" s="2" customFormat="1" ht="16.5" customHeight="1">
      <c r="A261" s="40"/>
      <c r="B261" s="41"/>
      <c r="C261" s="206" t="s">
        <v>374</v>
      </c>
      <c r="D261" s="206" t="s">
        <v>121</v>
      </c>
      <c r="E261" s="207" t="s">
        <v>375</v>
      </c>
      <c r="F261" s="208" t="s">
        <v>376</v>
      </c>
      <c r="G261" s="209" t="s">
        <v>358</v>
      </c>
      <c r="H261" s="210">
        <v>1</v>
      </c>
      <c r="I261" s="211"/>
      <c r="J261" s="212">
        <f>ROUND(I261*H261,2)</f>
        <v>0</v>
      </c>
      <c r="K261" s="208" t="s">
        <v>125</v>
      </c>
      <c r="L261" s="46"/>
      <c r="M261" s="213" t="s">
        <v>19</v>
      </c>
      <c r="N261" s="214" t="s">
        <v>46</v>
      </c>
      <c r="O261" s="86"/>
      <c r="P261" s="215">
        <f>O261*H261</f>
        <v>0</v>
      </c>
      <c r="Q261" s="215">
        <v>0.42080000000000001</v>
      </c>
      <c r="R261" s="215">
        <f>Q261*H261</f>
        <v>0.42080000000000001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126</v>
      </c>
      <c r="AT261" s="217" t="s">
        <v>121</v>
      </c>
      <c r="AU261" s="217" t="s">
        <v>85</v>
      </c>
      <c r="AY261" s="19" t="s">
        <v>119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83</v>
      </c>
      <c r="BK261" s="218">
        <f>ROUND(I261*H261,2)</f>
        <v>0</v>
      </c>
      <c r="BL261" s="19" t="s">
        <v>126</v>
      </c>
      <c r="BM261" s="217" t="s">
        <v>377</v>
      </c>
    </row>
    <row r="262" s="2" customFormat="1">
      <c r="A262" s="40"/>
      <c r="B262" s="41"/>
      <c r="C262" s="42"/>
      <c r="D262" s="219" t="s">
        <v>128</v>
      </c>
      <c r="E262" s="42"/>
      <c r="F262" s="220" t="s">
        <v>378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128</v>
      </c>
      <c r="AU262" s="19" t="s">
        <v>85</v>
      </c>
    </row>
    <row r="263" s="2" customFormat="1" ht="24.15" customHeight="1">
      <c r="A263" s="40"/>
      <c r="B263" s="41"/>
      <c r="C263" s="206" t="s">
        <v>379</v>
      </c>
      <c r="D263" s="206" t="s">
        <v>121</v>
      </c>
      <c r="E263" s="207" t="s">
        <v>380</v>
      </c>
      <c r="F263" s="208" t="s">
        <v>381</v>
      </c>
      <c r="G263" s="209" t="s">
        <v>358</v>
      </c>
      <c r="H263" s="210">
        <v>1</v>
      </c>
      <c r="I263" s="211"/>
      <c r="J263" s="212">
        <f>ROUND(I263*H263,2)</f>
        <v>0</v>
      </c>
      <c r="K263" s="208" t="s">
        <v>125</v>
      </c>
      <c r="L263" s="46"/>
      <c r="M263" s="213" t="s">
        <v>19</v>
      </c>
      <c r="N263" s="214" t="s">
        <v>46</v>
      </c>
      <c r="O263" s="86"/>
      <c r="P263" s="215">
        <f>O263*H263</f>
        <v>0</v>
      </c>
      <c r="Q263" s="215">
        <v>0.31108000000000002</v>
      </c>
      <c r="R263" s="215">
        <f>Q263*H263</f>
        <v>0.31108000000000002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126</v>
      </c>
      <c r="AT263" s="217" t="s">
        <v>121</v>
      </c>
      <c r="AU263" s="217" t="s">
        <v>85</v>
      </c>
      <c r="AY263" s="19" t="s">
        <v>119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83</v>
      </c>
      <c r="BK263" s="218">
        <f>ROUND(I263*H263,2)</f>
        <v>0</v>
      </c>
      <c r="BL263" s="19" t="s">
        <v>126</v>
      </c>
      <c r="BM263" s="217" t="s">
        <v>382</v>
      </c>
    </row>
    <row r="264" s="2" customFormat="1">
      <c r="A264" s="40"/>
      <c r="B264" s="41"/>
      <c r="C264" s="42"/>
      <c r="D264" s="219" t="s">
        <v>128</v>
      </c>
      <c r="E264" s="42"/>
      <c r="F264" s="220" t="s">
        <v>383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128</v>
      </c>
      <c r="AU264" s="19" t="s">
        <v>85</v>
      </c>
    </row>
    <row r="265" s="12" customFormat="1" ht="22.8" customHeight="1">
      <c r="A265" s="12"/>
      <c r="B265" s="190"/>
      <c r="C265" s="191"/>
      <c r="D265" s="192" t="s">
        <v>74</v>
      </c>
      <c r="E265" s="204" t="s">
        <v>184</v>
      </c>
      <c r="F265" s="204" t="s">
        <v>384</v>
      </c>
      <c r="G265" s="191"/>
      <c r="H265" s="191"/>
      <c r="I265" s="194"/>
      <c r="J265" s="205">
        <f>BK265</f>
        <v>0</v>
      </c>
      <c r="K265" s="191"/>
      <c r="L265" s="196"/>
      <c r="M265" s="197"/>
      <c r="N265" s="198"/>
      <c r="O265" s="198"/>
      <c r="P265" s="199">
        <f>SUM(P266:P299)</f>
        <v>0</v>
      </c>
      <c r="Q265" s="198"/>
      <c r="R265" s="199">
        <f>SUM(R266:R299)</f>
        <v>38.346303542000001</v>
      </c>
      <c r="S265" s="198"/>
      <c r="T265" s="200">
        <f>SUM(T266:T299)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1" t="s">
        <v>83</v>
      </c>
      <c r="AT265" s="202" t="s">
        <v>74</v>
      </c>
      <c r="AU265" s="202" t="s">
        <v>83</v>
      </c>
      <c r="AY265" s="201" t="s">
        <v>119</v>
      </c>
      <c r="BK265" s="203">
        <f>SUM(BK266:BK299)</f>
        <v>0</v>
      </c>
    </row>
    <row r="266" s="2" customFormat="1" ht="24.15" customHeight="1">
      <c r="A266" s="40"/>
      <c r="B266" s="41"/>
      <c r="C266" s="206" t="s">
        <v>385</v>
      </c>
      <c r="D266" s="206" t="s">
        <v>121</v>
      </c>
      <c r="E266" s="207" t="s">
        <v>386</v>
      </c>
      <c r="F266" s="208" t="s">
        <v>387</v>
      </c>
      <c r="G266" s="209" t="s">
        <v>146</v>
      </c>
      <c r="H266" s="210">
        <v>120</v>
      </c>
      <c r="I266" s="211"/>
      <c r="J266" s="212">
        <f>ROUND(I266*H266,2)</f>
        <v>0</v>
      </c>
      <c r="K266" s="208" t="s">
        <v>125</v>
      </c>
      <c r="L266" s="46"/>
      <c r="M266" s="213" t="s">
        <v>19</v>
      </c>
      <c r="N266" s="214" t="s">
        <v>46</v>
      </c>
      <c r="O266" s="86"/>
      <c r="P266" s="215">
        <f>O266*H266</f>
        <v>0</v>
      </c>
      <c r="Q266" s="215">
        <v>0.15539952000000001</v>
      </c>
      <c r="R266" s="215">
        <f>Q266*H266</f>
        <v>18.647942400000002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126</v>
      </c>
      <c r="AT266" s="217" t="s">
        <v>121</v>
      </c>
      <c r="AU266" s="217" t="s">
        <v>85</v>
      </c>
      <c r="AY266" s="19" t="s">
        <v>119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83</v>
      </c>
      <c r="BK266" s="218">
        <f>ROUND(I266*H266,2)</f>
        <v>0</v>
      </c>
      <c r="BL266" s="19" t="s">
        <v>126</v>
      </c>
      <c r="BM266" s="217" t="s">
        <v>388</v>
      </c>
    </row>
    <row r="267" s="2" customFormat="1">
      <c r="A267" s="40"/>
      <c r="B267" s="41"/>
      <c r="C267" s="42"/>
      <c r="D267" s="219" t="s">
        <v>128</v>
      </c>
      <c r="E267" s="42"/>
      <c r="F267" s="220" t="s">
        <v>389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128</v>
      </c>
      <c r="AU267" s="19" t="s">
        <v>85</v>
      </c>
    </row>
    <row r="268" s="13" customFormat="1">
      <c r="A268" s="13"/>
      <c r="B268" s="224"/>
      <c r="C268" s="225"/>
      <c r="D268" s="226" t="s">
        <v>130</v>
      </c>
      <c r="E268" s="227" t="s">
        <v>19</v>
      </c>
      <c r="F268" s="228" t="s">
        <v>280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130</v>
      </c>
      <c r="AU268" s="234" t="s">
        <v>85</v>
      </c>
      <c r="AV268" s="13" t="s">
        <v>83</v>
      </c>
      <c r="AW268" s="13" t="s">
        <v>37</v>
      </c>
      <c r="AX268" s="13" t="s">
        <v>75</v>
      </c>
      <c r="AY268" s="234" t="s">
        <v>119</v>
      </c>
    </row>
    <row r="269" s="14" customFormat="1">
      <c r="A269" s="14"/>
      <c r="B269" s="235"/>
      <c r="C269" s="236"/>
      <c r="D269" s="226" t="s">
        <v>130</v>
      </c>
      <c r="E269" s="237" t="s">
        <v>19</v>
      </c>
      <c r="F269" s="238" t="s">
        <v>390</v>
      </c>
      <c r="G269" s="236"/>
      <c r="H269" s="239">
        <v>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130</v>
      </c>
      <c r="AU269" s="245" t="s">
        <v>85</v>
      </c>
      <c r="AV269" s="14" t="s">
        <v>85</v>
      </c>
      <c r="AW269" s="14" t="s">
        <v>37</v>
      </c>
      <c r="AX269" s="14" t="s">
        <v>75</v>
      </c>
      <c r="AY269" s="245" t="s">
        <v>119</v>
      </c>
    </row>
    <row r="270" s="14" customFormat="1">
      <c r="A270" s="14"/>
      <c r="B270" s="235"/>
      <c r="C270" s="236"/>
      <c r="D270" s="226" t="s">
        <v>130</v>
      </c>
      <c r="E270" s="237" t="s">
        <v>19</v>
      </c>
      <c r="F270" s="238" t="s">
        <v>391</v>
      </c>
      <c r="G270" s="236"/>
      <c r="H270" s="239">
        <v>2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130</v>
      </c>
      <c r="AU270" s="245" t="s">
        <v>85</v>
      </c>
      <c r="AV270" s="14" t="s">
        <v>85</v>
      </c>
      <c r="AW270" s="14" t="s">
        <v>37</v>
      </c>
      <c r="AX270" s="14" t="s">
        <v>75</v>
      </c>
      <c r="AY270" s="245" t="s">
        <v>119</v>
      </c>
    </row>
    <row r="271" s="14" customFormat="1">
      <c r="A271" s="14"/>
      <c r="B271" s="235"/>
      <c r="C271" s="236"/>
      <c r="D271" s="226" t="s">
        <v>130</v>
      </c>
      <c r="E271" s="237" t="s">
        <v>19</v>
      </c>
      <c r="F271" s="238" t="s">
        <v>392</v>
      </c>
      <c r="G271" s="236"/>
      <c r="H271" s="239">
        <v>117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130</v>
      </c>
      <c r="AU271" s="245" t="s">
        <v>85</v>
      </c>
      <c r="AV271" s="14" t="s">
        <v>85</v>
      </c>
      <c r="AW271" s="14" t="s">
        <v>37</v>
      </c>
      <c r="AX271" s="14" t="s">
        <v>75</v>
      </c>
      <c r="AY271" s="245" t="s">
        <v>119</v>
      </c>
    </row>
    <row r="272" s="16" customFormat="1">
      <c r="A272" s="16"/>
      <c r="B272" s="257"/>
      <c r="C272" s="258"/>
      <c r="D272" s="226" t="s">
        <v>130</v>
      </c>
      <c r="E272" s="259" t="s">
        <v>19</v>
      </c>
      <c r="F272" s="260" t="s">
        <v>164</v>
      </c>
      <c r="G272" s="258"/>
      <c r="H272" s="261">
        <v>120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67" t="s">
        <v>130</v>
      </c>
      <c r="AU272" s="267" t="s">
        <v>85</v>
      </c>
      <c r="AV272" s="16" t="s">
        <v>126</v>
      </c>
      <c r="AW272" s="16" t="s">
        <v>37</v>
      </c>
      <c r="AX272" s="16" t="s">
        <v>83</v>
      </c>
      <c r="AY272" s="267" t="s">
        <v>119</v>
      </c>
    </row>
    <row r="273" s="2" customFormat="1" ht="16.5" customHeight="1">
      <c r="A273" s="40"/>
      <c r="B273" s="41"/>
      <c r="C273" s="268" t="s">
        <v>393</v>
      </c>
      <c r="D273" s="268" t="s">
        <v>224</v>
      </c>
      <c r="E273" s="269" t="s">
        <v>394</v>
      </c>
      <c r="F273" s="270" t="s">
        <v>395</v>
      </c>
      <c r="G273" s="271" t="s">
        <v>146</v>
      </c>
      <c r="H273" s="272">
        <v>1</v>
      </c>
      <c r="I273" s="273"/>
      <c r="J273" s="274">
        <f>ROUND(I273*H273,2)</f>
        <v>0</v>
      </c>
      <c r="K273" s="270" t="s">
        <v>125</v>
      </c>
      <c r="L273" s="275"/>
      <c r="M273" s="276" t="s">
        <v>19</v>
      </c>
      <c r="N273" s="277" t="s">
        <v>46</v>
      </c>
      <c r="O273" s="86"/>
      <c r="P273" s="215">
        <f>O273*H273</f>
        <v>0</v>
      </c>
      <c r="Q273" s="215">
        <v>0.055</v>
      </c>
      <c r="R273" s="215">
        <f>Q273*H273</f>
        <v>0.055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177</v>
      </c>
      <c r="AT273" s="217" t="s">
        <v>224</v>
      </c>
      <c r="AU273" s="217" t="s">
        <v>85</v>
      </c>
      <c r="AY273" s="19" t="s">
        <v>119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83</v>
      </c>
      <c r="BK273" s="218">
        <f>ROUND(I273*H273,2)</f>
        <v>0</v>
      </c>
      <c r="BL273" s="19" t="s">
        <v>126</v>
      </c>
      <c r="BM273" s="217" t="s">
        <v>396</v>
      </c>
    </row>
    <row r="274" s="14" customFormat="1">
      <c r="A274" s="14"/>
      <c r="B274" s="235"/>
      <c r="C274" s="236"/>
      <c r="D274" s="226" t="s">
        <v>130</v>
      </c>
      <c r="E274" s="237" t="s">
        <v>19</v>
      </c>
      <c r="F274" s="238" t="s">
        <v>390</v>
      </c>
      <c r="G274" s="236"/>
      <c r="H274" s="239">
        <v>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130</v>
      </c>
      <c r="AU274" s="245" t="s">
        <v>85</v>
      </c>
      <c r="AV274" s="14" t="s">
        <v>85</v>
      </c>
      <c r="AW274" s="14" t="s">
        <v>37</v>
      </c>
      <c r="AX274" s="14" t="s">
        <v>83</v>
      </c>
      <c r="AY274" s="245" t="s">
        <v>119</v>
      </c>
    </row>
    <row r="275" s="2" customFormat="1" ht="16.5" customHeight="1">
      <c r="A275" s="40"/>
      <c r="B275" s="41"/>
      <c r="C275" s="268" t="s">
        <v>397</v>
      </c>
      <c r="D275" s="268" t="s">
        <v>224</v>
      </c>
      <c r="E275" s="269" t="s">
        <v>398</v>
      </c>
      <c r="F275" s="270" t="s">
        <v>399</v>
      </c>
      <c r="G275" s="271" t="s">
        <v>146</v>
      </c>
      <c r="H275" s="272">
        <v>119.34</v>
      </c>
      <c r="I275" s="273"/>
      <c r="J275" s="274">
        <f>ROUND(I275*H275,2)</f>
        <v>0</v>
      </c>
      <c r="K275" s="270" t="s">
        <v>125</v>
      </c>
      <c r="L275" s="275"/>
      <c r="M275" s="276" t="s">
        <v>19</v>
      </c>
      <c r="N275" s="277" t="s">
        <v>46</v>
      </c>
      <c r="O275" s="86"/>
      <c r="P275" s="215">
        <f>O275*H275</f>
        <v>0</v>
      </c>
      <c r="Q275" s="215">
        <v>0.080000000000000002</v>
      </c>
      <c r="R275" s="215">
        <f>Q275*H275</f>
        <v>9.5472000000000001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177</v>
      </c>
      <c r="AT275" s="217" t="s">
        <v>224</v>
      </c>
      <c r="AU275" s="217" t="s">
        <v>85</v>
      </c>
      <c r="AY275" s="19" t="s">
        <v>119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83</v>
      </c>
      <c r="BK275" s="218">
        <f>ROUND(I275*H275,2)</f>
        <v>0</v>
      </c>
      <c r="BL275" s="19" t="s">
        <v>126</v>
      </c>
      <c r="BM275" s="217" t="s">
        <v>400</v>
      </c>
    </row>
    <row r="276" s="14" customFormat="1">
      <c r="A276" s="14"/>
      <c r="B276" s="235"/>
      <c r="C276" s="236"/>
      <c r="D276" s="226" t="s">
        <v>130</v>
      </c>
      <c r="E276" s="237" t="s">
        <v>19</v>
      </c>
      <c r="F276" s="238" t="s">
        <v>392</v>
      </c>
      <c r="G276" s="236"/>
      <c r="H276" s="239">
        <v>117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130</v>
      </c>
      <c r="AU276" s="245" t="s">
        <v>85</v>
      </c>
      <c r="AV276" s="14" t="s">
        <v>85</v>
      </c>
      <c r="AW276" s="14" t="s">
        <v>37</v>
      </c>
      <c r="AX276" s="14" t="s">
        <v>75</v>
      </c>
      <c r="AY276" s="245" t="s">
        <v>119</v>
      </c>
    </row>
    <row r="277" s="15" customFormat="1">
      <c r="A277" s="15"/>
      <c r="B277" s="246"/>
      <c r="C277" s="247"/>
      <c r="D277" s="226" t="s">
        <v>130</v>
      </c>
      <c r="E277" s="248" t="s">
        <v>19</v>
      </c>
      <c r="F277" s="249" t="s">
        <v>160</v>
      </c>
      <c r="G277" s="247"/>
      <c r="H277" s="250">
        <v>117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130</v>
      </c>
      <c r="AU277" s="256" t="s">
        <v>85</v>
      </c>
      <c r="AV277" s="15" t="s">
        <v>138</v>
      </c>
      <c r="AW277" s="15" t="s">
        <v>37</v>
      </c>
      <c r="AX277" s="15" t="s">
        <v>75</v>
      </c>
      <c r="AY277" s="256" t="s">
        <v>119</v>
      </c>
    </row>
    <row r="278" s="14" customFormat="1">
      <c r="A278" s="14"/>
      <c r="B278" s="235"/>
      <c r="C278" s="236"/>
      <c r="D278" s="226" t="s">
        <v>130</v>
      </c>
      <c r="E278" s="237" t="s">
        <v>19</v>
      </c>
      <c r="F278" s="238" t="s">
        <v>401</v>
      </c>
      <c r="G278" s="236"/>
      <c r="H278" s="239">
        <v>119.34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130</v>
      </c>
      <c r="AU278" s="245" t="s">
        <v>85</v>
      </c>
      <c r="AV278" s="14" t="s">
        <v>85</v>
      </c>
      <c r="AW278" s="14" t="s">
        <v>37</v>
      </c>
      <c r="AX278" s="14" t="s">
        <v>83</v>
      </c>
      <c r="AY278" s="245" t="s">
        <v>119</v>
      </c>
    </row>
    <row r="279" s="2" customFormat="1" ht="16.5" customHeight="1">
      <c r="A279" s="40"/>
      <c r="B279" s="41"/>
      <c r="C279" s="268" t="s">
        <v>402</v>
      </c>
      <c r="D279" s="268" t="s">
        <v>224</v>
      </c>
      <c r="E279" s="269" t="s">
        <v>403</v>
      </c>
      <c r="F279" s="270" t="s">
        <v>404</v>
      </c>
      <c r="G279" s="271" t="s">
        <v>146</v>
      </c>
      <c r="H279" s="272">
        <v>2</v>
      </c>
      <c r="I279" s="273"/>
      <c r="J279" s="274">
        <f>ROUND(I279*H279,2)</f>
        <v>0</v>
      </c>
      <c r="K279" s="270" t="s">
        <v>125</v>
      </c>
      <c r="L279" s="275"/>
      <c r="M279" s="276" t="s">
        <v>19</v>
      </c>
      <c r="N279" s="277" t="s">
        <v>46</v>
      </c>
      <c r="O279" s="86"/>
      <c r="P279" s="215">
        <f>O279*H279</f>
        <v>0</v>
      </c>
      <c r="Q279" s="215">
        <v>0.065670000000000006</v>
      </c>
      <c r="R279" s="215">
        <f>Q279*H279</f>
        <v>0.13134000000000001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177</v>
      </c>
      <c r="AT279" s="217" t="s">
        <v>224</v>
      </c>
      <c r="AU279" s="217" t="s">
        <v>85</v>
      </c>
      <c r="AY279" s="19" t="s">
        <v>119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83</v>
      </c>
      <c r="BK279" s="218">
        <f>ROUND(I279*H279,2)</f>
        <v>0</v>
      </c>
      <c r="BL279" s="19" t="s">
        <v>126</v>
      </c>
      <c r="BM279" s="217" t="s">
        <v>405</v>
      </c>
    </row>
    <row r="280" s="14" customFormat="1">
      <c r="A280" s="14"/>
      <c r="B280" s="235"/>
      <c r="C280" s="236"/>
      <c r="D280" s="226" t="s">
        <v>130</v>
      </c>
      <c r="E280" s="237" t="s">
        <v>19</v>
      </c>
      <c r="F280" s="238" t="s">
        <v>391</v>
      </c>
      <c r="G280" s="236"/>
      <c r="H280" s="239">
        <v>2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130</v>
      </c>
      <c r="AU280" s="245" t="s">
        <v>85</v>
      </c>
      <c r="AV280" s="14" t="s">
        <v>85</v>
      </c>
      <c r="AW280" s="14" t="s">
        <v>37</v>
      </c>
      <c r="AX280" s="14" t="s">
        <v>83</v>
      </c>
      <c r="AY280" s="245" t="s">
        <v>119</v>
      </c>
    </row>
    <row r="281" s="2" customFormat="1" ht="24.15" customHeight="1">
      <c r="A281" s="40"/>
      <c r="B281" s="41"/>
      <c r="C281" s="206" t="s">
        <v>406</v>
      </c>
      <c r="D281" s="206" t="s">
        <v>121</v>
      </c>
      <c r="E281" s="207" t="s">
        <v>407</v>
      </c>
      <c r="F281" s="208" t="s">
        <v>408</v>
      </c>
      <c r="G281" s="209" t="s">
        <v>146</v>
      </c>
      <c r="H281" s="210">
        <v>2</v>
      </c>
      <c r="I281" s="211"/>
      <c r="J281" s="212">
        <f>ROUND(I281*H281,2)</f>
        <v>0</v>
      </c>
      <c r="K281" s="208" t="s">
        <v>125</v>
      </c>
      <c r="L281" s="46"/>
      <c r="M281" s="213" t="s">
        <v>19</v>
      </c>
      <c r="N281" s="214" t="s">
        <v>46</v>
      </c>
      <c r="O281" s="86"/>
      <c r="P281" s="215">
        <f>O281*H281</f>
        <v>0</v>
      </c>
      <c r="Q281" s="215">
        <v>0.12949959999999999</v>
      </c>
      <c r="R281" s="215">
        <f>Q281*H281</f>
        <v>0.25899919999999998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126</v>
      </c>
      <c r="AT281" s="217" t="s">
        <v>121</v>
      </c>
      <c r="AU281" s="217" t="s">
        <v>85</v>
      </c>
      <c r="AY281" s="19" t="s">
        <v>119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83</v>
      </c>
      <c r="BK281" s="218">
        <f>ROUND(I281*H281,2)</f>
        <v>0</v>
      </c>
      <c r="BL281" s="19" t="s">
        <v>126</v>
      </c>
      <c r="BM281" s="217" t="s">
        <v>409</v>
      </c>
    </row>
    <row r="282" s="2" customFormat="1">
      <c r="A282" s="40"/>
      <c r="B282" s="41"/>
      <c r="C282" s="42"/>
      <c r="D282" s="219" t="s">
        <v>128</v>
      </c>
      <c r="E282" s="42"/>
      <c r="F282" s="220" t="s">
        <v>410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128</v>
      </c>
      <c r="AU282" s="19" t="s">
        <v>85</v>
      </c>
    </row>
    <row r="283" s="13" customFormat="1">
      <c r="A283" s="13"/>
      <c r="B283" s="224"/>
      <c r="C283" s="225"/>
      <c r="D283" s="226" t="s">
        <v>130</v>
      </c>
      <c r="E283" s="227" t="s">
        <v>19</v>
      </c>
      <c r="F283" s="228" t="s">
        <v>280</v>
      </c>
      <c r="G283" s="225"/>
      <c r="H283" s="227" t="s">
        <v>19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130</v>
      </c>
      <c r="AU283" s="234" t="s">
        <v>85</v>
      </c>
      <c r="AV283" s="13" t="s">
        <v>83</v>
      </c>
      <c r="AW283" s="13" t="s">
        <v>37</v>
      </c>
      <c r="AX283" s="13" t="s">
        <v>75</v>
      </c>
      <c r="AY283" s="234" t="s">
        <v>119</v>
      </c>
    </row>
    <row r="284" s="14" customFormat="1">
      <c r="A284" s="14"/>
      <c r="B284" s="235"/>
      <c r="C284" s="236"/>
      <c r="D284" s="226" t="s">
        <v>130</v>
      </c>
      <c r="E284" s="237" t="s">
        <v>19</v>
      </c>
      <c r="F284" s="238" t="s">
        <v>411</v>
      </c>
      <c r="G284" s="236"/>
      <c r="H284" s="239">
        <v>2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130</v>
      </c>
      <c r="AU284" s="245" t="s">
        <v>85</v>
      </c>
      <c r="AV284" s="14" t="s">
        <v>85</v>
      </c>
      <c r="AW284" s="14" t="s">
        <v>37</v>
      </c>
      <c r="AX284" s="14" t="s">
        <v>83</v>
      </c>
      <c r="AY284" s="245" t="s">
        <v>119</v>
      </c>
    </row>
    <row r="285" s="2" customFormat="1" ht="16.5" customHeight="1">
      <c r="A285" s="40"/>
      <c r="B285" s="41"/>
      <c r="C285" s="268" t="s">
        <v>412</v>
      </c>
      <c r="D285" s="268" t="s">
        <v>224</v>
      </c>
      <c r="E285" s="269" t="s">
        <v>413</v>
      </c>
      <c r="F285" s="270" t="s">
        <v>414</v>
      </c>
      <c r="G285" s="271" t="s">
        <v>146</v>
      </c>
      <c r="H285" s="272">
        <v>2</v>
      </c>
      <c r="I285" s="273"/>
      <c r="J285" s="274">
        <f>ROUND(I285*H285,2)</f>
        <v>0</v>
      </c>
      <c r="K285" s="270" t="s">
        <v>125</v>
      </c>
      <c r="L285" s="275"/>
      <c r="M285" s="276" t="s">
        <v>19</v>
      </c>
      <c r="N285" s="277" t="s">
        <v>46</v>
      </c>
      <c r="O285" s="86"/>
      <c r="P285" s="215">
        <f>O285*H285</f>
        <v>0</v>
      </c>
      <c r="Q285" s="215">
        <v>0.044999999999999998</v>
      </c>
      <c r="R285" s="215">
        <f>Q285*H285</f>
        <v>0.089999999999999997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177</v>
      </c>
      <c r="AT285" s="217" t="s">
        <v>224</v>
      </c>
      <c r="AU285" s="217" t="s">
        <v>85</v>
      </c>
      <c r="AY285" s="19" t="s">
        <v>119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83</v>
      </c>
      <c r="BK285" s="218">
        <f>ROUND(I285*H285,2)</f>
        <v>0</v>
      </c>
      <c r="BL285" s="19" t="s">
        <v>126</v>
      </c>
      <c r="BM285" s="217" t="s">
        <v>415</v>
      </c>
    </row>
    <row r="286" s="2" customFormat="1" ht="16.5" customHeight="1">
      <c r="A286" s="40"/>
      <c r="B286" s="41"/>
      <c r="C286" s="206" t="s">
        <v>416</v>
      </c>
      <c r="D286" s="206" t="s">
        <v>121</v>
      </c>
      <c r="E286" s="207" t="s">
        <v>417</v>
      </c>
      <c r="F286" s="208" t="s">
        <v>418</v>
      </c>
      <c r="G286" s="209" t="s">
        <v>153</v>
      </c>
      <c r="H286" s="210">
        <v>4.2599999999999998</v>
      </c>
      <c r="I286" s="211"/>
      <c r="J286" s="212">
        <f>ROUND(I286*H286,2)</f>
        <v>0</v>
      </c>
      <c r="K286" s="208" t="s">
        <v>125</v>
      </c>
      <c r="L286" s="46"/>
      <c r="M286" s="213" t="s">
        <v>19</v>
      </c>
      <c r="N286" s="214" t="s">
        <v>46</v>
      </c>
      <c r="O286" s="86"/>
      <c r="P286" s="215">
        <f>O286*H286</f>
        <v>0</v>
      </c>
      <c r="Q286" s="215">
        <v>2.2563399999999998</v>
      </c>
      <c r="R286" s="215">
        <f>Q286*H286</f>
        <v>9.6120083999999988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126</v>
      </c>
      <c r="AT286" s="217" t="s">
        <v>121</v>
      </c>
      <c r="AU286" s="217" t="s">
        <v>85</v>
      </c>
      <c r="AY286" s="19" t="s">
        <v>119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83</v>
      </c>
      <c r="BK286" s="218">
        <f>ROUND(I286*H286,2)</f>
        <v>0</v>
      </c>
      <c r="BL286" s="19" t="s">
        <v>126</v>
      </c>
      <c r="BM286" s="217" t="s">
        <v>419</v>
      </c>
    </row>
    <row r="287" s="2" customFormat="1">
      <c r="A287" s="40"/>
      <c r="B287" s="41"/>
      <c r="C287" s="42"/>
      <c r="D287" s="219" t="s">
        <v>128</v>
      </c>
      <c r="E287" s="42"/>
      <c r="F287" s="220" t="s">
        <v>420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128</v>
      </c>
      <c r="AU287" s="19" t="s">
        <v>85</v>
      </c>
    </row>
    <row r="288" s="13" customFormat="1">
      <c r="A288" s="13"/>
      <c r="B288" s="224"/>
      <c r="C288" s="225"/>
      <c r="D288" s="226" t="s">
        <v>130</v>
      </c>
      <c r="E288" s="227" t="s">
        <v>19</v>
      </c>
      <c r="F288" s="228" t="s">
        <v>421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130</v>
      </c>
      <c r="AU288" s="234" t="s">
        <v>85</v>
      </c>
      <c r="AV288" s="13" t="s">
        <v>83</v>
      </c>
      <c r="AW288" s="13" t="s">
        <v>37</v>
      </c>
      <c r="AX288" s="13" t="s">
        <v>75</v>
      </c>
      <c r="AY288" s="234" t="s">
        <v>119</v>
      </c>
    </row>
    <row r="289" s="14" customFormat="1">
      <c r="A289" s="14"/>
      <c r="B289" s="235"/>
      <c r="C289" s="236"/>
      <c r="D289" s="226" t="s">
        <v>130</v>
      </c>
      <c r="E289" s="237" t="s">
        <v>19</v>
      </c>
      <c r="F289" s="238" t="s">
        <v>422</v>
      </c>
      <c r="G289" s="236"/>
      <c r="H289" s="239">
        <v>4.2000000000000002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130</v>
      </c>
      <c r="AU289" s="245" t="s">
        <v>85</v>
      </c>
      <c r="AV289" s="14" t="s">
        <v>85</v>
      </c>
      <c r="AW289" s="14" t="s">
        <v>37</v>
      </c>
      <c r="AX289" s="14" t="s">
        <v>75</v>
      </c>
      <c r="AY289" s="245" t="s">
        <v>119</v>
      </c>
    </row>
    <row r="290" s="14" customFormat="1">
      <c r="A290" s="14"/>
      <c r="B290" s="235"/>
      <c r="C290" s="236"/>
      <c r="D290" s="226" t="s">
        <v>130</v>
      </c>
      <c r="E290" s="237" t="s">
        <v>19</v>
      </c>
      <c r="F290" s="238" t="s">
        <v>423</v>
      </c>
      <c r="G290" s="236"/>
      <c r="H290" s="239">
        <v>0.059999999999999998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130</v>
      </c>
      <c r="AU290" s="245" t="s">
        <v>85</v>
      </c>
      <c r="AV290" s="14" t="s">
        <v>85</v>
      </c>
      <c r="AW290" s="14" t="s">
        <v>37</v>
      </c>
      <c r="AX290" s="14" t="s">
        <v>75</v>
      </c>
      <c r="AY290" s="245" t="s">
        <v>119</v>
      </c>
    </row>
    <row r="291" s="16" customFormat="1">
      <c r="A291" s="16"/>
      <c r="B291" s="257"/>
      <c r="C291" s="258"/>
      <c r="D291" s="226" t="s">
        <v>130</v>
      </c>
      <c r="E291" s="259" t="s">
        <v>19</v>
      </c>
      <c r="F291" s="260" t="s">
        <v>164</v>
      </c>
      <c r="G291" s="258"/>
      <c r="H291" s="261">
        <v>4.2599999999999998</v>
      </c>
      <c r="I291" s="262"/>
      <c r="J291" s="258"/>
      <c r="K291" s="258"/>
      <c r="L291" s="263"/>
      <c r="M291" s="264"/>
      <c r="N291" s="265"/>
      <c r="O291" s="265"/>
      <c r="P291" s="265"/>
      <c r="Q291" s="265"/>
      <c r="R291" s="265"/>
      <c r="S291" s="265"/>
      <c r="T291" s="26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67" t="s">
        <v>130</v>
      </c>
      <c r="AU291" s="267" t="s">
        <v>85</v>
      </c>
      <c r="AV291" s="16" t="s">
        <v>126</v>
      </c>
      <c r="AW291" s="16" t="s">
        <v>37</v>
      </c>
      <c r="AX291" s="16" t="s">
        <v>83</v>
      </c>
      <c r="AY291" s="267" t="s">
        <v>119</v>
      </c>
    </row>
    <row r="292" s="2" customFormat="1" ht="21.75" customHeight="1">
      <c r="A292" s="40"/>
      <c r="B292" s="41"/>
      <c r="C292" s="206" t="s">
        <v>424</v>
      </c>
      <c r="D292" s="206" t="s">
        <v>121</v>
      </c>
      <c r="E292" s="207" t="s">
        <v>425</v>
      </c>
      <c r="F292" s="208" t="s">
        <v>426</v>
      </c>
      <c r="G292" s="209" t="s">
        <v>146</v>
      </c>
      <c r="H292" s="210">
        <v>34</v>
      </c>
      <c r="I292" s="211"/>
      <c r="J292" s="212">
        <f>ROUND(I292*H292,2)</f>
        <v>0</v>
      </c>
      <c r="K292" s="208" t="s">
        <v>125</v>
      </c>
      <c r="L292" s="46"/>
      <c r="M292" s="213" t="s">
        <v>19</v>
      </c>
      <c r="N292" s="214" t="s">
        <v>46</v>
      </c>
      <c r="O292" s="86"/>
      <c r="P292" s="215">
        <f>O292*H292</f>
        <v>0</v>
      </c>
      <c r="Q292" s="215">
        <v>1.863E-06</v>
      </c>
      <c r="R292" s="215">
        <f>Q292*H292</f>
        <v>6.3342000000000004E-05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126</v>
      </c>
      <c r="AT292" s="217" t="s">
        <v>121</v>
      </c>
      <c r="AU292" s="217" t="s">
        <v>85</v>
      </c>
      <c r="AY292" s="19" t="s">
        <v>119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83</v>
      </c>
      <c r="BK292" s="218">
        <f>ROUND(I292*H292,2)</f>
        <v>0</v>
      </c>
      <c r="BL292" s="19" t="s">
        <v>126</v>
      </c>
      <c r="BM292" s="217" t="s">
        <v>427</v>
      </c>
    </row>
    <row r="293" s="2" customFormat="1">
      <c r="A293" s="40"/>
      <c r="B293" s="41"/>
      <c r="C293" s="42"/>
      <c r="D293" s="219" t="s">
        <v>128</v>
      </c>
      <c r="E293" s="42"/>
      <c r="F293" s="220" t="s">
        <v>428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128</v>
      </c>
      <c r="AU293" s="19" t="s">
        <v>85</v>
      </c>
    </row>
    <row r="294" s="14" customFormat="1">
      <c r="A294" s="14"/>
      <c r="B294" s="235"/>
      <c r="C294" s="236"/>
      <c r="D294" s="226" t="s">
        <v>130</v>
      </c>
      <c r="E294" s="237" t="s">
        <v>19</v>
      </c>
      <c r="F294" s="238" t="s">
        <v>429</v>
      </c>
      <c r="G294" s="236"/>
      <c r="H294" s="239">
        <v>34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130</v>
      </c>
      <c r="AU294" s="245" t="s">
        <v>85</v>
      </c>
      <c r="AV294" s="14" t="s">
        <v>85</v>
      </c>
      <c r="AW294" s="14" t="s">
        <v>37</v>
      </c>
      <c r="AX294" s="14" t="s">
        <v>83</v>
      </c>
      <c r="AY294" s="245" t="s">
        <v>119</v>
      </c>
    </row>
    <row r="295" s="2" customFormat="1" ht="24.15" customHeight="1">
      <c r="A295" s="40"/>
      <c r="B295" s="41"/>
      <c r="C295" s="206" t="s">
        <v>430</v>
      </c>
      <c r="D295" s="206" t="s">
        <v>121</v>
      </c>
      <c r="E295" s="207" t="s">
        <v>431</v>
      </c>
      <c r="F295" s="208" t="s">
        <v>432</v>
      </c>
      <c r="G295" s="209" t="s">
        <v>146</v>
      </c>
      <c r="H295" s="210">
        <v>34</v>
      </c>
      <c r="I295" s="211"/>
      <c r="J295" s="212">
        <f>ROUND(I295*H295,2)</f>
        <v>0</v>
      </c>
      <c r="K295" s="208" t="s">
        <v>125</v>
      </c>
      <c r="L295" s="46"/>
      <c r="M295" s="213" t="s">
        <v>19</v>
      </c>
      <c r="N295" s="214" t="s">
        <v>46</v>
      </c>
      <c r="O295" s="86"/>
      <c r="P295" s="215">
        <f>O295*H295</f>
        <v>0</v>
      </c>
      <c r="Q295" s="215">
        <v>0.0001103</v>
      </c>
      <c r="R295" s="215">
        <f>Q295*H295</f>
        <v>0.0037502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126</v>
      </c>
      <c r="AT295" s="217" t="s">
        <v>121</v>
      </c>
      <c r="AU295" s="217" t="s">
        <v>85</v>
      </c>
      <c r="AY295" s="19" t="s">
        <v>119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83</v>
      </c>
      <c r="BK295" s="218">
        <f>ROUND(I295*H295,2)</f>
        <v>0</v>
      </c>
      <c r="BL295" s="19" t="s">
        <v>126</v>
      </c>
      <c r="BM295" s="217" t="s">
        <v>433</v>
      </c>
    </row>
    <row r="296" s="2" customFormat="1">
      <c r="A296" s="40"/>
      <c r="B296" s="41"/>
      <c r="C296" s="42"/>
      <c r="D296" s="219" t="s">
        <v>128</v>
      </c>
      <c r="E296" s="42"/>
      <c r="F296" s="220" t="s">
        <v>434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128</v>
      </c>
      <c r="AU296" s="19" t="s">
        <v>85</v>
      </c>
    </row>
    <row r="297" s="14" customFormat="1">
      <c r="A297" s="14"/>
      <c r="B297" s="235"/>
      <c r="C297" s="236"/>
      <c r="D297" s="226" t="s">
        <v>130</v>
      </c>
      <c r="E297" s="237" t="s">
        <v>19</v>
      </c>
      <c r="F297" s="238" t="s">
        <v>435</v>
      </c>
      <c r="G297" s="236"/>
      <c r="H297" s="239">
        <v>34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130</v>
      </c>
      <c r="AU297" s="245" t="s">
        <v>85</v>
      </c>
      <c r="AV297" s="14" t="s">
        <v>85</v>
      </c>
      <c r="AW297" s="14" t="s">
        <v>37</v>
      </c>
      <c r="AX297" s="14" t="s">
        <v>83</v>
      </c>
      <c r="AY297" s="245" t="s">
        <v>119</v>
      </c>
    </row>
    <row r="298" s="2" customFormat="1" ht="16.5" customHeight="1">
      <c r="A298" s="40"/>
      <c r="B298" s="41"/>
      <c r="C298" s="206" t="s">
        <v>436</v>
      </c>
      <c r="D298" s="206" t="s">
        <v>121</v>
      </c>
      <c r="E298" s="207" t="s">
        <v>437</v>
      </c>
      <c r="F298" s="208" t="s">
        <v>438</v>
      </c>
      <c r="G298" s="209" t="s">
        <v>358</v>
      </c>
      <c r="H298" s="210">
        <v>1</v>
      </c>
      <c r="I298" s="211"/>
      <c r="J298" s="212">
        <f>ROUND(I298*H298,2)</f>
        <v>0</v>
      </c>
      <c r="K298" s="208" t="s">
        <v>19</v>
      </c>
      <c r="L298" s="46"/>
      <c r="M298" s="213" t="s">
        <v>19</v>
      </c>
      <c r="N298" s="214" t="s">
        <v>46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126</v>
      </c>
      <c r="AT298" s="217" t="s">
        <v>121</v>
      </c>
      <c r="AU298" s="217" t="s">
        <v>85</v>
      </c>
      <c r="AY298" s="19" t="s">
        <v>119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83</v>
      </c>
      <c r="BK298" s="218">
        <f>ROUND(I298*H298,2)</f>
        <v>0</v>
      </c>
      <c r="BL298" s="19" t="s">
        <v>126</v>
      </c>
      <c r="BM298" s="217" t="s">
        <v>439</v>
      </c>
    </row>
    <row r="299" s="14" customFormat="1">
      <c r="A299" s="14"/>
      <c r="B299" s="235"/>
      <c r="C299" s="236"/>
      <c r="D299" s="226" t="s">
        <v>130</v>
      </c>
      <c r="E299" s="237" t="s">
        <v>19</v>
      </c>
      <c r="F299" s="238" t="s">
        <v>440</v>
      </c>
      <c r="G299" s="236"/>
      <c r="H299" s="239">
        <v>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130</v>
      </c>
      <c r="AU299" s="245" t="s">
        <v>85</v>
      </c>
      <c r="AV299" s="14" t="s">
        <v>85</v>
      </c>
      <c r="AW299" s="14" t="s">
        <v>37</v>
      </c>
      <c r="AX299" s="14" t="s">
        <v>83</v>
      </c>
      <c r="AY299" s="245" t="s">
        <v>119</v>
      </c>
    </row>
    <row r="300" s="12" customFormat="1" ht="22.8" customHeight="1">
      <c r="A300" s="12"/>
      <c r="B300" s="190"/>
      <c r="C300" s="191"/>
      <c r="D300" s="192" t="s">
        <v>74</v>
      </c>
      <c r="E300" s="204" t="s">
        <v>441</v>
      </c>
      <c r="F300" s="204" t="s">
        <v>442</v>
      </c>
      <c r="G300" s="191"/>
      <c r="H300" s="191"/>
      <c r="I300" s="194"/>
      <c r="J300" s="205">
        <f>BK300</f>
        <v>0</v>
      </c>
      <c r="K300" s="191"/>
      <c r="L300" s="196"/>
      <c r="M300" s="197"/>
      <c r="N300" s="198"/>
      <c r="O300" s="198"/>
      <c r="P300" s="199">
        <f>SUM(P301:P324)</f>
        <v>0</v>
      </c>
      <c r="Q300" s="198"/>
      <c r="R300" s="199">
        <f>SUM(R301:R324)</f>
        <v>0</v>
      </c>
      <c r="S300" s="198"/>
      <c r="T300" s="200">
        <f>SUM(T301:T324)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1" t="s">
        <v>83</v>
      </c>
      <c r="AT300" s="202" t="s">
        <v>74</v>
      </c>
      <c r="AU300" s="202" t="s">
        <v>83</v>
      </c>
      <c r="AY300" s="201" t="s">
        <v>119</v>
      </c>
      <c r="BK300" s="203">
        <f>SUM(BK301:BK324)</f>
        <v>0</v>
      </c>
    </row>
    <row r="301" s="2" customFormat="1" ht="24.15" customHeight="1">
      <c r="A301" s="40"/>
      <c r="B301" s="41"/>
      <c r="C301" s="206" t="s">
        <v>443</v>
      </c>
      <c r="D301" s="206" t="s">
        <v>121</v>
      </c>
      <c r="E301" s="207" t="s">
        <v>444</v>
      </c>
      <c r="F301" s="208" t="s">
        <v>445</v>
      </c>
      <c r="G301" s="209" t="s">
        <v>203</v>
      </c>
      <c r="H301" s="210">
        <v>75.900000000000006</v>
      </c>
      <c r="I301" s="211"/>
      <c r="J301" s="212">
        <f>ROUND(I301*H301,2)</f>
        <v>0</v>
      </c>
      <c r="K301" s="208" t="s">
        <v>125</v>
      </c>
      <c r="L301" s="46"/>
      <c r="M301" s="213" t="s">
        <v>19</v>
      </c>
      <c r="N301" s="214" t="s">
        <v>46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126</v>
      </c>
      <c r="AT301" s="217" t="s">
        <v>121</v>
      </c>
      <c r="AU301" s="217" t="s">
        <v>85</v>
      </c>
      <c r="AY301" s="19" t="s">
        <v>119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83</v>
      </c>
      <c r="BK301" s="218">
        <f>ROUND(I301*H301,2)</f>
        <v>0</v>
      </c>
      <c r="BL301" s="19" t="s">
        <v>126</v>
      </c>
      <c r="BM301" s="217" t="s">
        <v>446</v>
      </c>
    </row>
    <row r="302" s="2" customFormat="1">
      <c r="A302" s="40"/>
      <c r="B302" s="41"/>
      <c r="C302" s="42"/>
      <c r="D302" s="219" t="s">
        <v>128</v>
      </c>
      <c r="E302" s="42"/>
      <c r="F302" s="220" t="s">
        <v>447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128</v>
      </c>
      <c r="AU302" s="19" t="s">
        <v>85</v>
      </c>
    </row>
    <row r="303" s="14" customFormat="1">
      <c r="A303" s="14"/>
      <c r="B303" s="235"/>
      <c r="C303" s="236"/>
      <c r="D303" s="226" t="s">
        <v>130</v>
      </c>
      <c r="E303" s="237" t="s">
        <v>19</v>
      </c>
      <c r="F303" s="238" t="s">
        <v>448</v>
      </c>
      <c r="G303" s="236"/>
      <c r="H303" s="239">
        <v>75.900000000000006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130</v>
      </c>
      <c r="AU303" s="245" t="s">
        <v>85</v>
      </c>
      <c r="AV303" s="14" t="s">
        <v>85</v>
      </c>
      <c r="AW303" s="14" t="s">
        <v>37</v>
      </c>
      <c r="AX303" s="14" t="s">
        <v>83</v>
      </c>
      <c r="AY303" s="245" t="s">
        <v>119</v>
      </c>
    </row>
    <row r="304" s="2" customFormat="1" ht="24.15" customHeight="1">
      <c r="A304" s="40"/>
      <c r="B304" s="41"/>
      <c r="C304" s="206" t="s">
        <v>449</v>
      </c>
      <c r="D304" s="206" t="s">
        <v>121</v>
      </c>
      <c r="E304" s="207" t="s">
        <v>450</v>
      </c>
      <c r="F304" s="208" t="s">
        <v>451</v>
      </c>
      <c r="G304" s="209" t="s">
        <v>203</v>
      </c>
      <c r="H304" s="210">
        <v>910.79999999999995</v>
      </c>
      <c r="I304" s="211"/>
      <c r="J304" s="212">
        <f>ROUND(I304*H304,2)</f>
        <v>0</v>
      </c>
      <c r="K304" s="208" t="s">
        <v>125</v>
      </c>
      <c r="L304" s="46"/>
      <c r="M304" s="213" t="s">
        <v>19</v>
      </c>
      <c r="N304" s="214" t="s">
        <v>46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126</v>
      </c>
      <c r="AT304" s="217" t="s">
        <v>121</v>
      </c>
      <c r="AU304" s="217" t="s">
        <v>85</v>
      </c>
      <c r="AY304" s="19" t="s">
        <v>119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83</v>
      </c>
      <c r="BK304" s="218">
        <f>ROUND(I304*H304,2)</f>
        <v>0</v>
      </c>
      <c r="BL304" s="19" t="s">
        <v>126</v>
      </c>
      <c r="BM304" s="217" t="s">
        <v>452</v>
      </c>
    </row>
    <row r="305" s="2" customFormat="1">
      <c r="A305" s="40"/>
      <c r="B305" s="41"/>
      <c r="C305" s="42"/>
      <c r="D305" s="219" t="s">
        <v>128</v>
      </c>
      <c r="E305" s="42"/>
      <c r="F305" s="220" t="s">
        <v>453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128</v>
      </c>
      <c r="AU305" s="19" t="s">
        <v>85</v>
      </c>
    </row>
    <row r="306" s="13" customFormat="1">
      <c r="A306" s="13"/>
      <c r="B306" s="224"/>
      <c r="C306" s="225"/>
      <c r="D306" s="226" t="s">
        <v>130</v>
      </c>
      <c r="E306" s="227" t="s">
        <v>19</v>
      </c>
      <c r="F306" s="228" t="s">
        <v>182</v>
      </c>
      <c r="G306" s="225"/>
      <c r="H306" s="227" t="s">
        <v>19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130</v>
      </c>
      <c r="AU306" s="234" t="s">
        <v>85</v>
      </c>
      <c r="AV306" s="13" t="s">
        <v>83</v>
      </c>
      <c r="AW306" s="13" t="s">
        <v>37</v>
      </c>
      <c r="AX306" s="13" t="s">
        <v>75</v>
      </c>
      <c r="AY306" s="234" t="s">
        <v>119</v>
      </c>
    </row>
    <row r="307" s="14" customFormat="1">
      <c r="A307" s="14"/>
      <c r="B307" s="235"/>
      <c r="C307" s="236"/>
      <c r="D307" s="226" t="s">
        <v>130</v>
      </c>
      <c r="E307" s="237" t="s">
        <v>19</v>
      </c>
      <c r="F307" s="238" t="s">
        <v>454</v>
      </c>
      <c r="G307" s="236"/>
      <c r="H307" s="239">
        <v>910.79999999999995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130</v>
      </c>
      <c r="AU307" s="245" t="s">
        <v>85</v>
      </c>
      <c r="AV307" s="14" t="s">
        <v>85</v>
      </c>
      <c r="AW307" s="14" t="s">
        <v>37</v>
      </c>
      <c r="AX307" s="14" t="s">
        <v>83</v>
      </c>
      <c r="AY307" s="245" t="s">
        <v>119</v>
      </c>
    </row>
    <row r="308" s="2" customFormat="1" ht="24.15" customHeight="1">
      <c r="A308" s="40"/>
      <c r="B308" s="41"/>
      <c r="C308" s="206" t="s">
        <v>455</v>
      </c>
      <c r="D308" s="206" t="s">
        <v>121</v>
      </c>
      <c r="E308" s="207" t="s">
        <v>456</v>
      </c>
      <c r="F308" s="208" t="s">
        <v>457</v>
      </c>
      <c r="G308" s="209" t="s">
        <v>203</v>
      </c>
      <c r="H308" s="210">
        <v>17.289999999999999</v>
      </c>
      <c r="I308" s="211"/>
      <c r="J308" s="212">
        <f>ROUND(I308*H308,2)</f>
        <v>0</v>
      </c>
      <c r="K308" s="208" t="s">
        <v>125</v>
      </c>
      <c r="L308" s="46"/>
      <c r="M308" s="213" t="s">
        <v>19</v>
      </c>
      <c r="N308" s="214" t="s">
        <v>46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126</v>
      </c>
      <c r="AT308" s="217" t="s">
        <v>121</v>
      </c>
      <c r="AU308" s="217" t="s">
        <v>85</v>
      </c>
      <c r="AY308" s="19" t="s">
        <v>119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83</v>
      </c>
      <c r="BK308" s="218">
        <f>ROUND(I308*H308,2)</f>
        <v>0</v>
      </c>
      <c r="BL308" s="19" t="s">
        <v>126</v>
      </c>
      <c r="BM308" s="217" t="s">
        <v>458</v>
      </c>
    </row>
    <row r="309" s="2" customFormat="1">
      <c r="A309" s="40"/>
      <c r="B309" s="41"/>
      <c r="C309" s="42"/>
      <c r="D309" s="219" t="s">
        <v>128</v>
      </c>
      <c r="E309" s="42"/>
      <c r="F309" s="220" t="s">
        <v>459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128</v>
      </c>
      <c r="AU309" s="19" t="s">
        <v>85</v>
      </c>
    </row>
    <row r="310" s="14" customFormat="1">
      <c r="A310" s="14"/>
      <c r="B310" s="235"/>
      <c r="C310" s="236"/>
      <c r="D310" s="226" t="s">
        <v>130</v>
      </c>
      <c r="E310" s="237" t="s">
        <v>19</v>
      </c>
      <c r="F310" s="238" t="s">
        <v>460</v>
      </c>
      <c r="G310" s="236"/>
      <c r="H310" s="239">
        <v>17.289999999999999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130</v>
      </c>
      <c r="AU310" s="245" t="s">
        <v>85</v>
      </c>
      <c r="AV310" s="14" t="s">
        <v>85</v>
      </c>
      <c r="AW310" s="14" t="s">
        <v>37</v>
      </c>
      <c r="AX310" s="14" t="s">
        <v>83</v>
      </c>
      <c r="AY310" s="245" t="s">
        <v>119</v>
      </c>
    </row>
    <row r="311" s="2" customFormat="1" ht="24.15" customHeight="1">
      <c r="A311" s="40"/>
      <c r="B311" s="41"/>
      <c r="C311" s="206" t="s">
        <v>461</v>
      </c>
      <c r="D311" s="206" t="s">
        <v>121</v>
      </c>
      <c r="E311" s="207" t="s">
        <v>462</v>
      </c>
      <c r="F311" s="208" t="s">
        <v>451</v>
      </c>
      <c r="G311" s="209" t="s">
        <v>203</v>
      </c>
      <c r="H311" s="210">
        <v>214.80000000000001</v>
      </c>
      <c r="I311" s="211"/>
      <c r="J311" s="212">
        <f>ROUND(I311*H311,2)</f>
        <v>0</v>
      </c>
      <c r="K311" s="208" t="s">
        <v>125</v>
      </c>
      <c r="L311" s="46"/>
      <c r="M311" s="213" t="s">
        <v>19</v>
      </c>
      <c r="N311" s="214" t="s">
        <v>46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126</v>
      </c>
      <c r="AT311" s="217" t="s">
        <v>121</v>
      </c>
      <c r="AU311" s="217" t="s">
        <v>85</v>
      </c>
      <c r="AY311" s="19" t="s">
        <v>119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83</v>
      </c>
      <c r="BK311" s="218">
        <f>ROUND(I311*H311,2)</f>
        <v>0</v>
      </c>
      <c r="BL311" s="19" t="s">
        <v>126</v>
      </c>
      <c r="BM311" s="217" t="s">
        <v>463</v>
      </c>
    </row>
    <row r="312" s="2" customFormat="1">
      <c r="A312" s="40"/>
      <c r="B312" s="41"/>
      <c r="C312" s="42"/>
      <c r="D312" s="219" t="s">
        <v>128</v>
      </c>
      <c r="E312" s="42"/>
      <c r="F312" s="220" t="s">
        <v>464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128</v>
      </c>
      <c r="AU312" s="19" t="s">
        <v>85</v>
      </c>
    </row>
    <row r="313" s="13" customFormat="1">
      <c r="A313" s="13"/>
      <c r="B313" s="224"/>
      <c r="C313" s="225"/>
      <c r="D313" s="226" t="s">
        <v>130</v>
      </c>
      <c r="E313" s="227" t="s">
        <v>19</v>
      </c>
      <c r="F313" s="228" t="s">
        <v>182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130</v>
      </c>
      <c r="AU313" s="234" t="s">
        <v>85</v>
      </c>
      <c r="AV313" s="13" t="s">
        <v>83</v>
      </c>
      <c r="AW313" s="13" t="s">
        <v>37</v>
      </c>
      <c r="AX313" s="13" t="s">
        <v>75</v>
      </c>
      <c r="AY313" s="234" t="s">
        <v>119</v>
      </c>
    </row>
    <row r="314" s="14" customFormat="1">
      <c r="A314" s="14"/>
      <c r="B314" s="235"/>
      <c r="C314" s="236"/>
      <c r="D314" s="226" t="s">
        <v>130</v>
      </c>
      <c r="E314" s="237" t="s">
        <v>19</v>
      </c>
      <c r="F314" s="238" t="s">
        <v>465</v>
      </c>
      <c r="G314" s="236"/>
      <c r="H314" s="239">
        <v>214.80000000000001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130</v>
      </c>
      <c r="AU314" s="245" t="s">
        <v>85</v>
      </c>
      <c r="AV314" s="14" t="s">
        <v>85</v>
      </c>
      <c r="AW314" s="14" t="s">
        <v>37</v>
      </c>
      <c r="AX314" s="14" t="s">
        <v>83</v>
      </c>
      <c r="AY314" s="245" t="s">
        <v>119</v>
      </c>
    </row>
    <row r="315" s="2" customFormat="1" ht="16.5" customHeight="1">
      <c r="A315" s="40"/>
      <c r="B315" s="41"/>
      <c r="C315" s="206" t="s">
        <v>466</v>
      </c>
      <c r="D315" s="206" t="s">
        <v>121</v>
      </c>
      <c r="E315" s="207" t="s">
        <v>467</v>
      </c>
      <c r="F315" s="208" t="s">
        <v>468</v>
      </c>
      <c r="G315" s="209" t="s">
        <v>203</v>
      </c>
      <c r="H315" s="210">
        <v>93.189999999999998</v>
      </c>
      <c r="I315" s="211"/>
      <c r="J315" s="212">
        <f>ROUND(I315*H315,2)</f>
        <v>0</v>
      </c>
      <c r="K315" s="208" t="s">
        <v>125</v>
      </c>
      <c r="L315" s="46"/>
      <c r="M315" s="213" t="s">
        <v>19</v>
      </c>
      <c r="N315" s="214" t="s">
        <v>46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126</v>
      </c>
      <c r="AT315" s="217" t="s">
        <v>121</v>
      </c>
      <c r="AU315" s="217" t="s">
        <v>85</v>
      </c>
      <c r="AY315" s="19" t="s">
        <v>119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83</v>
      </c>
      <c r="BK315" s="218">
        <f>ROUND(I315*H315,2)</f>
        <v>0</v>
      </c>
      <c r="BL315" s="19" t="s">
        <v>126</v>
      </c>
      <c r="BM315" s="217" t="s">
        <v>469</v>
      </c>
    </row>
    <row r="316" s="2" customFormat="1">
      <c r="A316" s="40"/>
      <c r="B316" s="41"/>
      <c r="C316" s="42"/>
      <c r="D316" s="219" t="s">
        <v>128</v>
      </c>
      <c r="E316" s="42"/>
      <c r="F316" s="220" t="s">
        <v>470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128</v>
      </c>
      <c r="AU316" s="19" t="s">
        <v>85</v>
      </c>
    </row>
    <row r="317" s="14" customFormat="1">
      <c r="A317" s="14"/>
      <c r="B317" s="235"/>
      <c r="C317" s="236"/>
      <c r="D317" s="226" t="s">
        <v>130</v>
      </c>
      <c r="E317" s="237" t="s">
        <v>19</v>
      </c>
      <c r="F317" s="238" t="s">
        <v>471</v>
      </c>
      <c r="G317" s="236"/>
      <c r="H317" s="239">
        <v>17.289999999999999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130</v>
      </c>
      <c r="AU317" s="245" t="s">
        <v>85</v>
      </c>
      <c r="AV317" s="14" t="s">
        <v>85</v>
      </c>
      <c r="AW317" s="14" t="s">
        <v>37</v>
      </c>
      <c r="AX317" s="14" t="s">
        <v>75</v>
      </c>
      <c r="AY317" s="245" t="s">
        <v>119</v>
      </c>
    </row>
    <row r="318" s="14" customFormat="1">
      <c r="A318" s="14"/>
      <c r="B318" s="235"/>
      <c r="C318" s="236"/>
      <c r="D318" s="226" t="s">
        <v>130</v>
      </c>
      <c r="E318" s="237" t="s">
        <v>19</v>
      </c>
      <c r="F318" s="238" t="s">
        <v>448</v>
      </c>
      <c r="G318" s="236"/>
      <c r="H318" s="239">
        <v>75.900000000000006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130</v>
      </c>
      <c r="AU318" s="245" t="s">
        <v>85</v>
      </c>
      <c r="AV318" s="14" t="s">
        <v>85</v>
      </c>
      <c r="AW318" s="14" t="s">
        <v>37</v>
      </c>
      <c r="AX318" s="14" t="s">
        <v>75</v>
      </c>
      <c r="AY318" s="245" t="s">
        <v>119</v>
      </c>
    </row>
    <row r="319" s="16" customFormat="1">
      <c r="A319" s="16"/>
      <c r="B319" s="257"/>
      <c r="C319" s="258"/>
      <c r="D319" s="226" t="s">
        <v>130</v>
      </c>
      <c r="E319" s="259" t="s">
        <v>19</v>
      </c>
      <c r="F319" s="260" t="s">
        <v>164</v>
      </c>
      <c r="G319" s="258"/>
      <c r="H319" s="261">
        <v>93.189999999999998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67" t="s">
        <v>130</v>
      </c>
      <c r="AU319" s="267" t="s">
        <v>85</v>
      </c>
      <c r="AV319" s="16" t="s">
        <v>126</v>
      </c>
      <c r="AW319" s="16" t="s">
        <v>37</v>
      </c>
      <c r="AX319" s="16" t="s">
        <v>83</v>
      </c>
      <c r="AY319" s="267" t="s">
        <v>119</v>
      </c>
    </row>
    <row r="320" s="2" customFormat="1" ht="24.15" customHeight="1">
      <c r="A320" s="40"/>
      <c r="B320" s="41"/>
      <c r="C320" s="206" t="s">
        <v>472</v>
      </c>
      <c r="D320" s="206" t="s">
        <v>121</v>
      </c>
      <c r="E320" s="207" t="s">
        <v>473</v>
      </c>
      <c r="F320" s="208" t="s">
        <v>474</v>
      </c>
      <c r="G320" s="209" t="s">
        <v>203</v>
      </c>
      <c r="H320" s="210">
        <v>17.289999999999999</v>
      </c>
      <c r="I320" s="211"/>
      <c r="J320" s="212">
        <f>ROUND(I320*H320,2)</f>
        <v>0</v>
      </c>
      <c r="K320" s="208" t="s">
        <v>125</v>
      </c>
      <c r="L320" s="46"/>
      <c r="M320" s="213" t="s">
        <v>19</v>
      </c>
      <c r="N320" s="214" t="s">
        <v>46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126</v>
      </c>
      <c r="AT320" s="217" t="s">
        <v>121</v>
      </c>
      <c r="AU320" s="217" t="s">
        <v>85</v>
      </c>
      <c r="AY320" s="19" t="s">
        <v>119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83</v>
      </c>
      <c r="BK320" s="218">
        <f>ROUND(I320*H320,2)</f>
        <v>0</v>
      </c>
      <c r="BL320" s="19" t="s">
        <v>126</v>
      </c>
      <c r="BM320" s="217" t="s">
        <v>475</v>
      </c>
    </row>
    <row r="321" s="2" customFormat="1">
      <c r="A321" s="40"/>
      <c r="B321" s="41"/>
      <c r="C321" s="42"/>
      <c r="D321" s="219" t="s">
        <v>128</v>
      </c>
      <c r="E321" s="42"/>
      <c r="F321" s="220" t="s">
        <v>476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128</v>
      </c>
      <c r="AU321" s="19" t="s">
        <v>85</v>
      </c>
    </row>
    <row r="322" s="14" customFormat="1">
      <c r="A322" s="14"/>
      <c r="B322" s="235"/>
      <c r="C322" s="236"/>
      <c r="D322" s="226" t="s">
        <v>130</v>
      </c>
      <c r="E322" s="237" t="s">
        <v>19</v>
      </c>
      <c r="F322" s="238" t="s">
        <v>471</v>
      </c>
      <c r="G322" s="236"/>
      <c r="H322" s="239">
        <v>17.289999999999999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130</v>
      </c>
      <c r="AU322" s="245" t="s">
        <v>85</v>
      </c>
      <c r="AV322" s="14" t="s">
        <v>85</v>
      </c>
      <c r="AW322" s="14" t="s">
        <v>37</v>
      </c>
      <c r="AX322" s="14" t="s">
        <v>83</v>
      </c>
      <c r="AY322" s="245" t="s">
        <v>119</v>
      </c>
    </row>
    <row r="323" s="2" customFormat="1" ht="24.15" customHeight="1">
      <c r="A323" s="40"/>
      <c r="B323" s="41"/>
      <c r="C323" s="206" t="s">
        <v>477</v>
      </c>
      <c r="D323" s="206" t="s">
        <v>121</v>
      </c>
      <c r="E323" s="207" t="s">
        <v>478</v>
      </c>
      <c r="F323" s="208" t="s">
        <v>479</v>
      </c>
      <c r="G323" s="209" t="s">
        <v>203</v>
      </c>
      <c r="H323" s="210">
        <v>75.900000000000006</v>
      </c>
      <c r="I323" s="211"/>
      <c r="J323" s="212">
        <f>ROUND(I323*H323,2)</f>
        <v>0</v>
      </c>
      <c r="K323" s="208" t="s">
        <v>125</v>
      </c>
      <c r="L323" s="46"/>
      <c r="M323" s="213" t="s">
        <v>19</v>
      </c>
      <c r="N323" s="214" t="s">
        <v>46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126</v>
      </c>
      <c r="AT323" s="217" t="s">
        <v>121</v>
      </c>
      <c r="AU323" s="217" t="s">
        <v>85</v>
      </c>
      <c r="AY323" s="19" t="s">
        <v>119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83</v>
      </c>
      <c r="BK323" s="218">
        <f>ROUND(I323*H323,2)</f>
        <v>0</v>
      </c>
      <c r="BL323" s="19" t="s">
        <v>126</v>
      </c>
      <c r="BM323" s="217" t="s">
        <v>480</v>
      </c>
    </row>
    <row r="324" s="2" customFormat="1">
      <c r="A324" s="40"/>
      <c r="B324" s="41"/>
      <c r="C324" s="42"/>
      <c r="D324" s="219" t="s">
        <v>128</v>
      </c>
      <c r="E324" s="42"/>
      <c r="F324" s="220" t="s">
        <v>481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128</v>
      </c>
      <c r="AU324" s="19" t="s">
        <v>85</v>
      </c>
    </row>
    <row r="325" s="12" customFormat="1" ht="22.8" customHeight="1">
      <c r="A325" s="12"/>
      <c r="B325" s="190"/>
      <c r="C325" s="191"/>
      <c r="D325" s="192" t="s">
        <v>74</v>
      </c>
      <c r="E325" s="204" t="s">
        <v>482</v>
      </c>
      <c r="F325" s="204" t="s">
        <v>483</v>
      </c>
      <c r="G325" s="191"/>
      <c r="H325" s="191"/>
      <c r="I325" s="194"/>
      <c r="J325" s="205">
        <f>BK325</f>
        <v>0</v>
      </c>
      <c r="K325" s="191"/>
      <c r="L325" s="196"/>
      <c r="M325" s="197"/>
      <c r="N325" s="198"/>
      <c r="O325" s="198"/>
      <c r="P325" s="199">
        <f>SUM(P326:P327)</f>
        <v>0</v>
      </c>
      <c r="Q325" s="198"/>
      <c r="R325" s="199">
        <f>SUM(R326:R327)</f>
        <v>0</v>
      </c>
      <c r="S325" s="198"/>
      <c r="T325" s="200">
        <f>SUM(T326:T327)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1" t="s">
        <v>83</v>
      </c>
      <c r="AT325" s="202" t="s">
        <v>74</v>
      </c>
      <c r="AU325" s="202" t="s">
        <v>83</v>
      </c>
      <c r="AY325" s="201" t="s">
        <v>119</v>
      </c>
      <c r="BK325" s="203">
        <f>SUM(BK326:BK327)</f>
        <v>0</v>
      </c>
    </row>
    <row r="326" s="2" customFormat="1" ht="24.15" customHeight="1">
      <c r="A326" s="40"/>
      <c r="B326" s="41"/>
      <c r="C326" s="206" t="s">
        <v>484</v>
      </c>
      <c r="D326" s="206" t="s">
        <v>121</v>
      </c>
      <c r="E326" s="207" t="s">
        <v>485</v>
      </c>
      <c r="F326" s="208" t="s">
        <v>486</v>
      </c>
      <c r="G326" s="209" t="s">
        <v>203</v>
      </c>
      <c r="H326" s="210">
        <v>122.196</v>
      </c>
      <c r="I326" s="211"/>
      <c r="J326" s="212">
        <f>ROUND(I326*H326,2)</f>
        <v>0</v>
      </c>
      <c r="K326" s="208" t="s">
        <v>125</v>
      </c>
      <c r="L326" s="46"/>
      <c r="M326" s="213" t="s">
        <v>19</v>
      </c>
      <c r="N326" s="214" t="s">
        <v>46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126</v>
      </c>
      <c r="AT326" s="217" t="s">
        <v>121</v>
      </c>
      <c r="AU326" s="217" t="s">
        <v>85</v>
      </c>
      <c r="AY326" s="19" t="s">
        <v>119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83</v>
      </c>
      <c r="BK326" s="218">
        <f>ROUND(I326*H326,2)</f>
        <v>0</v>
      </c>
      <c r="BL326" s="19" t="s">
        <v>126</v>
      </c>
      <c r="BM326" s="217" t="s">
        <v>487</v>
      </c>
    </row>
    <row r="327" s="2" customFormat="1">
      <c r="A327" s="40"/>
      <c r="B327" s="41"/>
      <c r="C327" s="42"/>
      <c r="D327" s="219" t="s">
        <v>128</v>
      </c>
      <c r="E327" s="42"/>
      <c r="F327" s="220" t="s">
        <v>488</v>
      </c>
      <c r="G327" s="42"/>
      <c r="H327" s="42"/>
      <c r="I327" s="221"/>
      <c r="J327" s="42"/>
      <c r="K327" s="42"/>
      <c r="L327" s="46"/>
      <c r="M327" s="278"/>
      <c r="N327" s="279"/>
      <c r="O327" s="280"/>
      <c r="P327" s="280"/>
      <c r="Q327" s="280"/>
      <c r="R327" s="280"/>
      <c r="S327" s="280"/>
      <c r="T327" s="281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128</v>
      </c>
      <c r="AU327" s="19" t="s">
        <v>85</v>
      </c>
    </row>
    <row r="328" s="2" customFormat="1" ht="6.96" customHeight="1">
      <c r="A328" s="40"/>
      <c r="B328" s="61"/>
      <c r="C328" s="62"/>
      <c r="D328" s="62"/>
      <c r="E328" s="62"/>
      <c r="F328" s="62"/>
      <c r="G328" s="62"/>
      <c r="H328" s="62"/>
      <c r="I328" s="62"/>
      <c r="J328" s="62"/>
      <c r="K328" s="62"/>
      <c r="L328" s="46"/>
      <c r="M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</sheetData>
  <sheetProtection sheet="1" autoFilter="0" formatColumns="0" formatRows="0" objects="1" scenarios="1" spinCount="100000" saltValue="JQ+bxbDNUwHmd9avt6ixjNxIY9w9KRH041pvh7sRImK2W1HAj320M0CgcVZNGBb5hUuAmig5SY71dn9zk2VzOw==" hashValue="207JgMgvxbhONy+elhFU9mrApC53YcI9RvCUd7jQ34+2LY1XBPoi4JJVET/KFsFfxBXWQzLVuaaOrbtoY6+u4Q==" algorithmName="SHA-512" password="CC35"/>
  <autoFilter ref="C86:K32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2_01/111301111"/>
    <hyperlink ref="F95" r:id="rId2" display="https://podminky.urs.cz/item/CS_URS_2022_01/113107330"/>
    <hyperlink ref="F99" r:id="rId3" display="https://podminky.urs.cz/item/CS_URS_2022_01/113154114"/>
    <hyperlink ref="F103" r:id="rId4" display="https://podminky.urs.cz/item/CS_URS_2022_01/113202111"/>
    <hyperlink ref="F106" r:id="rId5" display="https://podminky.urs.cz/item/CS_URS_2022_01/122251104"/>
    <hyperlink ref="F118" r:id="rId6" display="https://podminky.urs.cz/item/CS_URS_2022_01/133251101"/>
    <hyperlink ref="F122" r:id="rId7" display="https://podminky.urs.cz/item/CS_URS_2022_01/162702111"/>
    <hyperlink ref="F126" r:id="rId8" display="https://podminky.urs.cz/item/CS_URS_2022_01/162702119"/>
    <hyperlink ref="F130" r:id="rId9" display="https://podminky.urs.cz/item/CS_URS_2022_01/162751117"/>
    <hyperlink ref="F136" r:id="rId10" display="https://podminky.urs.cz/item/CS_URS_2022_01/162751119"/>
    <hyperlink ref="F143" r:id="rId11" display="https://podminky.urs.cz/item/CS_URS_2022_01/171201231"/>
    <hyperlink ref="F150" r:id="rId12" display="https://podminky.urs.cz/item/CS_URS_2022_01/171251201"/>
    <hyperlink ref="F157" r:id="rId13" display="https://podminky.urs.cz/item/CS_URS_2022_01/175151201"/>
    <hyperlink ref="F168" r:id="rId14" display="https://podminky.urs.cz/item/CS_URS_2022_01/181351003"/>
    <hyperlink ref="F175" r:id="rId15" display="https://podminky.urs.cz/item/CS_URS_2022_01/181411131"/>
    <hyperlink ref="F181" r:id="rId16" display="https://podminky.urs.cz/item/CS_URS_2022_01/181951114"/>
    <hyperlink ref="F189" r:id="rId17" display="https://podminky.urs.cz/item/CS_URS_2022_01/271572211"/>
    <hyperlink ref="F193" r:id="rId18" display="https://podminky.urs.cz/item/CS_URS_2022_01/273311511"/>
    <hyperlink ref="F198" r:id="rId19" display="https://podminky.urs.cz/item/CS_URS_2022_01/564861111"/>
    <hyperlink ref="F202" r:id="rId20" display="https://podminky.urs.cz/item/CS_URS_2022_01/564871116"/>
    <hyperlink ref="F208" r:id="rId21" display="https://podminky.urs.cz/item/CS_URS_2022_01/567132115"/>
    <hyperlink ref="F215" r:id="rId22" display="https://podminky.urs.cz/item/CS_URS_2022_01/573211109"/>
    <hyperlink ref="F219" r:id="rId23" display="https://podminky.urs.cz/item/CS_URS_2022_01/577133111"/>
    <hyperlink ref="F223" r:id="rId24" display="https://podminky.urs.cz/item/CS_URS_2022_01/577175112"/>
    <hyperlink ref="F225" r:id="rId25" display="https://podminky.urs.cz/item/CS_URS_2022_01/596211113"/>
    <hyperlink ref="F232" r:id="rId26" display="https://podminky.urs.cz/item/CS_URS_2022_01/596211211"/>
    <hyperlink ref="F252" r:id="rId27" display="https://podminky.urs.cz/item/CS_URS_2022_01/871310310"/>
    <hyperlink ref="F257" r:id="rId28" display="https://podminky.urs.cz/item/CS_URS_2021_02/895941211"/>
    <hyperlink ref="F262" r:id="rId29" display="https://podminky.urs.cz/item/CS_URS_2022_01/899331111"/>
    <hyperlink ref="F264" r:id="rId30" display="https://podminky.urs.cz/item/CS_URS_2022_01/899431111"/>
    <hyperlink ref="F267" r:id="rId31" display="https://podminky.urs.cz/item/CS_URS_2022_01/916131213"/>
    <hyperlink ref="F282" r:id="rId32" display="https://podminky.urs.cz/item/CS_URS_2022_01/916231213"/>
    <hyperlink ref="F287" r:id="rId33" display="https://podminky.urs.cz/item/CS_URS_2022_01/916991121"/>
    <hyperlink ref="F293" r:id="rId34" display="https://podminky.urs.cz/item/CS_URS_2022_01/919112213"/>
    <hyperlink ref="F296" r:id="rId35" display="https://podminky.urs.cz/item/CS_URS_2022_01/919121112"/>
    <hyperlink ref="F302" r:id="rId36" display="https://podminky.urs.cz/item/CS_URS_2022_01/997221551"/>
    <hyperlink ref="F305" r:id="rId37" display="https://podminky.urs.cz/item/CS_URS_2022_01/997221559"/>
    <hyperlink ref="F309" r:id="rId38" display="https://podminky.urs.cz/item/CS_URS_2022_01/997221561"/>
    <hyperlink ref="F312" r:id="rId39" display="https://podminky.urs.cz/item/CS_URS_2022_01/997221569"/>
    <hyperlink ref="F316" r:id="rId40" display="https://podminky.urs.cz/item/CS_URS_2022_01/997221611"/>
    <hyperlink ref="F321" r:id="rId41" display="https://podminky.urs.cz/item/CS_URS_2022_01/997221861"/>
    <hyperlink ref="F324" r:id="rId42" display="https://podminky.urs.cz/item/CS_URS_2022_01/997221875"/>
    <hyperlink ref="F327" r:id="rId43" display="https://podminky.urs.cz/item/CS_URS_2022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Parkoviště ulice Požárníků, Chrudim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18. 5. 2022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ROUND((SUM(BE80:BE97)),  2)</f>
        <v>0</v>
      </c>
      <c r="G33" s="40"/>
      <c r="H33" s="40"/>
      <c r="I33" s="150">
        <v>0.20999999999999999</v>
      </c>
      <c r="J33" s="149">
        <f>ROUND(((SUM(BE80:BE97))*I33),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ROUND((SUM(BF80:BF97)),  2)</f>
        <v>0</v>
      </c>
      <c r="G34" s="40"/>
      <c r="H34" s="40"/>
      <c r="I34" s="150">
        <v>0.14999999999999999</v>
      </c>
      <c r="J34" s="149">
        <f>ROUND(((SUM(BF80:BF97))*I34),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ROUND((SUM(BG80:BG97)),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ROUND((SUM(BH80:BH97)),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ROUND((SUM(BI80:BI97)),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Parkoviště ulice Požárníků, Chrudim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075/2021_2 -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Chrudim</v>
      </c>
      <c r="G52" s="42"/>
      <c r="H52" s="42"/>
      <c r="I52" s="34" t="s">
        <v>23</v>
      </c>
      <c r="J52" s="74" t="str">
        <f>IF(J12="","",J12)</f>
        <v>18. 5. 2022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490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104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Parkoviště ulice Požárníků, Chrudim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90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075/2021_2 - Vedlejší rozpočtové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Chrudim</v>
      </c>
      <c r="G74" s="42"/>
      <c r="H74" s="42"/>
      <c r="I74" s="34" t="s">
        <v>23</v>
      </c>
      <c r="J74" s="74" t="str">
        <f>IF(J12="","",J12)</f>
        <v>18. 5. 2022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Město Chrudim</v>
      </c>
      <c r="G76" s="42"/>
      <c r="H76" s="42"/>
      <c r="I76" s="34" t="s">
        <v>33</v>
      </c>
      <c r="J76" s="38" t="str">
        <f>E21</f>
        <v>DI PROJEKT s.r.o.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38</v>
      </c>
      <c r="J77" s="38" t="str">
        <f>E24</f>
        <v>DI PROJEKT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105</v>
      </c>
      <c r="D79" s="182" t="s">
        <v>60</v>
      </c>
      <c r="E79" s="182" t="s">
        <v>56</v>
      </c>
      <c r="F79" s="182" t="s">
        <v>57</v>
      </c>
      <c r="G79" s="182" t="s">
        <v>106</v>
      </c>
      <c r="H79" s="182" t="s">
        <v>107</v>
      </c>
      <c r="I79" s="182" t="s">
        <v>108</v>
      </c>
      <c r="J79" s="182" t="s">
        <v>94</v>
      </c>
      <c r="K79" s="183" t="s">
        <v>109</v>
      </c>
      <c r="L79" s="184"/>
      <c r="M79" s="94" t="s">
        <v>19</v>
      </c>
      <c r="N79" s="95" t="s">
        <v>45</v>
      </c>
      <c r="O79" s="95" t="s">
        <v>110</v>
      </c>
      <c r="P79" s="95" t="s">
        <v>111</v>
      </c>
      <c r="Q79" s="95" t="s">
        <v>112</v>
      </c>
      <c r="R79" s="95" t="s">
        <v>113</v>
      </c>
      <c r="S79" s="95" t="s">
        <v>114</v>
      </c>
      <c r="T79" s="96" t="s">
        <v>115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116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74</v>
      </c>
      <c r="AU80" s="19" t="s">
        <v>95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74</v>
      </c>
      <c r="E81" s="193" t="s">
        <v>491</v>
      </c>
      <c r="F81" s="193" t="s">
        <v>492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SUM(P82:P97)</f>
        <v>0</v>
      </c>
      <c r="Q81" s="198"/>
      <c r="R81" s="199">
        <f>SUM(R82:R97)</f>
        <v>0</v>
      </c>
      <c r="S81" s="198"/>
      <c r="T81" s="200">
        <f>SUM(T82:T97)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150</v>
      </c>
      <c r="AT81" s="202" t="s">
        <v>74</v>
      </c>
      <c r="AU81" s="202" t="s">
        <v>75</v>
      </c>
      <c r="AY81" s="201" t="s">
        <v>119</v>
      </c>
      <c r="BK81" s="203">
        <f>SUM(BK82:BK97)</f>
        <v>0</v>
      </c>
    </row>
    <row r="82" s="2" customFormat="1" ht="16.5" customHeight="1">
      <c r="A82" s="40"/>
      <c r="B82" s="41"/>
      <c r="C82" s="206" t="s">
        <v>83</v>
      </c>
      <c r="D82" s="206" t="s">
        <v>121</v>
      </c>
      <c r="E82" s="207" t="s">
        <v>493</v>
      </c>
      <c r="F82" s="208" t="s">
        <v>494</v>
      </c>
      <c r="G82" s="209" t="s">
        <v>495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46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126</v>
      </c>
      <c r="AT82" s="217" t="s">
        <v>121</v>
      </c>
      <c r="AU82" s="217" t="s">
        <v>83</v>
      </c>
      <c r="AY82" s="19" t="s">
        <v>119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83</v>
      </c>
      <c r="BK82" s="218">
        <f>ROUND(I82*H82,2)</f>
        <v>0</v>
      </c>
      <c r="BL82" s="19" t="s">
        <v>126</v>
      </c>
      <c r="BM82" s="217" t="s">
        <v>496</v>
      </c>
    </row>
    <row r="83" s="2" customFormat="1" ht="16.5" customHeight="1">
      <c r="A83" s="40"/>
      <c r="B83" s="41"/>
      <c r="C83" s="206" t="s">
        <v>85</v>
      </c>
      <c r="D83" s="206" t="s">
        <v>121</v>
      </c>
      <c r="E83" s="207" t="s">
        <v>497</v>
      </c>
      <c r="F83" s="208" t="s">
        <v>498</v>
      </c>
      <c r="G83" s="209" t="s">
        <v>495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46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126</v>
      </c>
      <c r="AT83" s="217" t="s">
        <v>121</v>
      </c>
      <c r="AU83" s="217" t="s">
        <v>83</v>
      </c>
      <c r="AY83" s="19" t="s">
        <v>119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83</v>
      </c>
      <c r="BK83" s="218">
        <f>ROUND(I83*H83,2)</f>
        <v>0</v>
      </c>
      <c r="BL83" s="19" t="s">
        <v>126</v>
      </c>
      <c r="BM83" s="217" t="s">
        <v>499</v>
      </c>
    </row>
    <row r="84" s="2" customFormat="1" ht="24.15" customHeight="1">
      <c r="A84" s="40"/>
      <c r="B84" s="41"/>
      <c r="C84" s="206" t="s">
        <v>138</v>
      </c>
      <c r="D84" s="206" t="s">
        <v>121</v>
      </c>
      <c r="E84" s="207" t="s">
        <v>500</v>
      </c>
      <c r="F84" s="208" t="s">
        <v>501</v>
      </c>
      <c r="G84" s="209" t="s">
        <v>495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126</v>
      </c>
      <c r="AT84" s="217" t="s">
        <v>121</v>
      </c>
      <c r="AU84" s="217" t="s">
        <v>83</v>
      </c>
      <c r="AY84" s="19" t="s">
        <v>119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126</v>
      </c>
      <c r="BM84" s="217" t="s">
        <v>502</v>
      </c>
    </row>
    <row r="85" s="2" customFormat="1" ht="16.5" customHeight="1">
      <c r="A85" s="40"/>
      <c r="B85" s="41"/>
      <c r="C85" s="206" t="s">
        <v>126</v>
      </c>
      <c r="D85" s="206" t="s">
        <v>121</v>
      </c>
      <c r="E85" s="207" t="s">
        <v>503</v>
      </c>
      <c r="F85" s="208" t="s">
        <v>504</v>
      </c>
      <c r="G85" s="209" t="s">
        <v>495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126</v>
      </c>
      <c r="AT85" s="217" t="s">
        <v>121</v>
      </c>
      <c r="AU85" s="217" t="s">
        <v>83</v>
      </c>
      <c r="AY85" s="19" t="s">
        <v>119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126</v>
      </c>
      <c r="BM85" s="217" t="s">
        <v>505</v>
      </c>
    </row>
    <row r="86" s="2" customFormat="1" ht="16.5" customHeight="1">
      <c r="A86" s="40"/>
      <c r="B86" s="41"/>
      <c r="C86" s="206" t="s">
        <v>150</v>
      </c>
      <c r="D86" s="206" t="s">
        <v>121</v>
      </c>
      <c r="E86" s="207" t="s">
        <v>506</v>
      </c>
      <c r="F86" s="208" t="s">
        <v>507</v>
      </c>
      <c r="G86" s="209" t="s">
        <v>495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46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126</v>
      </c>
      <c r="AT86" s="217" t="s">
        <v>121</v>
      </c>
      <c r="AU86" s="217" t="s">
        <v>83</v>
      </c>
      <c r="AY86" s="19" t="s">
        <v>119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83</v>
      </c>
      <c r="BK86" s="218">
        <f>ROUND(I86*H86,2)</f>
        <v>0</v>
      </c>
      <c r="BL86" s="19" t="s">
        <v>126</v>
      </c>
      <c r="BM86" s="217" t="s">
        <v>508</v>
      </c>
    </row>
    <row r="87" s="2" customFormat="1" ht="16.5" customHeight="1">
      <c r="A87" s="40"/>
      <c r="B87" s="41"/>
      <c r="C87" s="206" t="s">
        <v>165</v>
      </c>
      <c r="D87" s="206" t="s">
        <v>121</v>
      </c>
      <c r="E87" s="207" t="s">
        <v>509</v>
      </c>
      <c r="F87" s="208" t="s">
        <v>510</v>
      </c>
      <c r="G87" s="209" t="s">
        <v>495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126</v>
      </c>
      <c r="AT87" s="217" t="s">
        <v>121</v>
      </c>
      <c r="AU87" s="217" t="s">
        <v>83</v>
      </c>
      <c r="AY87" s="19" t="s">
        <v>119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126</v>
      </c>
      <c r="BM87" s="217" t="s">
        <v>511</v>
      </c>
    </row>
    <row r="88" s="2" customFormat="1" ht="37.8" customHeight="1">
      <c r="A88" s="40"/>
      <c r="B88" s="41"/>
      <c r="C88" s="206" t="s">
        <v>172</v>
      </c>
      <c r="D88" s="206" t="s">
        <v>121</v>
      </c>
      <c r="E88" s="207" t="s">
        <v>512</v>
      </c>
      <c r="F88" s="208" t="s">
        <v>513</v>
      </c>
      <c r="G88" s="209" t="s">
        <v>495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126</v>
      </c>
      <c r="AT88" s="217" t="s">
        <v>121</v>
      </c>
      <c r="AU88" s="217" t="s">
        <v>83</v>
      </c>
      <c r="AY88" s="19" t="s">
        <v>119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126</v>
      </c>
      <c r="BM88" s="217" t="s">
        <v>514</v>
      </c>
    </row>
    <row r="89" s="2" customFormat="1" ht="16.5" customHeight="1">
      <c r="A89" s="40"/>
      <c r="B89" s="41"/>
      <c r="C89" s="206" t="s">
        <v>177</v>
      </c>
      <c r="D89" s="206" t="s">
        <v>121</v>
      </c>
      <c r="E89" s="207" t="s">
        <v>515</v>
      </c>
      <c r="F89" s="208" t="s">
        <v>516</v>
      </c>
      <c r="G89" s="209" t="s">
        <v>495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126</v>
      </c>
      <c r="AT89" s="217" t="s">
        <v>121</v>
      </c>
      <c r="AU89" s="217" t="s">
        <v>83</v>
      </c>
      <c r="AY89" s="19" t="s">
        <v>119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126</v>
      </c>
      <c r="BM89" s="217" t="s">
        <v>517</v>
      </c>
    </row>
    <row r="90" s="2" customFormat="1" ht="16.5" customHeight="1">
      <c r="A90" s="40"/>
      <c r="B90" s="41"/>
      <c r="C90" s="206" t="s">
        <v>184</v>
      </c>
      <c r="D90" s="206" t="s">
        <v>121</v>
      </c>
      <c r="E90" s="207" t="s">
        <v>518</v>
      </c>
      <c r="F90" s="208" t="s">
        <v>519</v>
      </c>
      <c r="G90" s="209" t="s">
        <v>495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126</v>
      </c>
      <c r="AT90" s="217" t="s">
        <v>121</v>
      </c>
      <c r="AU90" s="217" t="s">
        <v>83</v>
      </c>
      <c r="AY90" s="19" t="s">
        <v>119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126</v>
      </c>
      <c r="BM90" s="217" t="s">
        <v>520</v>
      </c>
    </row>
    <row r="91" s="2" customFormat="1" ht="16.5" customHeight="1">
      <c r="A91" s="40"/>
      <c r="B91" s="41"/>
      <c r="C91" s="206" t="s">
        <v>192</v>
      </c>
      <c r="D91" s="206" t="s">
        <v>121</v>
      </c>
      <c r="E91" s="207" t="s">
        <v>521</v>
      </c>
      <c r="F91" s="208" t="s">
        <v>522</v>
      </c>
      <c r="G91" s="209" t="s">
        <v>495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126</v>
      </c>
      <c r="AT91" s="217" t="s">
        <v>121</v>
      </c>
      <c r="AU91" s="217" t="s">
        <v>83</v>
      </c>
      <c r="AY91" s="19" t="s">
        <v>119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126</v>
      </c>
      <c r="BM91" s="217" t="s">
        <v>523</v>
      </c>
    </row>
    <row r="92" s="2" customFormat="1" ht="49.05" customHeight="1">
      <c r="A92" s="40"/>
      <c r="B92" s="41"/>
      <c r="C92" s="206" t="s">
        <v>200</v>
      </c>
      <c r="D92" s="206" t="s">
        <v>121</v>
      </c>
      <c r="E92" s="207" t="s">
        <v>524</v>
      </c>
      <c r="F92" s="208" t="s">
        <v>525</v>
      </c>
      <c r="G92" s="209" t="s">
        <v>495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126</v>
      </c>
      <c r="AT92" s="217" t="s">
        <v>121</v>
      </c>
      <c r="AU92" s="217" t="s">
        <v>83</v>
      </c>
      <c r="AY92" s="19" t="s">
        <v>119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126</v>
      </c>
      <c r="BM92" s="217" t="s">
        <v>526</v>
      </c>
    </row>
    <row r="93" s="2" customFormat="1" ht="16.5" customHeight="1">
      <c r="A93" s="40"/>
      <c r="B93" s="41"/>
      <c r="C93" s="206" t="s">
        <v>210</v>
      </c>
      <c r="D93" s="206" t="s">
        <v>121</v>
      </c>
      <c r="E93" s="207" t="s">
        <v>527</v>
      </c>
      <c r="F93" s="208" t="s">
        <v>528</v>
      </c>
      <c r="G93" s="209" t="s">
        <v>495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126</v>
      </c>
      <c r="AT93" s="217" t="s">
        <v>121</v>
      </c>
      <c r="AU93" s="217" t="s">
        <v>83</v>
      </c>
      <c r="AY93" s="19" t="s">
        <v>119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126</v>
      </c>
      <c r="BM93" s="217" t="s">
        <v>529</v>
      </c>
    </row>
    <row r="94" s="2" customFormat="1" ht="16.5" customHeight="1">
      <c r="A94" s="40"/>
      <c r="B94" s="41"/>
      <c r="C94" s="206" t="s">
        <v>216</v>
      </c>
      <c r="D94" s="206" t="s">
        <v>121</v>
      </c>
      <c r="E94" s="207" t="s">
        <v>530</v>
      </c>
      <c r="F94" s="208" t="s">
        <v>531</v>
      </c>
      <c r="G94" s="209" t="s">
        <v>495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126</v>
      </c>
      <c r="AT94" s="217" t="s">
        <v>121</v>
      </c>
      <c r="AU94" s="217" t="s">
        <v>83</v>
      </c>
      <c r="AY94" s="19" t="s">
        <v>119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126</v>
      </c>
      <c r="BM94" s="217" t="s">
        <v>532</v>
      </c>
    </row>
    <row r="95" s="2" customFormat="1" ht="24.15" customHeight="1">
      <c r="A95" s="40"/>
      <c r="B95" s="41"/>
      <c r="C95" s="206" t="s">
        <v>223</v>
      </c>
      <c r="D95" s="206" t="s">
        <v>121</v>
      </c>
      <c r="E95" s="207" t="s">
        <v>533</v>
      </c>
      <c r="F95" s="208" t="s">
        <v>534</v>
      </c>
      <c r="G95" s="209" t="s">
        <v>495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126</v>
      </c>
      <c r="AT95" s="217" t="s">
        <v>121</v>
      </c>
      <c r="AU95" s="217" t="s">
        <v>83</v>
      </c>
      <c r="AY95" s="19" t="s">
        <v>119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126</v>
      </c>
      <c r="BM95" s="217" t="s">
        <v>535</v>
      </c>
    </row>
    <row r="96" s="2" customFormat="1" ht="21.75" customHeight="1">
      <c r="A96" s="40"/>
      <c r="B96" s="41"/>
      <c r="C96" s="206" t="s">
        <v>8</v>
      </c>
      <c r="D96" s="206" t="s">
        <v>121</v>
      </c>
      <c r="E96" s="207" t="s">
        <v>536</v>
      </c>
      <c r="F96" s="208" t="s">
        <v>537</v>
      </c>
      <c r="G96" s="209" t="s">
        <v>495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126</v>
      </c>
      <c r="AT96" s="217" t="s">
        <v>121</v>
      </c>
      <c r="AU96" s="217" t="s">
        <v>83</v>
      </c>
      <c r="AY96" s="19" t="s">
        <v>119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126</v>
      </c>
      <c r="BM96" s="217" t="s">
        <v>538</v>
      </c>
    </row>
    <row r="97" s="2" customFormat="1" ht="24.15" customHeight="1">
      <c r="A97" s="40"/>
      <c r="B97" s="41"/>
      <c r="C97" s="206" t="s">
        <v>236</v>
      </c>
      <c r="D97" s="206" t="s">
        <v>121</v>
      </c>
      <c r="E97" s="207" t="s">
        <v>539</v>
      </c>
      <c r="F97" s="208" t="s">
        <v>540</v>
      </c>
      <c r="G97" s="209" t="s">
        <v>495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82" t="s">
        <v>19</v>
      </c>
      <c r="N97" s="283" t="s">
        <v>46</v>
      </c>
      <c r="O97" s="280"/>
      <c r="P97" s="284">
        <f>O97*H97</f>
        <v>0</v>
      </c>
      <c r="Q97" s="284">
        <v>0</v>
      </c>
      <c r="R97" s="284">
        <f>Q97*H97</f>
        <v>0</v>
      </c>
      <c r="S97" s="284">
        <v>0</v>
      </c>
      <c r="T97" s="28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126</v>
      </c>
      <c r="AT97" s="217" t="s">
        <v>121</v>
      </c>
      <c r="AU97" s="217" t="s">
        <v>83</v>
      </c>
      <c r="AY97" s="19" t="s">
        <v>119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126</v>
      </c>
      <c r="BM97" s="217" t="s">
        <v>541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OBDxI1esBWqjZ+rIbMn6s5DvKsR3GILqeJcl4VuVjGyEcdPWrHn3LlWyZ/+EB12o039DDZU6nmoMj/NQKlQKMQ==" hashValue="XBdKfAWchf3VbTGoZ7VGCUjzkz3eBlYHmMTII14isq6+MpX/LfObOBMiJ54uuHxWW6lheEk85lkX6ZIOSLeTeQ==" algorithmName="SHA-512" password="CC35"/>
  <autoFilter ref="C79:K9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542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543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544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545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546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547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548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549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550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551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552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82</v>
      </c>
      <c r="F18" s="297" t="s">
        <v>553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554</v>
      </c>
      <c r="F19" s="297" t="s">
        <v>555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556</v>
      </c>
      <c r="F20" s="297" t="s">
        <v>557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558</v>
      </c>
      <c r="F21" s="297" t="s">
        <v>559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560</v>
      </c>
      <c r="F22" s="297" t="s">
        <v>561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562</v>
      </c>
      <c r="F23" s="297" t="s">
        <v>563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564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565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566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567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568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569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570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571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572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105</v>
      </c>
      <c r="F36" s="297"/>
      <c r="G36" s="297" t="s">
        <v>573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574</v>
      </c>
      <c r="F37" s="297"/>
      <c r="G37" s="297" t="s">
        <v>575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56</v>
      </c>
      <c r="F38" s="297"/>
      <c r="G38" s="297" t="s">
        <v>576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57</v>
      </c>
      <c r="F39" s="297"/>
      <c r="G39" s="297" t="s">
        <v>577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106</v>
      </c>
      <c r="F40" s="297"/>
      <c r="G40" s="297" t="s">
        <v>578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107</v>
      </c>
      <c r="F41" s="297"/>
      <c r="G41" s="297" t="s">
        <v>579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580</v>
      </c>
      <c r="F42" s="297"/>
      <c r="G42" s="297" t="s">
        <v>581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582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583</v>
      </c>
      <c r="F44" s="297"/>
      <c r="G44" s="297" t="s">
        <v>584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109</v>
      </c>
      <c r="F45" s="297"/>
      <c r="G45" s="297" t="s">
        <v>585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586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587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588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589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590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591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592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593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594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595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596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597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598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599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600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601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602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603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604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605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606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607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608</v>
      </c>
      <c r="D76" s="315"/>
      <c r="E76" s="315"/>
      <c r="F76" s="315" t="s">
        <v>609</v>
      </c>
      <c r="G76" s="316"/>
      <c r="H76" s="315" t="s">
        <v>57</v>
      </c>
      <c r="I76" s="315" t="s">
        <v>60</v>
      </c>
      <c r="J76" s="315" t="s">
        <v>610</v>
      </c>
      <c r="K76" s="314"/>
    </row>
    <row r="77" s="1" customFormat="1" ht="17.25" customHeight="1">
      <c r="B77" s="312"/>
      <c r="C77" s="317" t="s">
        <v>611</v>
      </c>
      <c r="D77" s="317"/>
      <c r="E77" s="317"/>
      <c r="F77" s="318" t="s">
        <v>612</v>
      </c>
      <c r="G77" s="319"/>
      <c r="H77" s="317"/>
      <c r="I77" s="317"/>
      <c r="J77" s="317" t="s">
        <v>613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56</v>
      </c>
      <c r="D79" s="322"/>
      <c r="E79" s="322"/>
      <c r="F79" s="323" t="s">
        <v>614</v>
      </c>
      <c r="G79" s="324"/>
      <c r="H79" s="300" t="s">
        <v>615</v>
      </c>
      <c r="I79" s="300" t="s">
        <v>616</v>
      </c>
      <c r="J79" s="300">
        <v>20</v>
      </c>
      <c r="K79" s="314"/>
    </row>
    <row r="80" s="1" customFormat="1" ht="15" customHeight="1">
      <c r="B80" s="312"/>
      <c r="C80" s="300" t="s">
        <v>617</v>
      </c>
      <c r="D80" s="300"/>
      <c r="E80" s="300"/>
      <c r="F80" s="323" t="s">
        <v>614</v>
      </c>
      <c r="G80" s="324"/>
      <c r="H80" s="300" t="s">
        <v>618</v>
      </c>
      <c r="I80" s="300" t="s">
        <v>616</v>
      </c>
      <c r="J80" s="300">
        <v>120</v>
      </c>
      <c r="K80" s="314"/>
    </row>
    <row r="81" s="1" customFormat="1" ht="15" customHeight="1">
      <c r="B81" s="325"/>
      <c r="C81" s="300" t="s">
        <v>619</v>
      </c>
      <c r="D81" s="300"/>
      <c r="E81" s="300"/>
      <c r="F81" s="323" t="s">
        <v>620</v>
      </c>
      <c r="G81" s="324"/>
      <c r="H81" s="300" t="s">
        <v>621</v>
      </c>
      <c r="I81" s="300" t="s">
        <v>616</v>
      </c>
      <c r="J81" s="300">
        <v>50</v>
      </c>
      <c r="K81" s="314"/>
    </row>
    <row r="82" s="1" customFormat="1" ht="15" customHeight="1">
      <c r="B82" s="325"/>
      <c r="C82" s="300" t="s">
        <v>622</v>
      </c>
      <c r="D82" s="300"/>
      <c r="E82" s="300"/>
      <c r="F82" s="323" t="s">
        <v>614</v>
      </c>
      <c r="G82" s="324"/>
      <c r="H82" s="300" t="s">
        <v>623</v>
      </c>
      <c r="I82" s="300" t="s">
        <v>624</v>
      </c>
      <c r="J82" s="300"/>
      <c r="K82" s="314"/>
    </row>
    <row r="83" s="1" customFormat="1" ht="15" customHeight="1">
      <c r="B83" s="325"/>
      <c r="C83" s="326" t="s">
        <v>625</v>
      </c>
      <c r="D83" s="326"/>
      <c r="E83" s="326"/>
      <c r="F83" s="327" t="s">
        <v>620</v>
      </c>
      <c r="G83" s="326"/>
      <c r="H83" s="326" t="s">
        <v>626</v>
      </c>
      <c r="I83" s="326" t="s">
        <v>616</v>
      </c>
      <c r="J83" s="326">
        <v>15</v>
      </c>
      <c r="K83" s="314"/>
    </row>
    <row r="84" s="1" customFormat="1" ht="15" customHeight="1">
      <c r="B84" s="325"/>
      <c r="C84" s="326" t="s">
        <v>627</v>
      </c>
      <c r="D84" s="326"/>
      <c r="E84" s="326"/>
      <c r="F84" s="327" t="s">
        <v>620</v>
      </c>
      <c r="G84" s="326"/>
      <c r="H84" s="326" t="s">
        <v>628</v>
      </c>
      <c r="I84" s="326" t="s">
        <v>616</v>
      </c>
      <c r="J84" s="326">
        <v>15</v>
      </c>
      <c r="K84" s="314"/>
    </row>
    <row r="85" s="1" customFormat="1" ht="15" customHeight="1">
      <c r="B85" s="325"/>
      <c r="C85" s="326" t="s">
        <v>629</v>
      </c>
      <c r="D85" s="326"/>
      <c r="E85" s="326"/>
      <c r="F85" s="327" t="s">
        <v>620</v>
      </c>
      <c r="G85" s="326"/>
      <c r="H85" s="326" t="s">
        <v>630</v>
      </c>
      <c r="I85" s="326" t="s">
        <v>616</v>
      </c>
      <c r="J85" s="326">
        <v>20</v>
      </c>
      <c r="K85" s="314"/>
    </row>
    <row r="86" s="1" customFormat="1" ht="15" customHeight="1">
      <c r="B86" s="325"/>
      <c r="C86" s="326" t="s">
        <v>631</v>
      </c>
      <c r="D86" s="326"/>
      <c r="E86" s="326"/>
      <c r="F86" s="327" t="s">
        <v>620</v>
      </c>
      <c r="G86" s="326"/>
      <c r="H86" s="326" t="s">
        <v>632</v>
      </c>
      <c r="I86" s="326" t="s">
        <v>616</v>
      </c>
      <c r="J86" s="326">
        <v>20</v>
      </c>
      <c r="K86" s="314"/>
    </row>
    <row r="87" s="1" customFormat="1" ht="15" customHeight="1">
      <c r="B87" s="325"/>
      <c r="C87" s="300" t="s">
        <v>633</v>
      </c>
      <c r="D87" s="300"/>
      <c r="E87" s="300"/>
      <c r="F87" s="323" t="s">
        <v>620</v>
      </c>
      <c r="G87" s="324"/>
      <c r="H87" s="300" t="s">
        <v>634</v>
      </c>
      <c r="I87" s="300" t="s">
        <v>616</v>
      </c>
      <c r="J87" s="300">
        <v>50</v>
      </c>
      <c r="K87" s="314"/>
    </row>
    <row r="88" s="1" customFormat="1" ht="15" customHeight="1">
      <c r="B88" s="325"/>
      <c r="C88" s="300" t="s">
        <v>635</v>
      </c>
      <c r="D88" s="300"/>
      <c r="E88" s="300"/>
      <c r="F88" s="323" t="s">
        <v>620</v>
      </c>
      <c r="G88" s="324"/>
      <c r="H88" s="300" t="s">
        <v>636</v>
      </c>
      <c r="I88" s="300" t="s">
        <v>616</v>
      </c>
      <c r="J88" s="300">
        <v>20</v>
      </c>
      <c r="K88" s="314"/>
    </row>
    <row r="89" s="1" customFormat="1" ht="15" customHeight="1">
      <c r="B89" s="325"/>
      <c r="C89" s="300" t="s">
        <v>637</v>
      </c>
      <c r="D89" s="300"/>
      <c r="E89" s="300"/>
      <c r="F89" s="323" t="s">
        <v>620</v>
      </c>
      <c r="G89" s="324"/>
      <c r="H89" s="300" t="s">
        <v>638</v>
      </c>
      <c r="I89" s="300" t="s">
        <v>616</v>
      </c>
      <c r="J89" s="300">
        <v>20</v>
      </c>
      <c r="K89" s="314"/>
    </row>
    <row r="90" s="1" customFormat="1" ht="15" customHeight="1">
      <c r="B90" s="325"/>
      <c r="C90" s="300" t="s">
        <v>639</v>
      </c>
      <c r="D90" s="300"/>
      <c r="E90" s="300"/>
      <c r="F90" s="323" t="s">
        <v>620</v>
      </c>
      <c r="G90" s="324"/>
      <c r="H90" s="300" t="s">
        <v>640</v>
      </c>
      <c r="I90" s="300" t="s">
        <v>616</v>
      </c>
      <c r="J90" s="300">
        <v>50</v>
      </c>
      <c r="K90" s="314"/>
    </row>
    <row r="91" s="1" customFormat="1" ht="15" customHeight="1">
      <c r="B91" s="325"/>
      <c r="C91" s="300" t="s">
        <v>641</v>
      </c>
      <c r="D91" s="300"/>
      <c r="E91" s="300"/>
      <c r="F91" s="323" t="s">
        <v>620</v>
      </c>
      <c r="G91" s="324"/>
      <c r="H91" s="300" t="s">
        <v>641</v>
      </c>
      <c r="I91" s="300" t="s">
        <v>616</v>
      </c>
      <c r="J91" s="300">
        <v>50</v>
      </c>
      <c r="K91" s="314"/>
    </row>
    <row r="92" s="1" customFormat="1" ht="15" customHeight="1">
      <c r="B92" s="325"/>
      <c r="C92" s="300" t="s">
        <v>642</v>
      </c>
      <c r="D92" s="300"/>
      <c r="E92" s="300"/>
      <c r="F92" s="323" t="s">
        <v>620</v>
      </c>
      <c r="G92" s="324"/>
      <c r="H92" s="300" t="s">
        <v>643</v>
      </c>
      <c r="I92" s="300" t="s">
        <v>616</v>
      </c>
      <c r="J92" s="300">
        <v>255</v>
      </c>
      <c r="K92" s="314"/>
    </row>
    <row r="93" s="1" customFormat="1" ht="15" customHeight="1">
      <c r="B93" s="325"/>
      <c r="C93" s="300" t="s">
        <v>644</v>
      </c>
      <c r="D93" s="300"/>
      <c r="E93" s="300"/>
      <c r="F93" s="323" t="s">
        <v>614</v>
      </c>
      <c r="G93" s="324"/>
      <c r="H93" s="300" t="s">
        <v>645</v>
      </c>
      <c r="I93" s="300" t="s">
        <v>646</v>
      </c>
      <c r="J93" s="300"/>
      <c r="K93" s="314"/>
    </row>
    <row r="94" s="1" customFormat="1" ht="15" customHeight="1">
      <c r="B94" s="325"/>
      <c r="C94" s="300" t="s">
        <v>647</v>
      </c>
      <c r="D94" s="300"/>
      <c r="E94" s="300"/>
      <c r="F94" s="323" t="s">
        <v>614</v>
      </c>
      <c r="G94" s="324"/>
      <c r="H94" s="300" t="s">
        <v>648</v>
      </c>
      <c r="I94" s="300" t="s">
        <v>649</v>
      </c>
      <c r="J94" s="300"/>
      <c r="K94" s="314"/>
    </row>
    <row r="95" s="1" customFormat="1" ht="15" customHeight="1">
      <c r="B95" s="325"/>
      <c r="C95" s="300" t="s">
        <v>650</v>
      </c>
      <c r="D95" s="300"/>
      <c r="E95" s="300"/>
      <c r="F95" s="323" t="s">
        <v>614</v>
      </c>
      <c r="G95" s="324"/>
      <c r="H95" s="300" t="s">
        <v>650</v>
      </c>
      <c r="I95" s="300" t="s">
        <v>649</v>
      </c>
      <c r="J95" s="300"/>
      <c r="K95" s="314"/>
    </row>
    <row r="96" s="1" customFormat="1" ht="15" customHeight="1">
      <c r="B96" s="325"/>
      <c r="C96" s="300" t="s">
        <v>41</v>
      </c>
      <c r="D96" s="300"/>
      <c r="E96" s="300"/>
      <c r="F96" s="323" t="s">
        <v>614</v>
      </c>
      <c r="G96" s="324"/>
      <c r="H96" s="300" t="s">
        <v>651</v>
      </c>
      <c r="I96" s="300" t="s">
        <v>649</v>
      </c>
      <c r="J96" s="300"/>
      <c r="K96" s="314"/>
    </row>
    <row r="97" s="1" customFormat="1" ht="15" customHeight="1">
      <c r="B97" s="325"/>
      <c r="C97" s="300" t="s">
        <v>51</v>
      </c>
      <c r="D97" s="300"/>
      <c r="E97" s="300"/>
      <c r="F97" s="323" t="s">
        <v>614</v>
      </c>
      <c r="G97" s="324"/>
      <c r="H97" s="300" t="s">
        <v>652</v>
      </c>
      <c r="I97" s="300" t="s">
        <v>649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653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608</v>
      </c>
      <c r="D103" s="315"/>
      <c r="E103" s="315"/>
      <c r="F103" s="315" t="s">
        <v>609</v>
      </c>
      <c r="G103" s="316"/>
      <c r="H103" s="315" t="s">
        <v>57</v>
      </c>
      <c r="I103" s="315" t="s">
        <v>60</v>
      </c>
      <c r="J103" s="315" t="s">
        <v>610</v>
      </c>
      <c r="K103" s="314"/>
    </row>
    <row r="104" s="1" customFormat="1" ht="17.25" customHeight="1">
      <c r="B104" s="312"/>
      <c r="C104" s="317" t="s">
        <v>611</v>
      </c>
      <c r="D104" s="317"/>
      <c r="E104" s="317"/>
      <c r="F104" s="318" t="s">
        <v>612</v>
      </c>
      <c r="G104" s="319"/>
      <c r="H104" s="317"/>
      <c r="I104" s="317"/>
      <c r="J104" s="317" t="s">
        <v>613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56</v>
      </c>
      <c r="D106" s="322"/>
      <c r="E106" s="322"/>
      <c r="F106" s="323" t="s">
        <v>614</v>
      </c>
      <c r="G106" s="300"/>
      <c r="H106" s="300" t="s">
        <v>654</v>
      </c>
      <c r="I106" s="300" t="s">
        <v>616</v>
      </c>
      <c r="J106" s="300">
        <v>20</v>
      </c>
      <c r="K106" s="314"/>
    </row>
    <row r="107" s="1" customFormat="1" ht="15" customHeight="1">
      <c r="B107" s="312"/>
      <c r="C107" s="300" t="s">
        <v>617</v>
      </c>
      <c r="D107" s="300"/>
      <c r="E107" s="300"/>
      <c r="F107" s="323" t="s">
        <v>614</v>
      </c>
      <c r="G107" s="300"/>
      <c r="H107" s="300" t="s">
        <v>654</v>
      </c>
      <c r="I107" s="300" t="s">
        <v>616</v>
      </c>
      <c r="J107" s="300">
        <v>120</v>
      </c>
      <c r="K107" s="314"/>
    </row>
    <row r="108" s="1" customFormat="1" ht="15" customHeight="1">
      <c r="B108" s="325"/>
      <c r="C108" s="300" t="s">
        <v>619</v>
      </c>
      <c r="D108" s="300"/>
      <c r="E108" s="300"/>
      <c r="F108" s="323" t="s">
        <v>620</v>
      </c>
      <c r="G108" s="300"/>
      <c r="H108" s="300" t="s">
        <v>654</v>
      </c>
      <c r="I108" s="300" t="s">
        <v>616</v>
      </c>
      <c r="J108" s="300">
        <v>50</v>
      </c>
      <c r="K108" s="314"/>
    </row>
    <row r="109" s="1" customFormat="1" ht="15" customHeight="1">
      <c r="B109" s="325"/>
      <c r="C109" s="300" t="s">
        <v>622</v>
      </c>
      <c r="D109" s="300"/>
      <c r="E109" s="300"/>
      <c r="F109" s="323" t="s">
        <v>614</v>
      </c>
      <c r="G109" s="300"/>
      <c r="H109" s="300" t="s">
        <v>654</v>
      </c>
      <c r="I109" s="300" t="s">
        <v>624</v>
      </c>
      <c r="J109" s="300"/>
      <c r="K109" s="314"/>
    </row>
    <row r="110" s="1" customFormat="1" ht="15" customHeight="1">
      <c r="B110" s="325"/>
      <c r="C110" s="300" t="s">
        <v>633</v>
      </c>
      <c r="D110" s="300"/>
      <c r="E110" s="300"/>
      <c r="F110" s="323" t="s">
        <v>620</v>
      </c>
      <c r="G110" s="300"/>
      <c r="H110" s="300" t="s">
        <v>654</v>
      </c>
      <c r="I110" s="300" t="s">
        <v>616</v>
      </c>
      <c r="J110" s="300">
        <v>50</v>
      </c>
      <c r="K110" s="314"/>
    </row>
    <row r="111" s="1" customFormat="1" ht="15" customHeight="1">
      <c r="B111" s="325"/>
      <c r="C111" s="300" t="s">
        <v>641</v>
      </c>
      <c r="D111" s="300"/>
      <c r="E111" s="300"/>
      <c r="F111" s="323" t="s">
        <v>620</v>
      </c>
      <c r="G111" s="300"/>
      <c r="H111" s="300" t="s">
        <v>654</v>
      </c>
      <c r="I111" s="300" t="s">
        <v>616</v>
      </c>
      <c r="J111" s="300">
        <v>50</v>
      </c>
      <c r="K111" s="314"/>
    </row>
    <row r="112" s="1" customFormat="1" ht="15" customHeight="1">
      <c r="B112" s="325"/>
      <c r="C112" s="300" t="s">
        <v>639</v>
      </c>
      <c r="D112" s="300"/>
      <c r="E112" s="300"/>
      <c r="F112" s="323" t="s">
        <v>620</v>
      </c>
      <c r="G112" s="300"/>
      <c r="H112" s="300" t="s">
        <v>654</v>
      </c>
      <c r="I112" s="300" t="s">
        <v>616</v>
      </c>
      <c r="J112" s="300">
        <v>50</v>
      </c>
      <c r="K112" s="314"/>
    </row>
    <row r="113" s="1" customFormat="1" ht="15" customHeight="1">
      <c r="B113" s="325"/>
      <c r="C113" s="300" t="s">
        <v>56</v>
      </c>
      <c r="D113" s="300"/>
      <c r="E113" s="300"/>
      <c r="F113" s="323" t="s">
        <v>614</v>
      </c>
      <c r="G113" s="300"/>
      <c r="H113" s="300" t="s">
        <v>655</v>
      </c>
      <c r="I113" s="300" t="s">
        <v>616</v>
      </c>
      <c r="J113" s="300">
        <v>20</v>
      </c>
      <c r="K113" s="314"/>
    </row>
    <row r="114" s="1" customFormat="1" ht="15" customHeight="1">
      <c r="B114" s="325"/>
      <c r="C114" s="300" t="s">
        <v>656</v>
      </c>
      <c r="D114" s="300"/>
      <c r="E114" s="300"/>
      <c r="F114" s="323" t="s">
        <v>614</v>
      </c>
      <c r="G114" s="300"/>
      <c r="H114" s="300" t="s">
        <v>657</v>
      </c>
      <c r="I114" s="300" t="s">
        <v>616</v>
      </c>
      <c r="J114" s="300">
        <v>120</v>
      </c>
      <c r="K114" s="314"/>
    </row>
    <row r="115" s="1" customFormat="1" ht="15" customHeight="1">
      <c r="B115" s="325"/>
      <c r="C115" s="300" t="s">
        <v>41</v>
      </c>
      <c r="D115" s="300"/>
      <c r="E115" s="300"/>
      <c r="F115" s="323" t="s">
        <v>614</v>
      </c>
      <c r="G115" s="300"/>
      <c r="H115" s="300" t="s">
        <v>658</v>
      </c>
      <c r="I115" s="300" t="s">
        <v>649</v>
      </c>
      <c r="J115" s="300"/>
      <c r="K115" s="314"/>
    </row>
    <row r="116" s="1" customFormat="1" ht="15" customHeight="1">
      <c r="B116" s="325"/>
      <c r="C116" s="300" t="s">
        <v>51</v>
      </c>
      <c r="D116" s="300"/>
      <c r="E116" s="300"/>
      <c r="F116" s="323" t="s">
        <v>614</v>
      </c>
      <c r="G116" s="300"/>
      <c r="H116" s="300" t="s">
        <v>659</v>
      </c>
      <c r="I116" s="300" t="s">
        <v>649</v>
      </c>
      <c r="J116" s="300"/>
      <c r="K116" s="314"/>
    </row>
    <row r="117" s="1" customFormat="1" ht="15" customHeight="1">
      <c r="B117" s="325"/>
      <c r="C117" s="300" t="s">
        <v>60</v>
      </c>
      <c r="D117" s="300"/>
      <c r="E117" s="300"/>
      <c r="F117" s="323" t="s">
        <v>614</v>
      </c>
      <c r="G117" s="300"/>
      <c r="H117" s="300" t="s">
        <v>660</v>
      </c>
      <c r="I117" s="300" t="s">
        <v>661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662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608</v>
      </c>
      <c r="D123" s="315"/>
      <c r="E123" s="315"/>
      <c r="F123" s="315" t="s">
        <v>609</v>
      </c>
      <c r="G123" s="316"/>
      <c r="H123" s="315" t="s">
        <v>57</v>
      </c>
      <c r="I123" s="315" t="s">
        <v>60</v>
      </c>
      <c r="J123" s="315" t="s">
        <v>610</v>
      </c>
      <c r="K123" s="344"/>
    </row>
    <row r="124" s="1" customFormat="1" ht="17.25" customHeight="1">
      <c r="B124" s="343"/>
      <c r="C124" s="317" t="s">
        <v>611</v>
      </c>
      <c r="D124" s="317"/>
      <c r="E124" s="317"/>
      <c r="F124" s="318" t="s">
        <v>612</v>
      </c>
      <c r="G124" s="319"/>
      <c r="H124" s="317"/>
      <c r="I124" s="317"/>
      <c r="J124" s="317" t="s">
        <v>613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617</v>
      </c>
      <c r="D126" s="322"/>
      <c r="E126" s="322"/>
      <c r="F126" s="323" t="s">
        <v>614</v>
      </c>
      <c r="G126" s="300"/>
      <c r="H126" s="300" t="s">
        <v>654</v>
      </c>
      <c r="I126" s="300" t="s">
        <v>616</v>
      </c>
      <c r="J126" s="300">
        <v>120</v>
      </c>
      <c r="K126" s="348"/>
    </row>
    <row r="127" s="1" customFormat="1" ht="15" customHeight="1">
      <c r="B127" s="345"/>
      <c r="C127" s="300" t="s">
        <v>663</v>
      </c>
      <c r="D127" s="300"/>
      <c r="E127" s="300"/>
      <c r="F127" s="323" t="s">
        <v>614</v>
      </c>
      <c r="G127" s="300"/>
      <c r="H127" s="300" t="s">
        <v>664</v>
      </c>
      <c r="I127" s="300" t="s">
        <v>616</v>
      </c>
      <c r="J127" s="300" t="s">
        <v>665</v>
      </c>
      <c r="K127" s="348"/>
    </row>
    <row r="128" s="1" customFormat="1" ht="15" customHeight="1">
      <c r="B128" s="345"/>
      <c r="C128" s="300" t="s">
        <v>562</v>
      </c>
      <c r="D128" s="300"/>
      <c r="E128" s="300"/>
      <c r="F128" s="323" t="s">
        <v>614</v>
      </c>
      <c r="G128" s="300"/>
      <c r="H128" s="300" t="s">
        <v>666</v>
      </c>
      <c r="I128" s="300" t="s">
        <v>616</v>
      </c>
      <c r="J128" s="300" t="s">
        <v>665</v>
      </c>
      <c r="K128" s="348"/>
    </row>
    <row r="129" s="1" customFormat="1" ht="15" customHeight="1">
      <c r="B129" s="345"/>
      <c r="C129" s="300" t="s">
        <v>625</v>
      </c>
      <c r="D129" s="300"/>
      <c r="E129" s="300"/>
      <c r="F129" s="323" t="s">
        <v>620</v>
      </c>
      <c r="G129" s="300"/>
      <c r="H129" s="300" t="s">
        <v>626</v>
      </c>
      <c r="I129" s="300" t="s">
        <v>616</v>
      </c>
      <c r="J129" s="300">
        <v>15</v>
      </c>
      <c r="K129" s="348"/>
    </row>
    <row r="130" s="1" customFormat="1" ht="15" customHeight="1">
      <c r="B130" s="345"/>
      <c r="C130" s="326" t="s">
        <v>627</v>
      </c>
      <c r="D130" s="326"/>
      <c r="E130" s="326"/>
      <c r="F130" s="327" t="s">
        <v>620</v>
      </c>
      <c r="G130" s="326"/>
      <c r="H130" s="326" t="s">
        <v>628</v>
      </c>
      <c r="I130" s="326" t="s">
        <v>616</v>
      </c>
      <c r="J130" s="326">
        <v>15</v>
      </c>
      <c r="K130" s="348"/>
    </row>
    <row r="131" s="1" customFormat="1" ht="15" customHeight="1">
      <c r="B131" s="345"/>
      <c r="C131" s="326" t="s">
        <v>629</v>
      </c>
      <c r="D131" s="326"/>
      <c r="E131" s="326"/>
      <c r="F131" s="327" t="s">
        <v>620</v>
      </c>
      <c r="G131" s="326"/>
      <c r="H131" s="326" t="s">
        <v>630</v>
      </c>
      <c r="I131" s="326" t="s">
        <v>616</v>
      </c>
      <c r="J131" s="326">
        <v>20</v>
      </c>
      <c r="K131" s="348"/>
    </row>
    <row r="132" s="1" customFormat="1" ht="15" customHeight="1">
      <c r="B132" s="345"/>
      <c r="C132" s="326" t="s">
        <v>631</v>
      </c>
      <c r="D132" s="326"/>
      <c r="E132" s="326"/>
      <c r="F132" s="327" t="s">
        <v>620</v>
      </c>
      <c r="G132" s="326"/>
      <c r="H132" s="326" t="s">
        <v>632</v>
      </c>
      <c r="I132" s="326" t="s">
        <v>616</v>
      </c>
      <c r="J132" s="326">
        <v>20</v>
      </c>
      <c r="K132" s="348"/>
    </row>
    <row r="133" s="1" customFormat="1" ht="15" customHeight="1">
      <c r="B133" s="345"/>
      <c r="C133" s="300" t="s">
        <v>619</v>
      </c>
      <c r="D133" s="300"/>
      <c r="E133" s="300"/>
      <c r="F133" s="323" t="s">
        <v>620</v>
      </c>
      <c r="G133" s="300"/>
      <c r="H133" s="300" t="s">
        <v>654</v>
      </c>
      <c r="I133" s="300" t="s">
        <v>616</v>
      </c>
      <c r="J133" s="300">
        <v>50</v>
      </c>
      <c r="K133" s="348"/>
    </row>
    <row r="134" s="1" customFormat="1" ht="15" customHeight="1">
      <c r="B134" s="345"/>
      <c r="C134" s="300" t="s">
        <v>633</v>
      </c>
      <c r="D134" s="300"/>
      <c r="E134" s="300"/>
      <c r="F134" s="323" t="s">
        <v>620</v>
      </c>
      <c r="G134" s="300"/>
      <c r="H134" s="300" t="s">
        <v>654</v>
      </c>
      <c r="I134" s="300" t="s">
        <v>616</v>
      </c>
      <c r="J134" s="300">
        <v>50</v>
      </c>
      <c r="K134" s="348"/>
    </row>
    <row r="135" s="1" customFormat="1" ht="15" customHeight="1">
      <c r="B135" s="345"/>
      <c r="C135" s="300" t="s">
        <v>639</v>
      </c>
      <c r="D135" s="300"/>
      <c r="E135" s="300"/>
      <c r="F135" s="323" t="s">
        <v>620</v>
      </c>
      <c r="G135" s="300"/>
      <c r="H135" s="300" t="s">
        <v>654</v>
      </c>
      <c r="I135" s="300" t="s">
        <v>616</v>
      </c>
      <c r="J135" s="300">
        <v>50</v>
      </c>
      <c r="K135" s="348"/>
    </row>
    <row r="136" s="1" customFormat="1" ht="15" customHeight="1">
      <c r="B136" s="345"/>
      <c r="C136" s="300" t="s">
        <v>641</v>
      </c>
      <c r="D136" s="300"/>
      <c r="E136" s="300"/>
      <c r="F136" s="323" t="s">
        <v>620</v>
      </c>
      <c r="G136" s="300"/>
      <c r="H136" s="300" t="s">
        <v>654</v>
      </c>
      <c r="I136" s="300" t="s">
        <v>616</v>
      </c>
      <c r="J136" s="300">
        <v>50</v>
      </c>
      <c r="K136" s="348"/>
    </row>
    <row r="137" s="1" customFormat="1" ht="15" customHeight="1">
      <c r="B137" s="345"/>
      <c r="C137" s="300" t="s">
        <v>642</v>
      </c>
      <c r="D137" s="300"/>
      <c r="E137" s="300"/>
      <c r="F137" s="323" t="s">
        <v>620</v>
      </c>
      <c r="G137" s="300"/>
      <c r="H137" s="300" t="s">
        <v>667</v>
      </c>
      <c r="I137" s="300" t="s">
        <v>616</v>
      </c>
      <c r="J137" s="300">
        <v>255</v>
      </c>
      <c r="K137" s="348"/>
    </row>
    <row r="138" s="1" customFormat="1" ht="15" customHeight="1">
      <c r="B138" s="345"/>
      <c r="C138" s="300" t="s">
        <v>644</v>
      </c>
      <c r="D138" s="300"/>
      <c r="E138" s="300"/>
      <c r="F138" s="323" t="s">
        <v>614</v>
      </c>
      <c r="G138" s="300"/>
      <c r="H138" s="300" t="s">
        <v>668</v>
      </c>
      <c r="I138" s="300" t="s">
        <v>646</v>
      </c>
      <c r="J138" s="300"/>
      <c r="K138" s="348"/>
    </row>
    <row r="139" s="1" customFormat="1" ht="15" customHeight="1">
      <c r="B139" s="345"/>
      <c r="C139" s="300" t="s">
        <v>647</v>
      </c>
      <c r="D139" s="300"/>
      <c r="E139" s="300"/>
      <c r="F139" s="323" t="s">
        <v>614</v>
      </c>
      <c r="G139" s="300"/>
      <c r="H139" s="300" t="s">
        <v>669</v>
      </c>
      <c r="I139" s="300" t="s">
        <v>649</v>
      </c>
      <c r="J139" s="300"/>
      <c r="K139" s="348"/>
    </row>
    <row r="140" s="1" customFormat="1" ht="15" customHeight="1">
      <c r="B140" s="345"/>
      <c r="C140" s="300" t="s">
        <v>650</v>
      </c>
      <c r="D140" s="300"/>
      <c r="E140" s="300"/>
      <c r="F140" s="323" t="s">
        <v>614</v>
      </c>
      <c r="G140" s="300"/>
      <c r="H140" s="300" t="s">
        <v>650</v>
      </c>
      <c r="I140" s="300" t="s">
        <v>649</v>
      </c>
      <c r="J140" s="300"/>
      <c r="K140" s="348"/>
    </row>
    <row r="141" s="1" customFormat="1" ht="15" customHeight="1">
      <c r="B141" s="345"/>
      <c r="C141" s="300" t="s">
        <v>41</v>
      </c>
      <c r="D141" s="300"/>
      <c r="E141" s="300"/>
      <c r="F141" s="323" t="s">
        <v>614</v>
      </c>
      <c r="G141" s="300"/>
      <c r="H141" s="300" t="s">
        <v>670</v>
      </c>
      <c r="I141" s="300" t="s">
        <v>649</v>
      </c>
      <c r="J141" s="300"/>
      <c r="K141" s="348"/>
    </row>
    <row r="142" s="1" customFormat="1" ht="15" customHeight="1">
      <c r="B142" s="345"/>
      <c r="C142" s="300" t="s">
        <v>671</v>
      </c>
      <c r="D142" s="300"/>
      <c r="E142" s="300"/>
      <c r="F142" s="323" t="s">
        <v>614</v>
      </c>
      <c r="G142" s="300"/>
      <c r="H142" s="300" t="s">
        <v>672</v>
      </c>
      <c r="I142" s="300" t="s">
        <v>649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673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608</v>
      </c>
      <c r="D148" s="315"/>
      <c r="E148" s="315"/>
      <c r="F148" s="315" t="s">
        <v>609</v>
      </c>
      <c r="G148" s="316"/>
      <c r="H148" s="315" t="s">
        <v>57</v>
      </c>
      <c r="I148" s="315" t="s">
        <v>60</v>
      </c>
      <c r="J148" s="315" t="s">
        <v>610</v>
      </c>
      <c r="K148" s="314"/>
    </row>
    <row r="149" s="1" customFormat="1" ht="17.25" customHeight="1">
      <c r="B149" s="312"/>
      <c r="C149" s="317" t="s">
        <v>611</v>
      </c>
      <c r="D149" s="317"/>
      <c r="E149" s="317"/>
      <c r="F149" s="318" t="s">
        <v>612</v>
      </c>
      <c r="G149" s="319"/>
      <c r="H149" s="317"/>
      <c r="I149" s="317"/>
      <c r="J149" s="317" t="s">
        <v>613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617</v>
      </c>
      <c r="D151" s="300"/>
      <c r="E151" s="300"/>
      <c r="F151" s="353" t="s">
        <v>614</v>
      </c>
      <c r="G151" s="300"/>
      <c r="H151" s="352" t="s">
        <v>654</v>
      </c>
      <c r="I151" s="352" t="s">
        <v>616</v>
      </c>
      <c r="J151" s="352">
        <v>120</v>
      </c>
      <c r="K151" s="348"/>
    </row>
    <row r="152" s="1" customFormat="1" ht="15" customHeight="1">
      <c r="B152" s="325"/>
      <c r="C152" s="352" t="s">
        <v>663</v>
      </c>
      <c r="D152" s="300"/>
      <c r="E152" s="300"/>
      <c r="F152" s="353" t="s">
        <v>614</v>
      </c>
      <c r="G152" s="300"/>
      <c r="H152" s="352" t="s">
        <v>674</v>
      </c>
      <c r="I152" s="352" t="s">
        <v>616</v>
      </c>
      <c r="J152" s="352" t="s">
        <v>665</v>
      </c>
      <c r="K152" s="348"/>
    </row>
    <row r="153" s="1" customFormat="1" ht="15" customHeight="1">
      <c r="B153" s="325"/>
      <c r="C153" s="352" t="s">
        <v>562</v>
      </c>
      <c r="D153" s="300"/>
      <c r="E153" s="300"/>
      <c r="F153" s="353" t="s">
        <v>614</v>
      </c>
      <c r="G153" s="300"/>
      <c r="H153" s="352" t="s">
        <v>675</v>
      </c>
      <c r="I153" s="352" t="s">
        <v>616</v>
      </c>
      <c r="J153" s="352" t="s">
        <v>665</v>
      </c>
      <c r="K153" s="348"/>
    </row>
    <row r="154" s="1" customFormat="1" ht="15" customHeight="1">
      <c r="B154" s="325"/>
      <c r="C154" s="352" t="s">
        <v>619</v>
      </c>
      <c r="D154" s="300"/>
      <c r="E154" s="300"/>
      <c r="F154" s="353" t="s">
        <v>620</v>
      </c>
      <c r="G154" s="300"/>
      <c r="H154" s="352" t="s">
        <v>654</v>
      </c>
      <c r="I154" s="352" t="s">
        <v>616</v>
      </c>
      <c r="J154" s="352">
        <v>50</v>
      </c>
      <c r="K154" s="348"/>
    </row>
    <row r="155" s="1" customFormat="1" ht="15" customHeight="1">
      <c r="B155" s="325"/>
      <c r="C155" s="352" t="s">
        <v>622</v>
      </c>
      <c r="D155" s="300"/>
      <c r="E155" s="300"/>
      <c r="F155" s="353" t="s">
        <v>614</v>
      </c>
      <c r="G155" s="300"/>
      <c r="H155" s="352" t="s">
        <v>654</v>
      </c>
      <c r="I155" s="352" t="s">
        <v>624</v>
      </c>
      <c r="J155" s="352"/>
      <c r="K155" s="348"/>
    </row>
    <row r="156" s="1" customFormat="1" ht="15" customHeight="1">
      <c r="B156" s="325"/>
      <c r="C156" s="352" t="s">
        <v>633</v>
      </c>
      <c r="D156" s="300"/>
      <c r="E156" s="300"/>
      <c r="F156" s="353" t="s">
        <v>620</v>
      </c>
      <c r="G156" s="300"/>
      <c r="H156" s="352" t="s">
        <v>654</v>
      </c>
      <c r="I156" s="352" t="s">
        <v>616</v>
      </c>
      <c r="J156" s="352">
        <v>50</v>
      </c>
      <c r="K156" s="348"/>
    </row>
    <row r="157" s="1" customFormat="1" ht="15" customHeight="1">
      <c r="B157" s="325"/>
      <c r="C157" s="352" t="s">
        <v>641</v>
      </c>
      <c r="D157" s="300"/>
      <c r="E157" s="300"/>
      <c r="F157" s="353" t="s">
        <v>620</v>
      </c>
      <c r="G157" s="300"/>
      <c r="H157" s="352" t="s">
        <v>654</v>
      </c>
      <c r="I157" s="352" t="s">
        <v>616</v>
      </c>
      <c r="J157" s="352">
        <v>50</v>
      </c>
      <c r="K157" s="348"/>
    </row>
    <row r="158" s="1" customFormat="1" ht="15" customHeight="1">
      <c r="B158" s="325"/>
      <c r="C158" s="352" t="s">
        <v>639</v>
      </c>
      <c r="D158" s="300"/>
      <c r="E158" s="300"/>
      <c r="F158" s="353" t="s">
        <v>620</v>
      </c>
      <c r="G158" s="300"/>
      <c r="H158" s="352" t="s">
        <v>654</v>
      </c>
      <c r="I158" s="352" t="s">
        <v>616</v>
      </c>
      <c r="J158" s="352">
        <v>50</v>
      </c>
      <c r="K158" s="348"/>
    </row>
    <row r="159" s="1" customFormat="1" ht="15" customHeight="1">
      <c r="B159" s="325"/>
      <c r="C159" s="352" t="s">
        <v>93</v>
      </c>
      <c r="D159" s="300"/>
      <c r="E159" s="300"/>
      <c r="F159" s="353" t="s">
        <v>614</v>
      </c>
      <c r="G159" s="300"/>
      <c r="H159" s="352" t="s">
        <v>676</v>
      </c>
      <c r="I159" s="352" t="s">
        <v>616</v>
      </c>
      <c r="J159" s="352" t="s">
        <v>677</v>
      </c>
      <c r="K159" s="348"/>
    </row>
    <row r="160" s="1" customFormat="1" ht="15" customHeight="1">
      <c r="B160" s="325"/>
      <c r="C160" s="352" t="s">
        <v>678</v>
      </c>
      <c r="D160" s="300"/>
      <c r="E160" s="300"/>
      <c r="F160" s="353" t="s">
        <v>614</v>
      </c>
      <c r="G160" s="300"/>
      <c r="H160" s="352" t="s">
        <v>679</v>
      </c>
      <c r="I160" s="352" t="s">
        <v>649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680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608</v>
      </c>
      <c r="D166" s="315"/>
      <c r="E166" s="315"/>
      <c r="F166" s="315" t="s">
        <v>609</v>
      </c>
      <c r="G166" s="357"/>
      <c r="H166" s="358" t="s">
        <v>57</v>
      </c>
      <c r="I166" s="358" t="s">
        <v>60</v>
      </c>
      <c r="J166" s="315" t="s">
        <v>610</v>
      </c>
      <c r="K166" s="292"/>
    </row>
    <row r="167" s="1" customFormat="1" ht="17.25" customHeight="1">
      <c r="B167" s="293"/>
      <c r="C167" s="317" t="s">
        <v>611</v>
      </c>
      <c r="D167" s="317"/>
      <c r="E167" s="317"/>
      <c r="F167" s="318" t="s">
        <v>612</v>
      </c>
      <c r="G167" s="359"/>
      <c r="H167" s="360"/>
      <c r="I167" s="360"/>
      <c r="J167" s="317" t="s">
        <v>613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617</v>
      </c>
      <c r="D169" s="300"/>
      <c r="E169" s="300"/>
      <c r="F169" s="323" t="s">
        <v>614</v>
      </c>
      <c r="G169" s="300"/>
      <c r="H169" s="300" t="s">
        <v>654</v>
      </c>
      <c r="I169" s="300" t="s">
        <v>616</v>
      </c>
      <c r="J169" s="300">
        <v>120</v>
      </c>
      <c r="K169" s="348"/>
    </row>
    <row r="170" s="1" customFormat="1" ht="15" customHeight="1">
      <c r="B170" s="325"/>
      <c r="C170" s="300" t="s">
        <v>663</v>
      </c>
      <c r="D170" s="300"/>
      <c r="E170" s="300"/>
      <c r="F170" s="323" t="s">
        <v>614</v>
      </c>
      <c r="G170" s="300"/>
      <c r="H170" s="300" t="s">
        <v>664</v>
      </c>
      <c r="I170" s="300" t="s">
        <v>616</v>
      </c>
      <c r="J170" s="300" t="s">
        <v>665</v>
      </c>
      <c r="K170" s="348"/>
    </row>
    <row r="171" s="1" customFormat="1" ht="15" customHeight="1">
      <c r="B171" s="325"/>
      <c r="C171" s="300" t="s">
        <v>562</v>
      </c>
      <c r="D171" s="300"/>
      <c r="E171" s="300"/>
      <c r="F171" s="323" t="s">
        <v>614</v>
      </c>
      <c r="G171" s="300"/>
      <c r="H171" s="300" t="s">
        <v>681</v>
      </c>
      <c r="I171" s="300" t="s">
        <v>616</v>
      </c>
      <c r="J171" s="300" t="s">
        <v>665</v>
      </c>
      <c r="K171" s="348"/>
    </row>
    <row r="172" s="1" customFormat="1" ht="15" customHeight="1">
      <c r="B172" s="325"/>
      <c r="C172" s="300" t="s">
        <v>619</v>
      </c>
      <c r="D172" s="300"/>
      <c r="E172" s="300"/>
      <c r="F172" s="323" t="s">
        <v>620</v>
      </c>
      <c r="G172" s="300"/>
      <c r="H172" s="300" t="s">
        <v>681</v>
      </c>
      <c r="I172" s="300" t="s">
        <v>616</v>
      </c>
      <c r="J172" s="300">
        <v>50</v>
      </c>
      <c r="K172" s="348"/>
    </row>
    <row r="173" s="1" customFormat="1" ht="15" customHeight="1">
      <c r="B173" s="325"/>
      <c r="C173" s="300" t="s">
        <v>622</v>
      </c>
      <c r="D173" s="300"/>
      <c r="E173" s="300"/>
      <c r="F173" s="323" t="s">
        <v>614</v>
      </c>
      <c r="G173" s="300"/>
      <c r="H173" s="300" t="s">
        <v>681</v>
      </c>
      <c r="I173" s="300" t="s">
        <v>624</v>
      </c>
      <c r="J173" s="300"/>
      <c r="K173" s="348"/>
    </row>
    <row r="174" s="1" customFormat="1" ht="15" customHeight="1">
      <c r="B174" s="325"/>
      <c r="C174" s="300" t="s">
        <v>633</v>
      </c>
      <c r="D174" s="300"/>
      <c r="E174" s="300"/>
      <c r="F174" s="323" t="s">
        <v>620</v>
      </c>
      <c r="G174" s="300"/>
      <c r="H174" s="300" t="s">
        <v>681</v>
      </c>
      <c r="I174" s="300" t="s">
        <v>616</v>
      </c>
      <c r="J174" s="300">
        <v>50</v>
      </c>
      <c r="K174" s="348"/>
    </row>
    <row r="175" s="1" customFormat="1" ht="15" customHeight="1">
      <c r="B175" s="325"/>
      <c r="C175" s="300" t="s">
        <v>641</v>
      </c>
      <c r="D175" s="300"/>
      <c r="E175" s="300"/>
      <c r="F175" s="323" t="s">
        <v>620</v>
      </c>
      <c r="G175" s="300"/>
      <c r="H175" s="300" t="s">
        <v>681</v>
      </c>
      <c r="I175" s="300" t="s">
        <v>616</v>
      </c>
      <c r="J175" s="300">
        <v>50</v>
      </c>
      <c r="K175" s="348"/>
    </row>
    <row r="176" s="1" customFormat="1" ht="15" customHeight="1">
      <c r="B176" s="325"/>
      <c r="C176" s="300" t="s">
        <v>639</v>
      </c>
      <c r="D176" s="300"/>
      <c r="E176" s="300"/>
      <c r="F176" s="323" t="s">
        <v>620</v>
      </c>
      <c r="G176" s="300"/>
      <c r="H176" s="300" t="s">
        <v>681</v>
      </c>
      <c r="I176" s="300" t="s">
        <v>616</v>
      </c>
      <c r="J176" s="300">
        <v>50</v>
      </c>
      <c r="K176" s="348"/>
    </row>
    <row r="177" s="1" customFormat="1" ht="15" customHeight="1">
      <c r="B177" s="325"/>
      <c r="C177" s="300" t="s">
        <v>105</v>
      </c>
      <c r="D177" s="300"/>
      <c r="E177" s="300"/>
      <c r="F177" s="323" t="s">
        <v>614</v>
      </c>
      <c r="G177" s="300"/>
      <c r="H177" s="300" t="s">
        <v>682</v>
      </c>
      <c r="I177" s="300" t="s">
        <v>683</v>
      </c>
      <c r="J177" s="300"/>
      <c r="K177" s="348"/>
    </row>
    <row r="178" s="1" customFormat="1" ht="15" customHeight="1">
      <c r="B178" s="325"/>
      <c r="C178" s="300" t="s">
        <v>60</v>
      </c>
      <c r="D178" s="300"/>
      <c r="E178" s="300"/>
      <c r="F178" s="323" t="s">
        <v>614</v>
      </c>
      <c r="G178" s="300"/>
      <c r="H178" s="300" t="s">
        <v>684</v>
      </c>
      <c r="I178" s="300" t="s">
        <v>685</v>
      </c>
      <c r="J178" s="300">
        <v>1</v>
      </c>
      <c r="K178" s="348"/>
    </row>
    <row r="179" s="1" customFormat="1" ht="15" customHeight="1">
      <c r="B179" s="325"/>
      <c r="C179" s="300" t="s">
        <v>56</v>
      </c>
      <c r="D179" s="300"/>
      <c r="E179" s="300"/>
      <c r="F179" s="323" t="s">
        <v>614</v>
      </c>
      <c r="G179" s="300"/>
      <c r="H179" s="300" t="s">
        <v>686</v>
      </c>
      <c r="I179" s="300" t="s">
        <v>616</v>
      </c>
      <c r="J179" s="300">
        <v>20</v>
      </c>
      <c r="K179" s="348"/>
    </row>
    <row r="180" s="1" customFormat="1" ht="15" customHeight="1">
      <c r="B180" s="325"/>
      <c r="C180" s="300" t="s">
        <v>57</v>
      </c>
      <c r="D180" s="300"/>
      <c r="E180" s="300"/>
      <c r="F180" s="323" t="s">
        <v>614</v>
      </c>
      <c r="G180" s="300"/>
      <c r="H180" s="300" t="s">
        <v>687</v>
      </c>
      <c r="I180" s="300" t="s">
        <v>616</v>
      </c>
      <c r="J180" s="300">
        <v>255</v>
      </c>
      <c r="K180" s="348"/>
    </row>
    <row r="181" s="1" customFormat="1" ht="15" customHeight="1">
      <c r="B181" s="325"/>
      <c r="C181" s="300" t="s">
        <v>106</v>
      </c>
      <c r="D181" s="300"/>
      <c r="E181" s="300"/>
      <c r="F181" s="323" t="s">
        <v>614</v>
      </c>
      <c r="G181" s="300"/>
      <c r="H181" s="300" t="s">
        <v>578</v>
      </c>
      <c r="I181" s="300" t="s">
        <v>616</v>
      </c>
      <c r="J181" s="300">
        <v>10</v>
      </c>
      <c r="K181" s="348"/>
    </row>
    <row r="182" s="1" customFormat="1" ht="15" customHeight="1">
      <c r="B182" s="325"/>
      <c r="C182" s="300" t="s">
        <v>107</v>
      </c>
      <c r="D182" s="300"/>
      <c r="E182" s="300"/>
      <c r="F182" s="323" t="s">
        <v>614</v>
      </c>
      <c r="G182" s="300"/>
      <c r="H182" s="300" t="s">
        <v>688</v>
      </c>
      <c r="I182" s="300" t="s">
        <v>649</v>
      </c>
      <c r="J182" s="300"/>
      <c r="K182" s="348"/>
    </row>
    <row r="183" s="1" customFormat="1" ht="15" customHeight="1">
      <c r="B183" s="325"/>
      <c r="C183" s="300" t="s">
        <v>689</v>
      </c>
      <c r="D183" s="300"/>
      <c r="E183" s="300"/>
      <c r="F183" s="323" t="s">
        <v>614</v>
      </c>
      <c r="G183" s="300"/>
      <c r="H183" s="300" t="s">
        <v>690</v>
      </c>
      <c r="I183" s="300" t="s">
        <v>649</v>
      </c>
      <c r="J183" s="300"/>
      <c r="K183" s="348"/>
    </row>
    <row r="184" s="1" customFormat="1" ht="15" customHeight="1">
      <c r="B184" s="325"/>
      <c r="C184" s="300" t="s">
        <v>678</v>
      </c>
      <c r="D184" s="300"/>
      <c r="E184" s="300"/>
      <c r="F184" s="323" t="s">
        <v>614</v>
      </c>
      <c r="G184" s="300"/>
      <c r="H184" s="300" t="s">
        <v>691</v>
      </c>
      <c r="I184" s="300" t="s">
        <v>649</v>
      </c>
      <c r="J184" s="300"/>
      <c r="K184" s="348"/>
    </row>
    <row r="185" s="1" customFormat="1" ht="15" customHeight="1">
      <c r="B185" s="325"/>
      <c r="C185" s="300" t="s">
        <v>109</v>
      </c>
      <c r="D185" s="300"/>
      <c r="E185" s="300"/>
      <c r="F185" s="323" t="s">
        <v>620</v>
      </c>
      <c r="G185" s="300"/>
      <c r="H185" s="300" t="s">
        <v>692</v>
      </c>
      <c r="I185" s="300" t="s">
        <v>616</v>
      </c>
      <c r="J185" s="300">
        <v>50</v>
      </c>
      <c r="K185" s="348"/>
    </row>
    <row r="186" s="1" customFormat="1" ht="15" customHeight="1">
      <c r="B186" s="325"/>
      <c r="C186" s="300" t="s">
        <v>693</v>
      </c>
      <c r="D186" s="300"/>
      <c r="E186" s="300"/>
      <c r="F186" s="323" t="s">
        <v>620</v>
      </c>
      <c r="G186" s="300"/>
      <c r="H186" s="300" t="s">
        <v>694</v>
      </c>
      <c r="I186" s="300" t="s">
        <v>695</v>
      </c>
      <c r="J186" s="300"/>
      <c r="K186" s="348"/>
    </row>
    <row r="187" s="1" customFormat="1" ht="15" customHeight="1">
      <c r="B187" s="325"/>
      <c r="C187" s="300" t="s">
        <v>696</v>
      </c>
      <c r="D187" s="300"/>
      <c r="E187" s="300"/>
      <c r="F187" s="323" t="s">
        <v>620</v>
      </c>
      <c r="G187" s="300"/>
      <c r="H187" s="300" t="s">
        <v>697</v>
      </c>
      <c r="I187" s="300" t="s">
        <v>695</v>
      </c>
      <c r="J187" s="300"/>
      <c r="K187" s="348"/>
    </row>
    <row r="188" s="1" customFormat="1" ht="15" customHeight="1">
      <c r="B188" s="325"/>
      <c r="C188" s="300" t="s">
        <v>698</v>
      </c>
      <c r="D188" s="300"/>
      <c r="E188" s="300"/>
      <c r="F188" s="323" t="s">
        <v>620</v>
      </c>
      <c r="G188" s="300"/>
      <c r="H188" s="300" t="s">
        <v>699</v>
      </c>
      <c r="I188" s="300" t="s">
        <v>695</v>
      </c>
      <c r="J188" s="300"/>
      <c r="K188" s="348"/>
    </row>
    <row r="189" s="1" customFormat="1" ht="15" customHeight="1">
      <c r="B189" s="325"/>
      <c r="C189" s="361" t="s">
        <v>700</v>
      </c>
      <c r="D189" s="300"/>
      <c r="E189" s="300"/>
      <c r="F189" s="323" t="s">
        <v>620</v>
      </c>
      <c r="G189" s="300"/>
      <c r="H189" s="300" t="s">
        <v>701</v>
      </c>
      <c r="I189" s="300" t="s">
        <v>702</v>
      </c>
      <c r="J189" s="362" t="s">
        <v>703</v>
      </c>
      <c r="K189" s="348"/>
    </row>
    <row r="190" s="1" customFormat="1" ht="15" customHeight="1">
      <c r="B190" s="325"/>
      <c r="C190" s="361" t="s">
        <v>45</v>
      </c>
      <c r="D190" s="300"/>
      <c r="E190" s="300"/>
      <c r="F190" s="323" t="s">
        <v>614</v>
      </c>
      <c r="G190" s="300"/>
      <c r="H190" s="297" t="s">
        <v>704</v>
      </c>
      <c r="I190" s="300" t="s">
        <v>705</v>
      </c>
      <c r="J190" s="300"/>
      <c r="K190" s="348"/>
    </row>
    <row r="191" s="1" customFormat="1" ht="15" customHeight="1">
      <c r="B191" s="325"/>
      <c r="C191" s="361" t="s">
        <v>706</v>
      </c>
      <c r="D191" s="300"/>
      <c r="E191" s="300"/>
      <c r="F191" s="323" t="s">
        <v>614</v>
      </c>
      <c r="G191" s="300"/>
      <c r="H191" s="300" t="s">
        <v>707</v>
      </c>
      <c r="I191" s="300" t="s">
        <v>649</v>
      </c>
      <c r="J191" s="300"/>
      <c r="K191" s="348"/>
    </row>
    <row r="192" s="1" customFormat="1" ht="15" customHeight="1">
      <c r="B192" s="325"/>
      <c r="C192" s="361" t="s">
        <v>708</v>
      </c>
      <c r="D192" s="300"/>
      <c r="E192" s="300"/>
      <c r="F192" s="323" t="s">
        <v>614</v>
      </c>
      <c r="G192" s="300"/>
      <c r="H192" s="300" t="s">
        <v>709</v>
      </c>
      <c r="I192" s="300" t="s">
        <v>649</v>
      </c>
      <c r="J192" s="300"/>
      <c r="K192" s="348"/>
    </row>
    <row r="193" s="1" customFormat="1" ht="15" customHeight="1">
      <c r="B193" s="325"/>
      <c r="C193" s="361" t="s">
        <v>710</v>
      </c>
      <c r="D193" s="300"/>
      <c r="E193" s="300"/>
      <c r="F193" s="323" t="s">
        <v>620</v>
      </c>
      <c r="G193" s="300"/>
      <c r="H193" s="300" t="s">
        <v>711</v>
      </c>
      <c r="I193" s="300" t="s">
        <v>649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712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713</v>
      </c>
      <c r="D200" s="364"/>
      <c r="E200" s="364"/>
      <c r="F200" s="364" t="s">
        <v>714</v>
      </c>
      <c r="G200" s="365"/>
      <c r="H200" s="364" t="s">
        <v>715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705</v>
      </c>
      <c r="D202" s="300"/>
      <c r="E202" s="300"/>
      <c r="F202" s="323" t="s">
        <v>46</v>
      </c>
      <c r="G202" s="300"/>
      <c r="H202" s="300" t="s">
        <v>716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47</v>
      </c>
      <c r="G203" s="300"/>
      <c r="H203" s="300" t="s">
        <v>717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50</v>
      </c>
      <c r="G204" s="300"/>
      <c r="H204" s="300" t="s">
        <v>718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48</v>
      </c>
      <c r="G205" s="300"/>
      <c r="H205" s="300" t="s">
        <v>719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49</v>
      </c>
      <c r="G206" s="300"/>
      <c r="H206" s="300" t="s">
        <v>720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661</v>
      </c>
      <c r="D208" s="300"/>
      <c r="E208" s="300"/>
      <c r="F208" s="323" t="s">
        <v>82</v>
      </c>
      <c r="G208" s="300"/>
      <c r="H208" s="300" t="s">
        <v>721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556</v>
      </c>
      <c r="G209" s="300"/>
      <c r="H209" s="300" t="s">
        <v>557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554</v>
      </c>
      <c r="G210" s="300"/>
      <c r="H210" s="300" t="s">
        <v>722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558</v>
      </c>
      <c r="G211" s="361"/>
      <c r="H211" s="352" t="s">
        <v>559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560</v>
      </c>
      <c r="G212" s="361"/>
      <c r="H212" s="352" t="s">
        <v>723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685</v>
      </c>
      <c r="D214" s="300"/>
      <c r="E214" s="300"/>
      <c r="F214" s="323">
        <v>1</v>
      </c>
      <c r="G214" s="361"/>
      <c r="H214" s="352" t="s">
        <v>724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725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726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727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Třasák</dc:creator>
  <cp:lastModifiedBy>Lukáš Třasák</cp:lastModifiedBy>
  <dcterms:created xsi:type="dcterms:W3CDTF">2022-05-18T12:58:25Z</dcterms:created>
  <dcterms:modified xsi:type="dcterms:W3CDTF">2022-05-18T12:58:31Z</dcterms:modified>
</cp:coreProperties>
</file>