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anace svahu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01 - Sanace svahu'!$C$90:$K$216</definedName>
    <definedName name="_xlnm.Print_Area" localSheetId="1">'SO 01 - Sanace svahu'!$C$4:$J$39,'SO 01 - Sanace svahu'!$C$45:$J$72,'SO 01 - Sanace svahu'!$C$78:$K$216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Sanace svahu'!$90:$90</definedName>
  </definedNames>
  <calcPr fullCalcOnLoad="1"/>
</workbook>
</file>

<file path=xl/sharedStrings.xml><?xml version="1.0" encoding="utf-8"?>
<sst xmlns="http://schemas.openxmlformats.org/spreadsheetml/2006/main" count="1664" uniqueCount="514">
  <si>
    <t>Export Komplet</t>
  </si>
  <si>
    <t>VZ</t>
  </si>
  <si>
    <t>2.0</t>
  </si>
  <si>
    <t>ZAMOK</t>
  </si>
  <si>
    <t>False</t>
  </si>
  <si>
    <t>{807c0e37-2930-4e9b-b057-d66c1c54b9c2}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</si>
  <si>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</si>
  <si>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</si>
  <si>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</si>
  <si>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</si>
  <si>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</si>
  <si>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</si>
  <si>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</si>
  <si>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</si>
  <si>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220525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</si>
  <si>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</si>
  <si>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</si>
  <si>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Sanace strmého svahu, Chrudim – Na Kopanici</t>
  </si>
  <si>
    <t>KSO:</t>
  </si>
  <si>
    <t/>
  </si>
  <si>
    <t>CC-CZ:</t>
  </si>
  <si>
    <t>Místo:</t>
  </si>
  <si>
    <t>ul. Na Kopanici, Chrudim</t>
  </si>
  <si>
    <t>Datum:</t>
  </si>
  <si>
    <t>25. 5. 2022</t>
  </si>
  <si>
    <t>Zadavatel:</t>
  </si>
  <si>
    <t>IČ:</t>
  </si>
  <si>
    <t>Město Chrudim</t>
  </si>
  <si>
    <t>DIČ:</t>
  </si>
  <si>
    <t>Uchazeč:</t>
  </si>
  <si>
    <t>Vyplň údaj</t>
  </si>
  <si>
    <t>Projektant:</t>
  </si>
  <si>
    <t>Progeocont - Ing. Ladislav Terš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</si>
  <si>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</si>
  <si>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</si>
  <si>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</si>
  <si>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</si>
  <si>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</si>
  <si>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</si>
  <si>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</si>
  <si>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</si>
  <si>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</si>
  <si>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</si>
  <si>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</si>
  <si>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</si>
  <si>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</si>
  <si>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</si>
  <si>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</si>
  <si>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</si>
  <si>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</si>
  <si>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</si>
  <si>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</si>
  <si>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</si>
  <si>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</si>
  <si>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</si>
  <si>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</si>
  <si>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</si>
  <si>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</si>
  <si>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</si>
  <si>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</si>
  <si>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</si>
  <si>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</si>
  <si>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</si>
  <si>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</si>
  <si>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</si>
  <si>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</si>
  <si>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</si>
  <si>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</si>
  <si>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</si>
  <si>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</si>
  <si>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</si>
  <si>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</si>
  <si>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</si>
  <si>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</si>
  <si>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</si>
  <si>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</si>
  <si>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</si>
  <si>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</si>
  <si>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Sanace svahu</t>
  </si>
  <si>
    <t>STA</t>
  </si>
  <si>
    <t>1</t>
  </si>
  <si>
    <t>{c95b022a-d97e-412c-8987-4e2c54a694e3}</t>
  </si>
  <si>
    <t>2</t>
  </si>
  <si>
    <t>KRYCÍ LIST SOUPISU PRACÍ</t>
  </si>
  <si>
    <t>Objekt:</t>
  </si>
  <si>
    <t>SO 01 - Sanace svahu</t>
  </si>
  <si>
    <t>Není-li ve výkazech výměr uvedeno jinak, výměry byly digitálně odečteny z DWG souborů, resp. dopočteny z příčného řezu.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</si>
  <si>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</si>
  <si>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</si>
  <si>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</si>
  <si>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</si>
  <si>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</si>
  <si>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</si>
  <si>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</si>
  <si>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</si>
  <si>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</si>
  <si>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</si>
  <si>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</si>
  <si>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</si>
  <si>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</si>
  <si>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</si>
  <si>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</si>
  <si>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</si>
  <si>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</si>
  <si>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</si>
  <si>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</si>
  <si>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</si>
  <si>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</si>
  <si>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</si>
  <si>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</si>
  <si>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</si>
  <si>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</si>
  <si>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</si>
  <si>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</si>
  <si>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</si>
  <si>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</si>
  <si>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</si>
  <si>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</si>
  <si>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</si>
  <si>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</si>
  <si>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</si>
  <si>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112106002</t>
  </si>
  <si>
    <t>Probírky porostů se zpracováním na kmeny s přibližováním hmoty do 50 m</t>
  </si>
  <si>
    <t>plm</t>
  </si>
  <si>
    <t>CS ÚRS 2022 01</t>
  </si>
  <si>
    <t>4</t>
  </si>
  <si>
    <t>1948290874</t>
  </si>
  <si>
    <t>PP</t>
  </si>
  <si>
    <t>Probírky břehových porostů, ochranných lesních pásů a porostů LTM se zpracováním dřevní hmoty na kmeny v celých délkách nebo výřezy s přibližováním hmoty do 50 m</t>
  </si>
  <si>
    <t>Online PSC</t>
  </si>
  <si>
    <t>https://podminky.urs.cz/item/CS_URS_2022_01/112106002</t>
  </si>
  <si>
    <t>P</t>
  </si>
  <si>
    <t>Poznámka k položce:
vyvrácené, uschlé stromy, keře, opadané větve ; vč. likvidace dřevní hmoty dle dispozic zhotovitele</t>
  </si>
  <si>
    <t>VV</t>
  </si>
  <si>
    <t>"odstranění polomů z celé plochy řešené lokality - odb. odhad" 5,0</t>
  </si>
  <si>
    <t>112211201</t>
  </si>
  <si>
    <t>Odřezání pařezů D přes 100 do 300 mm</t>
  </si>
  <si>
    <t>kus</t>
  </si>
  <si>
    <t>1712092736</t>
  </si>
  <si>
    <t>Odřezání nebo odsekání pařezů v úrovni přilehlého území s vykopávkou potřebného pracovního prostoru a s jeho zahrnutím výkopkem pro všechny sklony území, průměru přes 100 do 300 mm</t>
  </si>
  <si>
    <t>https://podminky.urs.cz/item/CS_URS_2022_01/112211201</t>
  </si>
  <si>
    <t>Poznámka k položce:
vč. likvidace dřevní hmoty dle dispozic zhotovitele</t>
  </si>
  <si>
    <t>"odstranění pařezů z celé plochy řešené lokality (vývraty i pevné kořeny) - odb. odhad" 30</t>
  </si>
  <si>
    <t>3</t>
  </si>
  <si>
    <t>122111101</t>
  </si>
  <si>
    <t>Odkopávky a prokopávky v hornině třídy těžitelnosti I, skupiny 1 a 2 ručně</t>
  </si>
  <si>
    <t>m3</t>
  </si>
  <si>
    <t>1266250522</t>
  </si>
  <si>
    <t>Odkopávky a prokopávky ručně zapažené i nezapažené v hornině třídy těžitelnosti I skupiny 1 a 2</t>
  </si>
  <si>
    <t>https://podminky.urs.cz/item/CS_URS_2022_01/122111101</t>
  </si>
  <si>
    <t>Poznámka k položce:
zemina, opad slínovce charakteru štěrku</t>
  </si>
  <si>
    <t>"očištění / výkop na rubu zárubních zdí v prům. množství 0,5m3/mb" 65*0,5</t>
  </si>
  <si>
    <t>131111323-1</t>
  </si>
  <si>
    <t>Vrtání pro záporové pažení D přes 200 do 300 mm ručně s mechanickým vrtákem</t>
  </si>
  <si>
    <t>m</t>
  </si>
  <si>
    <t>-1910838054</t>
  </si>
  <si>
    <t>Poznámka k položce:
v těžko přístupném terénu, prudký svah</t>
  </si>
  <si>
    <t>"vývrt DN 250mm pro ocelové zápory, hl. 1,5m" 7*1,5</t>
  </si>
  <si>
    <t>5</t>
  </si>
  <si>
    <t>151711111</t>
  </si>
  <si>
    <t>Osazení zápor ocelových dl do 8 m</t>
  </si>
  <si>
    <t>-271797617</t>
  </si>
  <si>
    <t>Osazení ocelových zápor pro pažení hloubených vykopávek do předem provedených vrtů se zabetonováním spodního konce, s případným obsypem zápory pískem délky od 0 do 8 m</t>
  </si>
  <si>
    <t>https://podminky.urs.cz/item/CS_URS_2022_01/151711111</t>
  </si>
  <si>
    <t>Poznámka k položce:
s obetonováním kořenů HE120B betonem C25/30 n XF2</t>
  </si>
  <si>
    <t>"zápory HE 120B, dl. 2,7 m" 7*2,7</t>
  </si>
  <si>
    <t>6</t>
  </si>
  <si>
    <t>M</t>
  </si>
  <si>
    <t>13010972</t>
  </si>
  <si>
    <t>ocel profilová jakost S235JR (11 375) průřez HEB 120</t>
  </si>
  <si>
    <t>t</t>
  </si>
  <si>
    <t>8</t>
  </si>
  <si>
    <t>-1241280445</t>
  </si>
  <si>
    <t>18,9*0,0267 'Přepočtené koeficientem množství</t>
  </si>
  <si>
    <t>7</t>
  </si>
  <si>
    <t>151721111</t>
  </si>
  <si>
    <t>Zřízení pažení do ocelových zápor hl výkopu do 4 m s jeho následným odstraněním</t>
  </si>
  <si>
    <t>m2</t>
  </si>
  <si>
    <t>-1322163112</t>
  </si>
  <si>
    <t>Pažení do ocelových zápor bez ohledu na druh pažin, s odstraněním pažení, hloubky výkopu do 4 m</t>
  </si>
  <si>
    <t>https://podminky.urs.cz/item/CS_URS_2022_01/151721111</t>
  </si>
  <si>
    <t>"zápory HE 120B, dl. 2,7 m - výplň (trvalá, bez následného odstranění) - dřevěná kulatina DN 80-90 mm" 1,2*1,43*6</t>
  </si>
  <si>
    <t>155131313</t>
  </si>
  <si>
    <t>Zřízení protierozního zpevnění svahů geomříží, georohoží sklonu přes 1:1 včetně kotvení</t>
  </si>
  <si>
    <t>151147010</t>
  </si>
  <si>
    <t>Zřízení protierozního zpevnění svahů geomříží nebo georohoží včetně plošného kotvení ocelovými skobami, ve sklonu přes 1:1</t>
  </si>
  <si>
    <t>https://podminky.urs.cz/item/CS_URS_2022_01/155131313</t>
  </si>
  <si>
    <t>Poznámka k položce:
včetně fixačních trnů roxor R10 tvaru "J", popř. "U" v rastru dle produktového manuálu vybraného dodavatele výrobku</t>
  </si>
  <si>
    <t>"separačně-filtrační geotextílie (min.) 200 g/m2 v prům. množství 4,25 m2/mb zdí" 65*4,25</t>
  </si>
  <si>
    <t>"protierozní biodegradační rohož, (min.) 700 g/m2" 150,0</t>
  </si>
  <si>
    <t>9</t>
  </si>
  <si>
    <t>69311228</t>
  </si>
  <si>
    <t>geotextilie netkaná separační, ochranná, filtrační, drenážní PES 250g/m2</t>
  </si>
  <si>
    <t>2017864124</t>
  </si>
  <si>
    <t>276,25*1,15 'Přepočtené koeficientem množství</t>
  </si>
  <si>
    <t>10</t>
  </si>
  <si>
    <t>69321121</t>
  </si>
  <si>
    <t>georohož protierozní</t>
  </si>
  <si>
    <t>-1941713886</t>
  </si>
  <si>
    <t>150*1,15 'Přepočtené koeficientem množství</t>
  </si>
  <si>
    <t>11</t>
  </si>
  <si>
    <t>162751117-1</t>
  </si>
  <si>
    <t>Vodorovné přemístění výkopku/sypaniny z horniny třídy těžitelnosti I, skupiny 1 až 3 na recyklační středisko nebo skládku dle dodavatele stavby včetně uložení</t>
  </si>
  <si>
    <t>-1276486441</t>
  </si>
  <si>
    <t>Vodorovné přemístění výkopku nebo sypaniny po suchu na obvyklém dopravním prostředku, bez naložení výkopku, z horniny třídy těžitelnosti I skupiny 1 až 3 na recyklační středisko nebo skládku dle dodavatele stavby včetně uložení</t>
  </si>
  <si>
    <t>"odkopávky - očištění svahu" 32,5</t>
  </si>
  <si>
    <t>12</t>
  </si>
  <si>
    <t>171201231</t>
  </si>
  <si>
    <t>Poplatek za uložení zeminy a kamení na recyklační skládce (skládkovné) kód odpadu 17 05 04</t>
  </si>
  <si>
    <t>-1316804839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</si>
  <si>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</si>
  <si>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</si>
  <si>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32,5*1,8 'Přepočtené koeficientem množství</t>
  </si>
  <si>
    <t>13</t>
  </si>
  <si>
    <t>182111121</t>
  </si>
  <si>
    <t>Svahování v zářezech v hornině třídy těžitelnosti I skupiny 1 až 2 ručně</t>
  </si>
  <si>
    <t>1557915715</t>
  </si>
  <si>
    <t>Svahování trvalých svahů do projektovaných profilů ručně s potřebným přemístěním výkopku při svahování v zářezech v hornině třídy těžitelnosti I skupiny 1 až 2</t>
  </si>
  <si>
    <t>https://podminky.urs.cz/item/CS_URS_2022_01/182111121</t>
  </si>
  <si>
    <t>"příprava podkladu - urovnání terénu pro -"</t>
  </si>
  <si>
    <t>" - separačně-filtrační geotextílie v prům. množství 4,25 m2/mb zdí" 65*4,25</t>
  </si>
  <si>
    <t>" - protierozní biodegradační rohož" 150,0</t>
  </si>
  <si>
    <t>Zakládání</t>
  </si>
  <si>
    <t>14</t>
  </si>
  <si>
    <t>211521111</t>
  </si>
  <si>
    <t>Výplň odvodňovacích žeber nebo trativodů kamenivem hrubým drceným frakce 63 až 125 mm</t>
  </si>
  <si>
    <t>1038623739</t>
  </si>
  <si>
    <t>Výplň kamenivem do rýh odvodňovacích žeber nebo trativodů bez zhutnění, s úpravou povrchu výplně kamenivem hrubým drceným frakce 63 až 125 mm</t>
  </si>
  <si>
    <t>https://podminky.urs.cz/item/CS_URS_2022_01/211521111</t>
  </si>
  <si>
    <t>"vyplnění volného prostoru za rubem zdí, frakce 63/125 v prům. množství 1,65 m3/mb" 65*1,65</t>
  </si>
  <si>
    <t>212755214</t>
  </si>
  <si>
    <t>Trativody z drenážních trubek plastových flexibilních D 100 mm bez lože</t>
  </si>
  <si>
    <t>238522442</t>
  </si>
  <si>
    <t>Trativody bez lože z drenážních trubek plastových flexibilních D 100 mm</t>
  </si>
  <si>
    <t>https://podminky.urs.cz/item/CS_URS_2022_01/212755214</t>
  </si>
  <si>
    <t>"drenáž DN 100 s vyvedením za hranami stáv. zdí" 45,0</t>
  </si>
  <si>
    <t>Vodorovné konstrukce</t>
  </si>
  <si>
    <t>16</t>
  </si>
  <si>
    <t>466985111-1</t>
  </si>
  <si>
    <t>Haťový stupeň 1 hať z kulatiny DN min. 100mm</t>
  </si>
  <si>
    <t>2129604045</t>
  </si>
  <si>
    <t>Válec haťový 1 hať z kulatiny DN min. 100mm</t>
  </si>
  <si>
    <t>Poznámka k položce:
včetně fixačních kolíků, popř. roxorů</t>
  </si>
  <si>
    <t>"haťové stupně - dřevěná kulatina DN100" 7 + 9,5 + 11,5 + 9 + 6,5 + 5 + 5</t>
  </si>
  <si>
    <t>Úpravy povrchů, podlahy a osazování výplní</t>
  </si>
  <si>
    <t>17</t>
  </si>
  <si>
    <t>628613221-1</t>
  </si>
  <si>
    <t>Protikorozní ochrana HE 120B žárovým zinkováním a nátěrem</t>
  </si>
  <si>
    <t>1991727968</t>
  </si>
  <si>
    <t>Poznámka k položce:
nátěr - RAL dle výběru investora</t>
  </si>
  <si>
    <t>"zápory HE 120B, dl. 2,7 m - PKO" 7*2,7</t>
  </si>
  <si>
    <t>Ostatní konstrukce a práce, bourání</t>
  </si>
  <si>
    <t>18</t>
  </si>
  <si>
    <t>977151118</t>
  </si>
  <si>
    <t>Jádrové vrty diamantovými korunkami do stavebních materiálů D přes 90 do 100 mm</t>
  </si>
  <si>
    <t>737062346</t>
  </si>
  <si>
    <t>Jádrové vrty diamantovými korunkami do stavebních materiálů (železobetonu, betonu, cihel, obkladů, dlažeb, kamene) průměru přes 90 do 100 mm</t>
  </si>
  <si>
    <t>https://podminky.urs.cz/item/CS_URS_2022_01/977151118</t>
  </si>
  <si>
    <t>Poznámka k položce:
vč. likvidace vývrtu (malé množství)</t>
  </si>
  <si>
    <t>"jádrový vrt DN100 odvodnění stáv. zdí (odb. odhad 0,5m - délka dle skutečnosti)" 11*0,5</t>
  </si>
  <si>
    <t>998</t>
  </si>
  <si>
    <t>Přesun hmot</t>
  </si>
  <si>
    <t>19</t>
  </si>
  <si>
    <t>998153211</t>
  </si>
  <si>
    <t>Přesun hmot ruční pro samostatné zdi a valy zděné nebo betonové monolitické v do 12 m</t>
  </si>
  <si>
    <t>6494246</t>
  </si>
  <si>
    <t>Přesun hmot ruční pro zdi a valy samostatné se svislou nosnou konstrukcí zděnou nebo monolitickou betonovou vodorovná dopravní vzdálenost do 50 m, pro zdi výšky do 12 m</t>
  </si>
  <si>
    <t>https://podminky.urs.cz/item/CS_URS_2022_01/998153211</t>
  </si>
  <si>
    <t>PSV</t>
  </si>
  <si>
    <t>Práce a dodávky PSV</t>
  </si>
  <si>
    <t>711</t>
  </si>
  <si>
    <t>Izolace proti vodě, vlhkosti a plynům</t>
  </si>
  <si>
    <t>20</t>
  </si>
  <si>
    <t>711161215</t>
  </si>
  <si>
    <t>Izolace proti zemní vlhkosti nopovou fólií svislá, nopek v 20,0 mm, tl do 1,0 mm</t>
  </si>
  <si>
    <t>1237928939</t>
  </si>
  <si>
    <t>Izolace proti zemní vlhkosti a beztlakové vodě nopovými fóliemi na ploše svislé S vrstva ochranná, odvětrávací a drenážní výška nopku 20,0 mm, tl. fólie do 1,0 mm</t>
  </si>
  <si>
    <t>https://podminky.urs.cz/item/CS_URS_2022_01/711161215</t>
  </si>
  <si>
    <t>"nopová fólie na rubu zdí" 150+29</t>
  </si>
  <si>
    <t>998711101</t>
  </si>
  <si>
    <t>Přesun hmot tonážní pro izolace proti vodě, vlhkosti a plynům v objektech v do 6 m</t>
  </si>
  <si>
    <t>395970571</t>
  </si>
  <si>
    <t>Přesun hmot pro izolace proti vodě, vlhkosti a plynům stanovený z hmotnosti přesunovaného materiálu vodorovná dopravní vzdálenost do 50 m v objektech výšky do 6 m</t>
  </si>
  <si>
    <t>https://podminky.urs.cz/item/CS_URS_2022_01/998711101</t>
  </si>
  <si>
    <t>VRN</t>
  </si>
  <si>
    <t>Vedlejší rozpočtové náklady</t>
  </si>
  <si>
    <t>VRN1</t>
  </si>
  <si>
    <t>Průzkumné, geodetické a projektové práce</t>
  </si>
  <si>
    <t>22</t>
  </si>
  <si>
    <t>011002000</t>
  </si>
  <si>
    <t>Průzkumné práce</t>
  </si>
  <si>
    <t>kpl</t>
  </si>
  <si>
    <t>1024</t>
  </si>
  <si>
    <t>-1784468220</t>
  </si>
  <si>
    <t>https://podminky.urs.cz/item/CS_URS_2022_01/011002000</t>
  </si>
  <si>
    <t>Poznámka k položce:
dodatečný průzkum po provedení očištění povrchu svahu / sesuvu</t>
  </si>
  <si>
    <t>23</t>
  </si>
  <si>
    <t>013254000</t>
  </si>
  <si>
    <t>Dokumentace skutečného provedení stavby</t>
  </si>
  <si>
    <t>-410093831</t>
  </si>
  <si>
    <t>https://podminky.urs.cz/item/CS_URS_2022_01/013254000</t>
  </si>
  <si>
    <t>Poznámka k položce:
vč. zaměření</t>
  </si>
  <si>
    <t>24</t>
  </si>
  <si>
    <t>013274000</t>
  </si>
  <si>
    <t>Pasportizace objektu před započetím prací</t>
  </si>
  <si>
    <t>-1880613017</t>
  </si>
  <si>
    <t>https://podminky.urs.cz/item/CS_URS_2022_01/013274000</t>
  </si>
  <si>
    <t>Poznámka k položce:
objekty č.p. 79, 82, 240 a 242</t>
  </si>
  <si>
    <t>25</t>
  </si>
  <si>
    <t>013284000</t>
  </si>
  <si>
    <t>Pasportizace objektu po provedení prací</t>
  </si>
  <si>
    <t>-370919283</t>
  </si>
  <si>
    <t>https://podminky.urs.cz/item/CS_URS_2022_01/013284000</t>
  </si>
  <si>
    <t>Poznámka k položce:
objekty č.p. 79, 82, 240 a 242 (vč. vyhodnocení)</t>
  </si>
  <si>
    <t>VRN6</t>
  </si>
  <si>
    <t>Územní vlivy</t>
  </si>
  <si>
    <t>26</t>
  </si>
  <si>
    <t>063002000</t>
  </si>
  <si>
    <t>Práce na těžce přístupných místech</t>
  </si>
  <si>
    <t>-1983012</t>
  </si>
  <si>
    <t>https://podminky.urs.cz/item/CS_URS_2022_01/063002000</t>
  </si>
  <si>
    <t>Poznámka k položce:
vč. zajištění BOZP na staveništi</t>
  </si>
  <si>
    <t>27</t>
  </si>
  <si>
    <t>065002000</t>
  </si>
  <si>
    <t>Mimostaveništní doprava materiálů</t>
  </si>
  <si>
    <t>-2068525816</t>
  </si>
  <si>
    <t>https://podminky.urs.cz/item/CS_URS_2022_01/065002000</t>
  </si>
  <si>
    <t>Poznámka k položce:
ruční vodorovné i svislé přesuny, doprava materiálu mezi domy, ve velmi strmém terénu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</si>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</sst>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2106002" TargetMode="External" /><Relationship Id="rId2" Type="http://schemas.openxmlformats.org/officeDocument/2006/relationships/hyperlink" Target="https://podminky.urs.cz/item/CS_URS_2022_01/112211201" TargetMode="External" /><Relationship Id="rId3" Type="http://schemas.openxmlformats.org/officeDocument/2006/relationships/hyperlink" Target="https://podminky.urs.cz/item/CS_URS_2022_01/122111101" TargetMode="External" /><Relationship Id="rId4" Type="http://schemas.openxmlformats.org/officeDocument/2006/relationships/hyperlink" Target="https://podminky.urs.cz/item/CS_URS_2022_01/151711111" TargetMode="External" /><Relationship Id="rId5" Type="http://schemas.openxmlformats.org/officeDocument/2006/relationships/hyperlink" Target="https://podminky.urs.cz/item/CS_URS_2022_01/151721111" TargetMode="External" /><Relationship Id="rId6" Type="http://schemas.openxmlformats.org/officeDocument/2006/relationships/hyperlink" Target="https://podminky.urs.cz/item/CS_URS_2022_01/155131313" TargetMode="External" /><Relationship Id="rId7" Type="http://schemas.openxmlformats.org/officeDocument/2006/relationships/hyperlink" Target="https://podminky.urs.cz/item/CS_URS_2022_01/171201231" TargetMode="External" /><Relationship Id="rId8" Type="http://schemas.openxmlformats.org/officeDocument/2006/relationships/hyperlink" Target="https://podminky.urs.cz/item/CS_URS_2022_01/182111121" TargetMode="External" /><Relationship Id="rId9" Type="http://schemas.openxmlformats.org/officeDocument/2006/relationships/hyperlink" Target="https://podminky.urs.cz/item/CS_URS_2022_01/211521111" TargetMode="External" /><Relationship Id="rId10" Type="http://schemas.openxmlformats.org/officeDocument/2006/relationships/hyperlink" Target="https://podminky.urs.cz/item/CS_URS_2022_01/212755214" TargetMode="External" /><Relationship Id="rId11" Type="http://schemas.openxmlformats.org/officeDocument/2006/relationships/hyperlink" Target="https://podminky.urs.cz/item/CS_URS_2022_01/977151118" TargetMode="External" /><Relationship Id="rId12" Type="http://schemas.openxmlformats.org/officeDocument/2006/relationships/hyperlink" Target="https://podminky.urs.cz/item/CS_URS_2022_01/998153211" TargetMode="External" /><Relationship Id="rId13" Type="http://schemas.openxmlformats.org/officeDocument/2006/relationships/hyperlink" Target="https://podminky.urs.cz/item/CS_URS_2022_01/711161215" TargetMode="External" /><Relationship Id="rId14" Type="http://schemas.openxmlformats.org/officeDocument/2006/relationships/hyperlink" Target="https://podminky.urs.cz/item/CS_URS_2022_01/998711101" TargetMode="External" /><Relationship Id="rId15" Type="http://schemas.openxmlformats.org/officeDocument/2006/relationships/hyperlink" Target="https://podminky.urs.cz/item/CS_URS_2022_01/011002000" TargetMode="External" /><Relationship Id="rId16" Type="http://schemas.openxmlformats.org/officeDocument/2006/relationships/hyperlink" Target="https://podminky.urs.cz/item/CS_URS_2022_01/013254000" TargetMode="External" /><Relationship Id="rId17" Type="http://schemas.openxmlformats.org/officeDocument/2006/relationships/hyperlink" Target="https://podminky.urs.cz/item/CS_URS_2022_01/013274000" TargetMode="External" /><Relationship Id="rId18" Type="http://schemas.openxmlformats.org/officeDocument/2006/relationships/hyperlink" Target="https://podminky.urs.cz/item/CS_URS_2022_01/013284000" TargetMode="External" /><Relationship Id="rId19" Type="http://schemas.openxmlformats.org/officeDocument/2006/relationships/hyperlink" Target="https://podminky.urs.cz/item/CS_URS_2022_01/063002000" TargetMode="External" /><Relationship Id="rId20" Type="http://schemas.openxmlformats.org/officeDocument/2006/relationships/hyperlink" Target="https://podminky.urs.cz/item/CS_URS_2022_01/065002000" TargetMode="External" /><Relationship Id="rId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220525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Sanace strmého svahu, Chrudim – Na Kopanici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ul. Na Kopanici, Chrudim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25. 5. 2022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Chrudim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Progeocont - Ing. Ladislav Terš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01 - Sanace svahu'!J30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01 - Sanace svahu'!P91</f>
        <v>0</v>
      </c>
      <c r="AV55" s="120">
        <f>'SO 01 - Sanace svahu'!J33</f>
        <v>0</v>
      </c>
      <c r="AW55" s="120">
        <f>'SO 01 - Sanace svahu'!J34</f>
        <v>0</v>
      </c>
      <c r="AX55" s="120">
        <f>'SO 01 - Sanace svahu'!J35</f>
        <v>0</v>
      </c>
      <c r="AY55" s="120">
        <f>'SO 01 - Sanace svahu'!J36</f>
        <v>0</v>
      </c>
      <c r="AZ55" s="120">
        <f>'SO 01 - Sanace svahu'!F33</f>
        <v>0</v>
      </c>
      <c r="BA55" s="120">
        <f>'SO 01 - Sanace svahu'!F34</f>
        <v>0</v>
      </c>
      <c r="BB55" s="120">
        <f>'SO 01 - Sanace svahu'!F35</f>
        <v>0</v>
      </c>
      <c r="BC55" s="120">
        <f>'SO 01 - Sanace svahu'!F36</f>
        <v>0</v>
      </c>
      <c r="BD55" s="122">
        <f>'SO 01 - Sanace svahu'!F37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01 - Sanace svah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82</v>
      </c>
    </row>
    <row r="4" spans="2:46" s="1" customFormat="1" ht="24.95" customHeight="1">
      <c r="B4" s="20"/>
      <c r="D4" s="126" t="s">
        <v>83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6.5" customHeight="1">
      <c r="B7" s="20"/>
      <c r="E7" s="129" t="str">
        <f>'Rekapitulace stavby'!K6</f>
        <v>Sanace strmého svahu, Chrudim – Na Kopanici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84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1" t="s">
        <v>85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25. 5. 2022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">
        <v>19</v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">
        <v>32</v>
      </c>
      <c r="F21" s="38"/>
      <c r="G21" s="38"/>
      <c r="H21" s="38"/>
      <c r="I21" s="128" t="s">
        <v>28</v>
      </c>
      <c r="J21" s="132" t="s">
        <v>19</v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tr">
        <f>IF('Rekapitulace stavby'!AN19="","",'Rekapitulace stavby'!AN19)</f>
        <v/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tr">
        <f>IF('Rekapitulace stavby'!E20="","",'Rekapitulace stavby'!E20)</f>
        <v xml:space="preserve"> </v>
      </c>
      <c r="F24" s="38"/>
      <c r="G24" s="38"/>
      <c r="H24" s="38"/>
      <c r="I24" s="128" t="s">
        <v>28</v>
      </c>
      <c r="J24" s="132" t="str">
        <f>IF('Rekapitulace stavby'!AN20="","",'Rekapitulace stavby'!AN20)</f>
        <v/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36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23.25" customHeight="1">
      <c r="A27" s="134"/>
      <c r="B27" s="135"/>
      <c r="C27" s="134"/>
      <c r="D27" s="134"/>
      <c r="E27" s="136" t="s">
        <v>86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38</v>
      </c>
      <c r="E30" s="38"/>
      <c r="F30" s="38"/>
      <c r="G30" s="38"/>
      <c r="H30" s="38"/>
      <c r="I30" s="38"/>
      <c r="J30" s="140">
        <f>ROUND(J91,2)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40</v>
      </c>
      <c r="G32" s="38"/>
      <c r="H32" s="38"/>
      <c r="I32" s="141" t="s">
        <v>39</v>
      </c>
      <c r="J32" s="141" t="s">
        <v>41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42</v>
      </c>
      <c r="E33" s="128" t="s">
        <v>43</v>
      </c>
      <c r="F33" s="143">
        <f>ROUND((SUM(BE91:BE216)),2)</f>
        <v>0</v>
      </c>
      <c r="G33" s="38"/>
      <c r="H33" s="38"/>
      <c r="I33" s="144">
        <v>0.21</v>
      </c>
      <c r="J33" s="143">
        <f>ROUND(((SUM(BE91:BE216))*I33),2)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44</v>
      </c>
      <c r="F34" s="143">
        <f>ROUND((SUM(BF91:BF216)),2)</f>
        <v>0</v>
      </c>
      <c r="G34" s="38"/>
      <c r="H34" s="38"/>
      <c r="I34" s="144">
        <v>0.15</v>
      </c>
      <c r="J34" s="143">
        <f>ROUND(((SUM(BF91:BF216))*I34),2)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45</v>
      </c>
      <c r="F35" s="143">
        <f>ROUND((SUM(BG91:BG216)),2)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46</v>
      </c>
      <c r="F36" s="143">
        <f>ROUND((SUM(BH91:BH216)),2)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47</v>
      </c>
      <c r="F37" s="143">
        <f>ROUND((SUM(BI91:BI216)),2)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48</v>
      </c>
      <c r="E39" s="147"/>
      <c r="F39" s="147"/>
      <c r="G39" s="148" t="s">
        <v>49</v>
      </c>
      <c r="H39" s="149" t="s">
        <v>50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87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6" t="str">
        <f>E7</f>
        <v>Sanace strmého svahu, Chrudim – Na Kopanici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84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01 - Sanace svahu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ul. Na Kopanici, Chrudim</v>
      </c>
      <c r="G52" s="40"/>
      <c r="H52" s="40"/>
      <c r="I52" s="32" t="s">
        <v>23</v>
      </c>
      <c r="J52" s="72" t="str">
        <f>IF(J12="","",J12)</f>
        <v>25. 5. 2022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Chrudim</v>
      </c>
      <c r="G54" s="40"/>
      <c r="H54" s="40"/>
      <c r="I54" s="32" t="s">
        <v>31</v>
      </c>
      <c r="J54" s="36" t="str">
        <f>E21</f>
        <v>Progeocont - Ing. Ladislav Terš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88</v>
      </c>
      <c r="D57" s="158"/>
      <c r="E57" s="158"/>
      <c r="F57" s="158"/>
      <c r="G57" s="158"/>
      <c r="H57" s="158"/>
      <c r="I57" s="158"/>
      <c r="J57" s="159" t="s">
        <v>89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70</v>
      </c>
      <c r="D59" s="40"/>
      <c r="E59" s="40"/>
      <c r="F59" s="40"/>
      <c r="G59" s="40"/>
      <c r="H59" s="40"/>
      <c r="I59" s="40"/>
      <c r="J59" s="102">
        <f>J91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90</v>
      </c>
    </row>
    <row r="60" spans="1:31" s="9" customFormat="1" ht="24.95" customHeight="1">
      <c r="A60" s="9"/>
      <c r="B60" s="161"/>
      <c r="C60" s="162"/>
      <c r="D60" s="163" t="s">
        <v>91</v>
      </c>
      <c r="E60" s="164"/>
      <c r="F60" s="164"/>
      <c r="G60" s="164"/>
      <c r="H60" s="164"/>
      <c r="I60" s="164"/>
      <c r="J60" s="165">
        <f>J92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92</v>
      </c>
      <c r="E61" s="170"/>
      <c r="F61" s="170"/>
      <c r="G61" s="170"/>
      <c r="H61" s="170"/>
      <c r="I61" s="170"/>
      <c r="J61" s="171">
        <f>J93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93</v>
      </c>
      <c r="E62" s="170"/>
      <c r="F62" s="170"/>
      <c r="G62" s="170"/>
      <c r="H62" s="170"/>
      <c r="I62" s="170"/>
      <c r="J62" s="171">
        <f>J152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94</v>
      </c>
      <c r="E63" s="170"/>
      <c r="F63" s="170"/>
      <c r="G63" s="170"/>
      <c r="H63" s="170"/>
      <c r="I63" s="170"/>
      <c r="J63" s="171">
        <f>J161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95</v>
      </c>
      <c r="E64" s="170"/>
      <c r="F64" s="170"/>
      <c r="G64" s="170"/>
      <c r="H64" s="170"/>
      <c r="I64" s="170"/>
      <c r="J64" s="171">
        <f>J166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7"/>
      <c r="C65" s="168"/>
      <c r="D65" s="169" t="s">
        <v>96</v>
      </c>
      <c r="E65" s="170"/>
      <c r="F65" s="170"/>
      <c r="G65" s="170"/>
      <c r="H65" s="170"/>
      <c r="I65" s="170"/>
      <c r="J65" s="171">
        <f>J171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7"/>
      <c r="C66" s="168"/>
      <c r="D66" s="169" t="s">
        <v>97</v>
      </c>
      <c r="E66" s="170"/>
      <c r="F66" s="170"/>
      <c r="G66" s="170"/>
      <c r="H66" s="170"/>
      <c r="I66" s="170"/>
      <c r="J66" s="171">
        <f>J177</f>
        <v>0</v>
      </c>
      <c r="K66" s="168"/>
      <c r="L66" s="17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1"/>
      <c r="C67" s="162"/>
      <c r="D67" s="163" t="s">
        <v>98</v>
      </c>
      <c r="E67" s="164"/>
      <c r="F67" s="164"/>
      <c r="G67" s="164"/>
      <c r="H67" s="164"/>
      <c r="I67" s="164"/>
      <c r="J67" s="165">
        <f>J181</f>
        <v>0</v>
      </c>
      <c r="K67" s="162"/>
      <c r="L67" s="166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67"/>
      <c r="C68" s="168"/>
      <c r="D68" s="169" t="s">
        <v>99</v>
      </c>
      <c r="E68" s="170"/>
      <c r="F68" s="170"/>
      <c r="G68" s="170"/>
      <c r="H68" s="170"/>
      <c r="I68" s="170"/>
      <c r="J68" s="171">
        <f>J182</f>
        <v>0</v>
      </c>
      <c r="K68" s="168"/>
      <c r="L68" s="17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1"/>
      <c r="C69" s="162"/>
      <c r="D69" s="163" t="s">
        <v>100</v>
      </c>
      <c r="E69" s="164"/>
      <c r="F69" s="164"/>
      <c r="G69" s="164"/>
      <c r="H69" s="164"/>
      <c r="I69" s="164"/>
      <c r="J69" s="165">
        <f>J190</f>
        <v>0</v>
      </c>
      <c r="K69" s="162"/>
      <c r="L69" s="166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67"/>
      <c r="C70" s="168"/>
      <c r="D70" s="169" t="s">
        <v>101</v>
      </c>
      <c r="E70" s="170"/>
      <c r="F70" s="170"/>
      <c r="G70" s="170"/>
      <c r="H70" s="170"/>
      <c r="I70" s="170"/>
      <c r="J70" s="171">
        <f>J191</f>
        <v>0</v>
      </c>
      <c r="K70" s="168"/>
      <c r="L70" s="17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7"/>
      <c r="C71" s="168"/>
      <c r="D71" s="169" t="s">
        <v>102</v>
      </c>
      <c r="E71" s="170"/>
      <c r="F71" s="170"/>
      <c r="G71" s="170"/>
      <c r="H71" s="170"/>
      <c r="I71" s="170"/>
      <c r="J71" s="171">
        <f>J208</f>
        <v>0</v>
      </c>
      <c r="K71" s="168"/>
      <c r="L71" s="17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103</v>
      </c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56" t="str">
        <f>E7</f>
        <v>Sanace strmého svahu, Chrudim – Na Kopanici</v>
      </c>
      <c r="F81" s="32"/>
      <c r="G81" s="32"/>
      <c r="H81" s="32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84</v>
      </c>
      <c r="D82" s="40"/>
      <c r="E82" s="40"/>
      <c r="F82" s="40"/>
      <c r="G82" s="40"/>
      <c r="H82" s="40"/>
      <c r="I82" s="40"/>
      <c r="J82" s="40"/>
      <c r="K82" s="40"/>
      <c r="L82" s="13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SO 01 - Sanace svahu</v>
      </c>
      <c r="F83" s="40"/>
      <c r="G83" s="40"/>
      <c r="H83" s="40"/>
      <c r="I83" s="40"/>
      <c r="J83" s="40"/>
      <c r="K83" s="40"/>
      <c r="L83" s="13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>ul. Na Kopanici, Chrudim</v>
      </c>
      <c r="G85" s="40"/>
      <c r="H85" s="40"/>
      <c r="I85" s="32" t="s">
        <v>23</v>
      </c>
      <c r="J85" s="72" t="str">
        <f>IF(J12="","",J12)</f>
        <v>25. 5. 2022</v>
      </c>
      <c r="K85" s="40"/>
      <c r="L85" s="13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E15</f>
        <v>Město Chrudim</v>
      </c>
      <c r="G87" s="40"/>
      <c r="H87" s="40"/>
      <c r="I87" s="32" t="s">
        <v>31</v>
      </c>
      <c r="J87" s="36" t="str">
        <f>E21</f>
        <v>Progeocont - Ing. Ladislav Terš</v>
      </c>
      <c r="K87" s="40"/>
      <c r="L87" s="13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IF(E18="","",E18)</f>
        <v>Vyplň údaj</v>
      </c>
      <c r="G88" s="40"/>
      <c r="H88" s="40"/>
      <c r="I88" s="32" t="s">
        <v>34</v>
      </c>
      <c r="J88" s="36" t="str">
        <f>E24</f>
        <v xml:space="preserve"> </v>
      </c>
      <c r="K88" s="40"/>
      <c r="L88" s="13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73"/>
      <c r="B90" s="174"/>
      <c r="C90" s="175" t="s">
        <v>104</v>
      </c>
      <c r="D90" s="176" t="s">
        <v>57</v>
      </c>
      <c r="E90" s="176" t="s">
        <v>53</v>
      </c>
      <c r="F90" s="176" t="s">
        <v>54</v>
      </c>
      <c r="G90" s="176" t="s">
        <v>105</v>
      </c>
      <c r="H90" s="176" t="s">
        <v>106</v>
      </c>
      <c r="I90" s="176" t="s">
        <v>107</v>
      </c>
      <c r="J90" s="176" t="s">
        <v>89</v>
      </c>
      <c r="K90" s="177" t="s">
        <v>108</v>
      </c>
      <c r="L90" s="178"/>
      <c r="M90" s="92" t="s">
        <v>19</v>
      </c>
      <c r="N90" s="93" t="s">
        <v>42</v>
      </c>
      <c r="O90" s="93" t="s">
        <v>109</v>
      </c>
      <c r="P90" s="93" t="s">
        <v>110</v>
      </c>
      <c r="Q90" s="93" t="s">
        <v>111</v>
      </c>
      <c r="R90" s="93" t="s">
        <v>112</v>
      </c>
      <c r="S90" s="93" t="s">
        <v>113</v>
      </c>
      <c r="T90" s="94" t="s">
        <v>114</v>
      </c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</row>
    <row r="91" spans="1:63" s="2" customFormat="1" ht="22.8" customHeight="1">
      <c r="A91" s="38"/>
      <c r="B91" s="39"/>
      <c r="C91" s="99" t="s">
        <v>115</v>
      </c>
      <c r="D91" s="40"/>
      <c r="E91" s="40"/>
      <c r="F91" s="40"/>
      <c r="G91" s="40"/>
      <c r="H91" s="40"/>
      <c r="I91" s="40"/>
      <c r="J91" s="179">
        <f>BK91</f>
        <v>0</v>
      </c>
      <c r="K91" s="40"/>
      <c r="L91" s="44"/>
      <c r="M91" s="95"/>
      <c r="N91" s="180"/>
      <c r="O91" s="96"/>
      <c r="P91" s="181">
        <f>P92+P181+P190</f>
        <v>0</v>
      </c>
      <c r="Q91" s="96"/>
      <c r="R91" s="181">
        <f>R92+R181+R190</f>
        <v>1.3398933999999998</v>
      </c>
      <c r="S91" s="96"/>
      <c r="T91" s="182">
        <f>T92+T181+T190</f>
        <v>0.0935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90</v>
      </c>
      <c r="BK91" s="183">
        <f>BK92+BK181+BK190</f>
        <v>0</v>
      </c>
    </row>
    <row r="92" spans="1:63" s="12" customFormat="1" ht="25.9" customHeight="1">
      <c r="A92" s="12"/>
      <c r="B92" s="184"/>
      <c r="C92" s="185"/>
      <c r="D92" s="186" t="s">
        <v>71</v>
      </c>
      <c r="E92" s="187" t="s">
        <v>116</v>
      </c>
      <c r="F92" s="187" t="s">
        <v>117</v>
      </c>
      <c r="G92" s="185"/>
      <c r="H92" s="185"/>
      <c r="I92" s="188"/>
      <c r="J92" s="189">
        <f>BK92</f>
        <v>0</v>
      </c>
      <c r="K92" s="185"/>
      <c r="L92" s="190"/>
      <c r="M92" s="191"/>
      <c r="N92" s="192"/>
      <c r="O92" s="192"/>
      <c r="P92" s="193">
        <f>P93+P152+P161+P166+P171+P177</f>
        <v>0</v>
      </c>
      <c r="Q92" s="192"/>
      <c r="R92" s="193">
        <f>R93+R152+R161+R166+R171+R177</f>
        <v>1.1966933999999998</v>
      </c>
      <c r="S92" s="192"/>
      <c r="T92" s="194">
        <f>T93+T152+T161+T166+T171+T177</f>
        <v>0.0935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5" t="s">
        <v>80</v>
      </c>
      <c r="AT92" s="196" t="s">
        <v>71</v>
      </c>
      <c r="AU92" s="196" t="s">
        <v>72</v>
      </c>
      <c r="AY92" s="195" t="s">
        <v>118</v>
      </c>
      <c r="BK92" s="197">
        <f>BK93+BK152+BK161+BK166+BK171+BK177</f>
        <v>0</v>
      </c>
    </row>
    <row r="93" spans="1:63" s="12" customFormat="1" ht="22.8" customHeight="1">
      <c r="A93" s="12"/>
      <c r="B93" s="184"/>
      <c r="C93" s="185"/>
      <c r="D93" s="186" t="s">
        <v>71</v>
      </c>
      <c r="E93" s="198" t="s">
        <v>80</v>
      </c>
      <c r="F93" s="198" t="s">
        <v>119</v>
      </c>
      <c r="G93" s="185"/>
      <c r="H93" s="185"/>
      <c r="I93" s="188"/>
      <c r="J93" s="199">
        <f>BK93</f>
        <v>0</v>
      </c>
      <c r="K93" s="185"/>
      <c r="L93" s="190"/>
      <c r="M93" s="191"/>
      <c r="N93" s="192"/>
      <c r="O93" s="192"/>
      <c r="P93" s="193">
        <f>SUM(P94:P151)</f>
        <v>0</v>
      </c>
      <c r="Q93" s="192"/>
      <c r="R93" s="193">
        <f>SUM(R94:R151)</f>
        <v>1.0218234</v>
      </c>
      <c r="S93" s="192"/>
      <c r="T93" s="194">
        <f>SUM(T94:T151)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5" t="s">
        <v>80</v>
      </c>
      <c r="AT93" s="196" t="s">
        <v>71</v>
      </c>
      <c r="AU93" s="196" t="s">
        <v>80</v>
      </c>
      <c r="AY93" s="195" t="s">
        <v>118</v>
      </c>
      <c r="BK93" s="197">
        <f>SUM(BK94:BK151)</f>
        <v>0</v>
      </c>
    </row>
    <row r="94" spans="1:65" s="2" customFormat="1" ht="24.15" customHeight="1">
      <c r="A94" s="38"/>
      <c r="B94" s="39"/>
      <c r="C94" s="200" t="s">
        <v>80</v>
      </c>
      <c r="D94" s="200" t="s">
        <v>120</v>
      </c>
      <c r="E94" s="201" t="s">
        <v>121</v>
      </c>
      <c r="F94" s="202" t="s">
        <v>122</v>
      </c>
      <c r="G94" s="203" t="s">
        <v>123</v>
      </c>
      <c r="H94" s="204">
        <v>5</v>
      </c>
      <c r="I94" s="205"/>
      <c r="J94" s="206">
        <f>ROUND(I94*H94,2)</f>
        <v>0</v>
      </c>
      <c r="K94" s="202" t="s">
        <v>124</v>
      </c>
      <c r="L94" s="44"/>
      <c r="M94" s="207" t="s">
        <v>19</v>
      </c>
      <c r="N94" s="208" t="s">
        <v>43</v>
      </c>
      <c r="O94" s="84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1" t="s">
        <v>125</v>
      </c>
      <c r="AT94" s="211" t="s">
        <v>120</v>
      </c>
      <c r="AU94" s="211" t="s">
        <v>82</v>
      </c>
      <c r="AY94" s="17" t="s">
        <v>118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7" t="s">
        <v>80</v>
      </c>
      <c r="BK94" s="212">
        <f>ROUND(I94*H94,2)</f>
        <v>0</v>
      </c>
      <c r="BL94" s="17" t="s">
        <v>125</v>
      </c>
      <c r="BM94" s="211" t="s">
        <v>126</v>
      </c>
    </row>
    <row r="95" spans="1:47" s="2" customFormat="1" ht="12">
      <c r="A95" s="38"/>
      <c r="B95" s="39"/>
      <c r="C95" s="40"/>
      <c r="D95" s="213" t="s">
        <v>127</v>
      </c>
      <c r="E95" s="40"/>
      <c r="F95" s="214" t="s">
        <v>128</v>
      </c>
      <c r="G95" s="40"/>
      <c r="H95" s="40"/>
      <c r="I95" s="215"/>
      <c r="J95" s="40"/>
      <c r="K95" s="40"/>
      <c r="L95" s="44"/>
      <c r="M95" s="216"/>
      <c r="N95" s="217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127</v>
      </c>
      <c r="AU95" s="17" t="s">
        <v>82</v>
      </c>
    </row>
    <row r="96" spans="1:47" s="2" customFormat="1" ht="12">
      <c r="A96" s="38"/>
      <c r="B96" s="39"/>
      <c r="C96" s="40"/>
      <c r="D96" s="218" t="s">
        <v>129</v>
      </c>
      <c r="E96" s="40"/>
      <c r="F96" s="219" t="s">
        <v>130</v>
      </c>
      <c r="G96" s="40"/>
      <c r="H96" s="40"/>
      <c r="I96" s="215"/>
      <c r="J96" s="40"/>
      <c r="K96" s="40"/>
      <c r="L96" s="44"/>
      <c r="M96" s="216"/>
      <c r="N96" s="217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129</v>
      </c>
      <c r="AU96" s="17" t="s">
        <v>82</v>
      </c>
    </row>
    <row r="97" spans="1:47" s="2" customFormat="1" ht="12">
      <c r="A97" s="38"/>
      <c r="B97" s="39"/>
      <c r="C97" s="40"/>
      <c r="D97" s="213" t="s">
        <v>131</v>
      </c>
      <c r="E97" s="40"/>
      <c r="F97" s="220" t="s">
        <v>132</v>
      </c>
      <c r="G97" s="40"/>
      <c r="H97" s="40"/>
      <c r="I97" s="215"/>
      <c r="J97" s="40"/>
      <c r="K97" s="40"/>
      <c r="L97" s="44"/>
      <c r="M97" s="216"/>
      <c r="N97" s="217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131</v>
      </c>
      <c r="AU97" s="17" t="s">
        <v>82</v>
      </c>
    </row>
    <row r="98" spans="1:51" s="13" customFormat="1" ht="12">
      <c r="A98" s="13"/>
      <c r="B98" s="221"/>
      <c r="C98" s="222"/>
      <c r="D98" s="213" t="s">
        <v>133</v>
      </c>
      <c r="E98" s="223" t="s">
        <v>19</v>
      </c>
      <c r="F98" s="224" t="s">
        <v>134</v>
      </c>
      <c r="G98" s="222"/>
      <c r="H98" s="225">
        <v>5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133</v>
      </c>
      <c r="AU98" s="231" t="s">
        <v>82</v>
      </c>
      <c r="AV98" s="13" t="s">
        <v>82</v>
      </c>
      <c r="AW98" s="13" t="s">
        <v>33</v>
      </c>
      <c r="AX98" s="13" t="s">
        <v>72</v>
      </c>
      <c r="AY98" s="231" t="s">
        <v>118</v>
      </c>
    </row>
    <row r="99" spans="1:65" s="2" customFormat="1" ht="16.5" customHeight="1">
      <c r="A99" s="38"/>
      <c r="B99" s="39"/>
      <c r="C99" s="200" t="s">
        <v>82</v>
      </c>
      <c r="D99" s="200" t="s">
        <v>120</v>
      </c>
      <c r="E99" s="201" t="s">
        <v>135</v>
      </c>
      <c r="F99" s="202" t="s">
        <v>136</v>
      </c>
      <c r="G99" s="203" t="s">
        <v>137</v>
      </c>
      <c r="H99" s="204">
        <v>30</v>
      </c>
      <c r="I99" s="205"/>
      <c r="J99" s="206">
        <f>ROUND(I99*H99,2)</f>
        <v>0</v>
      </c>
      <c r="K99" s="202" t="s">
        <v>124</v>
      </c>
      <c r="L99" s="44"/>
      <c r="M99" s="207" t="s">
        <v>19</v>
      </c>
      <c r="N99" s="208" t="s">
        <v>43</v>
      </c>
      <c r="O99" s="84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1" t="s">
        <v>125</v>
      </c>
      <c r="AT99" s="211" t="s">
        <v>120</v>
      </c>
      <c r="AU99" s="211" t="s">
        <v>82</v>
      </c>
      <c r="AY99" s="17" t="s">
        <v>118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7" t="s">
        <v>80</v>
      </c>
      <c r="BK99" s="212">
        <f>ROUND(I99*H99,2)</f>
        <v>0</v>
      </c>
      <c r="BL99" s="17" t="s">
        <v>125</v>
      </c>
      <c r="BM99" s="211" t="s">
        <v>138</v>
      </c>
    </row>
    <row r="100" spans="1:47" s="2" customFormat="1" ht="12">
      <c r="A100" s="38"/>
      <c r="B100" s="39"/>
      <c r="C100" s="40"/>
      <c r="D100" s="213" t="s">
        <v>127</v>
      </c>
      <c r="E100" s="40"/>
      <c r="F100" s="214" t="s">
        <v>139</v>
      </c>
      <c r="G100" s="40"/>
      <c r="H100" s="40"/>
      <c r="I100" s="215"/>
      <c r="J100" s="40"/>
      <c r="K100" s="40"/>
      <c r="L100" s="44"/>
      <c r="M100" s="216"/>
      <c r="N100" s="217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127</v>
      </c>
      <c r="AU100" s="17" t="s">
        <v>82</v>
      </c>
    </row>
    <row r="101" spans="1:47" s="2" customFormat="1" ht="12">
      <c r="A101" s="38"/>
      <c r="B101" s="39"/>
      <c r="C101" s="40"/>
      <c r="D101" s="218" t="s">
        <v>129</v>
      </c>
      <c r="E101" s="40"/>
      <c r="F101" s="219" t="s">
        <v>140</v>
      </c>
      <c r="G101" s="40"/>
      <c r="H101" s="40"/>
      <c r="I101" s="215"/>
      <c r="J101" s="40"/>
      <c r="K101" s="40"/>
      <c r="L101" s="44"/>
      <c r="M101" s="216"/>
      <c r="N101" s="217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129</v>
      </c>
      <c r="AU101" s="17" t="s">
        <v>82</v>
      </c>
    </row>
    <row r="102" spans="1:47" s="2" customFormat="1" ht="12">
      <c r="A102" s="38"/>
      <c r="B102" s="39"/>
      <c r="C102" s="40"/>
      <c r="D102" s="213" t="s">
        <v>131</v>
      </c>
      <c r="E102" s="40"/>
      <c r="F102" s="220" t="s">
        <v>141</v>
      </c>
      <c r="G102" s="40"/>
      <c r="H102" s="40"/>
      <c r="I102" s="215"/>
      <c r="J102" s="40"/>
      <c r="K102" s="40"/>
      <c r="L102" s="44"/>
      <c r="M102" s="216"/>
      <c r="N102" s="217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131</v>
      </c>
      <c r="AU102" s="17" t="s">
        <v>82</v>
      </c>
    </row>
    <row r="103" spans="1:51" s="13" customFormat="1" ht="12">
      <c r="A103" s="13"/>
      <c r="B103" s="221"/>
      <c r="C103" s="222"/>
      <c r="D103" s="213" t="s">
        <v>133</v>
      </c>
      <c r="E103" s="223" t="s">
        <v>19</v>
      </c>
      <c r="F103" s="224" t="s">
        <v>142</v>
      </c>
      <c r="G103" s="222"/>
      <c r="H103" s="225">
        <v>30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133</v>
      </c>
      <c r="AU103" s="231" t="s">
        <v>82</v>
      </c>
      <c r="AV103" s="13" t="s">
        <v>82</v>
      </c>
      <c r="AW103" s="13" t="s">
        <v>33</v>
      </c>
      <c r="AX103" s="13" t="s">
        <v>72</v>
      </c>
      <c r="AY103" s="231" t="s">
        <v>118</v>
      </c>
    </row>
    <row r="104" spans="1:65" s="2" customFormat="1" ht="24.15" customHeight="1">
      <c r="A104" s="38"/>
      <c r="B104" s="39"/>
      <c r="C104" s="200" t="s">
        <v>143</v>
      </c>
      <c r="D104" s="200" t="s">
        <v>120</v>
      </c>
      <c r="E104" s="201" t="s">
        <v>144</v>
      </c>
      <c r="F104" s="202" t="s">
        <v>145</v>
      </c>
      <c r="G104" s="203" t="s">
        <v>146</v>
      </c>
      <c r="H104" s="204">
        <v>32.5</v>
      </c>
      <c r="I104" s="205"/>
      <c r="J104" s="206">
        <f>ROUND(I104*H104,2)</f>
        <v>0</v>
      </c>
      <c r="K104" s="202" t="s">
        <v>124</v>
      </c>
      <c r="L104" s="44"/>
      <c r="M104" s="207" t="s">
        <v>19</v>
      </c>
      <c r="N104" s="208" t="s">
        <v>43</v>
      </c>
      <c r="O104" s="84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1" t="s">
        <v>125</v>
      </c>
      <c r="AT104" s="211" t="s">
        <v>120</v>
      </c>
      <c r="AU104" s="211" t="s">
        <v>82</v>
      </c>
      <c r="AY104" s="17" t="s">
        <v>118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7" t="s">
        <v>80</v>
      </c>
      <c r="BK104" s="212">
        <f>ROUND(I104*H104,2)</f>
        <v>0</v>
      </c>
      <c r="BL104" s="17" t="s">
        <v>125</v>
      </c>
      <c r="BM104" s="211" t="s">
        <v>147</v>
      </c>
    </row>
    <row r="105" spans="1:47" s="2" customFormat="1" ht="12">
      <c r="A105" s="38"/>
      <c r="B105" s="39"/>
      <c r="C105" s="40"/>
      <c r="D105" s="213" t="s">
        <v>127</v>
      </c>
      <c r="E105" s="40"/>
      <c r="F105" s="214" t="s">
        <v>148</v>
      </c>
      <c r="G105" s="40"/>
      <c r="H105" s="40"/>
      <c r="I105" s="215"/>
      <c r="J105" s="40"/>
      <c r="K105" s="40"/>
      <c r="L105" s="44"/>
      <c r="M105" s="216"/>
      <c r="N105" s="217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127</v>
      </c>
      <c r="AU105" s="17" t="s">
        <v>82</v>
      </c>
    </row>
    <row r="106" spans="1:47" s="2" customFormat="1" ht="12">
      <c r="A106" s="38"/>
      <c r="B106" s="39"/>
      <c r="C106" s="40"/>
      <c r="D106" s="218" t="s">
        <v>129</v>
      </c>
      <c r="E106" s="40"/>
      <c r="F106" s="219" t="s">
        <v>149</v>
      </c>
      <c r="G106" s="40"/>
      <c r="H106" s="40"/>
      <c r="I106" s="215"/>
      <c r="J106" s="40"/>
      <c r="K106" s="40"/>
      <c r="L106" s="44"/>
      <c r="M106" s="216"/>
      <c r="N106" s="217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129</v>
      </c>
      <c r="AU106" s="17" t="s">
        <v>82</v>
      </c>
    </row>
    <row r="107" spans="1:47" s="2" customFormat="1" ht="12">
      <c r="A107" s="38"/>
      <c r="B107" s="39"/>
      <c r="C107" s="40"/>
      <c r="D107" s="213" t="s">
        <v>131</v>
      </c>
      <c r="E107" s="40"/>
      <c r="F107" s="220" t="s">
        <v>150</v>
      </c>
      <c r="G107" s="40"/>
      <c r="H107" s="40"/>
      <c r="I107" s="215"/>
      <c r="J107" s="40"/>
      <c r="K107" s="40"/>
      <c r="L107" s="44"/>
      <c r="M107" s="216"/>
      <c r="N107" s="217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131</v>
      </c>
      <c r="AU107" s="17" t="s">
        <v>82</v>
      </c>
    </row>
    <row r="108" spans="1:51" s="13" customFormat="1" ht="12">
      <c r="A108" s="13"/>
      <c r="B108" s="221"/>
      <c r="C108" s="222"/>
      <c r="D108" s="213" t="s">
        <v>133</v>
      </c>
      <c r="E108" s="223" t="s">
        <v>19</v>
      </c>
      <c r="F108" s="224" t="s">
        <v>151</v>
      </c>
      <c r="G108" s="222"/>
      <c r="H108" s="225">
        <v>32.5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133</v>
      </c>
      <c r="AU108" s="231" t="s">
        <v>82</v>
      </c>
      <c r="AV108" s="13" t="s">
        <v>82</v>
      </c>
      <c r="AW108" s="13" t="s">
        <v>33</v>
      </c>
      <c r="AX108" s="13" t="s">
        <v>72</v>
      </c>
      <c r="AY108" s="231" t="s">
        <v>118</v>
      </c>
    </row>
    <row r="109" spans="1:65" s="2" customFormat="1" ht="24.15" customHeight="1">
      <c r="A109" s="38"/>
      <c r="B109" s="39"/>
      <c r="C109" s="200" t="s">
        <v>125</v>
      </c>
      <c r="D109" s="200" t="s">
        <v>120</v>
      </c>
      <c r="E109" s="201" t="s">
        <v>152</v>
      </c>
      <c r="F109" s="202" t="s">
        <v>153</v>
      </c>
      <c r="G109" s="203" t="s">
        <v>154</v>
      </c>
      <c r="H109" s="204">
        <v>10.5</v>
      </c>
      <c r="I109" s="205"/>
      <c r="J109" s="206">
        <f>ROUND(I109*H109,2)</f>
        <v>0</v>
      </c>
      <c r="K109" s="202" t="s">
        <v>19</v>
      </c>
      <c r="L109" s="44"/>
      <c r="M109" s="207" t="s">
        <v>19</v>
      </c>
      <c r="N109" s="208" t="s">
        <v>43</v>
      </c>
      <c r="O109" s="84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1" t="s">
        <v>125</v>
      </c>
      <c r="AT109" s="211" t="s">
        <v>120</v>
      </c>
      <c r="AU109" s="211" t="s">
        <v>82</v>
      </c>
      <c r="AY109" s="17" t="s">
        <v>118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7" t="s">
        <v>80</v>
      </c>
      <c r="BK109" s="212">
        <f>ROUND(I109*H109,2)</f>
        <v>0</v>
      </c>
      <c r="BL109" s="17" t="s">
        <v>125</v>
      </c>
      <c r="BM109" s="211" t="s">
        <v>155</v>
      </c>
    </row>
    <row r="110" spans="1:47" s="2" customFormat="1" ht="12">
      <c r="A110" s="38"/>
      <c r="B110" s="39"/>
      <c r="C110" s="40"/>
      <c r="D110" s="213" t="s">
        <v>127</v>
      </c>
      <c r="E110" s="40"/>
      <c r="F110" s="214" t="s">
        <v>153</v>
      </c>
      <c r="G110" s="40"/>
      <c r="H110" s="40"/>
      <c r="I110" s="215"/>
      <c r="J110" s="40"/>
      <c r="K110" s="40"/>
      <c r="L110" s="44"/>
      <c r="M110" s="216"/>
      <c r="N110" s="217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127</v>
      </c>
      <c r="AU110" s="17" t="s">
        <v>82</v>
      </c>
    </row>
    <row r="111" spans="1:47" s="2" customFormat="1" ht="12">
      <c r="A111" s="38"/>
      <c r="B111" s="39"/>
      <c r="C111" s="40"/>
      <c r="D111" s="213" t="s">
        <v>131</v>
      </c>
      <c r="E111" s="40"/>
      <c r="F111" s="220" t="s">
        <v>156</v>
      </c>
      <c r="G111" s="40"/>
      <c r="H111" s="40"/>
      <c r="I111" s="215"/>
      <c r="J111" s="40"/>
      <c r="K111" s="40"/>
      <c r="L111" s="44"/>
      <c r="M111" s="216"/>
      <c r="N111" s="217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131</v>
      </c>
      <c r="AU111" s="17" t="s">
        <v>82</v>
      </c>
    </row>
    <row r="112" spans="1:51" s="13" customFormat="1" ht="12">
      <c r="A112" s="13"/>
      <c r="B112" s="221"/>
      <c r="C112" s="222"/>
      <c r="D112" s="213" t="s">
        <v>133</v>
      </c>
      <c r="E112" s="223" t="s">
        <v>19</v>
      </c>
      <c r="F112" s="224" t="s">
        <v>157</v>
      </c>
      <c r="G112" s="222"/>
      <c r="H112" s="225">
        <v>10.5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133</v>
      </c>
      <c r="AU112" s="231" t="s">
        <v>82</v>
      </c>
      <c r="AV112" s="13" t="s">
        <v>82</v>
      </c>
      <c r="AW112" s="13" t="s">
        <v>33</v>
      </c>
      <c r="AX112" s="13" t="s">
        <v>72</v>
      </c>
      <c r="AY112" s="231" t="s">
        <v>118</v>
      </c>
    </row>
    <row r="113" spans="1:65" s="2" customFormat="1" ht="16.5" customHeight="1">
      <c r="A113" s="38"/>
      <c r="B113" s="39"/>
      <c r="C113" s="200" t="s">
        <v>158</v>
      </c>
      <c r="D113" s="200" t="s">
        <v>120</v>
      </c>
      <c r="E113" s="201" t="s">
        <v>159</v>
      </c>
      <c r="F113" s="202" t="s">
        <v>160</v>
      </c>
      <c r="G113" s="203" t="s">
        <v>154</v>
      </c>
      <c r="H113" s="204">
        <v>18.9</v>
      </c>
      <c r="I113" s="205"/>
      <c r="J113" s="206">
        <f>ROUND(I113*H113,2)</f>
        <v>0</v>
      </c>
      <c r="K113" s="202" t="s">
        <v>124</v>
      </c>
      <c r="L113" s="44"/>
      <c r="M113" s="207" t="s">
        <v>19</v>
      </c>
      <c r="N113" s="208" t="s">
        <v>43</v>
      </c>
      <c r="O113" s="84"/>
      <c r="P113" s="209">
        <f>O113*H113</f>
        <v>0</v>
      </c>
      <c r="Q113" s="209">
        <v>0.00133</v>
      </c>
      <c r="R113" s="209">
        <f>Q113*H113</f>
        <v>0.025137</v>
      </c>
      <c r="S113" s="209">
        <v>0</v>
      </c>
      <c r="T113" s="210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1" t="s">
        <v>125</v>
      </c>
      <c r="AT113" s="211" t="s">
        <v>120</v>
      </c>
      <c r="AU113" s="211" t="s">
        <v>82</v>
      </c>
      <c r="AY113" s="17" t="s">
        <v>118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7" t="s">
        <v>80</v>
      </c>
      <c r="BK113" s="212">
        <f>ROUND(I113*H113,2)</f>
        <v>0</v>
      </c>
      <c r="BL113" s="17" t="s">
        <v>125</v>
      </c>
      <c r="BM113" s="211" t="s">
        <v>161</v>
      </c>
    </row>
    <row r="114" spans="1:47" s="2" customFormat="1" ht="12">
      <c r="A114" s="38"/>
      <c r="B114" s="39"/>
      <c r="C114" s="40"/>
      <c r="D114" s="213" t="s">
        <v>127</v>
      </c>
      <c r="E114" s="40"/>
      <c r="F114" s="214" t="s">
        <v>162</v>
      </c>
      <c r="G114" s="40"/>
      <c r="H114" s="40"/>
      <c r="I114" s="215"/>
      <c r="J114" s="40"/>
      <c r="K114" s="40"/>
      <c r="L114" s="44"/>
      <c r="M114" s="216"/>
      <c r="N114" s="217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127</v>
      </c>
      <c r="AU114" s="17" t="s">
        <v>82</v>
      </c>
    </row>
    <row r="115" spans="1:47" s="2" customFormat="1" ht="12">
      <c r="A115" s="38"/>
      <c r="B115" s="39"/>
      <c r="C115" s="40"/>
      <c r="D115" s="218" t="s">
        <v>129</v>
      </c>
      <c r="E115" s="40"/>
      <c r="F115" s="219" t="s">
        <v>163</v>
      </c>
      <c r="G115" s="40"/>
      <c r="H115" s="40"/>
      <c r="I115" s="215"/>
      <c r="J115" s="40"/>
      <c r="K115" s="40"/>
      <c r="L115" s="44"/>
      <c r="M115" s="216"/>
      <c r="N115" s="217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129</v>
      </c>
      <c r="AU115" s="17" t="s">
        <v>82</v>
      </c>
    </row>
    <row r="116" spans="1:47" s="2" customFormat="1" ht="12">
      <c r="A116" s="38"/>
      <c r="B116" s="39"/>
      <c r="C116" s="40"/>
      <c r="D116" s="213" t="s">
        <v>131</v>
      </c>
      <c r="E116" s="40"/>
      <c r="F116" s="220" t="s">
        <v>164</v>
      </c>
      <c r="G116" s="40"/>
      <c r="H116" s="40"/>
      <c r="I116" s="215"/>
      <c r="J116" s="40"/>
      <c r="K116" s="40"/>
      <c r="L116" s="44"/>
      <c r="M116" s="216"/>
      <c r="N116" s="217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131</v>
      </c>
      <c r="AU116" s="17" t="s">
        <v>82</v>
      </c>
    </row>
    <row r="117" spans="1:51" s="13" customFormat="1" ht="12">
      <c r="A117" s="13"/>
      <c r="B117" s="221"/>
      <c r="C117" s="222"/>
      <c r="D117" s="213" t="s">
        <v>133</v>
      </c>
      <c r="E117" s="223" t="s">
        <v>19</v>
      </c>
      <c r="F117" s="224" t="s">
        <v>165</v>
      </c>
      <c r="G117" s="222"/>
      <c r="H117" s="225">
        <v>18.9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133</v>
      </c>
      <c r="AU117" s="231" t="s">
        <v>82</v>
      </c>
      <c r="AV117" s="13" t="s">
        <v>82</v>
      </c>
      <c r="AW117" s="13" t="s">
        <v>33</v>
      </c>
      <c r="AX117" s="13" t="s">
        <v>72</v>
      </c>
      <c r="AY117" s="231" t="s">
        <v>118</v>
      </c>
    </row>
    <row r="118" spans="1:65" s="2" customFormat="1" ht="21.75" customHeight="1">
      <c r="A118" s="38"/>
      <c r="B118" s="39"/>
      <c r="C118" s="232" t="s">
        <v>166</v>
      </c>
      <c r="D118" s="232" t="s">
        <v>167</v>
      </c>
      <c r="E118" s="233" t="s">
        <v>168</v>
      </c>
      <c r="F118" s="234" t="s">
        <v>169</v>
      </c>
      <c r="G118" s="235" t="s">
        <v>170</v>
      </c>
      <c r="H118" s="236">
        <v>0.505</v>
      </c>
      <c r="I118" s="237"/>
      <c r="J118" s="238">
        <f>ROUND(I118*H118,2)</f>
        <v>0</v>
      </c>
      <c r="K118" s="234" t="s">
        <v>124</v>
      </c>
      <c r="L118" s="239"/>
      <c r="M118" s="240" t="s">
        <v>19</v>
      </c>
      <c r="N118" s="241" t="s">
        <v>43</v>
      </c>
      <c r="O118" s="84"/>
      <c r="P118" s="209">
        <f>O118*H118</f>
        <v>0</v>
      </c>
      <c r="Q118" s="209">
        <v>1</v>
      </c>
      <c r="R118" s="209">
        <f>Q118*H118</f>
        <v>0.505</v>
      </c>
      <c r="S118" s="209">
        <v>0</v>
      </c>
      <c r="T118" s="210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1" t="s">
        <v>171</v>
      </c>
      <c r="AT118" s="211" t="s">
        <v>167</v>
      </c>
      <c r="AU118" s="211" t="s">
        <v>82</v>
      </c>
      <c r="AY118" s="17" t="s">
        <v>118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7" t="s">
        <v>80</v>
      </c>
      <c r="BK118" s="212">
        <f>ROUND(I118*H118,2)</f>
        <v>0</v>
      </c>
      <c r="BL118" s="17" t="s">
        <v>125</v>
      </c>
      <c r="BM118" s="211" t="s">
        <v>172</v>
      </c>
    </row>
    <row r="119" spans="1:47" s="2" customFormat="1" ht="12">
      <c r="A119" s="38"/>
      <c r="B119" s="39"/>
      <c r="C119" s="40"/>
      <c r="D119" s="213" t="s">
        <v>127</v>
      </c>
      <c r="E119" s="40"/>
      <c r="F119" s="214" t="s">
        <v>169</v>
      </c>
      <c r="G119" s="40"/>
      <c r="H119" s="40"/>
      <c r="I119" s="215"/>
      <c r="J119" s="40"/>
      <c r="K119" s="40"/>
      <c r="L119" s="44"/>
      <c r="M119" s="216"/>
      <c r="N119" s="217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127</v>
      </c>
      <c r="AU119" s="17" t="s">
        <v>82</v>
      </c>
    </row>
    <row r="120" spans="1:51" s="13" customFormat="1" ht="12">
      <c r="A120" s="13"/>
      <c r="B120" s="221"/>
      <c r="C120" s="222"/>
      <c r="D120" s="213" t="s">
        <v>133</v>
      </c>
      <c r="E120" s="222"/>
      <c r="F120" s="224" t="s">
        <v>173</v>
      </c>
      <c r="G120" s="222"/>
      <c r="H120" s="225">
        <v>0.505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133</v>
      </c>
      <c r="AU120" s="231" t="s">
        <v>82</v>
      </c>
      <c r="AV120" s="13" t="s">
        <v>82</v>
      </c>
      <c r="AW120" s="13" t="s">
        <v>4</v>
      </c>
      <c r="AX120" s="13" t="s">
        <v>80</v>
      </c>
      <c r="AY120" s="231" t="s">
        <v>118</v>
      </c>
    </row>
    <row r="121" spans="1:65" s="2" customFormat="1" ht="24.15" customHeight="1">
      <c r="A121" s="38"/>
      <c r="B121" s="39"/>
      <c r="C121" s="200" t="s">
        <v>174</v>
      </c>
      <c r="D121" s="200" t="s">
        <v>120</v>
      </c>
      <c r="E121" s="201" t="s">
        <v>175</v>
      </c>
      <c r="F121" s="202" t="s">
        <v>176</v>
      </c>
      <c r="G121" s="203" t="s">
        <v>177</v>
      </c>
      <c r="H121" s="204">
        <v>10.296</v>
      </c>
      <c r="I121" s="205"/>
      <c r="J121" s="206">
        <f>ROUND(I121*H121,2)</f>
        <v>0</v>
      </c>
      <c r="K121" s="202" t="s">
        <v>124</v>
      </c>
      <c r="L121" s="44"/>
      <c r="M121" s="207" t="s">
        <v>19</v>
      </c>
      <c r="N121" s="208" t="s">
        <v>43</v>
      </c>
      <c r="O121" s="84"/>
      <c r="P121" s="209">
        <f>O121*H121</f>
        <v>0</v>
      </c>
      <c r="Q121" s="209">
        <v>0.0264</v>
      </c>
      <c r="R121" s="209">
        <f>Q121*H121</f>
        <v>0.27181439999999996</v>
      </c>
      <c r="S121" s="209">
        <v>0</v>
      </c>
      <c r="T121" s="21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1" t="s">
        <v>125</v>
      </c>
      <c r="AT121" s="211" t="s">
        <v>120</v>
      </c>
      <c r="AU121" s="211" t="s">
        <v>82</v>
      </c>
      <c r="AY121" s="17" t="s">
        <v>118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7" t="s">
        <v>80</v>
      </c>
      <c r="BK121" s="212">
        <f>ROUND(I121*H121,2)</f>
        <v>0</v>
      </c>
      <c r="BL121" s="17" t="s">
        <v>125</v>
      </c>
      <c r="BM121" s="211" t="s">
        <v>178</v>
      </c>
    </row>
    <row r="122" spans="1:47" s="2" customFormat="1" ht="12">
      <c r="A122" s="38"/>
      <c r="B122" s="39"/>
      <c r="C122" s="40"/>
      <c r="D122" s="213" t="s">
        <v>127</v>
      </c>
      <c r="E122" s="40"/>
      <c r="F122" s="214" t="s">
        <v>179</v>
      </c>
      <c r="G122" s="40"/>
      <c r="H122" s="40"/>
      <c r="I122" s="215"/>
      <c r="J122" s="40"/>
      <c r="K122" s="40"/>
      <c r="L122" s="44"/>
      <c r="M122" s="216"/>
      <c r="N122" s="217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127</v>
      </c>
      <c r="AU122" s="17" t="s">
        <v>82</v>
      </c>
    </row>
    <row r="123" spans="1:47" s="2" customFormat="1" ht="12">
      <c r="A123" s="38"/>
      <c r="B123" s="39"/>
      <c r="C123" s="40"/>
      <c r="D123" s="218" t="s">
        <v>129</v>
      </c>
      <c r="E123" s="40"/>
      <c r="F123" s="219" t="s">
        <v>180</v>
      </c>
      <c r="G123" s="40"/>
      <c r="H123" s="40"/>
      <c r="I123" s="215"/>
      <c r="J123" s="40"/>
      <c r="K123" s="40"/>
      <c r="L123" s="44"/>
      <c r="M123" s="216"/>
      <c r="N123" s="217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129</v>
      </c>
      <c r="AU123" s="17" t="s">
        <v>82</v>
      </c>
    </row>
    <row r="124" spans="1:51" s="13" customFormat="1" ht="12">
      <c r="A124" s="13"/>
      <c r="B124" s="221"/>
      <c r="C124" s="222"/>
      <c r="D124" s="213" t="s">
        <v>133</v>
      </c>
      <c r="E124" s="223" t="s">
        <v>19</v>
      </c>
      <c r="F124" s="224" t="s">
        <v>181</v>
      </c>
      <c r="G124" s="222"/>
      <c r="H124" s="225">
        <v>10.296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133</v>
      </c>
      <c r="AU124" s="231" t="s">
        <v>82</v>
      </c>
      <c r="AV124" s="13" t="s">
        <v>82</v>
      </c>
      <c r="AW124" s="13" t="s">
        <v>33</v>
      </c>
      <c r="AX124" s="13" t="s">
        <v>72</v>
      </c>
      <c r="AY124" s="231" t="s">
        <v>118</v>
      </c>
    </row>
    <row r="125" spans="1:65" s="2" customFormat="1" ht="24.15" customHeight="1">
      <c r="A125" s="38"/>
      <c r="B125" s="39"/>
      <c r="C125" s="200" t="s">
        <v>171</v>
      </c>
      <c r="D125" s="200" t="s">
        <v>120</v>
      </c>
      <c r="E125" s="201" t="s">
        <v>182</v>
      </c>
      <c r="F125" s="202" t="s">
        <v>183</v>
      </c>
      <c r="G125" s="203" t="s">
        <v>177</v>
      </c>
      <c r="H125" s="204">
        <v>426.25</v>
      </c>
      <c r="I125" s="205"/>
      <c r="J125" s="206">
        <f>ROUND(I125*H125,2)</f>
        <v>0</v>
      </c>
      <c r="K125" s="202" t="s">
        <v>124</v>
      </c>
      <c r="L125" s="44"/>
      <c r="M125" s="207" t="s">
        <v>19</v>
      </c>
      <c r="N125" s="208" t="s">
        <v>43</v>
      </c>
      <c r="O125" s="84"/>
      <c r="P125" s="209">
        <f>O125*H125</f>
        <v>0</v>
      </c>
      <c r="Q125" s="209">
        <v>0.0002</v>
      </c>
      <c r="R125" s="209">
        <f>Q125*H125</f>
        <v>0.08525</v>
      </c>
      <c r="S125" s="209">
        <v>0</v>
      </c>
      <c r="T125" s="21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1" t="s">
        <v>125</v>
      </c>
      <c r="AT125" s="211" t="s">
        <v>120</v>
      </c>
      <c r="AU125" s="211" t="s">
        <v>82</v>
      </c>
      <c r="AY125" s="17" t="s">
        <v>118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7" t="s">
        <v>80</v>
      </c>
      <c r="BK125" s="212">
        <f>ROUND(I125*H125,2)</f>
        <v>0</v>
      </c>
      <c r="BL125" s="17" t="s">
        <v>125</v>
      </c>
      <c r="BM125" s="211" t="s">
        <v>184</v>
      </c>
    </row>
    <row r="126" spans="1:47" s="2" customFormat="1" ht="12">
      <c r="A126" s="38"/>
      <c r="B126" s="39"/>
      <c r="C126" s="40"/>
      <c r="D126" s="213" t="s">
        <v>127</v>
      </c>
      <c r="E126" s="40"/>
      <c r="F126" s="214" t="s">
        <v>185</v>
      </c>
      <c r="G126" s="40"/>
      <c r="H126" s="40"/>
      <c r="I126" s="215"/>
      <c r="J126" s="40"/>
      <c r="K126" s="40"/>
      <c r="L126" s="44"/>
      <c r="M126" s="216"/>
      <c r="N126" s="217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127</v>
      </c>
      <c r="AU126" s="17" t="s">
        <v>82</v>
      </c>
    </row>
    <row r="127" spans="1:47" s="2" customFormat="1" ht="12">
      <c r="A127" s="38"/>
      <c r="B127" s="39"/>
      <c r="C127" s="40"/>
      <c r="D127" s="218" t="s">
        <v>129</v>
      </c>
      <c r="E127" s="40"/>
      <c r="F127" s="219" t="s">
        <v>186</v>
      </c>
      <c r="G127" s="40"/>
      <c r="H127" s="40"/>
      <c r="I127" s="215"/>
      <c r="J127" s="40"/>
      <c r="K127" s="40"/>
      <c r="L127" s="44"/>
      <c r="M127" s="216"/>
      <c r="N127" s="217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129</v>
      </c>
      <c r="AU127" s="17" t="s">
        <v>82</v>
      </c>
    </row>
    <row r="128" spans="1:47" s="2" customFormat="1" ht="12">
      <c r="A128" s="38"/>
      <c r="B128" s="39"/>
      <c r="C128" s="40"/>
      <c r="D128" s="213" t="s">
        <v>131</v>
      </c>
      <c r="E128" s="40"/>
      <c r="F128" s="220" t="s">
        <v>187</v>
      </c>
      <c r="G128" s="40"/>
      <c r="H128" s="40"/>
      <c r="I128" s="215"/>
      <c r="J128" s="40"/>
      <c r="K128" s="40"/>
      <c r="L128" s="44"/>
      <c r="M128" s="216"/>
      <c r="N128" s="217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131</v>
      </c>
      <c r="AU128" s="17" t="s">
        <v>82</v>
      </c>
    </row>
    <row r="129" spans="1:51" s="13" customFormat="1" ht="12">
      <c r="A129" s="13"/>
      <c r="B129" s="221"/>
      <c r="C129" s="222"/>
      <c r="D129" s="213" t="s">
        <v>133</v>
      </c>
      <c r="E129" s="223" t="s">
        <v>19</v>
      </c>
      <c r="F129" s="224" t="s">
        <v>188</v>
      </c>
      <c r="G129" s="222"/>
      <c r="H129" s="225">
        <v>276.25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133</v>
      </c>
      <c r="AU129" s="231" t="s">
        <v>82</v>
      </c>
      <c r="AV129" s="13" t="s">
        <v>82</v>
      </c>
      <c r="AW129" s="13" t="s">
        <v>33</v>
      </c>
      <c r="AX129" s="13" t="s">
        <v>72</v>
      </c>
      <c r="AY129" s="231" t="s">
        <v>118</v>
      </c>
    </row>
    <row r="130" spans="1:51" s="13" customFormat="1" ht="12">
      <c r="A130" s="13"/>
      <c r="B130" s="221"/>
      <c r="C130" s="222"/>
      <c r="D130" s="213" t="s">
        <v>133</v>
      </c>
      <c r="E130" s="223" t="s">
        <v>19</v>
      </c>
      <c r="F130" s="224" t="s">
        <v>189</v>
      </c>
      <c r="G130" s="222"/>
      <c r="H130" s="225">
        <v>150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133</v>
      </c>
      <c r="AU130" s="231" t="s">
        <v>82</v>
      </c>
      <c r="AV130" s="13" t="s">
        <v>82</v>
      </c>
      <c r="AW130" s="13" t="s">
        <v>33</v>
      </c>
      <c r="AX130" s="13" t="s">
        <v>72</v>
      </c>
      <c r="AY130" s="231" t="s">
        <v>118</v>
      </c>
    </row>
    <row r="131" spans="1:65" s="2" customFormat="1" ht="24.15" customHeight="1">
      <c r="A131" s="38"/>
      <c r="B131" s="39"/>
      <c r="C131" s="232" t="s">
        <v>190</v>
      </c>
      <c r="D131" s="232" t="s">
        <v>167</v>
      </c>
      <c r="E131" s="233" t="s">
        <v>191</v>
      </c>
      <c r="F131" s="234" t="s">
        <v>192</v>
      </c>
      <c r="G131" s="235" t="s">
        <v>177</v>
      </c>
      <c r="H131" s="236">
        <v>317.688</v>
      </c>
      <c r="I131" s="237"/>
      <c r="J131" s="238">
        <f>ROUND(I131*H131,2)</f>
        <v>0</v>
      </c>
      <c r="K131" s="234" t="s">
        <v>124</v>
      </c>
      <c r="L131" s="239"/>
      <c r="M131" s="240" t="s">
        <v>19</v>
      </c>
      <c r="N131" s="241" t="s">
        <v>43</v>
      </c>
      <c r="O131" s="84"/>
      <c r="P131" s="209">
        <f>O131*H131</f>
        <v>0</v>
      </c>
      <c r="Q131" s="209">
        <v>0.00025</v>
      </c>
      <c r="R131" s="209">
        <f>Q131*H131</f>
        <v>0.07942199999999999</v>
      </c>
      <c r="S131" s="209">
        <v>0</v>
      </c>
      <c r="T131" s="21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1" t="s">
        <v>171</v>
      </c>
      <c r="AT131" s="211" t="s">
        <v>167</v>
      </c>
      <c r="AU131" s="211" t="s">
        <v>82</v>
      </c>
      <c r="AY131" s="17" t="s">
        <v>118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7" t="s">
        <v>80</v>
      </c>
      <c r="BK131" s="212">
        <f>ROUND(I131*H131,2)</f>
        <v>0</v>
      </c>
      <c r="BL131" s="17" t="s">
        <v>125</v>
      </c>
      <c r="BM131" s="211" t="s">
        <v>193</v>
      </c>
    </row>
    <row r="132" spans="1:47" s="2" customFormat="1" ht="12">
      <c r="A132" s="38"/>
      <c r="B132" s="39"/>
      <c r="C132" s="40"/>
      <c r="D132" s="213" t="s">
        <v>127</v>
      </c>
      <c r="E132" s="40"/>
      <c r="F132" s="214" t="s">
        <v>192</v>
      </c>
      <c r="G132" s="40"/>
      <c r="H132" s="40"/>
      <c r="I132" s="215"/>
      <c r="J132" s="40"/>
      <c r="K132" s="40"/>
      <c r="L132" s="44"/>
      <c r="M132" s="216"/>
      <c r="N132" s="217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127</v>
      </c>
      <c r="AU132" s="17" t="s">
        <v>82</v>
      </c>
    </row>
    <row r="133" spans="1:51" s="13" customFormat="1" ht="12">
      <c r="A133" s="13"/>
      <c r="B133" s="221"/>
      <c r="C133" s="222"/>
      <c r="D133" s="213" t="s">
        <v>133</v>
      </c>
      <c r="E133" s="222"/>
      <c r="F133" s="224" t="s">
        <v>194</v>
      </c>
      <c r="G133" s="222"/>
      <c r="H133" s="225">
        <v>317.688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133</v>
      </c>
      <c r="AU133" s="231" t="s">
        <v>82</v>
      </c>
      <c r="AV133" s="13" t="s">
        <v>82</v>
      </c>
      <c r="AW133" s="13" t="s">
        <v>4</v>
      </c>
      <c r="AX133" s="13" t="s">
        <v>80</v>
      </c>
      <c r="AY133" s="231" t="s">
        <v>118</v>
      </c>
    </row>
    <row r="134" spans="1:65" s="2" customFormat="1" ht="16.5" customHeight="1">
      <c r="A134" s="38"/>
      <c r="B134" s="39"/>
      <c r="C134" s="232" t="s">
        <v>195</v>
      </c>
      <c r="D134" s="232" t="s">
        <v>167</v>
      </c>
      <c r="E134" s="233" t="s">
        <v>196</v>
      </c>
      <c r="F134" s="234" t="s">
        <v>197</v>
      </c>
      <c r="G134" s="235" t="s">
        <v>177</v>
      </c>
      <c r="H134" s="236">
        <v>172.5</v>
      </c>
      <c r="I134" s="237"/>
      <c r="J134" s="238">
        <f>ROUND(I134*H134,2)</f>
        <v>0</v>
      </c>
      <c r="K134" s="234" t="s">
        <v>124</v>
      </c>
      <c r="L134" s="239"/>
      <c r="M134" s="240" t="s">
        <v>19</v>
      </c>
      <c r="N134" s="241" t="s">
        <v>43</v>
      </c>
      <c r="O134" s="84"/>
      <c r="P134" s="209">
        <f>O134*H134</f>
        <v>0</v>
      </c>
      <c r="Q134" s="209">
        <v>0.00032</v>
      </c>
      <c r="R134" s="209">
        <f>Q134*H134</f>
        <v>0.055200000000000006</v>
      </c>
      <c r="S134" s="209">
        <v>0</v>
      </c>
      <c r="T134" s="21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1" t="s">
        <v>171</v>
      </c>
      <c r="AT134" s="211" t="s">
        <v>167</v>
      </c>
      <c r="AU134" s="211" t="s">
        <v>82</v>
      </c>
      <c r="AY134" s="17" t="s">
        <v>118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7" t="s">
        <v>80</v>
      </c>
      <c r="BK134" s="212">
        <f>ROUND(I134*H134,2)</f>
        <v>0</v>
      </c>
      <c r="BL134" s="17" t="s">
        <v>125</v>
      </c>
      <c r="BM134" s="211" t="s">
        <v>198</v>
      </c>
    </row>
    <row r="135" spans="1:47" s="2" customFormat="1" ht="12">
      <c r="A135" s="38"/>
      <c r="B135" s="39"/>
      <c r="C135" s="40"/>
      <c r="D135" s="213" t="s">
        <v>127</v>
      </c>
      <c r="E135" s="40"/>
      <c r="F135" s="214" t="s">
        <v>197</v>
      </c>
      <c r="G135" s="40"/>
      <c r="H135" s="40"/>
      <c r="I135" s="215"/>
      <c r="J135" s="40"/>
      <c r="K135" s="40"/>
      <c r="L135" s="44"/>
      <c r="M135" s="216"/>
      <c r="N135" s="217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127</v>
      </c>
      <c r="AU135" s="17" t="s">
        <v>82</v>
      </c>
    </row>
    <row r="136" spans="1:51" s="13" customFormat="1" ht="12">
      <c r="A136" s="13"/>
      <c r="B136" s="221"/>
      <c r="C136" s="222"/>
      <c r="D136" s="213" t="s">
        <v>133</v>
      </c>
      <c r="E136" s="222"/>
      <c r="F136" s="224" t="s">
        <v>199</v>
      </c>
      <c r="G136" s="222"/>
      <c r="H136" s="225">
        <v>172.5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133</v>
      </c>
      <c r="AU136" s="231" t="s">
        <v>82</v>
      </c>
      <c r="AV136" s="13" t="s">
        <v>82</v>
      </c>
      <c r="AW136" s="13" t="s">
        <v>4</v>
      </c>
      <c r="AX136" s="13" t="s">
        <v>80</v>
      </c>
      <c r="AY136" s="231" t="s">
        <v>118</v>
      </c>
    </row>
    <row r="137" spans="1:65" s="2" customFormat="1" ht="44.25" customHeight="1">
      <c r="A137" s="38"/>
      <c r="B137" s="39"/>
      <c r="C137" s="200" t="s">
        <v>200</v>
      </c>
      <c r="D137" s="200" t="s">
        <v>120</v>
      </c>
      <c r="E137" s="201" t="s">
        <v>201</v>
      </c>
      <c r="F137" s="202" t="s">
        <v>202</v>
      </c>
      <c r="G137" s="203" t="s">
        <v>146</v>
      </c>
      <c r="H137" s="204">
        <v>32.5</v>
      </c>
      <c r="I137" s="205"/>
      <c r="J137" s="206">
        <f>ROUND(I137*H137,2)</f>
        <v>0</v>
      </c>
      <c r="K137" s="202" t="s">
        <v>19</v>
      </c>
      <c r="L137" s="44"/>
      <c r="M137" s="207" t="s">
        <v>19</v>
      </c>
      <c r="N137" s="208" t="s">
        <v>43</v>
      </c>
      <c r="O137" s="84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1" t="s">
        <v>125</v>
      </c>
      <c r="AT137" s="211" t="s">
        <v>120</v>
      </c>
      <c r="AU137" s="211" t="s">
        <v>82</v>
      </c>
      <c r="AY137" s="17" t="s">
        <v>118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7" t="s">
        <v>80</v>
      </c>
      <c r="BK137" s="212">
        <f>ROUND(I137*H137,2)</f>
        <v>0</v>
      </c>
      <c r="BL137" s="17" t="s">
        <v>125</v>
      </c>
      <c r="BM137" s="211" t="s">
        <v>203</v>
      </c>
    </row>
    <row r="138" spans="1:47" s="2" customFormat="1" ht="12">
      <c r="A138" s="38"/>
      <c r="B138" s="39"/>
      <c r="C138" s="40"/>
      <c r="D138" s="213" t="s">
        <v>127</v>
      </c>
      <c r="E138" s="40"/>
      <c r="F138" s="214" t="s">
        <v>204</v>
      </c>
      <c r="G138" s="40"/>
      <c r="H138" s="40"/>
      <c r="I138" s="215"/>
      <c r="J138" s="40"/>
      <c r="K138" s="40"/>
      <c r="L138" s="44"/>
      <c r="M138" s="216"/>
      <c r="N138" s="217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127</v>
      </c>
      <c r="AU138" s="17" t="s">
        <v>82</v>
      </c>
    </row>
    <row r="139" spans="1:51" s="13" customFormat="1" ht="12">
      <c r="A139" s="13"/>
      <c r="B139" s="221"/>
      <c r="C139" s="222"/>
      <c r="D139" s="213" t="s">
        <v>133</v>
      </c>
      <c r="E139" s="223" t="s">
        <v>19</v>
      </c>
      <c r="F139" s="224" t="s">
        <v>205</v>
      </c>
      <c r="G139" s="222"/>
      <c r="H139" s="225">
        <v>32.5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133</v>
      </c>
      <c r="AU139" s="231" t="s">
        <v>82</v>
      </c>
      <c r="AV139" s="13" t="s">
        <v>82</v>
      </c>
      <c r="AW139" s="13" t="s">
        <v>33</v>
      </c>
      <c r="AX139" s="13" t="s">
        <v>72</v>
      </c>
      <c r="AY139" s="231" t="s">
        <v>118</v>
      </c>
    </row>
    <row r="140" spans="1:65" s="2" customFormat="1" ht="33" customHeight="1">
      <c r="A140" s="38"/>
      <c r="B140" s="39"/>
      <c r="C140" s="200" t="s">
        <v>206</v>
      </c>
      <c r="D140" s="200" t="s">
        <v>120</v>
      </c>
      <c r="E140" s="201" t="s">
        <v>207</v>
      </c>
      <c r="F140" s="202" t="s">
        <v>208</v>
      </c>
      <c r="G140" s="203" t="s">
        <v>170</v>
      </c>
      <c r="H140" s="204">
        <v>58.5</v>
      </c>
      <c r="I140" s="205"/>
      <c r="J140" s="206">
        <f>ROUND(I140*H140,2)</f>
        <v>0</v>
      </c>
      <c r="K140" s="202" t="s">
        <v>124</v>
      </c>
      <c r="L140" s="44"/>
      <c r="M140" s="207" t="s">
        <v>19</v>
      </c>
      <c r="N140" s="208" t="s">
        <v>43</v>
      </c>
      <c r="O140" s="84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1" t="s">
        <v>125</v>
      </c>
      <c r="AT140" s="211" t="s">
        <v>120</v>
      </c>
      <c r="AU140" s="211" t="s">
        <v>82</v>
      </c>
      <c r="AY140" s="17" t="s">
        <v>118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7" t="s">
        <v>80</v>
      </c>
      <c r="BK140" s="212">
        <f>ROUND(I140*H140,2)</f>
        <v>0</v>
      </c>
      <c r="BL140" s="17" t="s">
        <v>125</v>
      </c>
      <c r="BM140" s="211" t="s">
        <v>209</v>
      </c>
    </row>
    <row r="141" spans="1:47" s="2" customFormat="1" ht="12">
      <c r="A141" s="38"/>
      <c r="B141" s="39"/>
      <c r="C141" s="40"/>
      <c r="D141" s="213" t="s">
        <v>127</v>
      </c>
      <c r="E141" s="40"/>
      <c r="F141" s="214" t="s">
        <v>210</v>
      </c>
      <c r="G141" s="40"/>
      <c r="H141" s="40"/>
      <c r="I141" s="215"/>
      <c r="J141" s="40"/>
      <c r="K141" s="40"/>
      <c r="L141" s="44"/>
      <c r="M141" s="216"/>
      <c r="N141" s="217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127</v>
      </c>
      <c r="AU141" s="17" t="s">
        <v>82</v>
      </c>
    </row>
    <row r="142" spans="1:47" s="2" customFormat="1" ht="12">
      <c r="A142" s="38"/>
      <c r="B142" s="39"/>
      <c r="C142" s="40"/>
      <c r="D142" s="218" t="s">
        <v>129</v>
      </c>
      <c r="E142" s="40"/>
      <c r="F142" s="219" t="s">
        <v>211</v>
      </c>
      <c r="G142" s="40"/>
      <c r="H142" s="40"/>
      <c r="I142" s="215"/>
      <c r="J142" s="40"/>
      <c r="K142" s="40"/>
      <c r="L142" s="44"/>
      <c r="M142" s="216"/>
      <c r="N142" s="217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129</v>
      </c>
      <c r="AU142" s="17" t="s">
        <v>82</v>
      </c>
    </row>
    <row r="143" spans="1:51" s="13" customFormat="1" ht="12">
      <c r="A143" s="13"/>
      <c r="B143" s="221"/>
      <c r="C143" s="222"/>
      <c r="D143" s="213" t="s">
        <v>133</v>
      </c>
      <c r="E143" s="223" t="s">
        <v>19</v>
      </c>
      <c r="F143" s="224" t="s">
        <v>205</v>
      </c>
      <c r="G143" s="222"/>
      <c r="H143" s="225">
        <v>32.5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133</v>
      </c>
      <c r="AU143" s="231" t="s">
        <v>82</v>
      </c>
      <c r="AV143" s="13" t="s">
        <v>82</v>
      </c>
      <c r="AW143" s="13" t="s">
        <v>33</v>
      </c>
      <c r="AX143" s="13" t="s">
        <v>72</v>
      </c>
      <c r="AY143" s="231" t="s">
        <v>118</v>
      </c>
    </row>
    <row r="144" spans="1:51" s="13" customFormat="1" ht="12">
      <c r="A144" s="13"/>
      <c r="B144" s="221"/>
      <c r="C144" s="222"/>
      <c r="D144" s="213" t="s">
        <v>133</v>
      </c>
      <c r="E144" s="222"/>
      <c r="F144" s="224" t="s">
        <v>212</v>
      </c>
      <c r="G144" s="222"/>
      <c r="H144" s="225">
        <v>58.5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133</v>
      </c>
      <c r="AU144" s="231" t="s">
        <v>82</v>
      </c>
      <c r="AV144" s="13" t="s">
        <v>82</v>
      </c>
      <c r="AW144" s="13" t="s">
        <v>4</v>
      </c>
      <c r="AX144" s="13" t="s">
        <v>80</v>
      </c>
      <c r="AY144" s="231" t="s">
        <v>118</v>
      </c>
    </row>
    <row r="145" spans="1:65" s="2" customFormat="1" ht="24.15" customHeight="1">
      <c r="A145" s="38"/>
      <c r="B145" s="39"/>
      <c r="C145" s="200" t="s">
        <v>213</v>
      </c>
      <c r="D145" s="200" t="s">
        <v>120</v>
      </c>
      <c r="E145" s="201" t="s">
        <v>214</v>
      </c>
      <c r="F145" s="202" t="s">
        <v>215</v>
      </c>
      <c r="G145" s="203" t="s">
        <v>177</v>
      </c>
      <c r="H145" s="204">
        <v>426.25</v>
      </c>
      <c r="I145" s="205"/>
      <c r="J145" s="206">
        <f>ROUND(I145*H145,2)</f>
        <v>0</v>
      </c>
      <c r="K145" s="202" t="s">
        <v>124</v>
      </c>
      <c r="L145" s="44"/>
      <c r="M145" s="207" t="s">
        <v>19</v>
      </c>
      <c r="N145" s="208" t="s">
        <v>43</v>
      </c>
      <c r="O145" s="84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1" t="s">
        <v>125</v>
      </c>
      <c r="AT145" s="211" t="s">
        <v>120</v>
      </c>
      <c r="AU145" s="211" t="s">
        <v>82</v>
      </c>
      <c r="AY145" s="17" t="s">
        <v>118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80</v>
      </c>
      <c r="BK145" s="212">
        <f>ROUND(I145*H145,2)</f>
        <v>0</v>
      </c>
      <c r="BL145" s="17" t="s">
        <v>125</v>
      </c>
      <c r="BM145" s="211" t="s">
        <v>216</v>
      </c>
    </row>
    <row r="146" spans="1:47" s="2" customFormat="1" ht="12">
      <c r="A146" s="38"/>
      <c r="B146" s="39"/>
      <c r="C146" s="40"/>
      <c r="D146" s="213" t="s">
        <v>127</v>
      </c>
      <c r="E146" s="40"/>
      <c r="F146" s="214" t="s">
        <v>217</v>
      </c>
      <c r="G146" s="40"/>
      <c r="H146" s="40"/>
      <c r="I146" s="215"/>
      <c r="J146" s="40"/>
      <c r="K146" s="40"/>
      <c r="L146" s="44"/>
      <c r="M146" s="216"/>
      <c r="N146" s="217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127</v>
      </c>
      <c r="AU146" s="17" t="s">
        <v>82</v>
      </c>
    </row>
    <row r="147" spans="1:47" s="2" customFormat="1" ht="12">
      <c r="A147" s="38"/>
      <c r="B147" s="39"/>
      <c r="C147" s="40"/>
      <c r="D147" s="218" t="s">
        <v>129</v>
      </c>
      <c r="E147" s="40"/>
      <c r="F147" s="219" t="s">
        <v>218</v>
      </c>
      <c r="G147" s="40"/>
      <c r="H147" s="40"/>
      <c r="I147" s="215"/>
      <c r="J147" s="40"/>
      <c r="K147" s="40"/>
      <c r="L147" s="44"/>
      <c r="M147" s="216"/>
      <c r="N147" s="217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129</v>
      </c>
      <c r="AU147" s="17" t="s">
        <v>82</v>
      </c>
    </row>
    <row r="148" spans="1:47" s="2" customFormat="1" ht="12">
      <c r="A148" s="38"/>
      <c r="B148" s="39"/>
      <c r="C148" s="40"/>
      <c r="D148" s="213" t="s">
        <v>131</v>
      </c>
      <c r="E148" s="40"/>
      <c r="F148" s="220" t="s">
        <v>156</v>
      </c>
      <c r="G148" s="40"/>
      <c r="H148" s="40"/>
      <c r="I148" s="215"/>
      <c r="J148" s="40"/>
      <c r="K148" s="40"/>
      <c r="L148" s="44"/>
      <c r="M148" s="216"/>
      <c r="N148" s="217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131</v>
      </c>
      <c r="AU148" s="17" t="s">
        <v>82</v>
      </c>
    </row>
    <row r="149" spans="1:51" s="14" customFormat="1" ht="12">
      <c r="A149" s="14"/>
      <c r="B149" s="242"/>
      <c r="C149" s="243"/>
      <c r="D149" s="213" t="s">
        <v>133</v>
      </c>
      <c r="E149" s="244" t="s">
        <v>19</v>
      </c>
      <c r="F149" s="245" t="s">
        <v>219</v>
      </c>
      <c r="G149" s="243"/>
      <c r="H149" s="244" t="s">
        <v>19</v>
      </c>
      <c r="I149" s="246"/>
      <c r="J149" s="243"/>
      <c r="K149" s="243"/>
      <c r="L149" s="247"/>
      <c r="M149" s="248"/>
      <c r="N149" s="249"/>
      <c r="O149" s="249"/>
      <c r="P149" s="249"/>
      <c r="Q149" s="249"/>
      <c r="R149" s="249"/>
      <c r="S149" s="249"/>
      <c r="T149" s="25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1" t="s">
        <v>133</v>
      </c>
      <c r="AU149" s="251" t="s">
        <v>82</v>
      </c>
      <c r="AV149" s="14" t="s">
        <v>80</v>
      </c>
      <c r="AW149" s="14" t="s">
        <v>33</v>
      </c>
      <c r="AX149" s="14" t="s">
        <v>72</v>
      </c>
      <c r="AY149" s="251" t="s">
        <v>118</v>
      </c>
    </row>
    <row r="150" spans="1:51" s="13" customFormat="1" ht="12">
      <c r="A150" s="13"/>
      <c r="B150" s="221"/>
      <c r="C150" s="222"/>
      <c r="D150" s="213" t="s">
        <v>133</v>
      </c>
      <c r="E150" s="223" t="s">
        <v>19</v>
      </c>
      <c r="F150" s="224" t="s">
        <v>220</v>
      </c>
      <c r="G150" s="222"/>
      <c r="H150" s="225">
        <v>276.25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133</v>
      </c>
      <c r="AU150" s="231" t="s">
        <v>82</v>
      </c>
      <c r="AV150" s="13" t="s">
        <v>82</v>
      </c>
      <c r="AW150" s="13" t="s">
        <v>33</v>
      </c>
      <c r="AX150" s="13" t="s">
        <v>72</v>
      </c>
      <c r="AY150" s="231" t="s">
        <v>118</v>
      </c>
    </row>
    <row r="151" spans="1:51" s="13" customFormat="1" ht="12">
      <c r="A151" s="13"/>
      <c r="B151" s="221"/>
      <c r="C151" s="222"/>
      <c r="D151" s="213" t="s">
        <v>133</v>
      </c>
      <c r="E151" s="223" t="s">
        <v>19</v>
      </c>
      <c r="F151" s="224" t="s">
        <v>221</v>
      </c>
      <c r="G151" s="222"/>
      <c r="H151" s="225">
        <v>150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133</v>
      </c>
      <c r="AU151" s="231" t="s">
        <v>82</v>
      </c>
      <c r="AV151" s="13" t="s">
        <v>82</v>
      </c>
      <c r="AW151" s="13" t="s">
        <v>33</v>
      </c>
      <c r="AX151" s="13" t="s">
        <v>72</v>
      </c>
      <c r="AY151" s="231" t="s">
        <v>118</v>
      </c>
    </row>
    <row r="152" spans="1:63" s="12" customFormat="1" ht="22.8" customHeight="1">
      <c r="A152" s="12"/>
      <c r="B152" s="184"/>
      <c r="C152" s="185"/>
      <c r="D152" s="186" t="s">
        <v>71</v>
      </c>
      <c r="E152" s="198" t="s">
        <v>82</v>
      </c>
      <c r="F152" s="198" t="s">
        <v>222</v>
      </c>
      <c r="G152" s="185"/>
      <c r="H152" s="185"/>
      <c r="I152" s="188"/>
      <c r="J152" s="199">
        <f>BK152</f>
        <v>0</v>
      </c>
      <c r="K152" s="185"/>
      <c r="L152" s="190"/>
      <c r="M152" s="191"/>
      <c r="N152" s="192"/>
      <c r="O152" s="192"/>
      <c r="P152" s="193">
        <f>SUM(P153:P160)</f>
        <v>0</v>
      </c>
      <c r="Q152" s="192"/>
      <c r="R152" s="193">
        <f>SUM(R153:R160)</f>
        <v>0.02205</v>
      </c>
      <c r="S152" s="192"/>
      <c r="T152" s="194">
        <f>SUM(T153:T160)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95" t="s">
        <v>80</v>
      </c>
      <c r="AT152" s="196" t="s">
        <v>71</v>
      </c>
      <c r="AU152" s="196" t="s">
        <v>80</v>
      </c>
      <c r="AY152" s="195" t="s">
        <v>118</v>
      </c>
      <c r="BK152" s="197">
        <f>SUM(BK153:BK160)</f>
        <v>0</v>
      </c>
    </row>
    <row r="153" spans="1:65" s="2" customFormat="1" ht="33" customHeight="1">
      <c r="A153" s="38"/>
      <c r="B153" s="39"/>
      <c r="C153" s="200" t="s">
        <v>223</v>
      </c>
      <c r="D153" s="200" t="s">
        <v>120</v>
      </c>
      <c r="E153" s="201" t="s">
        <v>224</v>
      </c>
      <c r="F153" s="202" t="s">
        <v>225</v>
      </c>
      <c r="G153" s="203" t="s">
        <v>146</v>
      </c>
      <c r="H153" s="204">
        <v>107.25</v>
      </c>
      <c r="I153" s="205"/>
      <c r="J153" s="206">
        <f>ROUND(I153*H153,2)</f>
        <v>0</v>
      </c>
      <c r="K153" s="202" t="s">
        <v>124</v>
      </c>
      <c r="L153" s="44"/>
      <c r="M153" s="207" t="s">
        <v>19</v>
      </c>
      <c r="N153" s="208" t="s">
        <v>43</v>
      </c>
      <c r="O153" s="84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1" t="s">
        <v>125</v>
      </c>
      <c r="AT153" s="211" t="s">
        <v>120</v>
      </c>
      <c r="AU153" s="211" t="s">
        <v>82</v>
      </c>
      <c r="AY153" s="17" t="s">
        <v>118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7" t="s">
        <v>80</v>
      </c>
      <c r="BK153" s="212">
        <f>ROUND(I153*H153,2)</f>
        <v>0</v>
      </c>
      <c r="BL153" s="17" t="s">
        <v>125</v>
      </c>
      <c r="BM153" s="211" t="s">
        <v>226</v>
      </c>
    </row>
    <row r="154" spans="1:47" s="2" customFormat="1" ht="12">
      <c r="A154" s="38"/>
      <c r="B154" s="39"/>
      <c r="C154" s="40"/>
      <c r="D154" s="213" t="s">
        <v>127</v>
      </c>
      <c r="E154" s="40"/>
      <c r="F154" s="214" t="s">
        <v>227</v>
      </c>
      <c r="G154" s="40"/>
      <c r="H154" s="40"/>
      <c r="I154" s="215"/>
      <c r="J154" s="40"/>
      <c r="K154" s="40"/>
      <c r="L154" s="44"/>
      <c r="M154" s="216"/>
      <c r="N154" s="217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127</v>
      </c>
      <c r="AU154" s="17" t="s">
        <v>82</v>
      </c>
    </row>
    <row r="155" spans="1:47" s="2" customFormat="1" ht="12">
      <c r="A155" s="38"/>
      <c r="B155" s="39"/>
      <c r="C155" s="40"/>
      <c r="D155" s="218" t="s">
        <v>129</v>
      </c>
      <c r="E155" s="40"/>
      <c r="F155" s="219" t="s">
        <v>228</v>
      </c>
      <c r="G155" s="40"/>
      <c r="H155" s="40"/>
      <c r="I155" s="215"/>
      <c r="J155" s="40"/>
      <c r="K155" s="40"/>
      <c r="L155" s="44"/>
      <c r="M155" s="216"/>
      <c r="N155" s="217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129</v>
      </c>
      <c r="AU155" s="17" t="s">
        <v>82</v>
      </c>
    </row>
    <row r="156" spans="1:51" s="13" customFormat="1" ht="12">
      <c r="A156" s="13"/>
      <c r="B156" s="221"/>
      <c r="C156" s="222"/>
      <c r="D156" s="213" t="s">
        <v>133</v>
      </c>
      <c r="E156" s="223" t="s">
        <v>19</v>
      </c>
      <c r="F156" s="224" t="s">
        <v>229</v>
      </c>
      <c r="G156" s="222"/>
      <c r="H156" s="225">
        <v>107.25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133</v>
      </c>
      <c r="AU156" s="231" t="s">
        <v>82</v>
      </c>
      <c r="AV156" s="13" t="s">
        <v>82</v>
      </c>
      <c r="AW156" s="13" t="s">
        <v>33</v>
      </c>
      <c r="AX156" s="13" t="s">
        <v>72</v>
      </c>
      <c r="AY156" s="231" t="s">
        <v>118</v>
      </c>
    </row>
    <row r="157" spans="1:65" s="2" customFormat="1" ht="24.15" customHeight="1">
      <c r="A157" s="38"/>
      <c r="B157" s="39"/>
      <c r="C157" s="200" t="s">
        <v>8</v>
      </c>
      <c r="D157" s="200" t="s">
        <v>120</v>
      </c>
      <c r="E157" s="201" t="s">
        <v>230</v>
      </c>
      <c r="F157" s="202" t="s">
        <v>231</v>
      </c>
      <c r="G157" s="203" t="s">
        <v>154</v>
      </c>
      <c r="H157" s="204">
        <v>45</v>
      </c>
      <c r="I157" s="205"/>
      <c r="J157" s="206">
        <f>ROUND(I157*H157,2)</f>
        <v>0</v>
      </c>
      <c r="K157" s="202" t="s">
        <v>124</v>
      </c>
      <c r="L157" s="44"/>
      <c r="M157" s="207" t="s">
        <v>19</v>
      </c>
      <c r="N157" s="208" t="s">
        <v>43</v>
      </c>
      <c r="O157" s="84"/>
      <c r="P157" s="209">
        <f>O157*H157</f>
        <v>0</v>
      </c>
      <c r="Q157" s="209">
        <v>0.00049</v>
      </c>
      <c r="R157" s="209">
        <f>Q157*H157</f>
        <v>0.02205</v>
      </c>
      <c r="S157" s="209">
        <v>0</v>
      </c>
      <c r="T157" s="21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1" t="s">
        <v>125</v>
      </c>
      <c r="AT157" s="211" t="s">
        <v>120</v>
      </c>
      <c r="AU157" s="211" t="s">
        <v>82</v>
      </c>
      <c r="AY157" s="17" t="s">
        <v>118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7" t="s">
        <v>80</v>
      </c>
      <c r="BK157" s="212">
        <f>ROUND(I157*H157,2)</f>
        <v>0</v>
      </c>
      <c r="BL157" s="17" t="s">
        <v>125</v>
      </c>
      <c r="BM157" s="211" t="s">
        <v>232</v>
      </c>
    </row>
    <row r="158" spans="1:47" s="2" customFormat="1" ht="12">
      <c r="A158" s="38"/>
      <c r="B158" s="39"/>
      <c r="C158" s="40"/>
      <c r="D158" s="213" t="s">
        <v>127</v>
      </c>
      <c r="E158" s="40"/>
      <c r="F158" s="214" t="s">
        <v>233</v>
      </c>
      <c r="G158" s="40"/>
      <c r="H158" s="40"/>
      <c r="I158" s="215"/>
      <c r="J158" s="40"/>
      <c r="K158" s="40"/>
      <c r="L158" s="44"/>
      <c r="M158" s="216"/>
      <c r="N158" s="217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127</v>
      </c>
      <c r="AU158" s="17" t="s">
        <v>82</v>
      </c>
    </row>
    <row r="159" spans="1:47" s="2" customFormat="1" ht="12">
      <c r="A159" s="38"/>
      <c r="B159" s="39"/>
      <c r="C159" s="40"/>
      <c r="D159" s="218" t="s">
        <v>129</v>
      </c>
      <c r="E159" s="40"/>
      <c r="F159" s="219" t="s">
        <v>234</v>
      </c>
      <c r="G159" s="40"/>
      <c r="H159" s="40"/>
      <c r="I159" s="215"/>
      <c r="J159" s="40"/>
      <c r="K159" s="40"/>
      <c r="L159" s="44"/>
      <c r="M159" s="216"/>
      <c r="N159" s="217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129</v>
      </c>
      <c r="AU159" s="17" t="s">
        <v>82</v>
      </c>
    </row>
    <row r="160" spans="1:51" s="13" customFormat="1" ht="12">
      <c r="A160" s="13"/>
      <c r="B160" s="221"/>
      <c r="C160" s="222"/>
      <c r="D160" s="213" t="s">
        <v>133</v>
      </c>
      <c r="E160" s="223" t="s">
        <v>19</v>
      </c>
      <c r="F160" s="224" t="s">
        <v>235</v>
      </c>
      <c r="G160" s="222"/>
      <c r="H160" s="225">
        <v>45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133</v>
      </c>
      <c r="AU160" s="231" t="s">
        <v>82</v>
      </c>
      <c r="AV160" s="13" t="s">
        <v>82</v>
      </c>
      <c r="AW160" s="13" t="s">
        <v>33</v>
      </c>
      <c r="AX160" s="13" t="s">
        <v>72</v>
      </c>
      <c r="AY160" s="231" t="s">
        <v>118</v>
      </c>
    </row>
    <row r="161" spans="1:63" s="12" customFormat="1" ht="22.8" customHeight="1">
      <c r="A161" s="12"/>
      <c r="B161" s="184"/>
      <c r="C161" s="185"/>
      <c r="D161" s="186" t="s">
        <v>71</v>
      </c>
      <c r="E161" s="198" t="s">
        <v>125</v>
      </c>
      <c r="F161" s="198" t="s">
        <v>236</v>
      </c>
      <c r="G161" s="185"/>
      <c r="H161" s="185"/>
      <c r="I161" s="188"/>
      <c r="J161" s="199">
        <f>BK161</f>
        <v>0</v>
      </c>
      <c r="K161" s="185"/>
      <c r="L161" s="190"/>
      <c r="M161" s="191"/>
      <c r="N161" s="192"/>
      <c r="O161" s="192"/>
      <c r="P161" s="193">
        <f>SUM(P162:P165)</f>
        <v>0</v>
      </c>
      <c r="Q161" s="192"/>
      <c r="R161" s="193">
        <f>SUM(R162:R165)</f>
        <v>0.146055</v>
      </c>
      <c r="S161" s="192"/>
      <c r="T161" s="194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95" t="s">
        <v>80</v>
      </c>
      <c r="AT161" s="196" t="s">
        <v>71</v>
      </c>
      <c r="AU161" s="196" t="s">
        <v>80</v>
      </c>
      <c r="AY161" s="195" t="s">
        <v>118</v>
      </c>
      <c r="BK161" s="197">
        <f>SUM(BK162:BK165)</f>
        <v>0</v>
      </c>
    </row>
    <row r="162" spans="1:65" s="2" customFormat="1" ht="21.75" customHeight="1">
      <c r="A162" s="38"/>
      <c r="B162" s="39"/>
      <c r="C162" s="200" t="s">
        <v>237</v>
      </c>
      <c r="D162" s="200" t="s">
        <v>120</v>
      </c>
      <c r="E162" s="201" t="s">
        <v>238</v>
      </c>
      <c r="F162" s="202" t="s">
        <v>239</v>
      </c>
      <c r="G162" s="203" t="s">
        <v>154</v>
      </c>
      <c r="H162" s="204">
        <v>53.5</v>
      </c>
      <c r="I162" s="205"/>
      <c r="J162" s="206">
        <f>ROUND(I162*H162,2)</f>
        <v>0</v>
      </c>
      <c r="K162" s="202" t="s">
        <v>19</v>
      </c>
      <c r="L162" s="44"/>
      <c r="M162" s="207" t="s">
        <v>19</v>
      </c>
      <c r="N162" s="208" t="s">
        <v>43</v>
      </c>
      <c r="O162" s="84"/>
      <c r="P162" s="209">
        <f>O162*H162</f>
        <v>0</v>
      </c>
      <c r="Q162" s="209">
        <v>0.00273</v>
      </c>
      <c r="R162" s="209">
        <f>Q162*H162</f>
        <v>0.146055</v>
      </c>
      <c r="S162" s="209">
        <v>0</v>
      </c>
      <c r="T162" s="21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1" t="s">
        <v>125</v>
      </c>
      <c r="AT162" s="211" t="s">
        <v>120</v>
      </c>
      <c r="AU162" s="211" t="s">
        <v>82</v>
      </c>
      <c r="AY162" s="17" t="s">
        <v>118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7" t="s">
        <v>80</v>
      </c>
      <c r="BK162" s="212">
        <f>ROUND(I162*H162,2)</f>
        <v>0</v>
      </c>
      <c r="BL162" s="17" t="s">
        <v>125</v>
      </c>
      <c r="BM162" s="211" t="s">
        <v>240</v>
      </c>
    </row>
    <row r="163" spans="1:47" s="2" customFormat="1" ht="12">
      <c r="A163" s="38"/>
      <c r="B163" s="39"/>
      <c r="C163" s="40"/>
      <c r="D163" s="213" t="s">
        <v>127</v>
      </c>
      <c r="E163" s="40"/>
      <c r="F163" s="214" t="s">
        <v>241</v>
      </c>
      <c r="G163" s="40"/>
      <c r="H163" s="40"/>
      <c r="I163" s="215"/>
      <c r="J163" s="40"/>
      <c r="K163" s="40"/>
      <c r="L163" s="44"/>
      <c r="M163" s="216"/>
      <c r="N163" s="217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127</v>
      </c>
      <c r="AU163" s="17" t="s">
        <v>82</v>
      </c>
    </row>
    <row r="164" spans="1:47" s="2" customFormat="1" ht="12">
      <c r="A164" s="38"/>
      <c r="B164" s="39"/>
      <c r="C164" s="40"/>
      <c r="D164" s="213" t="s">
        <v>131</v>
      </c>
      <c r="E164" s="40"/>
      <c r="F164" s="220" t="s">
        <v>242</v>
      </c>
      <c r="G164" s="40"/>
      <c r="H164" s="40"/>
      <c r="I164" s="215"/>
      <c r="J164" s="40"/>
      <c r="K164" s="40"/>
      <c r="L164" s="44"/>
      <c r="M164" s="216"/>
      <c r="N164" s="217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131</v>
      </c>
      <c r="AU164" s="17" t="s">
        <v>82</v>
      </c>
    </row>
    <row r="165" spans="1:51" s="13" customFormat="1" ht="12">
      <c r="A165" s="13"/>
      <c r="B165" s="221"/>
      <c r="C165" s="222"/>
      <c r="D165" s="213" t="s">
        <v>133</v>
      </c>
      <c r="E165" s="223" t="s">
        <v>19</v>
      </c>
      <c r="F165" s="224" t="s">
        <v>243</v>
      </c>
      <c r="G165" s="222"/>
      <c r="H165" s="225">
        <v>53.5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133</v>
      </c>
      <c r="AU165" s="231" t="s">
        <v>82</v>
      </c>
      <c r="AV165" s="13" t="s">
        <v>82</v>
      </c>
      <c r="AW165" s="13" t="s">
        <v>33</v>
      </c>
      <c r="AX165" s="13" t="s">
        <v>72</v>
      </c>
      <c r="AY165" s="231" t="s">
        <v>118</v>
      </c>
    </row>
    <row r="166" spans="1:63" s="12" customFormat="1" ht="22.8" customHeight="1">
      <c r="A166" s="12"/>
      <c r="B166" s="184"/>
      <c r="C166" s="185"/>
      <c r="D166" s="186" t="s">
        <v>71</v>
      </c>
      <c r="E166" s="198" t="s">
        <v>166</v>
      </c>
      <c r="F166" s="198" t="s">
        <v>244</v>
      </c>
      <c r="G166" s="185"/>
      <c r="H166" s="185"/>
      <c r="I166" s="188"/>
      <c r="J166" s="199">
        <f>BK166</f>
        <v>0</v>
      </c>
      <c r="K166" s="185"/>
      <c r="L166" s="190"/>
      <c r="M166" s="191"/>
      <c r="N166" s="192"/>
      <c r="O166" s="192"/>
      <c r="P166" s="193">
        <f>SUM(P167:P170)</f>
        <v>0</v>
      </c>
      <c r="Q166" s="192"/>
      <c r="R166" s="193">
        <f>SUM(R167:R170)</f>
        <v>0</v>
      </c>
      <c r="S166" s="192"/>
      <c r="T166" s="194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5" t="s">
        <v>80</v>
      </c>
      <c r="AT166" s="196" t="s">
        <v>71</v>
      </c>
      <c r="AU166" s="196" t="s">
        <v>80</v>
      </c>
      <c r="AY166" s="195" t="s">
        <v>118</v>
      </c>
      <c r="BK166" s="197">
        <f>SUM(BK167:BK170)</f>
        <v>0</v>
      </c>
    </row>
    <row r="167" spans="1:65" s="2" customFormat="1" ht="24.15" customHeight="1">
      <c r="A167" s="38"/>
      <c r="B167" s="39"/>
      <c r="C167" s="200" t="s">
        <v>245</v>
      </c>
      <c r="D167" s="200" t="s">
        <v>120</v>
      </c>
      <c r="E167" s="201" t="s">
        <v>246</v>
      </c>
      <c r="F167" s="202" t="s">
        <v>247</v>
      </c>
      <c r="G167" s="203" t="s">
        <v>154</v>
      </c>
      <c r="H167" s="204">
        <v>18.9</v>
      </c>
      <c r="I167" s="205"/>
      <c r="J167" s="206">
        <f>ROUND(I167*H167,2)</f>
        <v>0</v>
      </c>
      <c r="K167" s="202" t="s">
        <v>19</v>
      </c>
      <c r="L167" s="44"/>
      <c r="M167" s="207" t="s">
        <v>19</v>
      </c>
      <c r="N167" s="208" t="s">
        <v>43</v>
      </c>
      <c r="O167" s="84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1" t="s">
        <v>125</v>
      </c>
      <c r="AT167" s="211" t="s">
        <v>120</v>
      </c>
      <c r="AU167" s="211" t="s">
        <v>82</v>
      </c>
      <c r="AY167" s="17" t="s">
        <v>118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7" t="s">
        <v>80</v>
      </c>
      <c r="BK167" s="212">
        <f>ROUND(I167*H167,2)</f>
        <v>0</v>
      </c>
      <c r="BL167" s="17" t="s">
        <v>125</v>
      </c>
      <c r="BM167" s="211" t="s">
        <v>248</v>
      </c>
    </row>
    <row r="168" spans="1:47" s="2" customFormat="1" ht="12">
      <c r="A168" s="38"/>
      <c r="B168" s="39"/>
      <c r="C168" s="40"/>
      <c r="D168" s="213" t="s">
        <v>127</v>
      </c>
      <c r="E168" s="40"/>
      <c r="F168" s="214" t="s">
        <v>247</v>
      </c>
      <c r="G168" s="40"/>
      <c r="H168" s="40"/>
      <c r="I168" s="215"/>
      <c r="J168" s="40"/>
      <c r="K168" s="40"/>
      <c r="L168" s="44"/>
      <c r="M168" s="216"/>
      <c r="N168" s="217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127</v>
      </c>
      <c r="AU168" s="17" t="s">
        <v>82</v>
      </c>
    </row>
    <row r="169" spans="1:47" s="2" customFormat="1" ht="12">
      <c r="A169" s="38"/>
      <c r="B169" s="39"/>
      <c r="C169" s="40"/>
      <c r="D169" s="213" t="s">
        <v>131</v>
      </c>
      <c r="E169" s="40"/>
      <c r="F169" s="220" t="s">
        <v>249</v>
      </c>
      <c r="G169" s="40"/>
      <c r="H169" s="40"/>
      <c r="I169" s="215"/>
      <c r="J169" s="40"/>
      <c r="K169" s="40"/>
      <c r="L169" s="44"/>
      <c r="M169" s="216"/>
      <c r="N169" s="217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131</v>
      </c>
      <c r="AU169" s="17" t="s">
        <v>82</v>
      </c>
    </row>
    <row r="170" spans="1:51" s="13" customFormat="1" ht="12">
      <c r="A170" s="13"/>
      <c r="B170" s="221"/>
      <c r="C170" s="222"/>
      <c r="D170" s="213" t="s">
        <v>133</v>
      </c>
      <c r="E170" s="223" t="s">
        <v>19</v>
      </c>
      <c r="F170" s="224" t="s">
        <v>250</v>
      </c>
      <c r="G170" s="222"/>
      <c r="H170" s="225">
        <v>18.9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133</v>
      </c>
      <c r="AU170" s="231" t="s">
        <v>82</v>
      </c>
      <c r="AV170" s="13" t="s">
        <v>82</v>
      </c>
      <c r="AW170" s="13" t="s">
        <v>33</v>
      </c>
      <c r="AX170" s="13" t="s">
        <v>72</v>
      </c>
      <c r="AY170" s="231" t="s">
        <v>118</v>
      </c>
    </row>
    <row r="171" spans="1:63" s="12" customFormat="1" ht="22.8" customHeight="1">
      <c r="A171" s="12"/>
      <c r="B171" s="184"/>
      <c r="C171" s="185"/>
      <c r="D171" s="186" t="s">
        <v>71</v>
      </c>
      <c r="E171" s="198" t="s">
        <v>190</v>
      </c>
      <c r="F171" s="198" t="s">
        <v>251</v>
      </c>
      <c r="G171" s="185"/>
      <c r="H171" s="185"/>
      <c r="I171" s="188"/>
      <c r="J171" s="199">
        <f>BK171</f>
        <v>0</v>
      </c>
      <c r="K171" s="185"/>
      <c r="L171" s="190"/>
      <c r="M171" s="191"/>
      <c r="N171" s="192"/>
      <c r="O171" s="192"/>
      <c r="P171" s="193">
        <f>SUM(P172:P176)</f>
        <v>0</v>
      </c>
      <c r="Q171" s="192"/>
      <c r="R171" s="193">
        <f>SUM(R172:R176)</f>
        <v>0.006765</v>
      </c>
      <c r="S171" s="192"/>
      <c r="T171" s="194">
        <f>SUM(T172:T176)</f>
        <v>0.0935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5" t="s">
        <v>80</v>
      </c>
      <c r="AT171" s="196" t="s">
        <v>71</v>
      </c>
      <c r="AU171" s="196" t="s">
        <v>80</v>
      </c>
      <c r="AY171" s="195" t="s">
        <v>118</v>
      </c>
      <c r="BK171" s="197">
        <f>SUM(BK172:BK176)</f>
        <v>0</v>
      </c>
    </row>
    <row r="172" spans="1:65" s="2" customFormat="1" ht="24.15" customHeight="1">
      <c r="A172" s="38"/>
      <c r="B172" s="39"/>
      <c r="C172" s="200" t="s">
        <v>252</v>
      </c>
      <c r="D172" s="200" t="s">
        <v>120</v>
      </c>
      <c r="E172" s="201" t="s">
        <v>253</v>
      </c>
      <c r="F172" s="202" t="s">
        <v>254</v>
      </c>
      <c r="G172" s="203" t="s">
        <v>154</v>
      </c>
      <c r="H172" s="204">
        <v>5.5</v>
      </c>
      <c r="I172" s="205"/>
      <c r="J172" s="206">
        <f>ROUND(I172*H172,2)</f>
        <v>0</v>
      </c>
      <c r="K172" s="202" t="s">
        <v>124</v>
      </c>
      <c r="L172" s="44"/>
      <c r="M172" s="207" t="s">
        <v>19</v>
      </c>
      <c r="N172" s="208" t="s">
        <v>43</v>
      </c>
      <c r="O172" s="84"/>
      <c r="P172" s="209">
        <f>O172*H172</f>
        <v>0</v>
      </c>
      <c r="Q172" s="209">
        <v>0.00123</v>
      </c>
      <c r="R172" s="209">
        <f>Q172*H172</f>
        <v>0.006765</v>
      </c>
      <c r="S172" s="209">
        <v>0.017</v>
      </c>
      <c r="T172" s="210">
        <f>S172*H172</f>
        <v>0.0935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1" t="s">
        <v>125</v>
      </c>
      <c r="AT172" s="211" t="s">
        <v>120</v>
      </c>
      <c r="AU172" s="211" t="s">
        <v>82</v>
      </c>
      <c r="AY172" s="17" t="s">
        <v>118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17" t="s">
        <v>80</v>
      </c>
      <c r="BK172" s="212">
        <f>ROUND(I172*H172,2)</f>
        <v>0</v>
      </c>
      <c r="BL172" s="17" t="s">
        <v>125</v>
      </c>
      <c r="BM172" s="211" t="s">
        <v>255</v>
      </c>
    </row>
    <row r="173" spans="1:47" s="2" customFormat="1" ht="12">
      <c r="A173" s="38"/>
      <c r="B173" s="39"/>
      <c r="C173" s="40"/>
      <c r="D173" s="213" t="s">
        <v>127</v>
      </c>
      <c r="E173" s="40"/>
      <c r="F173" s="214" t="s">
        <v>256</v>
      </c>
      <c r="G173" s="40"/>
      <c r="H173" s="40"/>
      <c r="I173" s="215"/>
      <c r="J173" s="40"/>
      <c r="K173" s="40"/>
      <c r="L173" s="44"/>
      <c r="M173" s="216"/>
      <c r="N173" s="217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127</v>
      </c>
      <c r="AU173" s="17" t="s">
        <v>82</v>
      </c>
    </row>
    <row r="174" spans="1:47" s="2" customFormat="1" ht="12">
      <c r="A174" s="38"/>
      <c r="B174" s="39"/>
      <c r="C174" s="40"/>
      <c r="D174" s="218" t="s">
        <v>129</v>
      </c>
      <c r="E174" s="40"/>
      <c r="F174" s="219" t="s">
        <v>257</v>
      </c>
      <c r="G174" s="40"/>
      <c r="H174" s="40"/>
      <c r="I174" s="215"/>
      <c r="J174" s="40"/>
      <c r="K174" s="40"/>
      <c r="L174" s="44"/>
      <c r="M174" s="216"/>
      <c r="N174" s="217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129</v>
      </c>
      <c r="AU174" s="17" t="s">
        <v>82</v>
      </c>
    </row>
    <row r="175" spans="1:47" s="2" customFormat="1" ht="12">
      <c r="A175" s="38"/>
      <c r="B175" s="39"/>
      <c r="C175" s="40"/>
      <c r="D175" s="213" t="s">
        <v>131</v>
      </c>
      <c r="E175" s="40"/>
      <c r="F175" s="220" t="s">
        <v>258</v>
      </c>
      <c r="G175" s="40"/>
      <c r="H175" s="40"/>
      <c r="I175" s="215"/>
      <c r="J175" s="40"/>
      <c r="K175" s="40"/>
      <c r="L175" s="44"/>
      <c r="M175" s="216"/>
      <c r="N175" s="217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131</v>
      </c>
      <c r="AU175" s="17" t="s">
        <v>82</v>
      </c>
    </row>
    <row r="176" spans="1:51" s="13" customFormat="1" ht="12">
      <c r="A176" s="13"/>
      <c r="B176" s="221"/>
      <c r="C176" s="222"/>
      <c r="D176" s="213" t="s">
        <v>133</v>
      </c>
      <c r="E176" s="223" t="s">
        <v>19</v>
      </c>
      <c r="F176" s="224" t="s">
        <v>259</v>
      </c>
      <c r="G176" s="222"/>
      <c r="H176" s="225">
        <v>5.5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133</v>
      </c>
      <c r="AU176" s="231" t="s">
        <v>82</v>
      </c>
      <c r="AV176" s="13" t="s">
        <v>82</v>
      </c>
      <c r="AW176" s="13" t="s">
        <v>33</v>
      </c>
      <c r="AX176" s="13" t="s">
        <v>72</v>
      </c>
      <c r="AY176" s="231" t="s">
        <v>118</v>
      </c>
    </row>
    <row r="177" spans="1:63" s="12" customFormat="1" ht="22.8" customHeight="1">
      <c r="A177" s="12"/>
      <c r="B177" s="184"/>
      <c r="C177" s="185"/>
      <c r="D177" s="186" t="s">
        <v>71</v>
      </c>
      <c r="E177" s="198" t="s">
        <v>260</v>
      </c>
      <c r="F177" s="198" t="s">
        <v>261</v>
      </c>
      <c r="G177" s="185"/>
      <c r="H177" s="185"/>
      <c r="I177" s="188"/>
      <c r="J177" s="199">
        <f>BK177</f>
        <v>0</v>
      </c>
      <c r="K177" s="185"/>
      <c r="L177" s="190"/>
      <c r="M177" s="191"/>
      <c r="N177" s="192"/>
      <c r="O177" s="192"/>
      <c r="P177" s="193">
        <f>SUM(P178:P180)</f>
        <v>0</v>
      </c>
      <c r="Q177" s="192"/>
      <c r="R177" s="193">
        <f>SUM(R178:R180)</f>
        <v>0</v>
      </c>
      <c r="S177" s="192"/>
      <c r="T177" s="194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5" t="s">
        <v>80</v>
      </c>
      <c r="AT177" s="196" t="s">
        <v>71</v>
      </c>
      <c r="AU177" s="196" t="s">
        <v>80</v>
      </c>
      <c r="AY177" s="195" t="s">
        <v>118</v>
      </c>
      <c r="BK177" s="197">
        <f>SUM(BK178:BK180)</f>
        <v>0</v>
      </c>
    </row>
    <row r="178" spans="1:65" s="2" customFormat="1" ht="24.15" customHeight="1">
      <c r="A178" s="38"/>
      <c r="B178" s="39"/>
      <c r="C178" s="200" t="s">
        <v>262</v>
      </c>
      <c r="D178" s="200" t="s">
        <v>120</v>
      </c>
      <c r="E178" s="201" t="s">
        <v>263</v>
      </c>
      <c r="F178" s="202" t="s">
        <v>264</v>
      </c>
      <c r="G178" s="203" t="s">
        <v>170</v>
      </c>
      <c r="H178" s="204">
        <v>1.197</v>
      </c>
      <c r="I178" s="205"/>
      <c r="J178" s="206">
        <f>ROUND(I178*H178,2)</f>
        <v>0</v>
      </c>
      <c r="K178" s="202" t="s">
        <v>124</v>
      </c>
      <c r="L178" s="44"/>
      <c r="M178" s="207" t="s">
        <v>19</v>
      </c>
      <c r="N178" s="208" t="s">
        <v>43</v>
      </c>
      <c r="O178" s="84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1" t="s">
        <v>125</v>
      </c>
      <c r="AT178" s="211" t="s">
        <v>120</v>
      </c>
      <c r="AU178" s="211" t="s">
        <v>82</v>
      </c>
      <c r="AY178" s="17" t="s">
        <v>118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17" t="s">
        <v>80</v>
      </c>
      <c r="BK178" s="212">
        <f>ROUND(I178*H178,2)</f>
        <v>0</v>
      </c>
      <c r="BL178" s="17" t="s">
        <v>125</v>
      </c>
      <c r="BM178" s="211" t="s">
        <v>265</v>
      </c>
    </row>
    <row r="179" spans="1:47" s="2" customFormat="1" ht="12">
      <c r="A179" s="38"/>
      <c r="B179" s="39"/>
      <c r="C179" s="40"/>
      <c r="D179" s="213" t="s">
        <v>127</v>
      </c>
      <c r="E179" s="40"/>
      <c r="F179" s="214" t="s">
        <v>266</v>
      </c>
      <c r="G179" s="40"/>
      <c r="H179" s="40"/>
      <c r="I179" s="215"/>
      <c r="J179" s="40"/>
      <c r="K179" s="40"/>
      <c r="L179" s="44"/>
      <c r="M179" s="216"/>
      <c r="N179" s="217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127</v>
      </c>
      <c r="AU179" s="17" t="s">
        <v>82</v>
      </c>
    </row>
    <row r="180" spans="1:47" s="2" customFormat="1" ht="12">
      <c r="A180" s="38"/>
      <c r="B180" s="39"/>
      <c r="C180" s="40"/>
      <c r="D180" s="218" t="s">
        <v>129</v>
      </c>
      <c r="E180" s="40"/>
      <c r="F180" s="219" t="s">
        <v>267</v>
      </c>
      <c r="G180" s="40"/>
      <c r="H180" s="40"/>
      <c r="I180" s="215"/>
      <c r="J180" s="40"/>
      <c r="K180" s="40"/>
      <c r="L180" s="44"/>
      <c r="M180" s="216"/>
      <c r="N180" s="217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129</v>
      </c>
      <c r="AU180" s="17" t="s">
        <v>82</v>
      </c>
    </row>
    <row r="181" spans="1:63" s="12" customFormat="1" ht="25.9" customHeight="1">
      <c r="A181" s="12"/>
      <c r="B181" s="184"/>
      <c r="C181" s="185"/>
      <c r="D181" s="186" t="s">
        <v>71</v>
      </c>
      <c r="E181" s="187" t="s">
        <v>268</v>
      </c>
      <c r="F181" s="187" t="s">
        <v>269</v>
      </c>
      <c r="G181" s="185"/>
      <c r="H181" s="185"/>
      <c r="I181" s="188"/>
      <c r="J181" s="189">
        <f>BK181</f>
        <v>0</v>
      </c>
      <c r="K181" s="185"/>
      <c r="L181" s="190"/>
      <c r="M181" s="191"/>
      <c r="N181" s="192"/>
      <c r="O181" s="192"/>
      <c r="P181" s="193">
        <f>P182</f>
        <v>0</v>
      </c>
      <c r="Q181" s="192"/>
      <c r="R181" s="193">
        <f>R182</f>
        <v>0.1432</v>
      </c>
      <c r="S181" s="192"/>
      <c r="T181" s="194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95" t="s">
        <v>82</v>
      </c>
      <c r="AT181" s="196" t="s">
        <v>71</v>
      </c>
      <c r="AU181" s="196" t="s">
        <v>72</v>
      </c>
      <c r="AY181" s="195" t="s">
        <v>118</v>
      </c>
      <c r="BK181" s="197">
        <f>BK182</f>
        <v>0</v>
      </c>
    </row>
    <row r="182" spans="1:63" s="12" customFormat="1" ht="22.8" customHeight="1">
      <c r="A182" s="12"/>
      <c r="B182" s="184"/>
      <c r="C182" s="185"/>
      <c r="D182" s="186" t="s">
        <v>71</v>
      </c>
      <c r="E182" s="198" t="s">
        <v>270</v>
      </c>
      <c r="F182" s="198" t="s">
        <v>271</v>
      </c>
      <c r="G182" s="185"/>
      <c r="H182" s="185"/>
      <c r="I182" s="188"/>
      <c r="J182" s="199">
        <f>BK182</f>
        <v>0</v>
      </c>
      <c r="K182" s="185"/>
      <c r="L182" s="190"/>
      <c r="M182" s="191"/>
      <c r="N182" s="192"/>
      <c r="O182" s="192"/>
      <c r="P182" s="193">
        <f>SUM(P183:P189)</f>
        <v>0</v>
      </c>
      <c r="Q182" s="192"/>
      <c r="R182" s="193">
        <f>SUM(R183:R189)</f>
        <v>0.1432</v>
      </c>
      <c r="S182" s="192"/>
      <c r="T182" s="194">
        <f>SUM(T183:T189)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5" t="s">
        <v>82</v>
      </c>
      <c r="AT182" s="196" t="s">
        <v>71</v>
      </c>
      <c r="AU182" s="196" t="s">
        <v>80</v>
      </c>
      <c r="AY182" s="195" t="s">
        <v>118</v>
      </c>
      <c r="BK182" s="197">
        <f>SUM(BK183:BK189)</f>
        <v>0</v>
      </c>
    </row>
    <row r="183" spans="1:65" s="2" customFormat="1" ht="24.15" customHeight="1">
      <c r="A183" s="38"/>
      <c r="B183" s="39"/>
      <c r="C183" s="200" t="s">
        <v>272</v>
      </c>
      <c r="D183" s="200" t="s">
        <v>120</v>
      </c>
      <c r="E183" s="201" t="s">
        <v>273</v>
      </c>
      <c r="F183" s="202" t="s">
        <v>274</v>
      </c>
      <c r="G183" s="203" t="s">
        <v>177</v>
      </c>
      <c r="H183" s="204">
        <v>179</v>
      </c>
      <c r="I183" s="205"/>
      <c r="J183" s="206">
        <f>ROUND(I183*H183,2)</f>
        <v>0</v>
      </c>
      <c r="K183" s="202" t="s">
        <v>124</v>
      </c>
      <c r="L183" s="44"/>
      <c r="M183" s="207" t="s">
        <v>19</v>
      </c>
      <c r="N183" s="208" t="s">
        <v>43</v>
      </c>
      <c r="O183" s="84"/>
      <c r="P183" s="209">
        <f>O183*H183</f>
        <v>0</v>
      </c>
      <c r="Q183" s="209">
        <v>0.0008</v>
      </c>
      <c r="R183" s="209">
        <f>Q183*H183</f>
        <v>0.1432</v>
      </c>
      <c r="S183" s="209">
        <v>0</v>
      </c>
      <c r="T183" s="21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1" t="s">
        <v>237</v>
      </c>
      <c r="AT183" s="211" t="s">
        <v>120</v>
      </c>
      <c r="AU183" s="211" t="s">
        <v>82</v>
      </c>
      <c r="AY183" s="17" t="s">
        <v>118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17" t="s">
        <v>80</v>
      </c>
      <c r="BK183" s="212">
        <f>ROUND(I183*H183,2)</f>
        <v>0</v>
      </c>
      <c r="BL183" s="17" t="s">
        <v>237</v>
      </c>
      <c r="BM183" s="211" t="s">
        <v>275</v>
      </c>
    </row>
    <row r="184" spans="1:47" s="2" customFormat="1" ht="12">
      <c r="A184" s="38"/>
      <c r="B184" s="39"/>
      <c r="C184" s="40"/>
      <c r="D184" s="213" t="s">
        <v>127</v>
      </c>
      <c r="E184" s="40"/>
      <c r="F184" s="214" t="s">
        <v>276</v>
      </c>
      <c r="G184" s="40"/>
      <c r="H184" s="40"/>
      <c r="I184" s="215"/>
      <c r="J184" s="40"/>
      <c r="K184" s="40"/>
      <c r="L184" s="44"/>
      <c r="M184" s="216"/>
      <c r="N184" s="217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127</v>
      </c>
      <c r="AU184" s="17" t="s">
        <v>82</v>
      </c>
    </row>
    <row r="185" spans="1:47" s="2" customFormat="1" ht="12">
      <c r="A185" s="38"/>
      <c r="B185" s="39"/>
      <c r="C185" s="40"/>
      <c r="D185" s="218" t="s">
        <v>129</v>
      </c>
      <c r="E185" s="40"/>
      <c r="F185" s="219" t="s">
        <v>277</v>
      </c>
      <c r="G185" s="40"/>
      <c r="H185" s="40"/>
      <c r="I185" s="215"/>
      <c r="J185" s="40"/>
      <c r="K185" s="40"/>
      <c r="L185" s="44"/>
      <c r="M185" s="216"/>
      <c r="N185" s="217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129</v>
      </c>
      <c r="AU185" s="17" t="s">
        <v>82</v>
      </c>
    </row>
    <row r="186" spans="1:51" s="13" customFormat="1" ht="12">
      <c r="A186" s="13"/>
      <c r="B186" s="221"/>
      <c r="C186" s="222"/>
      <c r="D186" s="213" t="s">
        <v>133</v>
      </c>
      <c r="E186" s="223" t="s">
        <v>19</v>
      </c>
      <c r="F186" s="224" t="s">
        <v>278</v>
      </c>
      <c r="G186" s="222"/>
      <c r="H186" s="225">
        <v>179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133</v>
      </c>
      <c r="AU186" s="231" t="s">
        <v>82</v>
      </c>
      <c r="AV186" s="13" t="s">
        <v>82</v>
      </c>
      <c r="AW186" s="13" t="s">
        <v>33</v>
      </c>
      <c r="AX186" s="13" t="s">
        <v>72</v>
      </c>
      <c r="AY186" s="231" t="s">
        <v>118</v>
      </c>
    </row>
    <row r="187" spans="1:65" s="2" customFormat="1" ht="24.15" customHeight="1">
      <c r="A187" s="38"/>
      <c r="B187" s="39"/>
      <c r="C187" s="200" t="s">
        <v>7</v>
      </c>
      <c r="D187" s="200" t="s">
        <v>120</v>
      </c>
      <c r="E187" s="201" t="s">
        <v>279</v>
      </c>
      <c r="F187" s="202" t="s">
        <v>280</v>
      </c>
      <c r="G187" s="203" t="s">
        <v>170</v>
      </c>
      <c r="H187" s="204">
        <v>0.143</v>
      </c>
      <c r="I187" s="205"/>
      <c r="J187" s="206">
        <f>ROUND(I187*H187,2)</f>
        <v>0</v>
      </c>
      <c r="K187" s="202" t="s">
        <v>124</v>
      </c>
      <c r="L187" s="44"/>
      <c r="M187" s="207" t="s">
        <v>19</v>
      </c>
      <c r="N187" s="208" t="s">
        <v>43</v>
      </c>
      <c r="O187" s="84"/>
      <c r="P187" s="209">
        <f>O187*H187</f>
        <v>0</v>
      </c>
      <c r="Q187" s="209">
        <v>0</v>
      </c>
      <c r="R187" s="209">
        <f>Q187*H187</f>
        <v>0</v>
      </c>
      <c r="S187" s="209">
        <v>0</v>
      </c>
      <c r="T187" s="21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1" t="s">
        <v>237</v>
      </c>
      <c r="AT187" s="211" t="s">
        <v>120</v>
      </c>
      <c r="AU187" s="211" t="s">
        <v>82</v>
      </c>
      <c r="AY187" s="17" t="s">
        <v>118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7" t="s">
        <v>80</v>
      </c>
      <c r="BK187" s="212">
        <f>ROUND(I187*H187,2)</f>
        <v>0</v>
      </c>
      <c r="BL187" s="17" t="s">
        <v>237</v>
      </c>
      <c r="BM187" s="211" t="s">
        <v>281</v>
      </c>
    </row>
    <row r="188" spans="1:47" s="2" customFormat="1" ht="12">
      <c r="A188" s="38"/>
      <c r="B188" s="39"/>
      <c r="C188" s="40"/>
      <c r="D188" s="213" t="s">
        <v>127</v>
      </c>
      <c r="E188" s="40"/>
      <c r="F188" s="214" t="s">
        <v>282</v>
      </c>
      <c r="G188" s="40"/>
      <c r="H188" s="40"/>
      <c r="I188" s="215"/>
      <c r="J188" s="40"/>
      <c r="K188" s="40"/>
      <c r="L188" s="44"/>
      <c r="M188" s="216"/>
      <c r="N188" s="217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127</v>
      </c>
      <c r="AU188" s="17" t="s">
        <v>82</v>
      </c>
    </row>
    <row r="189" spans="1:47" s="2" customFormat="1" ht="12">
      <c r="A189" s="38"/>
      <c r="B189" s="39"/>
      <c r="C189" s="40"/>
      <c r="D189" s="218" t="s">
        <v>129</v>
      </c>
      <c r="E189" s="40"/>
      <c r="F189" s="219" t="s">
        <v>283</v>
      </c>
      <c r="G189" s="40"/>
      <c r="H189" s="40"/>
      <c r="I189" s="215"/>
      <c r="J189" s="40"/>
      <c r="K189" s="40"/>
      <c r="L189" s="44"/>
      <c r="M189" s="216"/>
      <c r="N189" s="217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129</v>
      </c>
      <c r="AU189" s="17" t="s">
        <v>82</v>
      </c>
    </row>
    <row r="190" spans="1:63" s="12" customFormat="1" ht="25.9" customHeight="1">
      <c r="A190" s="12"/>
      <c r="B190" s="184"/>
      <c r="C190" s="185"/>
      <c r="D190" s="186" t="s">
        <v>71</v>
      </c>
      <c r="E190" s="187" t="s">
        <v>284</v>
      </c>
      <c r="F190" s="187" t="s">
        <v>285</v>
      </c>
      <c r="G190" s="185"/>
      <c r="H190" s="185"/>
      <c r="I190" s="188"/>
      <c r="J190" s="189">
        <f>BK190</f>
        <v>0</v>
      </c>
      <c r="K190" s="185"/>
      <c r="L190" s="190"/>
      <c r="M190" s="191"/>
      <c r="N190" s="192"/>
      <c r="O190" s="192"/>
      <c r="P190" s="193">
        <f>P191+P208</f>
        <v>0</v>
      </c>
      <c r="Q190" s="192"/>
      <c r="R190" s="193">
        <f>R191+R208</f>
        <v>0</v>
      </c>
      <c r="S190" s="192"/>
      <c r="T190" s="194">
        <f>T191+T208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5" t="s">
        <v>158</v>
      </c>
      <c r="AT190" s="196" t="s">
        <v>71</v>
      </c>
      <c r="AU190" s="196" t="s">
        <v>72</v>
      </c>
      <c r="AY190" s="195" t="s">
        <v>118</v>
      </c>
      <c r="BK190" s="197">
        <f>BK191+BK208</f>
        <v>0</v>
      </c>
    </row>
    <row r="191" spans="1:63" s="12" customFormat="1" ht="22.8" customHeight="1">
      <c r="A191" s="12"/>
      <c r="B191" s="184"/>
      <c r="C191" s="185"/>
      <c r="D191" s="186" t="s">
        <v>71</v>
      </c>
      <c r="E191" s="198" t="s">
        <v>286</v>
      </c>
      <c r="F191" s="198" t="s">
        <v>287</v>
      </c>
      <c r="G191" s="185"/>
      <c r="H191" s="185"/>
      <c r="I191" s="188"/>
      <c r="J191" s="199">
        <f>BK191</f>
        <v>0</v>
      </c>
      <c r="K191" s="185"/>
      <c r="L191" s="190"/>
      <c r="M191" s="191"/>
      <c r="N191" s="192"/>
      <c r="O191" s="192"/>
      <c r="P191" s="193">
        <f>SUM(P192:P207)</f>
        <v>0</v>
      </c>
      <c r="Q191" s="192"/>
      <c r="R191" s="193">
        <f>SUM(R192:R207)</f>
        <v>0</v>
      </c>
      <c r="S191" s="192"/>
      <c r="T191" s="194">
        <f>SUM(T192:T207)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95" t="s">
        <v>158</v>
      </c>
      <c r="AT191" s="196" t="s">
        <v>71</v>
      </c>
      <c r="AU191" s="196" t="s">
        <v>80</v>
      </c>
      <c r="AY191" s="195" t="s">
        <v>118</v>
      </c>
      <c r="BK191" s="197">
        <f>SUM(BK192:BK207)</f>
        <v>0</v>
      </c>
    </row>
    <row r="192" spans="1:65" s="2" customFormat="1" ht="16.5" customHeight="1">
      <c r="A192" s="38"/>
      <c r="B192" s="39"/>
      <c r="C192" s="200" t="s">
        <v>288</v>
      </c>
      <c r="D192" s="200" t="s">
        <v>120</v>
      </c>
      <c r="E192" s="201" t="s">
        <v>289</v>
      </c>
      <c r="F192" s="202" t="s">
        <v>290</v>
      </c>
      <c r="G192" s="203" t="s">
        <v>291</v>
      </c>
      <c r="H192" s="204">
        <v>1</v>
      </c>
      <c r="I192" s="205"/>
      <c r="J192" s="206">
        <f>ROUND(I192*H192,2)</f>
        <v>0</v>
      </c>
      <c r="K192" s="202" t="s">
        <v>124</v>
      </c>
      <c r="L192" s="44"/>
      <c r="M192" s="207" t="s">
        <v>19</v>
      </c>
      <c r="N192" s="208" t="s">
        <v>43</v>
      </c>
      <c r="O192" s="84"/>
      <c r="P192" s="209">
        <f>O192*H192</f>
        <v>0</v>
      </c>
      <c r="Q192" s="209">
        <v>0</v>
      </c>
      <c r="R192" s="209">
        <f>Q192*H192</f>
        <v>0</v>
      </c>
      <c r="S192" s="209">
        <v>0</v>
      </c>
      <c r="T192" s="21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1" t="s">
        <v>292</v>
      </c>
      <c r="AT192" s="211" t="s">
        <v>120</v>
      </c>
      <c r="AU192" s="211" t="s">
        <v>82</v>
      </c>
      <c r="AY192" s="17" t="s">
        <v>118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17" t="s">
        <v>80</v>
      </c>
      <c r="BK192" s="212">
        <f>ROUND(I192*H192,2)</f>
        <v>0</v>
      </c>
      <c r="BL192" s="17" t="s">
        <v>292</v>
      </c>
      <c r="BM192" s="211" t="s">
        <v>293</v>
      </c>
    </row>
    <row r="193" spans="1:47" s="2" customFormat="1" ht="12">
      <c r="A193" s="38"/>
      <c r="B193" s="39"/>
      <c r="C193" s="40"/>
      <c r="D193" s="213" t="s">
        <v>127</v>
      </c>
      <c r="E193" s="40"/>
      <c r="F193" s="214" t="s">
        <v>290</v>
      </c>
      <c r="G193" s="40"/>
      <c r="H193" s="40"/>
      <c r="I193" s="215"/>
      <c r="J193" s="40"/>
      <c r="K193" s="40"/>
      <c r="L193" s="44"/>
      <c r="M193" s="216"/>
      <c r="N193" s="217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127</v>
      </c>
      <c r="AU193" s="17" t="s">
        <v>82</v>
      </c>
    </row>
    <row r="194" spans="1:47" s="2" customFormat="1" ht="12">
      <c r="A194" s="38"/>
      <c r="B194" s="39"/>
      <c r="C194" s="40"/>
      <c r="D194" s="218" t="s">
        <v>129</v>
      </c>
      <c r="E194" s="40"/>
      <c r="F194" s="219" t="s">
        <v>294</v>
      </c>
      <c r="G194" s="40"/>
      <c r="H194" s="40"/>
      <c r="I194" s="215"/>
      <c r="J194" s="40"/>
      <c r="K194" s="40"/>
      <c r="L194" s="44"/>
      <c r="M194" s="216"/>
      <c r="N194" s="217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129</v>
      </c>
      <c r="AU194" s="17" t="s">
        <v>82</v>
      </c>
    </row>
    <row r="195" spans="1:47" s="2" customFormat="1" ht="12">
      <c r="A195" s="38"/>
      <c r="B195" s="39"/>
      <c r="C195" s="40"/>
      <c r="D195" s="213" t="s">
        <v>131</v>
      </c>
      <c r="E195" s="40"/>
      <c r="F195" s="220" t="s">
        <v>295</v>
      </c>
      <c r="G195" s="40"/>
      <c r="H195" s="40"/>
      <c r="I195" s="215"/>
      <c r="J195" s="40"/>
      <c r="K195" s="40"/>
      <c r="L195" s="44"/>
      <c r="M195" s="216"/>
      <c r="N195" s="217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131</v>
      </c>
      <c r="AU195" s="17" t="s">
        <v>82</v>
      </c>
    </row>
    <row r="196" spans="1:65" s="2" customFormat="1" ht="16.5" customHeight="1">
      <c r="A196" s="38"/>
      <c r="B196" s="39"/>
      <c r="C196" s="200" t="s">
        <v>296</v>
      </c>
      <c r="D196" s="200" t="s">
        <v>120</v>
      </c>
      <c r="E196" s="201" t="s">
        <v>297</v>
      </c>
      <c r="F196" s="202" t="s">
        <v>298</v>
      </c>
      <c r="G196" s="203" t="s">
        <v>291</v>
      </c>
      <c r="H196" s="204">
        <v>1</v>
      </c>
      <c r="I196" s="205"/>
      <c r="J196" s="206">
        <f>ROUND(I196*H196,2)</f>
        <v>0</v>
      </c>
      <c r="K196" s="202" t="s">
        <v>124</v>
      </c>
      <c r="L196" s="44"/>
      <c r="M196" s="207" t="s">
        <v>19</v>
      </c>
      <c r="N196" s="208" t="s">
        <v>43</v>
      </c>
      <c r="O196" s="84"/>
      <c r="P196" s="209">
        <f>O196*H196</f>
        <v>0</v>
      </c>
      <c r="Q196" s="209">
        <v>0</v>
      </c>
      <c r="R196" s="209">
        <f>Q196*H196</f>
        <v>0</v>
      </c>
      <c r="S196" s="209">
        <v>0</v>
      </c>
      <c r="T196" s="21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1" t="s">
        <v>292</v>
      </c>
      <c r="AT196" s="211" t="s">
        <v>120</v>
      </c>
      <c r="AU196" s="211" t="s">
        <v>82</v>
      </c>
      <c r="AY196" s="17" t="s">
        <v>118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7" t="s">
        <v>80</v>
      </c>
      <c r="BK196" s="212">
        <f>ROUND(I196*H196,2)</f>
        <v>0</v>
      </c>
      <c r="BL196" s="17" t="s">
        <v>292</v>
      </c>
      <c r="BM196" s="211" t="s">
        <v>299</v>
      </c>
    </row>
    <row r="197" spans="1:47" s="2" customFormat="1" ht="12">
      <c r="A197" s="38"/>
      <c r="B197" s="39"/>
      <c r="C197" s="40"/>
      <c r="D197" s="213" t="s">
        <v>127</v>
      </c>
      <c r="E197" s="40"/>
      <c r="F197" s="214" t="s">
        <v>298</v>
      </c>
      <c r="G197" s="40"/>
      <c r="H197" s="40"/>
      <c r="I197" s="215"/>
      <c r="J197" s="40"/>
      <c r="K197" s="40"/>
      <c r="L197" s="44"/>
      <c r="M197" s="216"/>
      <c r="N197" s="217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127</v>
      </c>
      <c r="AU197" s="17" t="s">
        <v>82</v>
      </c>
    </row>
    <row r="198" spans="1:47" s="2" customFormat="1" ht="12">
      <c r="A198" s="38"/>
      <c r="B198" s="39"/>
      <c r="C198" s="40"/>
      <c r="D198" s="218" t="s">
        <v>129</v>
      </c>
      <c r="E198" s="40"/>
      <c r="F198" s="219" t="s">
        <v>300</v>
      </c>
      <c r="G198" s="40"/>
      <c r="H198" s="40"/>
      <c r="I198" s="215"/>
      <c r="J198" s="40"/>
      <c r="K198" s="40"/>
      <c r="L198" s="44"/>
      <c r="M198" s="216"/>
      <c r="N198" s="217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129</v>
      </c>
      <c r="AU198" s="17" t="s">
        <v>82</v>
      </c>
    </row>
    <row r="199" spans="1:47" s="2" customFormat="1" ht="12">
      <c r="A199" s="38"/>
      <c r="B199" s="39"/>
      <c r="C199" s="40"/>
      <c r="D199" s="213" t="s">
        <v>131</v>
      </c>
      <c r="E199" s="40"/>
      <c r="F199" s="220" t="s">
        <v>301</v>
      </c>
      <c r="G199" s="40"/>
      <c r="H199" s="40"/>
      <c r="I199" s="215"/>
      <c r="J199" s="40"/>
      <c r="K199" s="40"/>
      <c r="L199" s="44"/>
      <c r="M199" s="216"/>
      <c r="N199" s="217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131</v>
      </c>
      <c r="AU199" s="17" t="s">
        <v>82</v>
      </c>
    </row>
    <row r="200" spans="1:65" s="2" customFormat="1" ht="16.5" customHeight="1">
      <c r="A200" s="38"/>
      <c r="B200" s="39"/>
      <c r="C200" s="200" t="s">
        <v>302</v>
      </c>
      <c r="D200" s="200" t="s">
        <v>120</v>
      </c>
      <c r="E200" s="201" t="s">
        <v>303</v>
      </c>
      <c r="F200" s="202" t="s">
        <v>304</v>
      </c>
      <c r="G200" s="203" t="s">
        <v>291</v>
      </c>
      <c r="H200" s="204">
        <v>1</v>
      </c>
      <c r="I200" s="205"/>
      <c r="J200" s="206">
        <f>ROUND(I200*H200,2)</f>
        <v>0</v>
      </c>
      <c r="K200" s="202" t="s">
        <v>124</v>
      </c>
      <c r="L200" s="44"/>
      <c r="M200" s="207" t="s">
        <v>19</v>
      </c>
      <c r="N200" s="208" t="s">
        <v>43</v>
      </c>
      <c r="O200" s="84"/>
      <c r="P200" s="209">
        <f>O200*H200</f>
        <v>0</v>
      </c>
      <c r="Q200" s="209">
        <v>0</v>
      </c>
      <c r="R200" s="209">
        <f>Q200*H200</f>
        <v>0</v>
      </c>
      <c r="S200" s="209">
        <v>0</v>
      </c>
      <c r="T200" s="21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1" t="s">
        <v>292</v>
      </c>
      <c r="AT200" s="211" t="s">
        <v>120</v>
      </c>
      <c r="AU200" s="211" t="s">
        <v>82</v>
      </c>
      <c r="AY200" s="17" t="s">
        <v>118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7" t="s">
        <v>80</v>
      </c>
      <c r="BK200" s="212">
        <f>ROUND(I200*H200,2)</f>
        <v>0</v>
      </c>
      <c r="BL200" s="17" t="s">
        <v>292</v>
      </c>
      <c r="BM200" s="211" t="s">
        <v>305</v>
      </c>
    </row>
    <row r="201" spans="1:47" s="2" customFormat="1" ht="12">
      <c r="A201" s="38"/>
      <c r="B201" s="39"/>
      <c r="C201" s="40"/>
      <c r="D201" s="213" t="s">
        <v>127</v>
      </c>
      <c r="E201" s="40"/>
      <c r="F201" s="214" t="s">
        <v>304</v>
      </c>
      <c r="G201" s="40"/>
      <c r="H201" s="40"/>
      <c r="I201" s="215"/>
      <c r="J201" s="40"/>
      <c r="K201" s="40"/>
      <c r="L201" s="44"/>
      <c r="M201" s="216"/>
      <c r="N201" s="217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127</v>
      </c>
      <c r="AU201" s="17" t="s">
        <v>82</v>
      </c>
    </row>
    <row r="202" spans="1:47" s="2" customFormat="1" ht="12">
      <c r="A202" s="38"/>
      <c r="B202" s="39"/>
      <c r="C202" s="40"/>
      <c r="D202" s="218" t="s">
        <v>129</v>
      </c>
      <c r="E202" s="40"/>
      <c r="F202" s="219" t="s">
        <v>306</v>
      </c>
      <c r="G202" s="40"/>
      <c r="H202" s="40"/>
      <c r="I202" s="215"/>
      <c r="J202" s="40"/>
      <c r="K202" s="40"/>
      <c r="L202" s="44"/>
      <c r="M202" s="216"/>
      <c r="N202" s="217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129</v>
      </c>
      <c r="AU202" s="17" t="s">
        <v>82</v>
      </c>
    </row>
    <row r="203" spans="1:47" s="2" customFormat="1" ht="12">
      <c r="A203" s="38"/>
      <c r="B203" s="39"/>
      <c r="C203" s="40"/>
      <c r="D203" s="213" t="s">
        <v>131</v>
      </c>
      <c r="E203" s="40"/>
      <c r="F203" s="220" t="s">
        <v>307</v>
      </c>
      <c r="G203" s="40"/>
      <c r="H203" s="40"/>
      <c r="I203" s="215"/>
      <c r="J203" s="40"/>
      <c r="K203" s="40"/>
      <c r="L203" s="44"/>
      <c r="M203" s="216"/>
      <c r="N203" s="217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131</v>
      </c>
      <c r="AU203" s="17" t="s">
        <v>82</v>
      </c>
    </row>
    <row r="204" spans="1:65" s="2" customFormat="1" ht="16.5" customHeight="1">
      <c r="A204" s="38"/>
      <c r="B204" s="39"/>
      <c r="C204" s="200" t="s">
        <v>308</v>
      </c>
      <c r="D204" s="200" t="s">
        <v>120</v>
      </c>
      <c r="E204" s="201" t="s">
        <v>309</v>
      </c>
      <c r="F204" s="202" t="s">
        <v>310</v>
      </c>
      <c r="G204" s="203" t="s">
        <v>291</v>
      </c>
      <c r="H204" s="204">
        <v>1</v>
      </c>
      <c r="I204" s="205"/>
      <c r="J204" s="206">
        <f>ROUND(I204*H204,2)</f>
        <v>0</v>
      </c>
      <c r="K204" s="202" t="s">
        <v>124</v>
      </c>
      <c r="L204" s="44"/>
      <c r="M204" s="207" t="s">
        <v>19</v>
      </c>
      <c r="N204" s="208" t="s">
        <v>43</v>
      </c>
      <c r="O204" s="84"/>
      <c r="P204" s="209">
        <f>O204*H204</f>
        <v>0</v>
      </c>
      <c r="Q204" s="209">
        <v>0</v>
      </c>
      <c r="R204" s="209">
        <f>Q204*H204</f>
        <v>0</v>
      </c>
      <c r="S204" s="209">
        <v>0</v>
      </c>
      <c r="T204" s="21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1" t="s">
        <v>292</v>
      </c>
      <c r="AT204" s="211" t="s">
        <v>120</v>
      </c>
      <c r="AU204" s="211" t="s">
        <v>82</v>
      </c>
      <c r="AY204" s="17" t="s">
        <v>118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17" t="s">
        <v>80</v>
      </c>
      <c r="BK204" s="212">
        <f>ROUND(I204*H204,2)</f>
        <v>0</v>
      </c>
      <c r="BL204" s="17" t="s">
        <v>292</v>
      </c>
      <c r="BM204" s="211" t="s">
        <v>311</v>
      </c>
    </row>
    <row r="205" spans="1:47" s="2" customFormat="1" ht="12">
      <c r="A205" s="38"/>
      <c r="B205" s="39"/>
      <c r="C205" s="40"/>
      <c r="D205" s="213" t="s">
        <v>127</v>
      </c>
      <c r="E205" s="40"/>
      <c r="F205" s="214" t="s">
        <v>310</v>
      </c>
      <c r="G205" s="40"/>
      <c r="H205" s="40"/>
      <c r="I205" s="215"/>
      <c r="J205" s="40"/>
      <c r="K205" s="40"/>
      <c r="L205" s="44"/>
      <c r="M205" s="216"/>
      <c r="N205" s="217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127</v>
      </c>
      <c r="AU205" s="17" t="s">
        <v>82</v>
      </c>
    </row>
    <row r="206" spans="1:47" s="2" customFormat="1" ht="12">
      <c r="A206" s="38"/>
      <c r="B206" s="39"/>
      <c r="C206" s="40"/>
      <c r="D206" s="218" t="s">
        <v>129</v>
      </c>
      <c r="E206" s="40"/>
      <c r="F206" s="219" t="s">
        <v>312</v>
      </c>
      <c r="G206" s="40"/>
      <c r="H206" s="40"/>
      <c r="I206" s="215"/>
      <c r="J206" s="40"/>
      <c r="K206" s="40"/>
      <c r="L206" s="44"/>
      <c r="M206" s="216"/>
      <c r="N206" s="217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129</v>
      </c>
      <c r="AU206" s="17" t="s">
        <v>82</v>
      </c>
    </row>
    <row r="207" spans="1:47" s="2" customFormat="1" ht="12">
      <c r="A207" s="38"/>
      <c r="B207" s="39"/>
      <c r="C207" s="40"/>
      <c r="D207" s="213" t="s">
        <v>131</v>
      </c>
      <c r="E207" s="40"/>
      <c r="F207" s="220" t="s">
        <v>313</v>
      </c>
      <c r="G207" s="40"/>
      <c r="H207" s="40"/>
      <c r="I207" s="215"/>
      <c r="J207" s="40"/>
      <c r="K207" s="40"/>
      <c r="L207" s="44"/>
      <c r="M207" s="216"/>
      <c r="N207" s="217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131</v>
      </c>
      <c r="AU207" s="17" t="s">
        <v>82</v>
      </c>
    </row>
    <row r="208" spans="1:63" s="12" customFormat="1" ht="22.8" customHeight="1">
      <c r="A208" s="12"/>
      <c r="B208" s="184"/>
      <c r="C208" s="185"/>
      <c r="D208" s="186" t="s">
        <v>71</v>
      </c>
      <c r="E208" s="198" t="s">
        <v>314</v>
      </c>
      <c r="F208" s="198" t="s">
        <v>315</v>
      </c>
      <c r="G208" s="185"/>
      <c r="H208" s="185"/>
      <c r="I208" s="188"/>
      <c r="J208" s="199">
        <f>BK208</f>
        <v>0</v>
      </c>
      <c r="K208" s="185"/>
      <c r="L208" s="190"/>
      <c r="M208" s="191"/>
      <c r="N208" s="192"/>
      <c r="O208" s="192"/>
      <c r="P208" s="193">
        <f>SUM(P209:P216)</f>
        <v>0</v>
      </c>
      <c r="Q208" s="192"/>
      <c r="R208" s="193">
        <f>SUM(R209:R216)</f>
        <v>0</v>
      </c>
      <c r="S208" s="192"/>
      <c r="T208" s="194">
        <f>SUM(T209:T216)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95" t="s">
        <v>158</v>
      </c>
      <c r="AT208" s="196" t="s">
        <v>71</v>
      </c>
      <c r="AU208" s="196" t="s">
        <v>80</v>
      </c>
      <c r="AY208" s="195" t="s">
        <v>118</v>
      </c>
      <c r="BK208" s="197">
        <f>SUM(BK209:BK216)</f>
        <v>0</v>
      </c>
    </row>
    <row r="209" spans="1:65" s="2" customFormat="1" ht="16.5" customHeight="1">
      <c r="A209" s="38"/>
      <c r="B209" s="39"/>
      <c r="C209" s="200" t="s">
        <v>316</v>
      </c>
      <c r="D209" s="200" t="s">
        <v>120</v>
      </c>
      <c r="E209" s="201" t="s">
        <v>317</v>
      </c>
      <c r="F209" s="202" t="s">
        <v>318</v>
      </c>
      <c r="G209" s="203" t="s">
        <v>291</v>
      </c>
      <c r="H209" s="204">
        <v>1</v>
      </c>
      <c r="I209" s="205"/>
      <c r="J209" s="206">
        <f>ROUND(I209*H209,2)</f>
        <v>0</v>
      </c>
      <c r="K209" s="202" t="s">
        <v>124</v>
      </c>
      <c r="L209" s="44"/>
      <c r="M209" s="207" t="s">
        <v>19</v>
      </c>
      <c r="N209" s="208" t="s">
        <v>43</v>
      </c>
      <c r="O209" s="84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1" t="s">
        <v>292</v>
      </c>
      <c r="AT209" s="211" t="s">
        <v>120</v>
      </c>
      <c r="AU209" s="211" t="s">
        <v>82</v>
      </c>
      <c r="AY209" s="17" t="s">
        <v>118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7" t="s">
        <v>80</v>
      </c>
      <c r="BK209" s="212">
        <f>ROUND(I209*H209,2)</f>
        <v>0</v>
      </c>
      <c r="BL209" s="17" t="s">
        <v>292</v>
      </c>
      <c r="BM209" s="211" t="s">
        <v>319</v>
      </c>
    </row>
    <row r="210" spans="1:47" s="2" customFormat="1" ht="12">
      <c r="A210" s="38"/>
      <c r="B210" s="39"/>
      <c r="C210" s="40"/>
      <c r="D210" s="213" t="s">
        <v>127</v>
      </c>
      <c r="E210" s="40"/>
      <c r="F210" s="214" t="s">
        <v>318</v>
      </c>
      <c r="G210" s="40"/>
      <c r="H210" s="40"/>
      <c r="I210" s="215"/>
      <c r="J210" s="40"/>
      <c r="K210" s="40"/>
      <c r="L210" s="44"/>
      <c r="M210" s="216"/>
      <c r="N210" s="217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127</v>
      </c>
      <c r="AU210" s="17" t="s">
        <v>82</v>
      </c>
    </row>
    <row r="211" spans="1:47" s="2" customFormat="1" ht="12">
      <c r="A211" s="38"/>
      <c r="B211" s="39"/>
      <c r="C211" s="40"/>
      <c r="D211" s="218" t="s">
        <v>129</v>
      </c>
      <c r="E211" s="40"/>
      <c r="F211" s="219" t="s">
        <v>320</v>
      </c>
      <c r="G211" s="40"/>
      <c r="H211" s="40"/>
      <c r="I211" s="215"/>
      <c r="J211" s="40"/>
      <c r="K211" s="40"/>
      <c r="L211" s="44"/>
      <c r="M211" s="216"/>
      <c r="N211" s="217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129</v>
      </c>
      <c r="AU211" s="17" t="s">
        <v>82</v>
      </c>
    </row>
    <row r="212" spans="1:47" s="2" customFormat="1" ht="12">
      <c r="A212" s="38"/>
      <c r="B212" s="39"/>
      <c r="C212" s="40"/>
      <c r="D212" s="213" t="s">
        <v>131</v>
      </c>
      <c r="E212" s="40"/>
      <c r="F212" s="220" t="s">
        <v>321</v>
      </c>
      <c r="G212" s="40"/>
      <c r="H212" s="40"/>
      <c r="I212" s="215"/>
      <c r="J212" s="40"/>
      <c r="K212" s="40"/>
      <c r="L212" s="44"/>
      <c r="M212" s="216"/>
      <c r="N212" s="217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131</v>
      </c>
      <c r="AU212" s="17" t="s">
        <v>82</v>
      </c>
    </row>
    <row r="213" spans="1:65" s="2" customFormat="1" ht="16.5" customHeight="1">
      <c r="A213" s="38"/>
      <c r="B213" s="39"/>
      <c r="C213" s="200" t="s">
        <v>322</v>
      </c>
      <c r="D213" s="200" t="s">
        <v>120</v>
      </c>
      <c r="E213" s="201" t="s">
        <v>323</v>
      </c>
      <c r="F213" s="202" t="s">
        <v>324</v>
      </c>
      <c r="G213" s="203" t="s">
        <v>291</v>
      </c>
      <c r="H213" s="204">
        <v>1</v>
      </c>
      <c r="I213" s="205"/>
      <c r="J213" s="206">
        <f>ROUND(I213*H213,2)</f>
        <v>0</v>
      </c>
      <c r="K213" s="202" t="s">
        <v>124</v>
      </c>
      <c r="L213" s="44"/>
      <c r="M213" s="207" t="s">
        <v>19</v>
      </c>
      <c r="N213" s="208" t="s">
        <v>43</v>
      </c>
      <c r="O213" s="84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1" t="s">
        <v>292</v>
      </c>
      <c r="AT213" s="211" t="s">
        <v>120</v>
      </c>
      <c r="AU213" s="211" t="s">
        <v>82</v>
      </c>
      <c r="AY213" s="17" t="s">
        <v>118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7" t="s">
        <v>80</v>
      </c>
      <c r="BK213" s="212">
        <f>ROUND(I213*H213,2)</f>
        <v>0</v>
      </c>
      <c r="BL213" s="17" t="s">
        <v>292</v>
      </c>
      <c r="BM213" s="211" t="s">
        <v>325</v>
      </c>
    </row>
    <row r="214" spans="1:47" s="2" customFormat="1" ht="12">
      <c r="A214" s="38"/>
      <c r="B214" s="39"/>
      <c r="C214" s="40"/>
      <c r="D214" s="213" t="s">
        <v>127</v>
      </c>
      <c r="E214" s="40"/>
      <c r="F214" s="214" t="s">
        <v>324</v>
      </c>
      <c r="G214" s="40"/>
      <c r="H214" s="40"/>
      <c r="I214" s="215"/>
      <c r="J214" s="40"/>
      <c r="K214" s="40"/>
      <c r="L214" s="44"/>
      <c r="M214" s="216"/>
      <c r="N214" s="217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127</v>
      </c>
      <c r="AU214" s="17" t="s">
        <v>82</v>
      </c>
    </row>
    <row r="215" spans="1:47" s="2" customFormat="1" ht="12">
      <c r="A215" s="38"/>
      <c r="B215" s="39"/>
      <c r="C215" s="40"/>
      <c r="D215" s="218" t="s">
        <v>129</v>
      </c>
      <c r="E215" s="40"/>
      <c r="F215" s="219" t="s">
        <v>326</v>
      </c>
      <c r="G215" s="40"/>
      <c r="H215" s="40"/>
      <c r="I215" s="215"/>
      <c r="J215" s="40"/>
      <c r="K215" s="40"/>
      <c r="L215" s="44"/>
      <c r="M215" s="216"/>
      <c r="N215" s="217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129</v>
      </c>
      <c r="AU215" s="17" t="s">
        <v>82</v>
      </c>
    </row>
    <row r="216" spans="1:47" s="2" customFormat="1" ht="12">
      <c r="A216" s="38"/>
      <c r="B216" s="39"/>
      <c r="C216" s="40"/>
      <c r="D216" s="213" t="s">
        <v>131</v>
      </c>
      <c r="E216" s="40"/>
      <c r="F216" s="220" t="s">
        <v>327</v>
      </c>
      <c r="G216" s="40"/>
      <c r="H216" s="40"/>
      <c r="I216" s="215"/>
      <c r="J216" s="40"/>
      <c r="K216" s="40"/>
      <c r="L216" s="44"/>
      <c r="M216" s="252"/>
      <c r="N216" s="253"/>
      <c r="O216" s="254"/>
      <c r="P216" s="254"/>
      <c r="Q216" s="254"/>
      <c r="R216" s="254"/>
      <c r="S216" s="254"/>
      <c r="T216" s="25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131</v>
      </c>
      <c r="AU216" s="17" t="s">
        <v>82</v>
      </c>
    </row>
    <row r="217" spans="1:31" s="2" customFormat="1" ht="6.95" customHeight="1">
      <c r="A217" s="38"/>
      <c r="B217" s="59"/>
      <c r="C217" s="60"/>
      <c r="D217" s="60"/>
      <c r="E217" s="60"/>
      <c r="F217" s="60"/>
      <c r="G217" s="60"/>
      <c r="H217" s="60"/>
      <c r="I217" s="60"/>
      <c r="J217" s="60"/>
      <c r="K217" s="60"/>
      <c r="L217" s="44"/>
      <c r="M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</row>
  </sheetData>
  <sheetProtection password="CC35" sheet="1" objects="1" scenarios="1" formatColumns="0" formatRows="0" autoFilter="0"/>
  <autoFilter ref="C90:K21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2_01/112106002"/>
    <hyperlink ref="F101" r:id="rId2" display="https://podminky.urs.cz/item/CS_URS_2022_01/112211201"/>
    <hyperlink ref="F106" r:id="rId3" display="https://podminky.urs.cz/item/CS_URS_2022_01/122111101"/>
    <hyperlink ref="F115" r:id="rId4" display="https://podminky.urs.cz/item/CS_URS_2022_01/151711111"/>
    <hyperlink ref="F123" r:id="rId5" display="https://podminky.urs.cz/item/CS_URS_2022_01/151721111"/>
    <hyperlink ref="F127" r:id="rId6" display="https://podminky.urs.cz/item/CS_URS_2022_01/155131313"/>
    <hyperlink ref="F142" r:id="rId7" display="https://podminky.urs.cz/item/CS_URS_2022_01/171201231"/>
    <hyperlink ref="F147" r:id="rId8" display="https://podminky.urs.cz/item/CS_URS_2022_01/182111121"/>
    <hyperlink ref="F155" r:id="rId9" display="https://podminky.urs.cz/item/CS_URS_2022_01/211521111"/>
    <hyperlink ref="F159" r:id="rId10" display="https://podminky.urs.cz/item/CS_URS_2022_01/212755214"/>
    <hyperlink ref="F174" r:id="rId11" display="https://podminky.urs.cz/item/CS_URS_2022_01/977151118"/>
    <hyperlink ref="F180" r:id="rId12" display="https://podminky.urs.cz/item/CS_URS_2022_01/998153211"/>
    <hyperlink ref="F185" r:id="rId13" display="https://podminky.urs.cz/item/CS_URS_2022_01/711161215"/>
    <hyperlink ref="F189" r:id="rId14" display="https://podminky.urs.cz/item/CS_URS_2022_01/998711101"/>
    <hyperlink ref="F194" r:id="rId15" display="https://podminky.urs.cz/item/CS_URS_2022_01/011002000"/>
    <hyperlink ref="F198" r:id="rId16" display="https://podminky.urs.cz/item/CS_URS_2022_01/013254000"/>
    <hyperlink ref="F202" r:id="rId17" display="https://podminky.urs.cz/item/CS_URS_2022_01/013274000"/>
    <hyperlink ref="F206" r:id="rId18" display="https://podminky.urs.cz/item/CS_URS_2022_01/013284000"/>
    <hyperlink ref="F211" r:id="rId19" display="https://podminky.urs.cz/item/CS_URS_2022_01/063002000"/>
    <hyperlink ref="F215" r:id="rId20" display="https://podminky.urs.cz/item/CS_URS_2022_01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5" customFormat="1" ht="45" customHeight="1">
      <c r="B3" s="260"/>
      <c r="C3" s="261" t="s">
        <v>328</v>
      </c>
      <c r="D3" s="261"/>
      <c r="E3" s="261"/>
      <c r="F3" s="261"/>
      <c r="G3" s="261"/>
      <c r="H3" s="261"/>
      <c r="I3" s="261"/>
      <c r="J3" s="261"/>
      <c r="K3" s="262"/>
    </row>
    <row r="4" spans="2:11" s="1" customFormat="1" ht="25.5" customHeight="1">
      <c r="B4" s="263"/>
      <c r="C4" s="264" t="s">
        <v>329</v>
      </c>
      <c r="D4" s="264"/>
      <c r="E4" s="264"/>
      <c r="F4" s="264"/>
      <c r="G4" s="264"/>
      <c r="H4" s="264"/>
      <c r="I4" s="264"/>
      <c r="J4" s="264"/>
      <c r="K4" s="265"/>
    </row>
    <row r="5" spans="2:11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3"/>
      <c r="C6" s="267" t="s">
        <v>330</v>
      </c>
      <c r="D6" s="267"/>
      <c r="E6" s="267"/>
      <c r="F6" s="267"/>
      <c r="G6" s="267"/>
      <c r="H6" s="267"/>
      <c r="I6" s="267"/>
      <c r="J6" s="267"/>
      <c r="K6" s="265"/>
    </row>
    <row r="7" spans="2:11" s="1" customFormat="1" ht="15" customHeight="1">
      <c r="B7" s="268"/>
      <c r="C7" s="267" t="s">
        <v>331</v>
      </c>
      <c r="D7" s="267"/>
      <c r="E7" s="267"/>
      <c r="F7" s="267"/>
      <c r="G7" s="267"/>
      <c r="H7" s="267"/>
      <c r="I7" s="267"/>
      <c r="J7" s="267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267" t="s">
        <v>332</v>
      </c>
      <c r="D9" s="267"/>
      <c r="E9" s="267"/>
      <c r="F9" s="267"/>
      <c r="G9" s="267"/>
      <c r="H9" s="267"/>
      <c r="I9" s="267"/>
      <c r="J9" s="267"/>
      <c r="K9" s="265"/>
    </row>
    <row r="10" spans="2:11" s="1" customFormat="1" ht="15" customHeight="1">
      <c r="B10" s="268"/>
      <c r="C10" s="267"/>
      <c r="D10" s="267" t="s">
        <v>333</v>
      </c>
      <c r="E10" s="267"/>
      <c r="F10" s="267"/>
      <c r="G10" s="267"/>
      <c r="H10" s="267"/>
      <c r="I10" s="267"/>
      <c r="J10" s="267"/>
      <c r="K10" s="265"/>
    </row>
    <row r="11" spans="2:11" s="1" customFormat="1" ht="15" customHeight="1">
      <c r="B11" s="268"/>
      <c r="C11" s="269"/>
      <c r="D11" s="267" t="s">
        <v>334</v>
      </c>
      <c r="E11" s="267"/>
      <c r="F11" s="267"/>
      <c r="G11" s="267"/>
      <c r="H11" s="267"/>
      <c r="I11" s="267"/>
      <c r="J11" s="267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335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267" t="s">
        <v>336</v>
      </c>
      <c r="E15" s="267"/>
      <c r="F15" s="267"/>
      <c r="G15" s="267"/>
      <c r="H15" s="267"/>
      <c r="I15" s="267"/>
      <c r="J15" s="267"/>
      <c r="K15" s="265"/>
    </row>
    <row r="16" spans="2:11" s="1" customFormat="1" ht="15" customHeight="1">
      <c r="B16" s="268"/>
      <c r="C16" s="269"/>
      <c r="D16" s="267" t="s">
        <v>337</v>
      </c>
      <c r="E16" s="267"/>
      <c r="F16" s="267"/>
      <c r="G16" s="267"/>
      <c r="H16" s="267"/>
      <c r="I16" s="267"/>
      <c r="J16" s="267"/>
      <c r="K16" s="265"/>
    </row>
    <row r="17" spans="2:11" s="1" customFormat="1" ht="15" customHeight="1">
      <c r="B17" s="268"/>
      <c r="C17" s="269"/>
      <c r="D17" s="267" t="s">
        <v>338</v>
      </c>
      <c r="E17" s="267"/>
      <c r="F17" s="267"/>
      <c r="G17" s="267"/>
      <c r="H17" s="267"/>
      <c r="I17" s="267"/>
      <c r="J17" s="267"/>
      <c r="K17" s="265"/>
    </row>
    <row r="18" spans="2:11" s="1" customFormat="1" ht="15" customHeight="1">
      <c r="B18" s="268"/>
      <c r="C18" s="269"/>
      <c r="D18" s="269"/>
      <c r="E18" s="271" t="s">
        <v>79</v>
      </c>
      <c r="F18" s="267" t="s">
        <v>339</v>
      </c>
      <c r="G18" s="267"/>
      <c r="H18" s="267"/>
      <c r="I18" s="267"/>
      <c r="J18" s="267"/>
      <c r="K18" s="265"/>
    </row>
    <row r="19" spans="2:11" s="1" customFormat="1" ht="15" customHeight="1">
      <c r="B19" s="268"/>
      <c r="C19" s="269"/>
      <c r="D19" s="269"/>
      <c r="E19" s="271" t="s">
        <v>340</v>
      </c>
      <c r="F19" s="267" t="s">
        <v>341</v>
      </c>
      <c r="G19" s="267"/>
      <c r="H19" s="267"/>
      <c r="I19" s="267"/>
      <c r="J19" s="267"/>
      <c r="K19" s="265"/>
    </row>
    <row r="20" spans="2:11" s="1" customFormat="1" ht="15" customHeight="1">
      <c r="B20" s="268"/>
      <c r="C20" s="269"/>
      <c r="D20" s="269"/>
      <c r="E20" s="271" t="s">
        <v>342</v>
      </c>
      <c r="F20" s="267" t="s">
        <v>343</v>
      </c>
      <c r="G20" s="267"/>
      <c r="H20" s="267"/>
      <c r="I20" s="267"/>
      <c r="J20" s="267"/>
      <c r="K20" s="265"/>
    </row>
    <row r="21" spans="2:11" s="1" customFormat="1" ht="15" customHeight="1">
      <c r="B21" s="268"/>
      <c r="C21" s="269"/>
      <c r="D21" s="269"/>
      <c r="E21" s="271" t="s">
        <v>344</v>
      </c>
      <c r="F21" s="267" t="s">
        <v>345</v>
      </c>
      <c r="G21" s="267"/>
      <c r="H21" s="267"/>
      <c r="I21" s="267"/>
      <c r="J21" s="267"/>
      <c r="K21" s="265"/>
    </row>
    <row r="22" spans="2:11" s="1" customFormat="1" ht="15" customHeight="1">
      <c r="B22" s="268"/>
      <c r="C22" s="269"/>
      <c r="D22" s="269"/>
      <c r="E22" s="271" t="s">
        <v>346</v>
      </c>
      <c r="F22" s="267" t="s">
        <v>347</v>
      </c>
      <c r="G22" s="267"/>
      <c r="H22" s="267"/>
      <c r="I22" s="267"/>
      <c r="J22" s="267"/>
      <c r="K22" s="265"/>
    </row>
    <row r="23" spans="2:11" s="1" customFormat="1" ht="15" customHeight="1">
      <c r="B23" s="268"/>
      <c r="C23" s="269"/>
      <c r="D23" s="269"/>
      <c r="E23" s="271" t="s">
        <v>348</v>
      </c>
      <c r="F23" s="267" t="s">
        <v>349</v>
      </c>
      <c r="G23" s="267"/>
      <c r="H23" s="267"/>
      <c r="I23" s="267"/>
      <c r="J23" s="267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267" t="s">
        <v>350</v>
      </c>
      <c r="D25" s="267"/>
      <c r="E25" s="267"/>
      <c r="F25" s="267"/>
      <c r="G25" s="267"/>
      <c r="H25" s="267"/>
      <c r="I25" s="267"/>
      <c r="J25" s="267"/>
      <c r="K25" s="265"/>
    </row>
    <row r="26" spans="2:11" s="1" customFormat="1" ht="15" customHeight="1">
      <c r="B26" s="268"/>
      <c r="C26" s="267" t="s">
        <v>351</v>
      </c>
      <c r="D26" s="267"/>
      <c r="E26" s="267"/>
      <c r="F26" s="267"/>
      <c r="G26" s="267"/>
      <c r="H26" s="267"/>
      <c r="I26" s="267"/>
      <c r="J26" s="267"/>
      <c r="K26" s="265"/>
    </row>
    <row r="27" spans="2:11" s="1" customFormat="1" ht="15" customHeight="1">
      <c r="B27" s="268"/>
      <c r="C27" s="267"/>
      <c r="D27" s="267" t="s">
        <v>352</v>
      </c>
      <c r="E27" s="267"/>
      <c r="F27" s="267"/>
      <c r="G27" s="267"/>
      <c r="H27" s="267"/>
      <c r="I27" s="267"/>
      <c r="J27" s="267"/>
      <c r="K27" s="265"/>
    </row>
    <row r="28" spans="2:11" s="1" customFormat="1" ht="15" customHeight="1">
      <c r="B28" s="268"/>
      <c r="C28" s="269"/>
      <c r="D28" s="267" t="s">
        <v>353</v>
      </c>
      <c r="E28" s="267"/>
      <c r="F28" s="267"/>
      <c r="G28" s="267"/>
      <c r="H28" s="267"/>
      <c r="I28" s="267"/>
      <c r="J28" s="267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267" t="s">
        <v>354</v>
      </c>
      <c r="E30" s="267"/>
      <c r="F30" s="267"/>
      <c r="G30" s="267"/>
      <c r="H30" s="267"/>
      <c r="I30" s="267"/>
      <c r="J30" s="267"/>
      <c r="K30" s="265"/>
    </row>
    <row r="31" spans="2:11" s="1" customFormat="1" ht="15" customHeight="1">
      <c r="B31" s="268"/>
      <c r="C31" s="269"/>
      <c r="D31" s="267" t="s">
        <v>355</v>
      </c>
      <c r="E31" s="267"/>
      <c r="F31" s="267"/>
      <c r="G31" s="267"/>
      <c r="H31" s="267"/>
      <c r="I31" s="267"/>
      <c r="J31" s="267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267" t="s">
        <v>356</v>
      </c>
      <c r="E33" s="267"/>
      <c r="F33" s="267"/>
      <c r="G33" s="267"/>
      <c r="H33" s="267"/>
      <c r="I33" s="267"/>
      <c r="J33" s="267"/>
      <c r="K33" s="265"/>
    </row>
    <row r="34" spans="2:11" s="1" customFormat="1" ht="15" customHeight="1">
      <c r="B34" s="268"/>
      <c r="C34" s="269"/>
      <c r="D34" s="267" t="s">
        <v>357</v>
      </c>
      <c r="E34" s="267"/>
      <c r="F34" s="267"/>
      <c r="G34" s="267"/>
      <c r="H34" s="267"/>
      <c r="I34" s="267"/>
      <c r="J34" s="267"/>
      <c r="K34" s="265"/>
    </row>
    <row r="35" spans="2:11" s="1" customFormat="1" ht="15" customHeight="1">
      <c r="B35" s="268"/>
      <c r="C35" s="269"/>
      <c r="D35" s="267" t="s">
        <v>358</v>
      </c>
      <c r="E35" s="267"/>
      <c r="F35" s="267"/>
      <c r="G35" s="267"/>
      <c r="H35" s="267"/>
      <c r="I35" s="267"/>
      <c r="J35" s="267"/>
      <c r="K35" s="265"/>
    </row>
    <row r="36" spans="2:11" s="1" customFormat="1" ht="15" customHeight="1">
      <c r="B36" s="268"/>
      <c r="C36" s="269"/>
      <c r="D36" s="267"/>
      <c r="E36" s="270" t="s">
        <v>104</v>
      </c>
      <c r="F36" s="267"/>
      <c r="G36" s="267" t="s">
        <v>359</v>
      </c>
      <c r="H36" s="267"/>
      <c r="I36" s="267"/>
      <c r="J36" s="267"/>
      <c r="K36" s="265"/>
    </row>
    <row r="37" spans="2:11" s="1" customFormat="1" ht="30.75" customHeight="1">
      <c r="B37" s="268"/>
      <c r="C37" s="269"/>
      <c r="D37" s="267"/>
      <c r="E37" s="270" t="s">
        <v>360</v>
      </c>
      <c r="F37" s="267"/>
      <c r="G37" s="267" t="s">
        <v>361</v>
      </c>
      <c r="H37" s="267"/>
      <c r="I37" s="267"/>
      <c r="J37" s="267"/>
      <c r="K37" s="265"/>
    </row>
    <row r="38" spans="2:11" s="1" customFormat="1" ht="15" customHeight="1">
      <c r="B38" s="268"/>
      <c r="C38" s="269"/>
      <c r="D38" s="267"/>
      <c r="E38" s="270" t="s">
        <v>53</v>
      </c>
      <c r="F38" s="267"/>
      <c r="G38" s="267" t="s">
        <v>362</v>
      </c>
      <c r="H38" s="267"/>
      <c r="I38" s="267"/>
      <c r="J38" s="267"/>
      <c r="K38" s="265"/>
    </row>
    <row r="39" spans="2:11" s="1" customFormat="1" ht="15" customHeight="1">
      <c r="B39" s="268"/>
      <c r="C39" s="269"/>
      <c r="D39" s="267"/>
      <c r="E39" s="270" t="s">
        <v>54</v>
      </c>
      <c r="F39" s="267"/>
      <c r="G39" s="267" t="s">
        <v>363</v>
      </c>
      <c r="H39" s="267"/>
      <c r="I39" s="267"/>
      <c r="J39" s="267"/>
      <c r="K39" s="265"/>
    </row>
    <row r="40" spans="2:11" s="1" customFormat="1" ht="15" customHeight="1">
      <c r="B40" s="268"/>
      <c r="C40" s="269"/>
      <c r="D40" s="267"/>
      <c r="E40" s="270" t="s">
        <v>105</v>
      </c>
      <c r="F40" s="267"/>
      <c r="G40" s="267" t="s">
        <v>364</v>
      </c>
      <c r="H40" s="267"/>
      <c r="I40" s="267"/>
      <c r="J40" s="267"/>
      <c r="K40" s="265"/>
    </row>
    <row r="41" spans="2:11" s="1" customFormat="1" ht="15" customHeight="1">
      <c r="B41" s="268"/>
      <c r="C41" s="269"/>
      <c r="D41" s="267"/>
      <c r="E41" s="270" t="s">
        <v>106</v>
      </c>
      <c r="F41" s="267"/>
      <c r="G41" s="267" t="s">
        <v>365</v>
      </c>
      <c r="H41" s="267"/>
      <c r="I41" s="267"/>
      <c r="J41" s="267"/>
      <c r="K41" s="265"/>
    </row>
    <row r="42" spans="2:11" s="1" customFormat="1" ht="15" customHeight="1">
      <c r="B42" s="268"/>
      <c r="C42" s="269"/>
      <c r="D42" s="267"/>
      <c r="E42" s="270" t="s">
        <v>366</v>
      </c>
      <c r="F42" s="267"/>
      <c r="G42" s="267" t="s">
        <v>367</v>
      </c>
      <c r="H42" s="267"/>
      <c r="I42" s="267"/>
      <c r="J42" s="267"/>
      <c r="K42" s="265"/>
    </row>
    <row r="43" spans="2:11" s="1" customFormat="1" ht="15" customHeight="1">
      <c r="B43" s="268"/>
      <c r="C43" s="269"/>
      <c r="D43" s="267"/>
      <c r="E43" s="270"/>
      <c r="F43" s="267"/>
      <c r="G43" s="267" t="s">
        <v>368</v>
      </c>
      <c r="H43" s="267"/>
      <c r="I43" s="267"/>
      <c r="J43" s="267"/>
      <c r="K43" s="265"/>
    </row>
    <row r="44" spans="2:11" s="1" customFormat="1" ht="15" customHeight="1">
      <c r="B44" s="268"/>
      <c r="C44" s="269"/>
      <c r="D44" s="267"/>
      <c r="E44" s="270" t="s">
        <v>369</v>
      </c>
      <c r="F44" s="267"/>
      <c r="G44" s="267" t="s">
        <v>370</v>
      </c>
      <c r="H44" s="267"/>
      <c r="I44" s="267"/>
      <c r="J44" s="267"/>
      <c r="K44" s="265"/>
    </row>
    <row r="45" spans="2:11" s="1" customFormat="1" ht="15" customHeight="1">
      <c r="B45" s="268"/>
      <c r="C45" s="269"/>
      <c r="D45" s="267"/>
      <c r="E45" s="270" t="s">
        <v>108</v>
      </c>
      <c r="F45" s="267"/>
      <c r="G45" s="267" t="s">
        <v>371</v>
      </c>
      <c r="H45" s="267"/>
      <c r="I45" s="267"/>
      <c r="J45" s="267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267" t="s">
        <v>372</v>
      </c>
      <c r="E47" s="267"/>
      <c r="F47" s="267"/>
      <c r="G47" s="267"/>
      <c r="H47" s="267"/>
      <c r="I47" s="267"/>
      <c r="J47" s="267"/>
      <c r="K47" s="265"/>
    </row>
    <row r="48" spans="2:11" s="1" customFormat="1" ht="15" customHeight="1">
      <c r="B48" s="268"/>
      <c r="C48" s="269"/>
      <c r="D48" s="269"/>
      <c r="E48" s="267" t="s">
        <v>373</v>
      </c>
      <c r="F48" s="267"/>
      <c r="G48" s="267"/>
      <c r="H48" s="267"/>
      <c r="I48" s="267"/>
      <c r="J48" s="267"/>
      <c r="K48" s="265"/>
    </row>
    <row r="49" spans="2:11" s="1" customFormat="1" ht="15" customHeight="1">
      <c r="B49" s="268"/>
      <c r="C49" s="269"/>
      <c r="D49" s="269"/>
      <c r="E49" s="267" t="s">
        <v>374</v>
      </c>
      <c r="F49" s="267"/>
      <c r="G49" s="267"/>
      <c r="H49" s="267"/>
      <c r="I49" s="267"/>
      <c r="J49" s="267"/>
      <c r="K49" s="265"/>
    </row>
    <row r="50" spans="2:11" s="1" customFormat="1" ht="15" customHeight="1">
      <c r="B50" s="268"/>
      <c r="C50" s="269"/>
      <c r="D50" s="269"/>
      <c r="E50" s="267" t="s">
        <v>375</v>
      </c>
      <c r="F50" s="267"/>
      <c r="G50" s="267"/>
      <c r="H50" s="267"/>
      <c r="I50" s="267"/>
      <c r="J50" s="267"/>
      <c r="K50" s="265"/>
    </row>
    <row r="51" spans="2:11" s="1" customFormat="1" ht="15" customHeight="1">
      <c r="B51" s="268"/>
      <c r="C51" s="269"/>
      <c r="D51" s="267" t="s">
        <v>376</v>
      </c>
      <c r="E51" s="267"/>
      <c r="F51" s="267"/>
      <c r="G51" s="267"/>
      <c r="H51" s="267"/>
      <c r="I51" s="267"/>
      <c r="J51" s="267"/>
      <c r="K51" s="265"/>
    </row>
    <row r="52" spans="2:11" s="1" customFormat="1" ht="25.5" customHeight="1">
      <c r="B52" s="263"/>
      <c r="C52" s="264" t="s">
        <v>377</v>
      </c>
      <c r="D52" s="264"/>
      <c r="E52" s="264"/>
      <c r="F52" s="264"/>
      <c r="G52" s="264"/>
      <c r="H52" s="264"/>
      <c r="I52" s="264"/>
      <c r="J52" s="264"/>
      <c r="K52" s="265"/>
    </row>
    <row r="53" spans="2:11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3"/>
      <c r="C54" s="267" t="s">
        <v>378</v>
      </c>
      <c r="D54" s="267"/>
      <c r="E54" s="267"/>
      <c r="F54" s="267"/>
      <c r="G54" s="267"/>
      <c r="H54" s="267"/>
      <c r="I54" s="267"/>
      <c r="J54" s="267"/>
      <c r="K54" s="265"/>
    </row>
    <row r="55" spans="2:11" s="1" customFormat="1" ht="15" customHeight="1">
      <c r="B55" s="263"/>
      <c r="C55" s="267" t="s">
        <v>379</v>
      </c>
      <c r="D55" s="267"/>
      <c r="E55" s="267"/>
      <c r="F55" s="267"/>
      <c r="G55" s="267"/>
      <c r="H55" s="267"/>
      <c r="I55" s="267"/>
      <c r="J55" s="267"/>
      <c r="K55" s="265"/>
    </row>
    <row r="56" spans="2:11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3"/>
      <c r="C57" s="267" t="s">
        <v>380</v>
      </c>
      <c r="D57" s="267"/>
      <c r="E57" s="267"/>
      <c r="F57" s="267"/>
      <c r="G57" s="267"/>
      <c r="H57" s="267"/>
      <c r="I57" s="267"/>
      <c r="J57" s="267"/>
      <c r="K57" s="265"/>
    </row>
    <row r="58" spans="2:11" s="1" customFormat="1" ht="15" customHeight="1">
      <c r="B58" s="263"/>
      <c r="C58" s="269"/>
      <c r="D58" s="267" t="s">
        <v>381</v>
      </c>
      <c r="E58" s="267"/>
      <c r="F58" s="267"/>
      <c r="G58" s="267"/>
      <c r="H58" s="267"/>
      <c r="I58" s="267"/>
      <c r="J58" s="267"/>
      <c r="K58" s="265"/>
    </row>
    <row r="59" spans="2:11" s="1" customFormat="1" ht="15" customHeight="1">
      <c r="B59" s="263"/>
      <c r="C59" s="269"/>
      <c r="D59" s="267" t="s">
        <v>382</v>
      </c>
      <c r="E59" s="267"/>
      <c r="F59" s="267"/>
      <c r="G59" s="267"/>
      <c r="H59" s="267"/>
      <c r="I59" s="267"/>
      <c r="J59" s="267"/>
      <c r="K59" s="265"/>
    </row>
    <row r="60" spans="2:11" s="1" customFormat="1" ht="15" customHeight="1">
      <c r="B60" s="263"/>
      <c r="C60" s="269"/>
      <c r="D60" s="267" t="s">
        <v>383</v>
      </c>
      <c r="E60" s="267"/>
      <c r="F60" s="267"/>
      <c r="G60" s="267"/>
      <c r="H60" s="267"/>
      <c r="I60" s="267"/>
      <c r="J60" s="267"/>
      <c r="K60" s="265"/>
    </row>
    <row r="61" spans="2:11" s="1" customFormat="1" ht="15" customHeight="1">
      <c r="B61" s="263"/>
      <c r="C61" s="269"/>
      <c r="D61" s="267" t="s">
        <v>384</v>
      </c>
      <c r="E61" s="267"/>
      <c r="F61" s="267"/>
      <c r="G61" s="267"/>
      <c r="H61" s="267"/>
      <c r="I61" s="267"/>
      <c r="J61" s="267"/>
      <c r="K61" s="265"/>
    </row>
    <row r="62" spans="2:11" s="1" customFormat="1" ht="15" customHeight="1">
      <c r="B62" s="263"/>
      <c r="C62" s="269"/>
      <c r="D62" s="272" t="s">
        <v>385</v>
      </c>
      <c r="E62" s="272"/>
      <c r="F62" s="272"/>
      <c r="G62" s="272"/>
      <c r="H62" s="272"/>
      <c r="I62" s="272"/>
      <c r="J62" s="272"/>
      <c r="K62" s="265"/>
    </row>
    <row r="63" spans="2:11" s="1" customFormat="1" ht="15" customHeight="1">
      <c r="B63" s="263"/>
      <c r="C63" s="269"/>
      <c r="D63" s="267" t="s">
        <v>386</v>
      </c>
      <c r="E63" s="267"/>
      <c r="F63" s="267"/>
      <c r="G63" s="267"/>
      <c r="H63" s="267"/>
      <c r="I63" s="267"/>
      <c r="J63" s="267"/>
      <c r="K63" s="265"/>
    </row>
    <row r="64" spans="2:11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pans="2:11" s="1" customFormat="1" ht="15" customHeight="1">
      <c r="B65" s="263"/>
      <c r="C65" s="269"/>
      <c r="D65" s="267" t="s">
        <v>387</v>
      </c>
      <c r="E65" s="267"/>
      <c r="F65" s="267"/>
      <c r="G65" s="267"/>
      <c r="H65" s="267"/>
      <c r="I65" s="267"/>
      <c r="J65" s="267"/>
      <c r="K65" s="265"/>
    </row>
    <row r="66" spans="2:11" s="1" customFormat="1" ht="15" customHeight="1">
      <c r="B66" s="263"/>
      <c r="C66" s="269"/>
      <c r="D66" s="272" t="s">
        <v>388</v>
      </c>
      <c r="E66" s="272"/>
      <c r="F66" s="272"/>
      <c r="G66" s="272"/>
      <c r="H66" s="272"/>
      <c r="I66" s="272"/>
      <c r="J66" s="272"/>
      <c r="K66" s="265"/>
    </row>
    <row r="67" spans="2:11" s="1" customFormat="1" ht="15" customHeight="1">
      <c r="B67" s="263"/>
      <c r="C67" s="269"/>
      <c r="D67" s="267" t="s">
        <v>389</v>
      </c>
      <c r="E67" s="267"/>
      <c r="F67" s="267"/>
      <c r="G67" s="267"/>
      <c r="H67" s="267"/>
      <c r="I67" s="267"/>
      <c r="J67" s="267"/>
      <c r="K67" s="265"/>
    </row>
    <row r="68" spans="2:11" s="1" customFormat="1" ht="15" customHeight="1">
      <c r="B68" s="263"/>
      <c r="C68" s="269"/>
      <c r="D68" s="267" t="s">
        <v>390</v>
      </c>
      <c r="E68" s="267"/>
      <c r="F68" s="267"/>
      <c r="G68" s="267"/>
      <c r="H68" s="267"/>
      <c r="I68" s="267"/>
      <c r="J68" s="267"/>
      <c r="K68" s="265"/>
    </row>
    <row r="69" spans="2:11" s="1" customFormat="1" ht="15" customHeight="1">
      <c r="B69" s="263"/>
      <c r="C69" s="269"/>
      <c r="D69" s="267" t="s">
        <v>391</v>
      </c>
      <c r="E69" s="267"/>
      <c r="F69" s="267"/>
      <c r="G69" s="267"/>
      <c r="H69" s="267"/>
      <c r="I69" s="267"/>
      <c r="J69" s="267"/>
      <c r="K69" s="265"/>
    </row>
    <row r="70" spans="2:11" s="1" customFormat="1" ht="15" customHeight="1">
      <c r="B70" s="263"/>
      <c r="C70" s="269"/>
      <c r="D70" s="267" t="s">
        <v>392</v>
      </c>
      <c r="E70" s="267"/>
      <c r="F70" s="267"/>
      <c r="G70" s="267"/>
      <c r="H70" s="267"/>
      <c r="I70" s="267"/>
      <c r="J70" s="267"/>
      <c r="K70" s="265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283" t="s">
        <v>393</v>
      </c>
      <c r="D75" s="283"/>
      <c r="E75" s="283"/>
      <c r="F75" s="283"/>
      <c r="G75" s="283"/>
      <c r="H75" s="283"/>
      <c r="I75" s="283"/>
      <c r="J75" s="283"/>
      <c r="K75" s="284"/>
    </row>
    <row r="76" spans="2:11" s="1" customFormat="1" ht="17.25" customHeight="1">
      <c r="B76" s="282"/>
      <c r="C76" s="285" t="s">
        <v>394</v>
      </c>
      <c r="D76" s="285"/>
      <c r="E76" s="285"/>
      <c r="F76" s="285" t="s">
        <v>395</v>
      </c>
      <c r="G76" s="286"/>
      <c r="H76" s="285" t="s">
        <v>54</v>
      </c>
      <c r="I76" s="285" t="s">
        <v>57</v>
      </c>
      <c r="J76" s="285" t="s">
        <v>396</v>
      </c>
      <c r="K76" s="284"/>
    </row>
    <row r="77" spans="2:11" s="1" customFormat="1" ht="17.25" customHeight="1">
      <c r="B77" s="282"/>
      <c r="C77" s="287" t="s">
        <v>397</v>
      </c>
      <c r="D77" s="287"/>
      <c r="E77" s="287"/>
      <c r="F77" s="288" t="s">
        <v>398</v>
      </c>
      <c r="G77" s="289"/>
      <c r="H77" s="287"/>
      <c r="I77" s="287"/>
      <c r="J77" s="287" t="s">
        <v>399</v>
      </c>
      <c r="K77" s="284"/>
    </row>
    <row r="78" spans="2:11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2"/>
      <c r="C79" s="270" t="s">
        <v>53</v>
      </c>
      <c r="D79" s="292"/>
      <c r="E79" s="292"/>
      <c r="F79" s="293" t="s">
        <v>400</v>
      </c>
      <c r="G79" s="294"/>
      <c r="H79" s="270" t="s">
        <v>401</v>
      </c>
      <c r="I79" s="270" t="s">
        <v>402</v>
      </c>
      <c r="J79" s="270">
        <v>20</v>
      </c>
      <c r="K79" s="284"/>
    </row>
    <row r="80" spans="2:11" s="1" customFormat="1" ht="15" customHeight="1">
      <c r="B80" s="282"/>
      <c r="C80" s="270" t="s">
        <v>403</v>
      </c>
      <c r="D80" s="270"/>
      <c r="E80" s="270"/>
      <c r="F80" s="293" t="s">
        <v>400</v>
      </c>
      <c r="G80" s="294"/>
      <c r="H80" s="270" t="s">
        <v>404</v>
      </c>
      <c r="I80" s="270" t="s">
        <v>402</v>
      </c>
      <c r="J80" s="270">
        <v>120</v>
      </c>
      <c r="K80" s="284"/>
    </row>
    <row r="81" spans="2:11" s="1" customFormat="1" ht="15" customHeight="1">
      <c r="B81" s="295"/>
      <c r="C81" s="270" t="s">
        <v>405</v>
      </c>
      <c r="D81" s="270"/>
      <c r="E81" s="270"/>
      <c r="F81" s="293" t="s">
        <v>406</v>
      </c>
      <c r="G81" s="294"/>
      <c r="H81" s="270" t="s">
        <v>407</v>
      </c>
      <c r="I81" s="270" t="s">
        <v>402</v>
      </c>
      <c r="J81" s="270">
        <v>50</v>
      </c>
      <c r="K81" s="284"/>
    </row>
    <row r="82" spans="2:11" s="1" customFormat="1" ht="15" customHeight="1">
      <c r="B82" s="295"/>
      <c r="C82" s="270" t="s">
        <v>408</v>
      </c>
      <c r="D82" s="270"/>
      <c r="E82" s="270"/>
      <c r="F82" s="293" t="s">
        <v>400</v>
      </c>
      <c r="G82" s="294"/>
      <c r="H82" s="270" t="s">
        <v>409</v>
      </c>
      <c r="I82" s="270" t="s">
        <v>410</v>
      </c>
      <c r="J82" s="270"/>
      <c r="K82" s="284"/>
    </row>
    <row r="83" spans="2:11" s="1" customFormat="1" ht="15" customHeight="1">
      <c r="B83" s="295"/>
      <c r="C83" s="296" t="s">
        <v>411</v>
      </c>
      <c r="D83" s="296"/>
      <c r="E83" s="296"/>
      <c r="F83" s="297" t="s">
        <v>406</v>
      </c>
      <c r="G83" s="296"/>
      <c r="H83" s="296" t="s">
        <v>412</v>
      </c>
      <c r="I83" s="296" t="s">
        <v>402</v>
      </c>
      <c r="J83" s="296">
        <v>15</v>
      </c>
      <c r="K83" s="284"/>
    </row>
    <row r="84" spans="2:11" s="1" customFormat="1" ht="15" customHeight="1">
      <c r="B84" s="295"/>
      <c r="C84" s="296" t="s">
        <v>413</v>
      </c>
      <c r="D84" s="296"/>
      <c r="E84" s="296"/>
      <c r="F84" s="297" t="s">
        <v>406</v>
      </c>
      <c r="G84" s="296"/>
      <c r="H84" s="296" t="s">
        <v>414</v>
      </c>
      <c r="I84" s="296" t="s">
        <v>402</v>
      </c>
      <c r="J84" s="296">
        <v>15</v>
      </c>
      <c r="K84" s="284"/>
    </row>
    <row r="85" spans="2:11" s="1" customFormat="1" ht="15" customHeight="1">
      <c r="B85" s="295"/>
      <c r="C85" s="296" t="s">
        <v>415</v>
      </c>
      <c r="D85" s="296"/>
      <c r="E85" s="296"/>
      <c r="F85" s="297" t="s">
        <v>406</v>
      </c>
      <c r="G85" s="296"/>
      <c r="H85" s="296" t="s">
        <v>416</v>
      </c>
      <c r="I85" s="296" t="s">
        <v>402</v>
      </c>
      <c r="J85" s="296">
        <v>20</v>
      </c>
      <c r="K85" s="284"/>
    </row>
    <row r="86" spans="2:11" s="1" customFormat="1" ht="15" customHeight="1">
      <c r="B86" s="295"/>
      <c r="C86" s="296" t="s">
        <v>417</v>
      </c>
      <c r="D86" s="296"/>
      <c r="E86" s="296"/>
      <c r="F86" s="297" t="s">
        <v>406</v>
      </c>
      <c r="G86" s="296"/>
      <c r="H86" s="296" t="s">
        <v>418</v>
      </c>
      <c r="I86" s="296" t="s">
        <v>402</v>
      </c>
      <c r="J86" s="296">
        <v>20</v>
      </c>
      <c r="K86" s="284"/>
    </row>
    <row r="87" spans="2:11" s="1" customFormat="1" ht="15" customHeight="1">
      <c r="B87" s="295"/>
      <c r="C87" s="270" t="s">
        <v>419</v>
      </c>
      <c r="D87" s="270"/>
      <c r="E87" s="270"/>
      <c r="F87" s="293" t="s">
        <v>406</v>
      </c>
      <c r="G87" s="294"/>
      <c r="H87" s="270" t="s">
        <v>420</v>
      </c>
      <c r="I87" s="270" t="s">
        <v>402</v>
      </c>
      <c r="J87" s="270">
        <v>50</v>
      </c>
      <c r="K87" s="284"/>
    </row>
    <row r="88" spans="2:11" s="1" customFormat="1" ht="15" customHeight="1">
      <c r="B88" s="295"/>
      <c r="C88" s="270" t="s">
        <v>421</v>
      </c>
      <c r="D88" s="270"/>
      <c r="E88" s="270"/>
      <c r="F88" s="293" t="s">
        <v>406</v>
      </c>
      <c r="G88" s="294"/>
      <c r="H88" s="270" t="s">
        <v>422</v>
      </c>
      <c r="I88" s="270" t="s">
        <v>402</v>
      </c>
      <c r="J88" s="270">
        <v>20</v>
      </c>
      <c r="K88" s="284"/>
    </row>
    <row r="89" spans="2:11" s="1" customFormat="1" ht="15" customHeight="1">
      <c r="B89" s="295"/>
      <c r="C89" s="270" t="s">
        <v>423</v>
      </c>
      <c r="D89" s="270"/>
      <c r="E89" s="270"/>
      <c r="F89" s="293" t="s">
        <v>406</v>
      </c>
      <c r="G89" s="294"/>
      <c r="H89" s="270" t="s">
        <v>424</v>
      </c>
      <c r="I89" s="270" t="s">
        <v>402</v>
      </c>
      <c r="J89" s="270">
        <v>20</v>
      </c>
      <c r="K89" s="284"/>
    </row>
    <row r="90" spans="2:11" s="1" customFormat="1" ht="15" customHeight="1">
      <c r="B90" s="295"/>
      <c r="C90" s="270" t="s">
        <v>425</v>
      </c>
      <c r="D90" s="270"/>
      <c r="E90" s="270"/>
      <c r="F90" s="293" t="s">
        <v>406</v>
      </c>
      <c r="G90" s="294"/>
      <c r="H90" s="270" t="s">
        <v>426</v>
      </c>
      <c r="I90" s="270" t="s">
        <v>402</v>
      </c>
      <c r="J90" s="270">
        <v>50</v>
      </c>
      <c r="K90" s="284"/>
    </row>
    <row r="91" spans="2:11" s="1" customFormat="1" ht="15" customHeight="1">
      <c r="B91" s="295"/>
      <c r="C91" s="270" t="s">
        <v>427</v>
      </c>
      <c r="D91" s="270"/>
      <c r="E91" s="270"/>
      <c r="F91" s="293" t="s">
        <v>406</v>
      </c>
      <c r="G91" s="294"/>
      <c r="H91" s="270" t="s">
        <v>427</v>
      </c>
      <c r="I91" s="270" t="s">
        <v>402</v>
      </c>
      <c r="J91" s="270">
        <v>50</v>
      </c>
      <c r="K91" s="284"/>
    </row>
    <row r="92" spans="2:11" s="1" customFormat="1" ht="15" customHeight="1">
      <c r="B92" s="295"/>
      <c r="C92" s="270" t="s">
        <v>428</v>
      </c>
      <c r="D92" s="270"/>
      <c r="E92" s="270"/>
      <c r="F92" s="293" t="s">
        <v>406</v>
      </c>
      <c r="G92" s="294"/>
      <c r="H92" s="270" t="s">
        <v>429</v>
      </c>
      <c r="I92" s="270" t="s">
        <v>402</v>
      </c>
      <c r="J92" s="270">
        <v>255</v>
      </c>
      <c r="K92" s="284"/>
    </row>
    <row r="93" spans="2:11" s="1" customFormat="1" ht="15" customHeight="1">
      <c r="B93" s="295"/>
      <c r="C93" s="270" t="s">
        <v>430</v>
      </c>
      <c r="D93" s="270"/>
      <c r="E93" s="270"/>
      <c r="F93" s="293" t="s">
        <v>400</v>
      </c>
      <c r="G93" s="294"/>
      <c r="H93" s="270" t="s">
        <v>431</v>
      </c>
      <c r="I93" s="270" t="s">
        <v>432</v>
      </c>
      <c r="J93" s="270"/>
      <c r="K93" s="284"/>
    </row>
    <row r="94" spans="2:11" s="1" customFormat="1" ht="15" customHeight="1">
      <c r="B94" s="295"/>
      <c r="C94" s="270" t="s">
        <v>433</v>
      </c>
      <c r="D94" s="270"/>
      <c r="E94" s="270"/>
      <c r="F94" s="293" t="s">
        <v>400</v>
      </c>
      <c r="G94" s="294"/>
      <c r="H94" s="270" t="s">
        <v>434</v>
      </c>
      <c r="I94" s="270" t="s">
        <v>435</v>
      </c>
      <c r="J94" s="270"/>
      <c r="K94" s="284"/>
    </row>
    <row r="95" spans="2:11" s="1" customFormat="1" ht="15" customHeight="1">
      <c r="B95" s="295"/>
      <c r="C95" s="270" t="s">
        <v>436</v>
      </c>
      <c r="D95" s="270"/>
      <c r="E95" s="270"/>
      <c r="F95" s="293" t="s">
        <v>400</v>
      </c>
      <c r="G95" s="294"/>
      <c r="H95" s="270" t="s">
        <v>436</v>
      </c>
      <c r="I95" s="270" t="s">
        <v>435</v>
      </c>
      <c r="J95" s="270"/>
      <c r="K95" s="284"/>
    </row>
    <row r="96" spans="2:11" s="1" customFormat="1" ht="15" customHeight="1">
      <c r="B96" s="295"/>
      <c r="C96" s="270" t="s">
        <v>38</v>
      </c>
      <c r="D96" s="270"/>
      <c r="E96" s="270"/>
      <c r="F96" s="293" t="s">
        <v>400</v>
      </c>
      <c r="G96" s="294"/>
      <c r="H96" s="270" t="s">
        <v>437</v>
      </c>
      <c r="I96" s="270" t="s">
        <v>435</v>
      </c>
      <c r="J96" s="270"/>
      <c r="K96" s="284"/>
    </row>
    <row r="97" spans="2:11" s="1" customFormat="1" ht="15" customHeight="1">
      <c r="B97" s="295"/>
      <c r="C97" s="270" t="s">
        <v>48</v>
      </c>
      <c r="D97" s="270"/>
      <c r="E97" s="270"/>
      <c r="F97" s="293" t="s">
        <v>400</v>
      </c>
      <c r="G97" s="294"/>
      <c r="H97" s="270" t="s">
        <v>438</v>
      </c>
      <c r="I97" s="270" t="s">
        <v>435</v>
      </c>
      <c r="J97" s="270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283" t="s">
        <v>439</v>
      </c>
      <c r="D102" s="283"/>
      <c r="E102" s="283"/>
      <c r="F102" s="283"/>
      <c r="G102" s="283"/>
      <c r="H102" s="283"/>
      <c r="I102" s="283"/>
      <c r="J102" s="283"/>
      <c r="K102" s="284"/>
    </row>
    <row r="103" spans="2:11" s="1" customFormat="1" ht="17.25" customHeight="1">
      <c r="B103" s="282"/>
      <c r="C103" s="285" t="s">
        <v>394</v>
      </c>
      <c r="D103" s="285"/>
      <c r="E103" s="285"/>
      <c r="F103" s="285" t="s">
        <v>395</v>
      </c>
      <c r="G103" s="286"/>
      <c r="H103" s="285" t="s">
        <v>54</v>
      </c>
      <c r="I103" s="285" t="s">
        <v>57</v>
      </c>
      <c r="J103" s="285" t="s">
        <v>396</v>
      </c>
      <c r="K103" s="284"/>
    </row>
    <row r="104" spans="2:11" s="1" customFormat="1" ht="17.25" customHeight="1">
      <c r="B104" s="282"/>
      <c r="C104" s="287" t="s">
        <v>397</v>
      </c>
      <c r="D104" s="287"/>
      <c r="E104" s="287"/>
      <c r="F104" s="288" t="s">
        <v>398</v>
      </c>
      <c r="G104" s="289"/>
      <c r="H104" s="287"/>
      <c r="I104" s="287"/>
      <c r="J104" s="287" t="s">
        <v>399</v>
      </c>
      <c r="K104" s="284"/>
    </row>
    <row r="105" spans="2:11" s="1" customFormat="1" ht="5.25" customHeight="1">
      <c r="B105" s="282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2"/>
      <c r="C106" s="270" t="s">
        <v>53</v>
      </c>
      <c r="D106" s="292"/>
      <c r="E106" s="292"/>
      <c r="F106" s="293" t="s">
        <v>400</v>
      </c>
      <c r="G106" s="270"/>
      <c r="H106" s="270" t="s">
        <v>440</v>
      </c>
      <c r="I106" s="270" t="s">
        <v>402</v>
      </c>
      <c r="J106" s="270">
        <v>20</v>
      </c>
      <c r="K106" s="284"/>
    </row>
    <row r="107" spans="2:11" s="1" customFormat="1" ht="15" customHeight="1">
      <c r="B107" s="282"/>
      <c r="C107" s="270" t="s">
        <v>403</v>
      </c>
      <c r="D107" s="270"/>
      <c r="E107" s="270"/>
      <c r="F107" s="293" t="s">
        <v>400</v>
      </c>
      <c r="G107" s="270"/>
      <c r="H107" s="270" t="s">
        <v>440</v>
      </c>
      <c r="I107" s="270" t="s">
        <v>402</v>
      </c>
      <c r="J107" s="270">
        <v>120</v>
      </c>
      <c r="K107" s="284"/>
    </row>
    <row r="108" spans="2:11" s="1" customFormat="1" ht="15" customHeight="1">
      <c r="B108" s="295"/>
      <c r="C108" s="270" t="s">
        <v>405</v>
      </c>
      <c r="D108" s="270"/>
      <c r="E108" s="270"/>
      <c r="F108" s="293" t="s">
        <v>406</v>
      </c>
      <c r="G108" s="270"/>
      <c r="H108" s="270" t="s">
        <v>440</v>
      </c>
      <c r="I108" s="270" t="s">
        <v>402</v>
      </c>
      <c r="J108" s="270">
        <v>50</v>
      </c>
      <c r="K108" s="284"/>
    </row>
    <row r="109" spans="2:11" s="1" customFormat="1" ht="15" customHeight="1">
      <c r="B109" s="295"/>
      <c r="C109" s="270" t="s">
        <v>408</v>
      </c>
      <c r="D109" s="270"/>
      <c r="E109" s="270"/>
      <c r="F109" s="293" t="s">
        <v>400</v>
      </c>
      <c r="G109" s="270"/>
      <c r="H109" s="270" t="s">
        <v>440</v>
      </c>
      <c r="I109" s="270" t="s">
        <v>410</v>
      </c>
      <c r="J109" s="270"/>
      <c r="K109" s="284"/>
    </row>
    <row r="110" spans="2:11" s="1" customFormat="1" ht="15" customHeight="1">
      <c r="B110" s="295"/>
      <c r="C110" s="270" t="s">
        <v>419</v>
      </c>
      <c r="D110" s="270"/>
      <c r="E110" s="270"/>
      <c r="F110" s="293" t="s">
        <v>406</v>
      </c>
      <c r="G110" s="270"/>
      <c r="H110" s="270" t="s">
        <v>440</v>
      </c>
      <c r="I110" s="270" t="s">
        <v>402</v>
      </c>
      <c r="J110" s="270">
        <v>50</v>
      </c>
      <c r="K110" s="284"/>
    </row>
    <row r="111" spans="2:11" s="1" customFormat="1" ht="15" customHeight="1">
      <c r="B111" s="295"/>
      <c r="C111" s="270" t="s">
        <v>427</v>
      </c>
      <c r="D111" s="270"/>
      <c r="E111" s="270"/>
      <c r="F111" s="293" t="s">
        <v>406</v>
      </c>
      <c r="G111" s="270"/>
      <c r="H111" s="270" t="s">
        <v>440</v>
      </c>
      <c r="I111" s="270" t="s">
        <v>402</v>
      </c>
      <c r="J111" s="270">
        <v>50</v>
      </c>
      <c r="K111" s="284"/>
    </row>
    <row r="112" spans="2:11" s="1" customFormat="1" ht="15" customHeight="1">
      <c r="B112" s="295"/>
      <c r="C112" s="270" t="s">
        <v>425</v>
      </c>
      <c r="D112" s="270"/>
      <c r="E112" s="270"/>
      <c r="F112" s="293" t="s">
        <v>406</v>
      </c>
      <c r="G112" s="270"/>
      <c r="H112" s="270" t="s">
        <v>440</v>
      </c>
      <c r="I112" s="270" t="s">
        <v>402</v>
      </c>
      <c r="J112" s="270">
        <v>50</v>
      </c>
      <c r="K112" s="284"/>
    </row>
    <row r="113" spans="2:11" s="1" customFormat="1" ht="15" customHeight="1">
      <c r="B113" s="295"/>
      <c r="C113" s="270" t="s">
        <v>53</v>
      </c>
      <c r="D113" s="270"/>
      <c r="E113" s="270"/>
      <c r="F113" s="293" t="s">
        <v>400</v>
      </c>
      <c r="G113" s="270"/>
      <c r="H113" s="270" t="s">
        <v>441</v>
      </c>
      <c r="I113" s="270" t="s">
        <v>402</v>
      </c>
      <c r="J113" s="270">
        <v>20</v>
      </c>
      <c r="K113" s="284"/>
    </row>
    <row r="114" spans="2:11" s="1" customFormat="1" ht="15" customHeight="1">
      <c r="B114" s="295"/>
      <c r="C114" s="270" t="s">
        <v>442</v>
      </c>
      <c r="D114" s="270"/>
      <c r="E114" s="270"/>
      <c r="F114" s="293" t="s">
        <v>400</v>
      </c>
      <c r="G114" s="270"/>
      <c r="H114" s="270" t="s">
        <v>443</v>
      </c>
      <c r="I114" s="270" t="s">
        <v>402</v>
      </c>
      <c r="J114" s="270">
        <v>120</v>
      </c>
      <c r="K114" s="284"/>
    </row>
    <row r="115" spans="2:11" s="1" customFormat="1" ht="15" customHeight="1">
      <c r="B115" s="295"/>
      <c r="C115" s="270" t="s">
        <v>38</v>
      </c>
      <c r="D115" s="270"/>
      <c r="E115" s="270"/>
      <c r="F115" s="293" t="s">
        <v>400</v>
      </c>
      <c r="G115" s="270"/>
      <c r="H115" s="270" t="s">
        <v>444</v>
      </c>
      <c r="I115" s="270" t="s">
        <v>435</v>
      </c>
      <c r="J115" s="270"/>
      <c r="K115" s="284"/>
    </row>
    <row r="116" spans="2:11" s="1" customFormat="1" ht="15" customHeight="1">
      <c r="B116" s="295"/>
      <c r="C116" s="270" t="s">
        <v>48</v>
      </c>
      <c r="D116" s="270"/>
      <c r="E116" s="270"/>
      <c r="F116" s="293" t="s">
        <v>400</v>
      </c>
      <c r="G116" s="270"/>
      <c r="H116" s="270" t="s">
        <v>445</v>
      </c>
      <c r="I116" s="270" t="s">
        <v>435</v>
      </c>
      <c r="J116" s="270"/>
      <c r="K116" s="284"/>
    </row>
    <row r="117" spans="2:11" s="1" customFormat="1" ht="15" customHeight="1">
      <c r="B117" s="295"/>
      <c r="C117" s="270" t="s">
        <v>57</v>
      </c>
      <c r="D117" s="270"/>
      <c r="E117" s="270"/>
      <c r="F117" s="293" t="s">
        <v>400</v>
      </c>
      <c r="G117" s="270"/>
      <c r="H117" s="270" t="s">
        <v>446</v>
      </c>
      <c r="I117" s="270" t="s">
        <v>447</v>
      </c>
      <c r="J117" s="270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261" t="s">
        <v>448</v>
      </c>
      <c r="D122" s="261"/>
      <c r="E122" s="261"/>
      <c r="F122" s="261"/>
      <c r="G122" s="261"/>
      <c r="H122" s="261"/>
      <c r="I122" s="261"/>
      <c r="J122" s="261"/>
      <c r="K122" s="312"/>
    </row>
    <row r="123" spans="2:11" s="1" customFormat="1" ht="17.25" customHeight="1">
      <c r="B123" s="313"/>
      <c r="C123" s="285" t="s">
        <v>394</v>
      </c>
      <c r="D123" s="285"/>
      <c r="E123" s="285"/>
      <c r="F123" s="285" t="s">
        <v>395</v>
      </c>
      <c r="G123" s="286"/>
      <c r="H123" s="285" t="s">
        <v>54</v>
      </c>
      <c r="I123" s="285" t="s">
        <v>57</v>
      </c>
      <c r="J123" s="285" t="s">
        <v>396</v>
      </c>
      <c r="K123" s="314"/>
    </row>
    <row r="124" spans="2:11" s="1" customFormat="1" ht="17.25" customHeight="1">
      <c r="B124" s="313"/>
      <c r="C124" s="287" t="s">
        <v>397</v>
      </c>
      <c r="D124" s="287"/>
      <c r="E124" s="287"/>
      <c r="F124" s="288" t="s">
        <v>398</v>
      </c>
      <c r="G124" s="289"/>
      <c r="H124" s="287"/>
      <c r="I124" s="287"/>
      <c r="J124" s="287" t="s">
        <v>399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0" t="s">
        <v>403</v>
      </c>
      <c r="D126" s="292"/>
      <c r="E126" s="292"/>
      <c r="F126" s="293" t="s">
        <v>400</v>
      </c>
      <c r="G126" s="270"/>
      <c r="H126" s="270" t="s">
        <v>440</v>
      </c>
      <c r="I126" s="270" t="s">
        <v>402</v>
      </c>
      <c r="J126" s="270">
        <v>120</v>
      </c>
      <c r="K126" s="318"/>
    </row>
    <row r="127" spans="2:11" s="1" customFormat="1" ht="15" customHeight="1">
      <c r="B127" s="315"/>
      <c r="C127" s="270" t="s">
        <v>449</v>
      </c>
      <c r="D127" s="270"/>
      <c r="E127" s="270"/>
      <c r="F127" s="293" t="s">
        <v>400</v>
      </c>
      <c r="G127" s="270"/>
      <c r="H127" s="270" t="s">
        <v>450</v>
      </c>
      <c r="I127" s="270" t="s">
        <v>402</v>
      </c>
      <c r="J127" s="270" t="s">
        <v>451</v>
      </c>
      <c r="K127" s="318"/>
    </row>
    <row r="128" spans="2:11" s="1" customFormat="1" ht="15" customHeight="1">
      <c r="B128" s="315"/>
      <c r="C128" s="270" t="s">
        <v>348</v>
      </c>
      <c r="D128" s="270"/>
      <c r="E128" s="270"/>
      <c r="F128" s="293" t="s">
        <v>400</v>
      </c>
      <c r="G128" s="270"/>
      <c r="H128" s="270" t="s">
        <v>452</v>
      </c>
      <c r="I128" s="270" t="s">
        <v>402</v>
      </c>
      <c r="J128" s="270" t="s">
        <v>451</v>
      </c>
      <c r="K128" s="318"/>
    </row>
    <row r="129" spans="2:11" s="1" customFormat="1" ht="15" customHeight="1">
      <c r="B129" s="315"/>
      <c r="C129" s="270" t="s">
        <v>411</v>
      </c>
      <c r="D129" s="270"/>
      <c r="E129" s="270"/>
      <c r="F129" s="293" t="s">
        <v>406</v>
      </c>
      <c r="G129" s="270"/>
      <c r="H129" s="270" t="s">
        <v>412</v>
      </c>
      <c r="I129" s="270" t="s">
        <v>402</v>
      </c>
      <c r="J129" s="270">
        <v>15</v>
      </c>
      <c r="K129" s="318"/>
    </row>
    <row r="130" spans="2:11" s="1" customFormat="1" ht="15" customHeight="1">
      <c r="B130" s="315"/>
      <c r="C130" s="296" t="s">
        <v>413</v>
      </c>
      <c r="D130" s="296"/>
      <c r="E130" s="296"/>
      <c r="F130" s="297" t="s">
        <v>406</v>
      </c>
      <c r="G130" s="296"/>
      <c r="H130" s="296" t="s">
        <v>414</v>
      </c>
      <c r="I130" s="296" t="s">
        <v>402</v>
      </c>
      <c r="J130" s="296">
        <v>15</v>
      </c>
      <c r="K130" s="318"/>
    </row>
    <row r="131" spans="2:11" s="1" customFormat="1" ht="15" customHeight="1">
      <c r="B131" s="315"/>
      <c r="C131" s="296" t="s">
        <v>415</v>
      </c>
      <c r="D131" s="296"/>
      <c r="E131" s="296"/>
      <c r="F131" s="297" t="s">
        <v>406</v>
      </c>
      <c r="G131" s="296"/>
      <c r="H131" s="296" t="s">
        <v>416</v>
      </c>
      <c r="I131" s="296" t="s">
        <v>402</v>
      </c>
      <c r="J131" s="296">
        <v>20</v>
      </c>
      <c r="K131" s="318"/>
    </row>
    <row r="132" spans="2:11" s="1" customFormat="1" ht="15" customHeight="1">
      <c r="B132" s="315"/>
      <c r="C132" s="296" t="s">
        <v>417</v>
      </c>
      <c r="D132" s="296"/>
      <c r="E132" s="296"/>
      <c r="F132" s="297" t="s">
        <v>406</v>
      </c>
      <c r="G132" s="296"/>
      <c r="H132" s="296" t="s">
        <v>418</v>
      </c>
      <c r="I132" s="296" t="s">
        <v>402</v>
      </c>
      <c r="J132" s="296">
        <v>20</v>
      </c>
      <c r="K132" s="318"/>
    </row>
    <row r="133" spans="2:11" s="1" customFormat="1" ht="15" customHeight="1">
      <c r="B133" s="315"/>
      <c r="C133" s="270" t="s">
        <v>405</v>
      </c>
      <c r="D133" s="270"/>
      <c r="E133" s="270"/>
      <c r="F133" s="293" t="s">
        <v>406</v>
      </c>
      <c r="G133" s="270"/>
      <c r="H133" s="270" t="s">
        <v>440</v>
      </c>
      <c r="I133" s="270" t="s">
        <v>402</v>
      </c>
      <c r="J133" s="270">
        <v>50</v>
      </c>
      <c r="K133" s="318"/>
    </row>
    <row r="134" spans="2:11" s="1" customFormat="1" ht="15" customHeight="1">
      <c r="B134" s="315"/>
      <c r="C134" s="270" t="s">
        <v>419</v>
      </c>
      <c r="D134" s="270"/>
      <c r="E134" s="270"/>
      <c r="F134" s="293" t="s">
        <v>406</v>
      </c>
      <c r="G134" s="270"/>
      <c r="H134" s="270" t="s">
        <v>440</v>
      </c>
      <c r="I134" s="270" t="s">
        <v>402</v>
      </c>
      <c r="J134" s="270">
        <v>50</v>
      </c>
      <c r="K134" s="318"/>
    </row>
    <row r="135" spans="2:11" s="1" customFormat="1" ht="15" customHeight="1">
      <c r="B135" s="315"/>
      <c r="C135" s="270" t="s">
        <v>425</v>
      </c>
      <c r="D135" s="270"/>
      <c r="E135" s="270"/>
      <c r="F135" s="293" t="s">
        <v>406</v>
      </c>
      <c r="G135" s="270"/>
      <c r="H135" s="270" t="s">
        <v>440</v>
      </c>
      <c r="I135" s="270" t="s">
        <v>402</v>
      </c>
      <c r="J135" s="270">
        <v>50</v>
      </c>
      <c r="K135" s="318"/>
    </row>
    <row r="136" spans="2:11" s="1" customFormat="1" ht="15" customHeight="1">
      <c r="B136" s="315"/>
      <c r="C136" s="270" t="s">
        <v>427</v>
      </c>
      <c r="D136" s="270"/>
      <c r="E136" s="270"/>
      <c r="F136" s="293" t="s">
        <v>406</v>
      </c>
      <c r="G136" s="270"/>
      <c r="H136" s="270" t="s">
        <v>440</v>
      </c>
      <c r="I136" s="270" t="s">
        <v>402</v>
      </c>
      <c r="J136" s="270">
        <v>50</v>
      </c>
      <c r="K136" s="318"/>
    </row>
    <row r="137" spans="2:11" s="1" customFormat="1" ht="15" customHeight="1">
      <c r="B137" s="315"/>
      <c r="C137" s="270" t="s">
        <v>428</v>
      </c>
      <c r="D137" s="270"/>
      <c r="E137" s="270"/>
      <c r="F137" s="293" t="s">
        <v>406</v>
      </c>
      <c r="G137" s="270"/>
      <c r="H137" s="270" t="s">
        <v>453</v>
      </c>
      <c r="I137" s="270" t="s">
        <v>402</v>
      </c>
      <c r="J137" s="270">
        <v>255</v>
      </c>
      <c r="K137" s="318"/>
    </row>
    <row r="138" spans="2:11" s="1" customFormat="1" ht="15" customHeight="1">
      <c r="B138" s="315"/>
      <c r="C138" s="270" t="s">
        <v>430</v>
      </c>
      <c r="D138" s="270"/>
      <c r="E138" s="270"/>
      <c r="F138" s="293" t="s">
        <v>400</v>
      </c>
      <c r="G138" s="270"/>
      <c r="H138" s="270" t="s">
        <v>454</v>
      </c>
      <c r="I138" s="270" t="s">
        <v>432</v>
      </c>
      <c r="J138" s="270"/>
      <c r="K138" s="318"/>
    </row>
    <row r="139" spans="2:11" s="1" customFormat="1" ht="15" customHeight="1">
      <c r="B139" s="315"/>
      <c r="C139" s="270" t="s">
        <v>433</v>
      </c>
      <c r="D139" s="270"/>
      <c r="E139" s="270"/>
      <c r="F139" s="293" t="s">
        <v>400</v>
      </c>
      <c r="G139" s="270"/>
      <c r="H139" s="270" t="s">
        <v>455</v>
      </c>
      <c r="I139" s="270" t="s">
        <v>435</v>
      </c>
      <c r="J139" s="270"/>
      <c r="K139" s="318"/>
    </row>
    <row r="140" spans="2:11" s="1" customFormat="1" ht="15" customHeight="1">
      <c r="B140" s="315"/>
      <c r="C140" s="270" t="s">
        <v>436</v>
      </c>
      <c r="D140" s="270"/>
      <c r="E140" s="270"/>
      <c r="F140" s="293" t="s">
        <v>400</v>
      </c>
      <c r="G140" s="270"/>
      <c r="H140" s="270" t="s">
        <v>436</v>
      </c>
      <c r="I140" s="270" t="s">
        <v>435</v>
      </c>
      <c r="J140" s="270"/>
      <c r="K140" s="318"/>
    </row>
    <row r="141" spans="2:11" s="1" customFormat="1" ht="15" customHeight="1">
      <c r="B141" s="315"/>
      <c r="C141" s="270" t="s">
        <v>38</v>
      </c>
      <c r="D141" s="270"/>
      <c r="E141" s="270"/>
      <c r="F141" s="293" t="s">
        <v>400</v>
      </c>
      <c r="G141" s="270"/>
      <c r="H141" s="270" t="s">
        <v>456</v>
      </c>
      <c r="I141" s="270" t="s">
        <v>435</v>
      </c>
      <c r="J141" s="270"/>
      <c r="K141" s="318"/>
    </row>
    <row r="142" spans="2:11" s="1" customFormat="1" ht="15" customHeight="1">
      <c r="B142" s="315"/>
      <c r="C142" s="270" t="s">
        <v>457</v>
      </c>
      <c r="D142" s="270"/>
      <c r="E142" s="270"/>
      <c r="F142" s="293" t="s">
        <v>400</v>
      </c>
      <c r="G142" s="270"/>
      <c r="H142" s="270" t="s">
        <v>458</v>
      </c>
      <c r="I142" s="270" t="s">
        <v>435</v>
      </c>
      <c r="J142" s="270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283" t="s">
        <v>459</v>
      </c>
      <c r="D147" s="283"/>
      <c r="E147" s="283"/>
      <c r="F147" s="283"/>
      <c r="G147" s="283"/>
      <c r="H147" s="283"/>
      <c r="I147" s="283"/>
      <c r="J147" s="283"/>
      <c r="K147" s="284"/>
    </row>
    <row r="148" spans="2:11" s="1" customFormat="1" ht="17.25" customHeight="1">
      <c r="B148" s="282"/>
      <c r="C148" s="285" t="s">
        <v>394</v>
      </c>
      <c r="D148" s="285"/>
      <c r="E148" s="285"/>
      <c r="F148" s="285" t="s">
        <v>395</v>
      </c>
      <c r="G148" s="286"/>
      <c r="H148" s="285" t="s">
        <v>54</v>
      </c>
      <c r="I148" s="285" t="s">
        <v>57</v>
      </c>
      <c r="J148" s="285" t="s">
        <v>396</v>
      </c>
      <c r="K148" s="284"/>
    </row>
    <row r="149" spans="2:11" s="1" customFormat="1" ht="17.25" customHeight="1">
      <c r="B149" s="282"/>
      <c r="C149" s="287" t="s">
        <v>397</v>
      </c>
      <c r="D149" s="287"/>
      <c r="E149" s="287"/>
      <c r="F149" s="288" t="s">
        <v>398</v>
      </c>
      <c r="G149" s="289"/>
      <c r="H149" s="287"/>
      <c r="I149" s="287"/>
      <c r="J149" s="287" t="s">
        <v>399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403</v>
      </c>
      <c r="D151" s="270"/>
      <c r="E151" s="270"/>
      <c r="F151" s="323" t="s">
        <v>400</v>
      </c>
      <c r="G151" s="270"/>
      <c r="H151" s="322" t="s">
        <v>440</v>
      </c>
      <c r="I151" s="322" t="s">
        <v>402</v>
      </c>
      <c r="J151" s="322">
        <v>120</v>
      </c>
      <c r="K151" s="318"/>
    </row>
    <row r="152" spans="2:11" s="1" customFormat="1" ht="15" customHeight="1">
      <c r="B152" s="295"/>
      <c r="C152" s="322" t="s">
        <v>449</v>
      </c>
      <c r="D152" s="270"/>
      <c r="E152" s="270"/>
      <c r="F152" s="323" t="s">
        <v>400</v>
      </c>
      <c r="G152" s="270"/>
      <c r="H152" s="322" t="s">
        <v>460</v>
      </c>
      <c r="I152" s="322" t="s">
        <v>402</v>
      </c>
      <c r="J152" s="322" t="s">
        <v>451</v>
      </c>
      <c r="K152" s="318"/>
    </row>
    <row r="153" spans="2:11" s="1" customFormat="1" ht="15" customHeight="1">
      <c r="B153" s="295"/>
      <c r="C153" s="322" t="s">
        <v>348</v>
      </c>
      <c r="D153" s="270"/>
      <c r="E153" s="270"/>
      <c r="F153" s="323" t="s">
        <v>400</v>
      </c>
      <c r="G153" s="270"/>
      <c r="H153" s="322" t="s">
        <v>461</v>
      </c>
      <c r="I153" s="322" t="s">
        <v>402</v>
      </c>
      <c r="J153" s="322" t="s">
        <v>451</v>
      </c>
      <c r="K153" s="318"/>
    </row>
    <row r="154" spans="2:11" s="1" customFormat="1" ht="15" customHeight="1">
      <c r="B154" s="295"/>
      <c r="C154" s="322" t="s">
        <v>405</v>
      </c>
      <c r="D154" s="270"/>
      <c r="E154" s="270"/>
      <c r="F154" s="323" t="s">
        <v>406</v>
      </c>
      <c r="G154" s="270"/>
      <c r="H154" s="322" t="s">
        <v>440</v>
      </c>
      <c r="I154" s="322" t="s">
        <v>402</v>
      </c>
      <c r="J154" s="322">
        <v>50</v>
      </c>
      <c r="K154" s="318"/>
    </row>
    <row r="155" spans="2:11" s="1" customFormat="1" ht="15" customHeight="1">
      <c r="B155" s="295"/>
      <c r="C155" s="322" t="s">
        <v>408</v>
      </c>
      <c r="D155" s="270"/>
      <c r="E155" s="270"/>
      <c r="F155" s="323" t="s">
        <v>400</v>
      </c>
      <c r="G155" s="270"/>
      <c r="H155" s="322" t="s">
        <v>440</v>
      </c>
      <c r="I155" s="322" t="s">
        <v>410</v>
      </c>
      <c r="J155" s="322"/>
      <c r="K155" s="318"/>
    </row>
    <row r="156" spans="2:11" s="1" customFormat="1" ht="15" customHeight="1">
      <c r="B156" s="295"/>
      <c r="C156" s="322" t="s">
        <v>419</v>
      </c>
      <c r="D156" s="270"/>
      <c r="E156" s="270"/>
      <c r="F156" s="323" t="s">
        <v>406</v>
      </c>
      <c r="G156" s="270"/>
      <c r="H156" s="322" t="s">
        <v>440</v>
      </c>
      <c r="I156" s="322" t="s">
        <v>402</v>
      </c>
      <c r="J156" s="322">
        <v>50</v>
      </c>
      <c r="K156" s="318"/>
    </row>
    <row r="157" spans="2:11" s="1" customFormat="1" ht="15" customHeight="1">
      <c r="B157" s="295"/>
      <c r="C157" s="322" t="s">
        <v>427</v>
      </c>
      <c r="D157" s="270"/>
      <c r="E157" s="270"/>
      <c r="F157" s="323" t="s">
        <v>406</v>
      </c>
      <c r="G157" s="270"/>
      <c r="H157" s="322" t="s">
        <v>440</v>
      </c>
      <c r="I157" s="322" t="s">
        <v>402</v>
      </c>
      <c r="J157" s="322">
        <v>50</v>
      </c>
      <c r="K157" s="318"/>
    </row>
    <row r="158" spans="2:11" s="1" customFormat="1" ht="15" customHeight="1">
      <c r="B158" s="295"/>
      <c r="C158" s="322" t="s">
        <v>425</v>
      </c>
      <c r="D158" s="270"/>
      <c r="E158" s="270"/>
      <c r="F158" s="323" t="s">
        <v>406</v>
      </c>
      <c r="G158" s="270"/>
      <c r="H158" s="322" t="s">
        <v>440</v>
      </c>
      <c r="I158" s="322" t="s">
        <v>402</v>
      </c>
      <c r="J158" s="322">
        <v>50</v>
      </c>
      <c r="K158" s="318"/>
    </row>
    <row r="159" spans="2:11" s="1" customFormat="1" ht="15" customHeight="1">
      <c r="B159" s="295"/>
      <c r="C159" s="322" t="s">
        <v>88</v>
      </c>
      <c r="D159" s="270"/>
      <c r="E159" s="270"/>
      <c r="F159" s="323" t="s">
        <v>400</v>
      </c>
      <c r="G159" s="270"/>
      <c r="H159" s="322" t="s">
        <v>462</v>
      </c>
      <c r="I159" s="322" t="s">
        <v>402</v>
      </c>
      <c r="J159" s="322" t="s">
        <v>463</v>
      </c>
      <c r="K159" s="318"/>
    </row>
    <row r="160" spans="2:11" s="1" customFormat="1" ht="15" customHeight="1">
      <c r="B160" s="295"/>
      <c r="C160" s="322" t="s">
        <v>464</v>
      </c>
      <c r="D160" s="270"/>
      <c r="E160" s="270"/>
      <c r="F160" s="323" t="s">
        <v>400</v>
      </c>
      <c r="G160" s="270"/>
      <c r="H160" s="322" t="s">
        <v>465</v>
      </c>
      <c r="I160" s="322" t="s">
        <v>435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261" t="s">
        <v>466</v>
      </c>
      <c r="D165" s="261"/>
      <c r="E165" s="261"/>
      <c r="F165" s="261"/>
      <c r="G165" s="261"/>
      <c r="H165" s="261"/>
      <c r="I165" s="261"/>
      <c r="J165" s="261"/>
      <c r="K165" s="262"/>
    </row>
    <row r="166" spans="2:11" s="1" customFormat="1" ht="17.25" customHeight="1">
      <c r="B166" s="260"/>
      <c r="C166" s="285" t="s">
        <v>394</v>
      </c>
      <c r="D166" s="285"/>
      <c r="E166" s="285"/>
      <c r="F166" s="285" t="s">
        <v>395</v>
      </c>
      <c r="G166" s="327"/>
      <c r="H166" s="328" t="s">
        <v>54</v>
      </c>
      <c r="I166" s="328" t="s">
        <v>57</v>
      </c>
      <c r="J166" s="285" t="s">
        <v>396</v>
      </c>
      <c r="K166" s="262"/>
    </row>
    <row r="167" spans="2:11" s="1" customFormat="1" ht="17.25" customHeight="1">
      <c r="B167" s="263"/>
      <c r="C167" s="287" t="s">
        <v>397</v>
      </c>
      <c r="D167" s="287"/>
      <c r="E167" s="287"/>
      <c r="F167" s="288" t="s">
        <v>398</v>
      </c>
      <c r="G167" s="329"/>
      <c r="H167" s="330"/>
      <c r="I167" s="330"/>
      <c r="J167" s="287" t="s">
        <v>399</v>
      </c>
      <c r="K167" s="265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0" t="s">
        <v>403</v>
      </c>
      <c r="D169" s="270"/>
      <c r="E169" s="270"/>
      <c r="F169" s="293" t="s">
        <v>400</v>
      </c>
      <c r="G169" s="270"/>
      <c r="H169" s="270" t="s">
        <v>440</v>
      </c>
      <c r="I169" s="270" t="s">
        <v>402</v>
      </c>
      <c r="J169" s="270">
        <v>120</v>
      </c>
      <c r="K169" s="318"/>
    </row>
    <row r="170" spans="2:11" s="1" customFormat="1" ht="15" customHeight="1">
      <c r="B170" s="295"/>
      <c r="C170" s="270" t="s">
        <v>449</v>
      </c>
      <c r="D170" s="270"/>
      <c r="E170" s="270"/>
      <c r="F170" s="293" t="s">
        <v>400</v>
      </c>
      <c r="G170" s="270"/>
      <c r="H170" s="270" t="s">
        <v>450</v>
      </c>
      <c r="I170" s="270" t="s">
        <v>402</v>
      </c>
      <c r="J170" s="270" t="s">
        <v>451</v>
      </c>
      <c r="K170" s="318"/>
    </row>
    <row r="171" spans="2:11" s="1" customFormat="1" ht="15" customHeight="1">
      <c r="B171" s="295"/>
      <c r="C171" s="270" t="s">
        <v>348</v>
      </c>
      <c r="D171" s="270"/>
      <c r="E171" s="270"/>
      <c r="F171" s="293" t="s">
        <v>400</v>
      </c>
      <c r="G171" s="270"/>
      <c r="H171" s="270" t="s">
        <v>467</v>
      </c>
      <c r="I171" s="270" t="s">
        <v>402</v>
      </c>
      <c r="J171" s="270" t="s">
        <v>451</v>
      </c>
      <c r="K171" s="318"/>
    </row>
    <row r="172" spans="2:11" s="1" customFormat="1" ht="15" customHeight="1">
      <c r="B172" s="295"/>
      <c r="C172" s="270" t="s">
        <v>405</v>
      </c>
      <c r="D172" s="270"/>
      <c r="E172" s="270"/>
      <c r="F172" s="293" t="s">
        <v>406</v>
      </c>
      <c r="G172" s="270"/>
      <c r="H172" s="270" t="s">
        <v>467</v>
      </c>
      <c r="I172" s="270" t="s">
        <v>402</v>
      </c>
      <c r="J172" s="270">
        <v>50</v>
      </c>
      <c r="K172" s="318"/>
    </row>
    <row r="173" spans="2:11" s="1" customFormat="1" ht="15" customHeight="1">
      <c r="B173" s="295"/>
      <c r="C173" s="270" t="s">
        <v>408</v>
      </c>
      <c r="D173" s="270"/>
      <c r="E173" s="270"/>
      <c r="F173" s="293" t="s">
        <v>400</v>
      </c>
      <c r="G173" s="270"/>
      <c r="H173" s="270" t="s">
        <v>467</v>
      </c>
      <c r="I173" s="270" t="s">
        <v>410</v>
      </c>
      <c r="J173" s="270"/>
      <c r="K173" s="318"/>
    </row>
    <row r="174" spans="2:11" s="1" customFormat="1" ht="15" customHeight="1">
      <c r="B174" s="295"/>
      <c r="C174" s="270" t="s">
        <v>419</v>
      </c>
      <c r="D174" s="270"/>
      <c r="E174" s="270"/>
      <c r="F174" s="293" t="s">
        <v>406</v>
      </c>
      <c r="G174" s="270"/>
      <c r="H174" s="270" t="s">
        <v>467</v>
      </c>
      <c r="I174" s="270" t="s">
        <v>402</v>
      </c>
      <c r="J174" s="270">
        <v>50</v>
      </c>
      <c r="K174" s="318"/>
    </row>
    <row r="175" spans="2:11" s="1" customFormat="1" ht="15" customHeight="1">
      <c r="B175" s="295"/>
      <c r="C175" s="270" t="s">
        <v>427</v>
      </c>
      <c r="D175" s="270"/>
      <c r="E175" s="270"/>
      <c r="F175" s="293" t="s">
        <v>406</v>
      </c>
      <c r="G175" s="270"/>
      <c r="H175" s="270" t="s">
        <v>467</v>
      </c>
      <c r="I175" s="270" t="s">
        <v>402</v>
      </c>
      <c r="J175" s="270">
        <v>50</v>
      </c>
      <c r="K175" s="318"/>
    </row>
    <row r="176" spans="2:11" s="1" customFormat="1" ht="15" customHeight="1">
      <c r="B176" s="295"/>
      <c r="C176" s="270" t="s">
        <v>425</v>
      </c>
      <c r="D176" s="270"/>
      <c r="E176" s="270"/>
      <c r="F176" s="293" t="s">
        <v>406</v>
      </c>
      <c r="G176" s="270"/>
      <c r="H176" s="270" t="s">
        <v>467</v>
      </c>
      <c r="I176" s="270" t="s">
        <v>402</v>
      </c>
      <c r="J176" s="270">
        <v>50</v>
      </c>
      <c r="K176" s="318"/>
    </row>
    <row r="177" spans="2:11" s="1" customFormat="1" ht="15" customHeight="1">
      <c r="B177" s="295"/>
      <c r="C177" s="270" t="s">
        <v>104</v>
      </c>
      <c r="D177" s="270"/>
      <c r="E177" s="270"/>
      <c r="F177" s="293" t="s">
        <v>400</v>
      </c>
      <c r="G177" s="270"/>
      <c r="H177" s="270" t="s">
        <v>468</v>
      </c>
      <c r="I177" s="270" t="s">
        <v>469</v>
      </c>
      <c r="J177" s="270"/>
      <c r="K177" s="318"/>
    </row>
    <row r="178" spans="2:11" s="1" customFormat="1" ht="15" customHeight="1">
      <c r="B178" s="295"/>
      <c r="C178" s="270" t="s">
        <v>57</v>
      </c>
      <c r="D178" s="270"/>
      <c r="E178" s="270"/>
      <c r="F178" s="293" t="s">
        <v>400</v>
      </c>
      <c r="G178" s="270"/>
      <c r="H178" s="270" t="s">
        <v>470</v>
      </c>
      <c r="I178" s="270" t="s">
        <v>471</v>
      </c>
      <c r="J178" s="270">
        <v>1</v>
      </c>
      <c r="K178" s="318"/>
    </row>
    <row r="179" spans="2:11" s="1" customFormat="1" ht="15" customHeight="1">
      <c r="B179" s="295"/>
      <c r="C179" s="270" t="s">
        <v>53</v>
      </c>
      <c r="D179" s="270"/>
      <c r="E179" s="270"/>
      <c r="F179" s="293" t="s">
        <v>400</v>
      </c>
      <c r="G179" s="270"/>
      <c r="H179" s="270" t="s">
        <v>472</v>
      </c>
      <c r="I179" s="270" t="s">
        <v>402</v>
      </c>
      <c r="J179" s="270">
        <v>20</v>
      </c>
      <c r="K179" s="318"/>
    </row>
    <row r="180" spans="2:11" s="1" customFormat="1" ht="15" customHeight="1">
      <c r="B180" s="295"/>
      <c r="C180" s="270" t="s">
        <v>54</v>
      </c>
      <c r="D180" s="270"/>
      <c r="E180" s="270"/>
      <c r="F180" s="293" t="s">
        <v>400</v>
      </c>
      <c r="G180" s="270"/>
      <c r="H180" s="270" t="s">
        <v>473</v>
      </c>
      <c r="I180" s="270" t="s">
        <v>402</v>
      </c>
      <c r="J180" s="270">
        <v>255</v>
      </c>
      <c r="K180" s="318"/>
    </row>
    <row r="181" spans="2:11" s="1" customFormat="1" ht="15" customHeight="1">
      <c r="B181" s="295"/>
      <c r="C181" s="270" t="s">
        <v>105</v>
      </c>
      <c r="D181" s="270"/>
      <c r="E181" s="270"/>
      <c r="F181" s="293" t="s">
        <v>400</v>
      </c>
      <c r="G181" s="270"/>
      <c r="H181" s="270" t="s">
        <v>364</v>
      </c>
      <c r="I181" s="270" t="s">
        <v>402</v>
      </c>
      <c r="J181" s="270">
        <v>10</v>
      </c>
      <c r="K181" s="318"/>
    </row>
    <row r="182" spans="2:11" s="1" customFormat="1" ht="15" customHeight="1">
      <c r="B182" s="295"/>
      <c r="C182" s="270" t="s">
        <v>106</v>
      </c>
      <c r="D182" s="270"/>
      <c r="E182" s="270"/>
      <c r="F182" s="293" t="s">
        <v>400</v>
      </c>
      <c r="G182" s="270"/>
      <c r="H182" s="270" t="s">
        <v>474</v>
      </c>
      <c r="I182" s="270" t="s">
        <v>435</v>
      </c>
      <c r="J182" s="270"/>
      <c r="K182" s="318"/>
    </row>
    <row r="183" spans="2:11" s="1" customFormat="1" ht="15" customHeight="1">
      <c r="B183" s="295"/>
      <c r="C183" s="270" t="s">
        <v>475</v>
      </c>
      <c r="D183" s="270"/>
      <c r="E183" s="270"/>
      <c r="F183" s="293" t="s">
        <v>400</v>
      </c>
      <c r="G183" s="270"/>
      <c r="H183" s="270" t="s">
        <v>476</v>
      </c>
      <c r="I183" s="270" t="s">
        <v>435</v>
      </c>
      <c r="J183" s="270"/>
      <c r="K183" s="318"/>
    </row>
    <row r="184" spans="2:11" s="1" customFormat="1" ht="15" customHeight="1">
      <c r="B184" s="295"/>
      <c r="C184" s="270" t="s">
        <v>464</v>
      </c>
      <c r="D184" s="270"/>
      <c r="E184" s="270"/>
      <c r="F184" s="293" t="s">
        <v>400</v>
      </c>
      <c r="G184" s="270"/>
      <c r="H184" s="270" t="s">
        <v>477</v>
      </c>
      <c r="I184" s="270" t="s">
        <v>435</v>
      </c>
      <c r="J184" s="270"/>
      <c r="K184" s="318"/>
    </row>
    <row r="185" spans="2:11" s="1" customFormat="1" ht="15" customHeight="1">
      <c r="B185" s="295"/>
      <c r="C185" s="270" t="s">
        <v>108</v>
      </c>
      <c r="D185" s="270"/>
      <c r="E185" s="270"/>
      <c r="F185" s="293" t="s">
        <v>406</v>
      </c>
      <c r="G185" s="270"/>
      <c r="H185" s="270" t="s">
        <v>478</v>
      </c>
      <c r="I185" s="270" t="s">
        <v>402</v>
      </c>
      <c r="J185" s="270">
        <v>50</v>
      </c>
      <c r="K185" s="318"/>
    </row>
    <row r="186" spans="2:11" s="1" customFormat="1" ht="15" customHeight="1">
      <c r="B186" s="295"/>
      <c r="C186" s="270" t="s">
        <v>479</v>
      </c>
      <c r="D186" s="270"/>
      <c r="E186" s="270"/>
      <c r="F186" s="293" t="s">
        <v>406</v>
      </c>
      <c r="G186" s="270"/>
      <c r="H186" s="270" t="s">
        <v>480</v>
      </c>
      <c r="I186" s="270" t="s">
        <v>481</v>
      </c>
      <c r="J186" s="270"/>
      <c r="K186" s="318"/>
    </row>
    <row r="187" spans="2:11" s="1" customFormat="1" ht="15" customHeight="1">
      <c r="B187" s="295"/>
      <c r="C187" s="270" t="s">
        <v>482</v>
      </c>
      <c r="D187" s="270"/>
      <c r="E187" s="270"/>
      <c r="F187" s="293" t="s">
        <v>406</v>
      </c>
      <c r="G187" s="270"/>
      <c r="H187" s="270" t="s">
        <v>483</v>
      </c>
      <c r="I187" s="270" t="s">
        <v>481</v>
      </c>
      <c r="J187" s="270"/>
      <c r="K187" s="318"/>
    </row>
    <row r="188" spans="2:11" s="1" customFormat="1" ht="15" customHeight="1">
      <c r="B188" s="295"/>
      <c r="C188" s="270" t="s">
        <v>484</v>
      </c>
      <c r="D188" s="270"/>
      <c r="E188" s="270"/>
      <c r="F188" s="293" t="s">
        <v>406</v>
      </c>
      <c r="G188" s="270"/>
      <c r="H188" s="270" t="s">
        <v>485</v>
      </c>
      <c r="I188" s="270" t="s">
        <v>481</v>
      </c>
      <c r="J188" s="270"/>
      <c r="K188" s="318"/>
    </row>
    <row r="189" spans="2:11" s="1" customFormat="1" ht="15" customHeight="1">
      <c r="B189" s="295"/>
      <c r="C189" s="331" t="s">
        <v>486</v>
      </c>
      <c r="D189" s="270"/>
      <c r="E189" s="270"/>
      <c r="F189" s="293" t="s">
        <v>406</v>
      </c>
      <c r="G189" s="270"/>
      <c r="H189" s="270" t="s">
        <v>487</v>
      </c>
      <c r="I189" s="270" t="s">
        <v>488</v>
      </c>
      <c r="J189" s="332" t="s">
        <v>489</v>
      </c>
      <c r="K189" s="318"/>
    </row>
    <row r="190" spans="2:11" s="1" customFormat="1" ht="15" customHeight="1">
      <c r="B190" s="295"/>
      <c r="C190" s="331" t="s">
        <v>42</v>
      </c>
      <c r="D190" s="270"/>
      <c r="E190" s="270"/>
      <c r="F190" s="293" t="s">
        <v>400</v>
      </c>
      <c r="G190" s="270"/>
      <c r="H190" s="267" t="s">
        <v>490</v>
      </c>
      <c r="I190" s="270" t="s">
        <v>491</v>
      </c>
      <c r="J190" s="270"/>
      <c r="K190" s="318"/>
    </row>
    <row r="191" spans="2:11" s="1" customFormat="1" ht="15" customHeight="1">
      <c r="B191" s="295"/>
      <c r="C191" s="331" t="s">
        <v>492</v>
      </c>
      <c r="D191" s="270"/>
      <c r="E191" s="270"/>
      <c r="F191" s="293" t="s">
        <v>400</v>
      </c>
      <c r="G191" s="270"/>
      <c r="H191" s="270" t="s">
        <v>493</v>
      </c>
      <c r="I191" s="270" t="s">
        <v>435</v>
      </c>
      <c r="J191" s="270"/>
      <c r="K191" s="318"/>
    </row>
    <row r="192" spans="2:11" s="1" customFormat="1" ht="15" customHeight="1">
      <c r="B192" s="295"/>
      <c r="C192" s="331" t="s">
        <v>494</v>
      </c>
      <c r="D192" s="270"/>
      <c r="E192" s="270"/>
      <c r="F192" s="293" t="s">
        <v>400</v>
      </c>
      <c r="G192" s="270"/>
      <c r="H192" s="270" t="s">
        <v>495</v>
      </c>
      <c r="I192" s="270" t="s">
        <v>435</v>
      </c>
      <c r="J192" s="270"/>
      <c r="K192" s="318"/>
    </row>
    <row r="193" spans="2:11" s="1" customFormat="1" ht="15" customHeight="1">
      <c r="B193" s="295"/>
      <c r="C193" s="331" t="s">
        <v>496</v>
      </c>
      <c r="D193" s="270"/>
      <c r="E193" s="270"/>
      <c r="F193" s="293" t="s">
        <v>406</v>
      </c>
      <c r="G193" s="270"/>
      <c r="H193" s="270" t="s">
        <v>497</v>
      </c>
      <c r="I193" s="270" t="s">
        <v>435</v>
      </c>
      <c r="J193" s="270"/>
      <c r="K193" s="318"/>
    </row>
    <row r="194" spans="2:11" s="1" customFormat="1" ht="15" customHeight="1">
      <c r="B194" s="324"/>
      <c r="C194" s="333"/>
      <c r="D194" s="304"/>
      <c r="E194" s="304"/>
      <c r="F194" s="304"/>
      <c r="G194" s="304"/>
      <c r="H194" s="304"/>
      <c r="I194" s="304"/>
      <c r="J194" s="304"/>
      <c r="K194" s="325"/>
    </row>
    <row r="195" spans="2:11" s="1" customFormat="1" ht="18.75" customHeight="1">
      <c r="B195" s="306"/>
      <c r="C195" s="316"/>
      <c r="D195" s="316"/>
      <c r="E195" s="316"/>
      <c r="F195" s="326"/>
      <c r="G195" s="316"/>
      <c r="H195" s="316"/>
      <c r="I195" s="316"/>
      <c r="J195" s="316"/>
      <c r="K195" s="306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261" t="s">
        <v>498</v>
      </c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5.5" customHeight="1">
      <c r="B200" s="260"/>
      <c r="C200" s="334" t="s">
        <v>499</v>
      </c>
      <c r="D200" s="334"/>
      <c r="E200" s="334"/>
      <c r="F200" s="334" t="s">
        <v>500</v>
      </c>
      <c r="G200" s="335"/>
      <c r="H200" s="334" t="s">
        <v>501</v>
      </c>
      <c r="I200" s="334"/>
      <c r="J200" s="334"/>
      <c r="K200" s="262"/>
    </row>
    <row r="201" spans="2:11" s="1" customFormat="1" ht="5.25" customHeight="1">
      <c r="B201" s="295"/>
      <c r="C201" s="290"/>
      <c r="D201" s="290"/>
      <c r="E201" s="290"/>
      <c r="F201" s="290"/>
      <c r="G201" s="316"/>
      <c r="H201" s="290"/>
      <c r="I201" s="290"/>
      <c r="J201" s="290"/>
      <c r="K201" s="318"/>
    </row>
    <row r="202" spans="2:11" s="1" customFormat="1" ht="15" customHeight="1">
      <c r="B202" s="295"/>
      <c r="C202" s="270" t="s">
        <v>491</v>
      </c>
      <c r="D202" s="270"/>
      <c r="E202" s="270"/>
      <c r="F202" s="293" t="s">
        <v>43</v>
      </c>
      <c r="G202" s="270"/>
      <c r="H202" s="270" t="s">
        <v>502</v>
      </c>
      <c r="I202" s="270"/>
      <c r="J202" s="270"/>
      <c r="K202" s="318"/>
    </row>
    <row r="203" spans="2:11" s="1" customFormat="1" ht="15" customHeight="1">
      <c r="B203" s="295"/>
      <c r="C203" s="270"/>
      <c r="D203" s="270"/>
      <c r="E203" s="270"/>
      <c r="F203" s="293" t="s">
        <v>44</v>
      </c>
      <c r="G203" s="270"/>
      <c r="H203" s="270" t="s">
        <v>503</v>
      </c>
      <c r="I203" s="270"/>
      <c r="J203" s="270"/>
      <c r="K203" s="318"/>
    </row>
    <row r="204" spans="2:11" s="1" customFormat="1" ht="15" customHeight="1">
      <c r="B204" s="295"/>
      <c r="C204" s="270"/>
      <c r="D204" s="270"/>
      <c r="E204" s="270"/>
      <c r="F204" s="293" t="s">
        <v>47</v>
      </c>
      <c r="G204" s="270"/>
      <c r="H204" s="270" t="s">
        <v>504</v>
      </c>
      <c r="I204" s="270"/>
      <c r="J204" s="270"/>
      <c r="K204" s="318"/>
    </row>
    <row r="205" spans="2:11" s="1" customFormat="1" ht="15" customHeight="1">
      <c r="B205" s="295"/>
      <c r="C205" s="270"/>
      <c r="D205" s="270"/>
      <c r="E205" s="270"/>
      <c r="F205" s="293" t="s">
        <v>45</v>
      </c>
      <c r="G205" s="270"/>
      <c r="H205" s="270" t="s">
        <v>505</v>
      </c>
      <c r="I205" s="270"/>
      <c r="J205" s="270"/>
      <c r="K205" s="318"/>
    </row>
    <row r="206" spans="2:11" s="1" customFormat="1" ht="15" customHeight="1">
      <c r="B206" s="295"/>
      <c r="C206" s="270"/>
      <c r="D206" s="270"/>
      <c r="E206" s="270"/>
      <c r="F206" s="293" t="s">
        <v>46</v>
      </c>
      <c r="G206" s="270"/>
      <c r="H206" s="270" t="s">
        <v>506</v>
      </c>
      <c r="I206" s="270"/>
      <c r="J206" s="270"/>
      <c r="K206" s="318"/>
    </row>
    <row r="207" spans="2:11" s="1" customFormat="1" ht="15" customHeight="1">
      <c r="B207" s="295"/>
      <c r="C207" s="270"/>
      <c r="D207" s="270"/>
      <c r="E207" s="270"/>
      <c r="F207" s="293"/>
      <c r="G207" s="270"/>
      <c r="H207" s="270"/>
      <c r="I207" s="270"/>
      <c r="J207" s="270"/>
      <c r="K207" s="318"/>
    </row>
    <row r="208" spans="2:11" s="1" customFormat="1" ht="15" customHeight="1">
      <c r="B208" s="295"/>
      <c r="C208" s="270" t="s">
        <v>447</v>
      </c>
      <c r="D208" s="270"/>
      <c r="E208" s="270"/>
      <c r="F208" s="293" t="s">
        <v>79</v>
      </c>
      <c r="G208" s="270"/>
      <c r="H208" s="270" t="s">
        <v>507</v>
      </c>
      <c r="I208" s="270"/>
      <c r="J208" s="270"/>
      <c r="K208" s="318"/>
    </row>
    <row r="209" spans="2:11" s="1" customFormat="1" ht="15" customHeight="1">
      <c r="B209" s="295"/>
      <c r="C209" s="270"/>
      <c r="D209" s="270"/>
      <c r="E209" s="270"/>
      <c r="F209" s="293" t="s">
        <v>342</v>
      </c>
      <c r="G209" s="270"/>
      <c r="H209" s="270" t="s">
        <v>343</v>
      </c>
      <c r="I209" s="270"/>
      <c r="J209" s="270"/>
      <c r="K209" s="318"/>
    </row>
    <row r="210" spans="2:11" s="1" customFormat="1" ht="15" customHeight="1">
      <c r="B210" s="295"/>
      <c r="C210" s="270"/>
      <c r="D210" s="270"/>
      <c r="E210" s="270"/>
      <c r="F210" s="293" t="s">
        <v>340</v>
      </c>
      <c r="G210" s="270"/>
      <c r="H210" s="270" t="s">
        <v>508</v>
      </c>
      <c r="I210" s="270"/>
      <c r="J210" s="270"/>
      <c r="K210" s="318"/>
    </row>
    <row r="211" spans="2:11" s="1" customFormat="1" ht="15" customHeight="1">
      <c r="B211" s="336"/>
      <c r="C211" s="270"/>
      <c r="D211" s="270"/>
      <c r="E211" s="270"/>
      <c r="F211" s="293" t="s">
        <v>344</v>
      </c>
      <c r="G211" s="331"/>
      <c r="H211" s="322" t="s">
        <v>345</v>
      </c>
      <c r="I211" s="322"/>
      <c r="J211" s="322"/>
      <c r="K211" s="337"/>
    </row>
    <row r="212" spans="2:11" s="1" customFormat="1" ht="15" customHeight="1">
      <c r="B212" s="336"/>
      <c r="C212" s="270"/>
      <c r="D212" s="270"/>
      <c r="E212" s="270"/>
      <c r="F212" s="293" t="s">
        <v>346</v>
      </c>
      <c r="G212" s="331"/>
      <c r="H212" s="322" t="s">
        <v>509</v>
      </c>
      <c r="I212" s="322"/>
      <c r="J212" s="322"/>
      <c r="K212" s="337"/>
    </row>
    <row r="213" spans="2:11" s="1" customFormat="1" ht="15" customHeight="1">
      <c r="B213" s="336"/>
      <c r="C213" s="270"/>
      <c r="D213" s="270"/>
      <c r="E213" s="270"/>
      <c r="F213" s="293"/>
      <c r="G213" s="331"/>
      <c r="H213" s="322"/>
      <c r="I213" s="322"/>
      <c r="J213" s="322"/>
      <c r="K213" s="337"/>
    </row>
    <row r="214" spans="2:11" s="1" customFormat="1" ht="15" customHeight="1">
      <c r="B214" s="336"/>
      <c r="C214" s="270" t="s">
        <v>471</v>
      </c>
      <c r="D214" s="270"/>
      <c r="E214" s="270"/>
      <c r="F214" s="293">
        <v>1</v>
      </c>
      <c r="G214" s="331"/>
      <c r="H214" s="322" t="s">
        <v>510</v>
      </c>
      <c r="I214" s="322"/>
      <c r="J214" s="322"/>
      <c r="K214" s="337"/>
    </row>
    <row r="215" spans="2:11" s="1" customFormat="1" ht="15" customHeight="1">
      <c r="B215" s="336"/>
      <c r="C215" s="270"/>
      <c r="D215" s="270"/>
      <c r="E215" s="270"/>
      <c r="F215" s="293">
        <v>2</v>
      </c>
      <c r="G215" s="331"/>
      <c r="H215" s="322" t="s">
        <v>511</v>
      </c>
      <c r="I215" s="322"/>
      <c r="J215" s="322"/>
      <c r="K215" s="337"/>
    </row>
    <row r="216" spans="2:11" s="1" customFormat="1" ht="15" customHeight="1">
      <c r="B216" s="336"/>
      <c r="C216" s="270"/>
      <c r="D216" s="270"/>
      <c r="E216" s="270"/>
      <c r="F216" s="293">
        <v>3</v>
      </c>
      <c r="G216" s="331"/>
      <c r="H216" s="322" t="s">
        <v>512</v>
      </c>
      <c r="I216" s="322"/>
      <c r="J216" s="322"/>
      <c r="K216" s="337"/>
    </row>
    <row r="217" spans="2:11" s="1" customFormat="1" ht="15" customHeight="1">
      <c r="B217" s="336"/>
      <c r="C217" s="270"/>
      <c r="D217" s="270"/>
      <c r="E217" s="270"/>
      <c r="F217" s="293">
        <v>4</v>
      </c>
      <c r="G217" s="331"/>
      <c r="H217" s="322" t="s">
        <v>513</v>
      </c>
      <c r="I217" s="322"/>
      <c r="J217" s="322"/>
      <c r="K217" s="337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LAPTOP-1JLMHHIG\vozabal</dc:creator>
  <cp:keywords/>
  <dc:description/>
  <cp:lastModifiedBy>LAPTOP-1JLMHHIG\vozabal</cp:lastModifiedBy>
  <dcterms:created xsi:type="dcterms:W3CDTF">2022-05-25T11:13:59Z</dcterms:created>
  <dcterms:modified xsi:type="dcterms:W3CDTF">2022-05-25T11:14:03Z</dcterms:modified>
  <cp:category/>
  <cp:version/>
  <cp:contentType/>
  <cp:contentStatus/>
</cp:coreProperties>
</file>