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omfor\Documents\Rozpočty\2022\"/>
    </mc:Choice>
  </mc:AlternateContent>
  <bookViews>
    <workbookView xWindow="0" yWindow="0" windowWidth="0" windowHeight="0"/>
  </bookViews>
  <sheets>
    <sheet name="Rekapitulace stavby" sheetId="1" r:id="rId1"/>
    <sheet name="02 - Oprava fasády ve For..." sheetId="2" r:id="rId2"/>
    <sheet name="09 - VRN" sheetId="3" r:id="rId3"/>
    <sheet name="Seznam figur" sheetId="4" r:id="rId4"/>
    <sheet name="Pokyny pro vyplnění" sheetId="5" r:id="rId5"/>
  </sheets>
  <definedNames>
    <definedName name="_xlnm.Print_Area" localSheetId="0">'Rekapitulace stavby'!$D$4:$AO$36,'Rekapitulace stavby'!$C$42:$AQ$57</definedName>
    <definedName name="_xlnm.Print_Titles" localSheetId="0">'Rekapitulace stavby'!$52:$52</definedName>
    <definedName name="_xlnm._FilterDatabase" localSheetId="1" hidden="1">'02 - Oprava fasády ve For...'!$C$98:$K$659</definedName>
    <definedName name="_xlnm.Print_Area" localSheetId="1">'02 - Oprava fasády ve For...'!$C$4:$J$39,'02 - Oprava fasády ve For...'!$C$45:$J$80,'02 - Oprava fasády ve For...'!$C$86:$K$659</definedName>
    <definedName name="_xlnm.Print_Titles" localSheetId="1">'02 - Oprava fasády ve For...'!$98:$98</definedName>
    <definedName name="_xlnm._FilterDatabase" localSheetId="2" hidden="1">'09 - VRN'!$C$83:$K$143</definedName>
    <definedName name="_xlnm.Print_Area" localSheetId="2">'09 - VRN'!$C$4:$J$39,'09 - VRN'!$C$45:$J$65,'09 - VRN'!$C$71:$K$143</definedName>
    <definedName name="_xlnm.Print_Titles" localSheetId="2">'09 - VRN'!$83:$83</definedName>
    <definedName name="_xlnm.Print_Area" localSheetId="3">'Seznam figur'!$C$4:$G$127</definedName>
    <definedName name="_xlnm.Print_Titles" localSheetId="3">'Seznam figur'!$9:$9</definedName>
    <definedName name="_xlnm.Print_Area" localSheetId="4">'Pokyny pro vyplnění'!$B$2:$K$71,'Pokyny pro vyplnění'!$B$74:$K$118,'Pokyny pro vyplnění'!$B$121:$K$161,'Pokyny pro vyplnění'!$B$164:$K$219</definedName>
  </definedNames>
  <calcPr/>
</workbook>
</file>

<file path=xl/calcChain.xml><?xml version="1.0" encoding="utf-8"?>
<calcChain xmlns="http://schemas.openxmlformats.org/spreadsheetml/2006/main">
  <c i="4" l="1" r="D7"/>
  <c i="3" r="J37"/>
  <c r="J36"/>
  <c i="1" r="AY56"/>
  <c i="3" r="J35"/>
  <c i="1" r="AX56"/>
  <c i="3" r="BI141"/>
  <c r="BH141"/>
  <c r="BG141"/>
  <c r="BF141"/>
  <c r="T141"/>
  <c r="R141"/>
  <c r="P141"/>
  <c r="BI136"/>
  <c r="BH136"/>
  <c r="BG136"/>
  <c r="BF136"/>
  <c r="T136"/>
  <c r="R136"/>
  <c r="P136"/>
  <c r="BI120"/>
  <c r="BH120"/>
  <c r="BG120"/>
  <c r="BF120"/>
  <c r="T120"/>
  <c r="R120"/>
  <c r="P120"/>
  <c r="BI115"/>
  <c r="BH115"/>
  <c r="BG115"/>
  <c r="BF115"/>
  <c r="T115"/>
  <c r="R115"/>
  <c r="P115"/>
  <c r="BI98"/>
  <c r="BH98"/>
  <c r="BG98"/>
  <c r="BF98"/>
  <c r="T98"/>
  <c r="T97"/>
  <c r="R98"/>
  <c r="R97"/>
  <c r="P98"/>
  <c r="P97"/>
  <c r="BI95"/>
  <c r="BH95"/>
  <c r="BG95"/>
  <c r="BF95"/>
  <c r="T95"/>
  <c r="R95"/>
  <c r="P95"/>
  <c r="BI90"/>
  <c r="BH90"/>
  <c r="BG90"/>
  <c r="BF90"/>
  <c r="T90"/>
  <c r="R90"/>
  <c r="P90"/>
  <c r="BI87"/>
  <c r="BH87"/>
  <c r="BG87"/>
  <c r="BF87"/>
  <c r="T87"/>
  <c r="R87"/>
  <c r="P87"/>
  <c r="J81"/>
  <c r="J80"/>
  <c r="F78"/>
  <c r="E76"/>
  <c r="J55"/>
  <c r="J54"/>
  <c r="F52"/>
  <c r="E50"/>
  <c r="J18"/>
  <c r="E18"/>
  <c r="F55"/>
  <c r="J17"/>
  <c r="J15"/>
  <c r="E15"/>
  <c r="F80"/>
  <c r="J14"/>
  <c r="J12"/>
  <c r="J78"/>
  <c r="E7"/>
  <c r="E74"/>
  <c i="2" r="J37"/>
  <c r="J36"/>
  <c i="1" r="AY55"/>
  <c i="2" r="J35"/>
  <c i="1" r="AX55"/>
  <c i="2" r="BI656"/>
  <c r="BH656"/>
  <c r="BG656"/>
  <c r="BF656"/>
  <c r="T656"/>
  <c r="T655"/>
  <c r="R656"/>
  <c r="R655"/>
  <c r="P656"/>
  <c r="P655"/>
  <c r="BI643"/>
  <c r="BH643"/>
  <c r="BG643"/>
  <c r="BF643"/>
  <c r="T643"/>
  <c r="R643"/>
  <c r="P643"/>
  <c r="BI641"/>
  <c r="BH641"/>
  <c r="BG641"/>
  <c r="BF641"/>
  <c r="T641"/>
  <c r="R641"/>
  <c r="P641"/>
  <c r="BI639"/>
  <c r="BH639"/>
  <c r="BG639"/>
  <c r="BF639"/>
  <c r="T639"/>
  <c r="R639"/>
  <c r="P639"/>
  <c r="BI637"/>
  <c r="BH637"/>
  <c r="BG637"/>
  <c r="BF637"/>
  <c r="T637"/>
  <c r="R637"/>
  <c r="P637"/>
  <c r="BI629"/>
  <c r="BH629"/>
  <c r="BG629"/>
  <c r="BF629"/>
  <c r="T629"/>
  <c r="R629"/>
  <c r="P629"/>
  <c r="BI627"/>
  <c r="BH627"/>
  <c r="BG627"/>
  <c r="BF627"/>
  <c r="T627"/>
  <c r="R627"/>
  <c r="P627"/>
  <c r="BI617"/>
  <c r="BH617"/>
  <c r="BG617"/>
  <c r="BF617"/>
  <c r="T617"/>
  <c r="R617"/>
  <c r="P617"/>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1"/>
  <c r="BH601"/>
  <c r="BG601"/>
  <c r="BF601"/>
  <c r="T601"/>
  <c r="R601"/>
  <c r="P601"/>
  <c r="BI600"/>
  <c r="BH600"/>
  <c r="BG600"/>
  <c r="BF600"/>
  <c r="T600"/>
  <c r="R600"/>
  <c r="P600"/>
  <c r="BI599"/>
  <c r="BH599"/>
  <c r="BG599"/>
  <c r="BF599"/>
  <c r="T599"/>
  <c r="R599"/>
  <c r="P599"/>
  <c r="BI591"/>
  <c r="BH591"/>
  <c r="BG591"/>
  <c r="BF591"/>
  <c r="T591"/>
  <c r="R591"/>
  <c r="P591"/>
  <c r="BI589"/>
  <c r="BH589"/>
  <c r="BG589"/>
  <c r="BF589"/>
  <c r="T589"/>
  <c r="R589"/>
  <c r="P589"/>
  <c r="BI588"/>
  <c r="BH588"/>
  <c r="BG588"/>
  <c r="BF588"/>
  <c r="T588"/>
  <c r="R588"/>
  <c r="P588"/>
  <c r="BI587"/>
  <c r="BH587"/>
  <c r="BG587"/>
  <c r="BF587"/>
  <c r="T587"/>
  <c r="R587"/>
  <c r="P587"/>
  <c r="BI586"/>
  <c r="BH586"/>
  <c r="BG586"/>
  <c r="BF586"/>
  <c r="T586"/>
  <c r="R586"/>
  <c r="P586"/>
  <c r="BI583"/>
  <c r="BH583"/>
  <c r="BG583"/>
  <c r="BF583"/>
  <c r="T583"/>
  <c r="R583"/>
  <c r="P583"/>
  <c r="BI581"/>
  <c r="BH581"/>
  <c r="BG581"/>
  <c r="BF581"/>
  <c r="T581"/>
  <c r="R581"/>
  <c r="P581"/>
  <c r="BI580"/>
  <c r="BH580"/>
  <c r="BG580"/>
  <c r="BF580"/>
  <c r="T580"/>
  <c r="R580"/>
  <c r="P580"/>
  <c r="BI579"/>
  <c r="BH579"/>
  <c r="BG579"/>
  <c r="BF579"/>
  <c r="T579"/>
  <c r="R579"/>
  <c r="P579"/>
  <c r="BI577"/>
  <c r="BH577"/>
  <c r="BG577"/>
  <c r="BF577"/>
  <c r="T577"/>
  <c r="R577"/>
  <c r="P577"/>
  <c r="BI575"/>
  <c r="BH575"/>
  <c r="BG575"/>
  <c r="BF575"/>
  <c r="T575"/>
  <c r="R575"/>
  <c r="P575"/>
  <c r="BI574"/>
  <c r="BH574"/>
  <c r="BG574"/>
  <c r="BF574"/>
  <c r="T574"/>
  <c r="R574"/>
  <c r="P574"/>
  <c r="BI569"/>
  <c r="BH569"/>
  <c r="BG569"/>
  <c r="BF569"/>
  <c r="T569"/>
  <c r="R569"/>
  <c r="P569"/>
  <c r="BI563"/>
  <c r="BH563"/>
  <c r="BG563"/>
  <c r="BF563"/>
  <c r="T563"/>
  <c r="R563"/>
  <c r="P563"/>
  <c r="BI558"/>
  <c r="BH558"/>
  <c r="BG558"/>
  <c r="BF558"/>
  <c r="T558"/>
  <c r="R558"/>
  <c r="P558"/>
  <c r="BI553"/>
  <c r="BH553"/>
  <c r="BG553"/>
  <c r="BF553"/>
  <c r="T553"/>
  <c r="R553"/>
  <c r="P553"/>
  <c r="BI548"/>
  <c r="BH548"/>
  <c r="BG548"/>
  <c r="BF548"/>
  <c r="T548"/>
  <c r="R548"/>
  <c r="P548"/>
  <c r="BI542"/>
  <c r="BH542"/>
  <c r="BG542"/>
  <c r="BF542"/>
  <c r="T542"/>
  <c r="T541"/>
  <c r="R542"/>
  <c r="R541"/>
  <c r="P542"/>
  <c r="P541"/>
  <c r="BI538"/>
  <c r="BH538"/>
  <c r="BG538"/>
  <c r="BF538"/>
  <c r="T538"/>
  <c r="T537"/>
  <c r="R538"/>
  <c r="R537"/>
  <c r="P538"/>
  <c r="P537"/>
  <c r="BI534"/>
  <c r="BH534"/>
  <c r="BG534"/>
  <c r="BF534"/>
  <c r="T534"/>
  <c r="R534"/>
  <c r="P534"/>
  <c r="BI531"/>
  <c r="BH531"/>
  <c r="BG531"/>
  <c r="BF531"/>
  <c r="T531"/>
  <c r="R531"/>
  <c r="P531"/>
  <c r="BI528"/>
  <c r="BH528"/>
  <c r="BG528"/>
  <c r="BF528"/>
  <c r="T528"/>
  <c r="R528"/>
  <c r="P528"/>
  <c r="BI526"/>
  <c r="BH526"/>
  <c r="BG526"/>
  <c r="BF526"/>
  <c r="T526"/>
  <c r="R526"/>
  <c r="P526"/>
  <c r="BI524"/>
  <c r="BH524"/>
  <c r="BG524"/>
  <c r="BF524"/>
  <c r="T524"/>
  <c r="R524"/>
  <c r="P524"/>
  <c r="BI519"/>
  <c r="BH519"/>
  <c r="BG519"/>
  <c r="BF519"/>
  <c r="T519"/>
  <c r="R519"/>
  <c r="P519"/>
  <c r="BI518"/>
  <c r="BH518"/>
  <c r="BG518"/>
  <c r="BF518"/>
  <c r="T518"/>
  <c r="R518"/>
  <c r="P518"/>
  <c r="BI514"/>
  <c r="BH514"/>
  <c r="BG514"/>
  <c r="BF514"/>
  <c r="T514"/>
  <c r="R514"/>
  <c r="P514"/>
  <c r="BI483"/>
  <c r="BH483"/>
  <c r="BG483"/>
  <c r="BF483"/>
  <c r="T483"/>
  <c r="R483"/>
  <c r="P483"/>
  <c r="BI478"/>
  <c r="BH478"/>
  <c r="BG478"/>
  <c r="BF478"/>
  <c r="T478"/>
  <c r="R478"/>
  <c r="P478"/>
  <c r="BI468"/>
  <c r="BH468"/>
  <c r="BG468"/>
  <c r="BF468"/>
  <c r="T468"/>
  <c r="R468"/>
  <c r="P468"/>
  <c r="BI466"/>
  <c r="BH466"/>
  <c r="BG466"/>
  <c r="BF466"/>
  <c r="T466"/>
  <c r="R466"/>
  <c r="P466"/>
  <c r="BI451"/>
  <c r="BH451"/>
  <c r="BG451"/>
  <c r="BF451"/>
  <c r="T451"/>
  <c r="R451"/>
  <c r="P451"/>
  <c r="BI447"/>
  <c r="BH447"/>
  <c r="BG447"/>
  <c r="BF447"/>
  <c r="T447"/>
  <c r="R447"/>
  <c r="P447"/>
  <c r="BI444"/>
  <c r="BH444"/>
  <c r="BG444"/>
  <c r="BF444"/>
  <c r="T444"/>
  <c r="R444"/>
  <c r="P444"/>
  <c r="BI441"/>
  <c r="BH441"/>
  <c r="BG441"/>
  <c r="BF441"/>
  <c r="T441"/>
  <c r="R441"/>
  <c r="P441"/>
  <c r="BI437"/>
  <c r="BH437"/>
  <c r="BG437"/>
  <c r="BF437"/>
  <c r="T437"/>
  <c r="R437"/>
  <c r="P437"/>
  <c r="BI435"/>
  <c r="BH435"/>
  <c r="BG435"/>
  <c r="BF435"/>
  <c r="T435"/>
  <c r="R435"/>
  <c r="P435"/>
  <c r="BI432"/>
  <c r="BH432"/>
  <c r="BG432"/>
  <c r="BF432"/>
  <c r="T432"/>
  <c r="R432"/>
  <c r="P432"/>
  <c r="BI430"/>
  <c r="BH430"/>
  <c r="BG430"/>
  <c r="BF430"/>
  <c r="T430"/>
  <c r="R430"/>
  <c r="P430"/>
  <c r="BI428"/>
  <c r="BH428"/>
  <c r="BG428"/>
  <c r="BF428"/>
  <c r="T428"/>
  <c r="R428"/>
  <c r="P428"/>
  <c r="BI425"/>
  <c r="BH425"/>
  <c r="BG425"/>
  <c r="BF425"/>
  <c r="T425"/>
  <c r="R425"/>
  <c r="P425"/>
  <c r="BI419"/>
  <c r="BH419"/>
  <c r="BG419"/>
  <c r="BF419"/>
  <c r="T419"/>
  <c r="R419"/>
  <c r="P419"/>
  <c r="BI414"/>
  <c r="BH414"/>
  <c r="BG414"/>
  <c r="BF414"/>
  <c r="T414"/>
  <c r="R414"/>
  <c r="P414"/>
  <c r="BI407"/>
  <c r="BH407"/>
  <c r="BG407"/>
  <c r="BF407"/>
  <c r="T407"/>
  <c r="R407"/>
  <c r="P407"/>
  <c r="BI400"/>
  <c r="BH400"/>
  <c r="BG400"/>
  <c r="BF400"/>
  <c r="T400"/>
  <c r="R400"/>
  <c r="P400"/>
  <c r="BI393"/>
  <c r="BH393"/>
  <c r="BG393"/>
  <c r="BF393"/>
  <c r="T393"/>
  <c r="R393"/>
  <c r="P393"/>
  <c r="BI389"/>
  <c r="BH389"/>
  <c r="BG389"/>
  <c r="BF389"/>
  <c r="T389"/>
  <c r="R389"/>
  <c r="P389"/>
  <c r="BI387"/>
  <c r="BH387"/>
  <c r="BG387"/>
  <c r="BF387"/>
  <c r="T387"/>
  <c r="R387"/>
  <c r="P387"/>
  <c r="BI384"/>
  <c r="BH384"/>
  <c r="BG384"/>
  <c r="BF384"/>
  <c r="T384"/>
  <c r="R384"/>
  <c r="P384"/>
  <c r="BI379"/>
  <c r="BH379"/>
  <c r="BG379"/>
  <c r="BF379"/>
  <c r="T379"/>
  <c r="R379"/>
  <c r="P379"/>
  <c r="BI377"/>
  <c r="BH377"/>
  <c r="BG377"/>
  <c r="BF377"/>
  <c r="T377"/>
  <c r="R377"/>
  <c r="P377"/>
  <c r="BI371"/>
  <c r="BH371"/>
  <c r="BG371"/>
  <c r="BF371"/>
  <c r="T371"/>
  <c r="R371"/>
  <c r="P371"/>
  <c r="BI370"/>
  <c r="BH370"/>
  <c r="BG370"/>
  <c r="BF370"/>
  <c r="T370"/>
  <c r="R370"/>
  <c r="P370"/>
  <c r="BI367"/>
  <c r="BH367"/>
  <c r="BG367"/>
  <c r="BF367"/>
  <c r="T367"/>
  <c r="R367"/>
  <c r="P367"/>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35"/>
  <c r="BH335"/>
  <c r="BG335"/>
  <c r="BF335"/>
  <c r="T335"/>
  <c r="R335"/>
  <c r="P335"/>
  <c r="BI333"/>
  <c r="BH333"/>
  <c r="BG333"/>
  <c r="BF333"/>
  <c r="T333"/>
  <c r="R333"/>
  <c r="P333"/>
  <c r="BI330"/>
  <c r="BH330"/>
  <c r="BG330"/>
  <c r="BF330"/>
  <c r="T330"/>
  <c r="R330"/>
  <c r="P330"/>
  <c r="BI322"/>
  <c r="BH322"/>
  <c r="BG322"/>
  <c r="BF322"/>
  <c r="T322"/>
  <c r="R322"/>
  <c r="P322"/>
  <c r="BI320"/>
  <c r="BH320"/>
  <c r="BG320"/>
  <c r="BF320"/>
  <c r="T320"/>
  <c r="R320"/>
  <c r="P320"/>
  <c r="BI316"/>
  <c r="BH316"/>
  <c r="BG316"/>
  <c r="BF316"/>
  <c r="T316"/>
  <c r="R316"/>
  <c r="P316"/>
  <c r="BI312"/>
  <c r="BH312"/>
  <c r="BG312"/>
  <c r="BF312"/>
  <c r="T312"/>
  <c r="R312"/>
  <c r="P312"/>
  <c r="BI310"/>
  <c r="BH310"/>
  <c r="BG310"/>
  <c r="BF310"/>
  <c r="T310"/>
  <c r="R310"/>
  <c r="P310"/>
  <c r="BI302"/>
  <c r="BH302"/>
  <c r="BG302"/>
  <c r="BF302"/>
  <c r="T302"/>
  <c r="R302"/>
  <c r="P302"/>
  <c r="BI301"/>
  <c r="BH301"/>
  <c r="BG301"/>
  <c r="BF301"/>
  <c r="T301"/>
  <c r="R301"/>
  <c r="P301"/>
  <c r="BI294"/>
  <c r="BH294"/>
  <c r="BG294"/>
  <c r="BF294"/>
  <c r="T294"/>
  <c r="R294"/>
  <c r="P294"/>
  <c r="BI284"/>
  <c r="BH284"/>
  <c r="BG284"/>
  <c r="BF284"/>
  <c r="T284"/>
  <c r="R284"/>
  <c r="P284"/>
  <c r="BI281"/>
  <c r="BH281"/>
  <c r="BG281"/>
  <c r="BF281"/>
  <c r="T281"/>
  <c r="R281"/>
  <c r="P281"/>
  <c r="BI279"/>
  <c r="BH279"/>
  <c r="BG279"/>
  <c r="BF279"/>
  <c r="T279"/>
  <c r="R279"/>
  <c r="P279"/>
  <c r="BI272"/>
  <c r="BH272"/>
  <c r="BG272"/>
  <c r="BF272"/>
  <c r="T272"/>
  <c r="R272"/>
  <c r="P272"/>
  <c r="BI270"/>
  <c r="BH270"/>
  <c r="BG270"/>
  <c r="BF270"/>
  <c r="T270"/>
  <c r="R270"/>
  <c r="P270"/>
  <c r="BI268"/>
  <c r="BH268"/>
  <c r="BG268"/>
  <c r="BF268"/>
  <c r="T268"/>
  <c r="R268"/>
  <c r="P268"/>
  <c r="BI266"/>
  <c r="BH266"/>
  <c r="BG266"/>
  <c r="BF266"/>
  <c r="T266"/>
  <c r="R266"/>
  <c r="P266"/>
  <c r="BI249"/>
  <c r="BH249"/>
  <c r="BG249"/>
  <c r="BF249"/>
  <c r="T249"/>
  <c r="R249"/>
  <c r="P249"/>
  <c r="BI247"/>
  <c r="BH247"/>
  <c r="BG247"/>
  <c r="BF247"/>
  <c r="T247"/>
  <c r="R247"/>
  <c r="P247"/>
  <c r="BI236"/>
  <c r="BH236"/>
  <c r="BG236"/>
  <c r="BF236"/>
  <c r="T236"/>
  <c r="R236"/>
  <c r="P236"/>
  <c r="BI225"/>
  <c r="BH225"/>
  <c r="BG225"/>
  <c r="BF225"/>
  <c r="T225"/>
  <c r="R225"/>
  <c r="P225"/>
  <c r="BI214"/>
  <c r="BH214"/>
  <c r="BG214"/>
  <c r="BF214"/>
  <c r="T214"/>
  <c r="R214"/>
  <c r="P214"/>
  <c r="BI201"/>
  <c r="BH201"/>
  <c r="BG201"/>
  <c r="BF201"/>
  <c r="T201"/>
  <c r="R201"/>
  <c r="P201"/>
  <c r="BI199"/>
  <c r="BH199"/>
  <c r="BG199"/>
  <c r="BF199"/>
  <c r="T199"/>
  <c r="R199"/>
  <c r="P199"/>
  <c r="BI196"/>
  <c r="BH196"/>
  <c r="BG196"/>
  <c r="BF196"/>
  <c r="T196"/>
  <c r="R196"/>
  <c r="P196"/>
  <c r="BI190"/>
  <c r="BH190"/>
  <c r="BG190"/>
  <c r="BF190"/>
  <c r="T190"/>
  <c r="R190"/>
  <c r="P190"/>
  <c r="BI188"/>
  <c r="BH188"/>
  <c r="BG188"/>
  <c r="BF188"/>
  <c r="T188"/>
  <c r="R188"/>
  <c r="P188"/>
  <c r="BI187"/>
  <c r="BH187"/>
  <c r="BG187"/>
  <c r="BF187"/>
  <c r="T187"/>
  <c r="R187"/>
  <c r="P187"/>
  <c r="BI181"/>
  <c r="BH181"/>
  <c r="BG181"/>
  <c r="BF181"/>
  <c r="T181"/>
  <c r="R181"/>
  <c r="P181"/>
  <c r="BI176"/>
  <c r="BH176"/>
  <c r="BG176"/>
  <c r="BF176"/>
  <c r="T176"/>
  <c r="R176"/>
  <c r="P176"/>
  <c r="BI174"/>
  <c r="BH174"/>
  <c r="BG174"/>
  <c r="BF174"/>
  <c r="T174"/>
  <c r="R174"/>
  <c r="P174"/>
  <c r="BI170"/>
  <c r="BH170"/>
  <c r="BG170"/>
  <c r="BF170"/>
  <c r="T170"/>
  <c r="R170"/>
  <c r="P170"/>
  <c r="BI163"/>
  <c r="BH163"/>
  <c r="BG163"/>
  <c r="BF163"/>
  <c r="T163"/>
  <c r="T162"/>
  <c r="R163"/>
  <c r="R162"/>
  <c r="P163"/>
  <c r="P162"/>
  <c r="BI160"/>
  <c r="BH160"/>
  <c r="BG160"/>
  <c r="BF160"/>
  <c r="T160"/>
  <c r="R160"/>
  <c r="P160"/>
  <c r="BI159"/>
  <c r="BH159"/>
  <c r="BG159"/>
  <c r="BF159"/>
  <c r="T159"/>
  <c r="R159"/>
  <c r="P159"/>
  <c r="BI156"/>
  <c r="BH156"/>
  <c r="BG156"/>
  <c r="BF156"/>
  <c r="T156"/>
  <c r="R156"/>
  <c r="P156"/>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37"/>
  <c r="BH137"/>
  <c r="BG137"/>
  <c r="BF137"/>
  <c r="T137"/>
  <c r="R137"/>
  <c r="P137"/>
  <c r="BI133"/>
  <c r="BH133"/>
  <c r="BG133"/>
  <c r="BF133"/>
  <c r="T133"/>
  <c r="R133"/>
  <c r="P133"/>
  <c r="BI130"/>
  <c r="BH130"/>
  <c r="BG130"/>
  <c r="BF130"/>
  <c r="T130"/>
  <c r="R130"/>
  <c r="P130"/>
  <c r="BI128"/>
  <c r="BH128"/>
  <c r="BG128"/>
  <c r="BF128"/>
  <c r="T128"/>
  <c r="R128"/>
  <c r="P128"/>
  <c r="BI122"/>
  <c r="BH122"/>
  <c r="BG122"/>
  <c r="BF122"/>
  <c r="T122"/>
  <c r="R122"/>
  <c r="P122"/>
  <c r="BI116"/>
  <c r="BH116"/>
  <c r="BG116"/>
  <c r="BF116"/>
  <c r="T116"/>
  <c r="R116"/>
  <c r="P116"/>
  <c r="BI113"/>
  <c r="BH113"/>
  <c r="BG113"/>
  <c r="BF113"/>
  <c r="T113"/>
  <c r="R113"/>
  <c r="P113"/>
  <c r="BI111"/>
  <c r="BH111"/>
  <c r="BG111"/>
  <c r="BF111"/>
  <c r="T111"/>
  <c r="R111"/>
  <c r="P111"/>
  <c r="BI108"/>
  <c r="BH108"/>
  <c r="BG108"/>
  <c r="BF108"/>
  <c r="T108"/>
  <c r="R108"/>
  <c r="P108"/>
  <c r="BI102"/>
  <c r="BH102"/>
  <c r="BG102"/>
  <c r="BF102"/>
  <c r="T102"/>
  <c r="R102"/>
  <c r="P102"/>
  <c r="J96"/>
  <c r="J95"/>
  <c r="F93"/>
  <c r="E91"/>
  <c r="J55"/>
  <c r="J54"/>
  <c r="F52"/>
  <c r="E50"/>
  <c r="J18"/>
  <c r="E18"/>
  <c r="F55"/>
  <c r="J17"/>
  <c r="J15"/>
  <c r="E15"/>
  <c r="F95"/>
  <c r="J14"/>
  <c r="J12"/>
  <c r="J52"/>
  <c r="E7"/>
  <c r="E89"/>
  <c i="1" r="L50"/>
  <c r="AM50"/>
  <c r="AM49"/>
  <c r="L49"/>
  <c r="AM47"/>
  <c r="L47"/>
  <c r="L45"/>
  <c r="L44"/>
  <c i="2" r="J601"/>
  <c r="BK181"/>
  <c r="J444"/>
  <c r="J604"/>
  <c r="BK514"/>
  <c r="BK147"/>
  <c r="J611"/>
  <c r="J108"/>
  <c r="BK437"/>
  <c r="J563"/>
  <c r="BK281"/>
  <c r="J400"/>
  <c r="J575"/>
  <c r="J430"/>
  <c r="BK159"/>
  <c r="BK371"/>
  <c r="BK335"/>
  <c r="BK268"/>
  <c r="J156"/>
  <c i="3" r="BK120"/>
  <c i="2" r="J330"/>
  <c r="BK214"/>
  <c r="J586"/>
  <c r="BK387"/>
  <c r="BK601"/>
  <c r="BK435"/>
  <c r="J574"/>
  <c r="J301"/>
  <c r="BK608"/>
  <c r="J637"/>
  <c r="J466"/>
  <c i="3" r="J87"/>
  <c i="2" r="BK518"/>
  <c r="J548"/>
  <c r="J147"/>
  <c r="BK236"/>
  <c r="BK111"/>
  <c r="J553"/>
  <c r="J116"/>
  <c r="J34"/>
  <c r="BK610"/>
  <c r="J310"/>
  <c r="BK558"/>
  <c r="BK176"/>
  <c r="J201"/>
  <c r="J281"/>
  <c r="BK163"/>
  <c r="J451"/>
  <c r="J320"/>
  <c r="J639"/>
  <c i="3" r="J90"/>
  <c i="2" r="J607"/>
  <c r="J613"/>
  <c r="BK108"/>
  <c r="BK407"/>
  <c r="BK468"/>
  <c r="J617"/>
  <c r="J170"/>
  <c r="BK534"/>
  <c r="J608"/>
  <c r="BK483"/>
  <c r="J531"/>
  <c i="3" r="J98"/>
  <c i="2" r="BK583"/>
  <c r="J160"/>
  <c i="3" r="J95"/>
  <c i="2" r="BK613"/>
  <c r="BK599"/>
  <c r="F37"/>
  <c r="BK102"/>
  <c r="J581"/>
  <c r="F36"/>
  <c r="J447"/>
  <c r="BK528"/>
  <c r="J284"/>
  <c r="J149"/>
  <c r="BK617"/>
  <c r="BK609"/>
  <c r="BK604"/>
  <c r="BK519"/>
  <c r="J600"/>
  <c r="BK377"/>
  <c r="BK548"/>
  <c r="BK441"/>
  <c r="J612"/>
  <c r="BK270"/>
  <c r="J249"/>
  <c i="3" r="BK115"/>
  <c i="2" r="BK130"/>
  <c r="J528"/>
  <c r="BK639"/>
  <c r="BK542"/>
  <c r="BK128"/>
  <c r="BK137"/>
  <c r="J437"/>
  <c r="J468"/>
  <c r="J146"/>
  <c r="BK379"/>
  <c i="3" r="J120"/>
  <c i="2" r="BK151"/>
  <c r="BK357"/>
  <c r="J643"/>
  <c r="BK370"/>
  <c i="3" r="J136"/>
  <c i="2" r="J351"/>
  <c r="BK574"/>
  <c r="J627"/>
  <c r="J588"/>
  <c r="J322"/>
  <c r="J268"/>
  <c r="BK330"/>
  <c r="J181"/>
  <c r="BK641"/>
  <c r="J524"/>
  <c r="BK349"/>
  <c r="J113"/>
  <c r="J371"/>
  <c r="J428"/>
  <c r="J163"/>
  <c r="BK586"/>
  <c r="J384"/>
  <c r="J579"/>
  <c r="J414"/>
  <c r="BK603"/>
  <c r="BK312"/>
  <c r="BK569"/>
  <c r="J526"/>
  <c r="BK612"/>
  <c r="BK432"/>
  <c r="BK524"/>
  <c r="J610"/>
  <c r="J580"/>
  <c r="BK333"/>
  <c r="BK656"/>
  <c r="J514"/>
  <c r="J577"/>
  <c r="J174"/>
  <c r="BK414"/>
  <c r="BK451"/>
  <c r="J615"/>
  <c r="J199"/>
  <c r="BK190"/>
  <c r="BK384"/>
  <c r="BK144"/>
  <c r="BK419"/>
  <c r="J357"/>
  <c r="BK116"/>
  <c i="3" r="BK95"/>
  <c i="2" r="J599"/>
  <c r="F34"/>
  <c r="J629"/>
  <c r="J377"/>
  <c i="3" r="BK136"/>
  <c i="2" r="J111"/>
  <c r="J387"/>
  <c r="J519"/>
  <c r="BK579"/>
  <c r="J389"/>
  <c r="BK607"/>
  <c r="BK615"/>
  <c r="BK199"/>
  <c r="BK188"/>
  <c r="J333"/>
  <c r="J591"/>
  <c r="J614"/>
  <c r="J583"/>
  <c r="J176"/>
  <c r="J214"/>
  <c r="BK353"/>
  <c r="BK367"/>
  <c r="J407"/>
  <c r="J353"/>
  <c r="BK605"/>
  <c r="J137"/>
  <c r="BK538"/>
  <c i="3" r="BK87"/>
  <c i="2" r="J435"/>
  <c r="J151"/>
  <c r="BK170"/>
  <c r="BK430"/>
  <c r="J190"/>
  <c r="BK589"/>
  <c r="BK149"/>
  <c r="BK553"/>
  <c r="F35"/>
  <c r="BK174"/>
  <c r="J279"/>
  <c r="J236"/>
  <c r="J355"/>
  <c r="J558"/>
  <c r="J605"/>
  <c r="BK466"/>
  <c r="BK320"/>
  <c r="J367"/>
  <c r="J425"/>
  <c r="BK160"/>
  <c r="BK444"/>
  <c i="3" r="J141"/>
  <c i="2" r="J534"/>
  <c r="J196"/>
  <c r="BK526"/>
  <c r="J483"/>
  <c r="J569"/>
  <c r="J266"/>
  <c r="BK577"/>
  <c r="BK478"/>
  <c r="J187"/>
  <c r="J538"/>
  <c r="BK351"/>
  <c r="BK575"/>
  <c r="J432"/>
  <c r="BK588"/>
  <c r="J225"/>
  <c r="J478"/>
  <c i="3" r="BK90"/>
  <c i="2" r="BK302"/>
  <c r="BK393"/>
  <c r="J270"/>
  <c r="J128"/>
  <c r="J133"/>
  <c r="J542"/>
  <c r="J656"/>
  <c r="J419"/>
  <c i="3" r="J115"/>
  <c i="2" r="BK531"/>
  <c r="BK301"/>
  <c r="BK428"/>
  <c r="J589"/>
  <c r="J518"/>
  <c r="J102"/>
  <c r="BK294"/>
  <c r="BK247"/>
  <c r="J641"/>
  <c r="BK611"/>
  <c r="BK225"/>
  <c r="J379"/>
  <c r="J130"/>
  <c r="BK643"/>
  <c r="BK272"/>
  <c r="J393"/>
  <c r="BK587"/>
  <c r="J159"/>
  <c r="J587"/>
  <c r="BK201"/>
  <c r="BK614"/>
  <c r="J247"/>
  <c r="BK637"/>
  <c r="BK187"/>
  <c r="BK279"/>
  <c r="J609"/>
  <c r="BK627"/>
  <c r="BK563"/>
  <c i="3" r="BK141"/>
  <c i="2" r="BK389"/>
  <c r="BK133"/>
  <c r="J302"/>
  <c r="J349"/>
  <c r="BK310"/>
  <c r="BK196"/>
  <c r="BK447"/>
  <c r="BK400"/>
  <c r="J335"/>
  <c r="BK425"/>
  <c r="BK249"/>
  <c r="BK581"/>
  <c r="J370"/>
  <c r="J188"/>
  <c r="BK322"/>
  <c r="BK156"/>
  <c r="BK122"/>
  <c i="3" r="BK98"/>
  <c i="2" r="J144"/>
  <c r="BK146"/>
  <c r="J316"/>
  <c r="J441"/>
  <c r="BK600"/>
  <c r="J122"/>
  <c r="J272"/>
  <c r="BK316"/>
  <c r="J294"/>
  <c r="BK591"/>
  <c r="BK629"/>
  <c r="BK266"/>
  <c r="J312"/>
  <c r="BK284"/>
  <c i="1" r="AS54"/>
  <c i="2" r="J603"/>
  <c r="BK113"/>
  <c r="BK580"/>
  <c r="BK355"/>
  <c l="1" r="BK309"/>
  <c r="J309"/>
  <c r="J66"/>
  <c r="P413"/>
  <c r="P523"/>
  <c r="BK585"/>
  <c r="J585"/>
  <c r="J75"/>
  <c r="R590"/>
  <c r="BK180"/>
  <c r="J180"/>
  <c r="J65"/>
  <c r="R482"/>
  <c r="BK616"/>
  <c r="J616"/>
  <c r="J78"/>
  <c r="P180"/>
  <c r="T413"/>
  <c r="BK523"/>
  <c r="J523"/>
  <c r="J70"/>
  <c r="BK590"/>
  <c r="J590"/>
  <c r="J76"/>
  <c r="R606"/>
  <c i="3" r="T86"/>
  <c i="2" r="R180"/>
  <c r="BK446"/>
  <c r="J446"/>
  <c r="J68"/>
  <c r="R547"/>
  <c r="T585"/>
  <c r="BK606"/>
  <c r="J606"/>
  <c r="J77"/>
  <c r="T101"/>
  <c r="R136"/>
  <c r="BK169"/>
  <c r="J169"/>
  <c r="J64"/>
  <c r="T169"/>
  <c r="BK482"/>
  <c r="J482"/>
  <c r="J69"/>
  <c r="T523"/>
  <c r="T616"/>
  <c i="3" r="P114"/>
  <c i="2" r="P101"/>
  <c r="P136"/>
  <c r="R169"/>
  <c r="R413"/>
  <c r="BK547"/>
  <c r="J547"/>
  <c r="J74"/>
  <c r="P585"/>
  <c r="T590"/>
  <c i="3" r="BK86"/>
  <c r="R114"/>
  <c i="2" r="BK101"/>
  <c r="BK136"/>
  <c r="J136"/>
  <c r="J62"/>
  <c r="BK413"/>
  <c r="J413"/>
  <c r="J67"/>
  <c i="3" r="P86"/>
  <c r="BK114"/>
  <c r="J114"/>
  <c r="J63"/>
  <c i="2" r="T180"/>
  <c r="T446"/>
  <c r="T547"/>
  <c r="T540"/>
  <c r="R585"/>
  <c r="T606"/>
  <c i="3" r="T114"/>
  <c i="2" r="T309"/>
  <c r="P446"/>
  <c r="R523"/>
  <c r="R616"/>
  <c i="3" r="BK135"/>
  <c r="J135"/>
  <c r="J64"/>
  <c i="2" r="P309"/>
  <c r="T482"/>
  <c r="P616"/>
  <c i="3" r="R135"/>
  <c i="2" r="R309"/>
  <c r="R446"/>
  <c r="P547"/>
  <c r="P540"/>
  <c r="P590"/>
  <c r="P606"/>
  <c i="3" r="T135"/>
  <c i="2" r="R101"/>
  <c r="T136"/>
  <c r="P169"/>
  <c r="P482"/>
  <c i="3" r="R86"/>
  <c r="R85"/>
  <c r="R84"/>
  <c r="P135"/>
  <c i="2" r="BK655"/>
  <c r="J655"/>
  <c r="J79"/>
  <c r="BK541"/>
  <c r="J541"/>
  <c r="J73"/>
  <c r="BK162"/>
  <c r="J162"/>
  <c r="J63"/>
  <c r="BK537"/>
  <c r="J537"/>
  <c r="J71"/>
  <c i="3" r="BK97"/>
  <c r="J97"/>
  <c r="J62"/>
  <c r="BE87"/>
  <c r="BE98"/>
  <c r="J52"/>
  <c r="F81"/>
  <c r="BE95"/>
  <c r="BE141"/>
  <c i="2" r="J101"/>
  <c r="J61"/>
  <c r="BK540"/>
  <c r="J540"/>
  <c r="J72"/>
  <c i="3" r="E48"/>
  <c r="F54"/>
  <c r="BE115"/>
  <c r="BE136"/>
  <c r="BE90"/>
  <c r="BE120"/>
  <c i="2" r="E48"/>
  <c r="F54"/>
  <c r="F96"/>
  <c r="BE108"/>
  <c r="BE130"/>
  <c r="BE137"/>
  <c r="BE159"/>
  <c r="BE160"/>
  <c r="BE163"/>
  <c r="BE174"/>
  <c r="BE199"/>
  <c r="BE225"/>
  <c r="BE270"/>
  <c r="BE281"/>
  <c r="BE333"/>
  <c r="BE367"/>
  <c r="BE387"/>
  <c r="BE389"/>
  <c r="BE428"/>
  <c r="BE432"/>
  <c r="BE435"/>
  <c r="BE437"/>
  <c r="BE483"/>
  <c r="BE531"/>
  <c r="BE542"/>
  <c r="BE548"/>
  <c r="BE558"/>
  <c r="BE563"/>
  <c r="BE574"/>
  <c r="BE575"/>
  <c r="BE579"/>
  <c r="BE587"/>
  <c r="BE641"/>
  <c r="BE643"/>
  <c r="BE656"/>
  <c r="J93"/>
  <c r="BE111"/>
  <c r="BE170"/>
  <c r="BE181"/>
  <c r="BE187"/>
  <c r="BE201"/>
  <c r="BE247"/>
  <c r="BE272"/>
  <c r="BE284"/>
  <c r="BE294"/>
  <c r="BE312"/>
  <c r="BE316"/>
  <c r="BE320"/>
  <c r="BE353"/>
  <c r="BE357"/>
  <c r="BE377"/>
  <c r="BE379"/>
  <c r="BE629"/>
  <c r="BE637"/>
  <c r="BE639"/>
  <c i="1" r="AW55"/>
  <c r="BC55"/>
  <c i="2" r="BE102"/>
  <c r="BE128"/>
  <c r="BE133"/>
  <c r="BE156"/>
  <c r="BE190"/>
  <c r="BE249"/>
  <c r="BE268"/>
  <c r="BE279"/>
  <c r="BE302"/>
  <c r="BE330"/>
  <c r="BE335"/>
  <c r="BE384"/>
  <c r="BE407"/>
  <c r="BE414"/>
  <c r="BE419"/>
  <c r="BE468"/>
  <c r="BE519"/>
  <c r="BE524"/>
  <c r="BE528"/>
  <c r="BE538"/>
  <c r="BE553"/>
  <c r="BE617"/>
  <c i="1" r="BB55"/>
  <c i="2" r="BE144"/>
  <c r="BE149"/>
  <c r="BE151"/>
  <c r="BE236"/>
  <c r="BE266"/>
  <c r="BE301"/>
  <c r="BE322"/>
  <c r="BE351"/>
  <c r="BE370"/>
  <c r="BE400"/>
  <c r="BE430"/>
  <c r="BE441"/>
  <c r="BE451"/>
  <c r="BE466"/>
  <c r="BE478"/>
  <c r="BE514"/>
  <c r="BE518"/>
  <c r="BE534"/>
  <c r="BE569"/>
  <c r="BE577"/>
  <c r="BE580"/>
  <c r="BE581"/>
  <c r="BE583"/>
  <c r="BE586"/>
  <c r="BE588"/>
  <c r="BE589"/>
  <c r="BE591"/>
  <c r="BE599"/>
  <c r="BE600"/>
  <c r="BE601"/>
  <c r="BE603"/>
  <c r="BE604"/>
  <c r="BE605"/>
  <c r="BE607"/>
  <c r="BE608"/>
  <c r="BE610"/>
  <c r="BE611"/>
  <c r="BE612"/>
  <c r="BE613"/>
  <c r="BE614"/>
  <c r="BE615"/>
  <c r="BE627"/>
  <c r="BE113"/>
  <c r="BE116"/>
  <c r="BE122"/>
  <c r="BE146"/>
  <c r="BE147"/>
  <c r="BE176"/>
  <c r="BE188"/>
  <c r="BE196"/>
  <c r="BE214"/>
  <c r="BE310"/>
  <c r="BE349"/>
  <c r="BE355"/>
  <c r="BE371"/>
  <c r="BE393"/>
  <c r="BE425"/>
  <c r="BE444"/>
  <c r="BE447"/>
  <c r="BE526"/>
  <c r="BE609"/>
  <c i="1" r="BA55"/>
  <c r="BD55"/>
  <c i="3" r="F36"/>
  <c i="1" r="BC56"/>
  <c r="BC54"/>
  <c r="W32"/>
  <c i="3" r="F35"/>
  <c i="1" r="BB56"/>
  <c r="BB54"/>
  <c r="W31"/>
  <c i="3" r="F37"/>
  <c i="1" r="BD56"/>
  <c r="BD54"/>
  <c r="W33"/>
  <c i="3" r="F34"/>
  <c i="1" r="BA56"/>
  <c r="BA54"/>
  <c r="W30"/>
  <c i="3" r="J34"/>
  <c i="1" r="AW56"/>
  <c i="2" l="1" r="T100"/>
  <c r="T99"/>
  <c i="3" r="BK85"/>
  <c r="BK84"/>
  <c r="J84"/>
  <c r="J59"/>
  <c i="2" r="R100"/>
  <c r="R99"/>
  <c r="R540"/>
  <c r="P100"/>
  <c r="P99"/>
  <c i="1" r="AU55"/>
  <c i="3" r="P85"/>
  <c r="P84"/>
  <c i="1" r="AU56"/>
  <c i="2" r="BK100"/>
  <c r="J100"/>
  <c r="J60"/>
  <c i="3" r="T85"/>
  <c r="T84"/>
  <c r="J86"/>
  <c r="J61"/>
  <c i="2" r="BK99"/>
  <c r="J99"/>
  <c r="J59"/>
  <c i="1" r="AY54"/>
  <c i="3" r="J33"/>
  <c i="1" r="AV56"/>
  <c r="AT56"/>
  <c i="2" r="F33"/>
  <c i="1" r="AZ55"/>
  <c i="2" r="J33"/>
  <c i="1" r="AV55"/>
  <c r="AT55"/>
  <c r="AW54"/>
  <c r="AK30"/>
  <c i="3" r="F33"/>
  <c i="1" r="AZ56"/>
  <c r="AX54"/>
  <c i="3" l="1" r="J85"/>
  <c r="J60"/>
  <c i="1" r="AU54"/>
  <c i="3" r="J30"/>
  <c i="1" r="AG56"/>
  <c r="AZ54"/>
  <c r="W29"/>
  <c i="2" r="J30"/>
  <c i="1" r="AG55"/>
  <c r="AG54"/>
  <c r="AK26"/>
  <c i="3" l="1" r="J39"/>
  <c i="2" r="J39"/>
  <c i="1" r="AN55"/>
  <c r="AN56"/>
  <c r="AV54"/>
  <c r="AK29"/>
  <c r="AK35"/>
  <c l="1" r="AT54"/>
  <c l="1" r="AN54"/>
</calcChain>
</file>

<file path=xl/sharedStrings.xml><?xml version="1.0" encoding="utf-8"?>
<sst xmlns="http://schemas.openxmlformats.org/spreadsheetml/2006/main">
  <si>
    <t>Export Komplet</t>
  </si>
  <si>
    <t>VZ</t>
  </si>
  <si>
    <t>2.0</t>
  </si>
  <si>
    <t>ZAMOK</t>
  </si>
  <si>
    <t>False</t>
  </si>
  <si>
    <t>{55b3979e-722a-47b7-bd33-21a8d5ff0f07}</t>
  </si>
  <si>
    <t>0,01</t>
  </si>
  <si>
    <t>21</t>
  </si>
  <si>
    <t>15</t>
  </si>
  <si>
    <t>REKAPITULACE STAVBY</t>
  </si>
  <si>
    <t xml:space="preserve">v ---  níže se nacházejí doplnkové a pomocné údaje k sestavám  --- v</t>
  </si>
  <si>
    <t>Návod na vyplnění</t>
  </si>
  <si>
    <t>0,001</t>
  </si>
  <si>
    <t>Kód:</t>
  </si>
  <si>
    <t>202219v3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</si>
  <si>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</si>
  <si>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</si>
  <si>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fasád č.p.1 Resselovo nám., Chrudim</t>
  </si>
  <si>
    <t>KSO:</t>
  </si>
  <si>
    <t/>
  </si>
  <si>
    <t>CC-CZ:</t>
  </si>
  <si>
    <t>Místo:</t>
  </si>
  <si>
    <t xml:space="preserve"> </t>
  </si>
  <si>
    <t>Datum:</t>
  </si>
  <si>
    <t>14. 8. 2022</t>
  </si>
  <si>
    <t>Zadavatel:</t>
  </si>
  <si>
    <t>IČ:</t>
  </si>
  <si>
    <t>DIČ:</t>
  </si>
  <si>
    <t>Uchazeč:</t>
  </si>
  <si>
    <t>Vyplň údaj</t>
  </si>
  <si>
    <t>Projektant:</t>
  </si>
  <si>
    <t>Ing. Josef Dvořák</t>
  </si>
  <si>
    <t>True</t>
  </si>
  <si>
    <t>Zpracovatel:</t>
  </si>
  <si>
    <t>Ing.Jiří Pitra</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</si>
  <si>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</si>
  <si>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</si>
  <si>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</si>
  <si>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</si>
  <si>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</si>
  <si>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</si>
  <si>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</si>
  <si>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</si>
  <si>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</si>
  <si>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</si>
  <si>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</si>
  <si>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</si>
  <si>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</si>
  <si>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</si>
  <si>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</si>
  <si>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</si>
  <si>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</si>
  <si>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</si>
  <si>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</si>
  <si>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</si>
  <si>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</si>
  <si>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</si>
  <si>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</si>
  <si>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</si>
  <si>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</si>
  <si>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</si>
  <si>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</si>
  <si>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</si>
  <si>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</si>
  <si>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</si>
  <si>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</si>
  <si>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</si>
  <si>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</si>
  <si>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</si>
  <si>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</si>
  <si>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</si>
  <si>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</si>
  <si>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</si>
  <si>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</si>
  <si>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</si>
  <si>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</si>
  <si>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02</t>
  </si>
  <si>
    <t>Oprava fasády ve Fortenské ulici</t>
  </si>
  <si>
    <t>STA</t>
  </si>
  <si>
    <t>1</t>
  </si>
  <si>
    <t>{4ead4534-ce79-4fc7-aef5-117687628094}</t>
  </si>
  <si>
    <t>2</t>
  </si>
  <si>
    <t>09</t>
  </si>
  <si>
    <t>VRN</t>
  </si>
  <si>
    <t>{670df9bf-a356-428f-aa7e-c37c539b3280}</t>
  </si>
  <si>
    <t>soff</t>
  </si>
  <si>
    <t>sanační omítka fasády z fortenské</t>
  </si>
  <si>
    <t>m2</t>
  </si>
  <si>
    <t>43,669</t>
  </si>
  <si>
    <t>soklf</t>
  </si>
  <si>
    <t>sokl fortenská</t>
  </si>
  <si>
    <t>18,944</t>
  </si>
  <si>
    <t>KRYCÍ LIST SOUPISU PRACÍ</t>
  </si>
  <si>
    <t>výkop</t>
  </si>
  <si>
    <t>m3</t>
  </si>
  <si>
    <t>7,218</t>
  </si>
  <si>
    <t>z</t>
  </si>
  <si>
    <t>zásyp</t>
  </si>
  <si>
    <t>3,008</t>
  </si>
  <si>
    <t>Objekt:</t>
  </si>
  <si>
    <t>02 - Oprava fasády ve Fortenské ulici</t>
  </si>
  <si>
    <t>REKAPITULACE ČLENĚNÍ SOUPISU PRACÍ</t>
  </si>
  <si>
    <t>Kód dílu - Popis</t>
  </si>
  <si>
    <t>Cena celkem [CZK]</t>
  </si>
  <si>
    <t>-1</t>
  </si>
  <si>
    <t>HSV - Práce a dodávky HSV</t>
  </si>
  <si>
    <t xml:space="preserve">    1 - Zemní práce</t>
  </si>
  <si>
    <t xml:space="preserve">    5 - Komunikace pozemní</t>
  </si>
  <si>
    <t xml:space="preserve">    61 - Úprava povrchů vnitřních</t>
  </si>
  <si>
    <t xml:space="preserve">    62pp - Příprava podkladu fasády - průjezd</t>
  </si>
  <si>
    <t xml:space="preserve">    62pr - Úprava povrchů vnějších - průjezd</t>
  </si>
  <si>
    <t xml:space="preserve">    62for - Úprava povrchů vnějších - z Fortenské</t>
  </si>
  <si>
    <t xml:space="preserve">    94 - Lešení a stavební výtahy</t>
  </si>
  <si>
    <t xml:space="preserve">    96pr - Bourání konstrukcí - průjezd</t>
  </si>
  <si>
    <t xml:space="preserve">    96for - Bourání konstrukcí - z Fortenské</t>
  </si>
  <si>
    <t xml:space="preserve">    997 - Přesun sutě</t>
  </si>
  <si>
    <t xml:space="preserve">    998 - Přesun hmot</t>
  </si>
  <si>
    <t>PSV - Práce a dodávky PSV</t>
  </si>
  <si>
    <t xml:space="preserve">    7400 - Elektroinstalace</t>
  </si>
  <si>
    <t xml:space="preserve">    764 - Konstrukce klempířské</t>
  </si>
  <si>
    <t xml:space="preserve">    766 - Konstrukce truhlářské</t>
  </si>
  <si>
    <t xml:space="preserve">    767 - Konstrukce zámečnické</t>
  </si>
  <si>
    <t xml:space="preserve">    783 - Dokončovací práce - nátěry</t>
  </si>
  <si>
    <t xml:space="preserve">    784 - Dokončovací práce - malby a tapety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</si>
  <si>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</si>
  <si>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</si>
  <si>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</si>
  <si>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</si>
  <si>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</si>
  <si>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</si>
  <si>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</si>
  <si>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</si>
  <si>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</si>
  <si>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</si>
  <si>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</si>
  <si>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</si>
  <si>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</si>
  <si>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</si>
  <si>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</si>
  <si>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</si>
  <si>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</si>
  <si>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</si>
  <si>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</si>
  <si>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132212131</t>
  </si>
  <si>
    <t>Hloubení nezapažených rýh šířky do 800 mm ručně s urovnáním dna do předepsaného profilu a spádu v hornině třídy těžitelnosti I skupiny 3 soudržných</t>
  </si>
  <si>
    <t>CS ÚRS 2022 01</t>
  </si>
  <si>
    <t>4</t>
  </si>
  <si>
    <t>-947529370</t>
  </si>
  <si>
    <t>Online PSC</t>
  </si>
  <si>
    <t>https://podminky.urs.cz/item/CS_URS_2022_01/132212131</t>
  </si>
  <si>
    <t>VV</t>
  </si>
  <si>
    <t>čv102-pozn.1</t>
  </si>
  <si>
    <t>0,6*0,6*(9,85+10,0)</t>
  </si>
  <si>
    <t>0,3*0,4*0,6</t>
  </si>
  <si>
    <t>Součet</t>
  </si>
  <si>
    <t>162211311</t>
  </si>
  <si>
    <t>Vodorovné přemístění výkopku nebo sypaniny stavebním kolečkem s vyprázdněním kolečka na hromady nebo do dopravního prostředku na vzdálenost do 10 m z horniny třídy těžitelnosti I, skupiny 1 až 3</t>
  </si>
  <si>
    <t>697987744</t>
  </si>
  <si>
    <t>https://podminky.urs.cz/item/CS_URS_2022_01/162211311</t>
  </si>
  <si>
    <t>P</t>
  </si>
  <si>
    <t>Poznámka k položce:_x000d_
odvoz výkopku na meziskládku</t>
  </si>
  <si>
    <t>3</t>
  </si>
  <si>
    <t>167111101</t>
  </si>
  <si>
    <t>Nakládání, skládání a překládání neulehlého výkopku nebo sypaniny ručně nakládání, z hornin třídy těžitelnosti I, skupiny 1 až 3</t>
  </si>
  <si>
    <t>-1209287751</t>
  </si>
  <si>
    <t>https://podminky.urs.cz/item/CS_URS_2022_01/167111101</t>
  </si>
  <si>
    <t>225820308</t>
  </si>
  <si>
    <t>Poznámka k položce:_x000d_
dovoz výkopku z meziskládky pro zpětný zásyp</t>
  </si>
  <si>
    <t>5</t>
  </si>
  <si>
    <t>174111101</t>
  </si>
  <si>
    <t>Zásyp sypaninou z jakékoliv horniny ručně s uložením výkopku ve vrstvách se zhutněním jam, šachet, rýh nebo kolem objektů v těchto vykopávkách</t>
  </si>
  <si>
    <t>-2100812860</t>
  </si>
  <si>
    <t>https://podminky.urs.cz/item/CS_URS_2022_01/174111101</t>
  </si>
  <si>
    <t>0,6*(0,6-0,25-0,1)*(9,85+10,0)</t>
  </si>
  <si>
    <t>0,3*0,4*(0,6-0,25-0,1)</t>
  </si>
  <si>
    <t>6</t>
  </si>
  <si>
    <t>167151101</t>
  </si>
  <si>
    <t>Nakládání, skládání a překládání neulehlého výkopku nebo sypaniny strojně nakládání, množství do 100 m3, z horniny třídy těžitelnosti I, skupiny 1 až 3</t>
  </si>
  <si>
    <t>1060372047</t>
  </si>
  <si>
    <t>https://podminky.urs.cz/item/CS_URS_2022_01/167151101</t>
  </si>
  <si>
    <t>naložení zbylého výkopku k odvozu na skládku</t>
  </si>
  <si>
    <t>"výkop"v</t>
  </si>
  <si>
    <t>"odpočet výkopku do zásypu"-z</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</si>
  <si>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</si>
  <si>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</si>
  <si>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</si>
  <si>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-63418416</t>
  </si>
  <si>
    <t>https://podminky.urs.cz/item/CS_URS_2022_01/162751117</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</si>
  <si>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</si>
  <si>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</si>
  <si>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</si>
  <si>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2051262338</t>
  </si>
  <si>
    <t>https://podminky.urs.cz/item/CS_URS_2022_01/162751119</t>
  </si>
  <si>
    <t>4,21*5 'Přepočtené koeficientem množství</t>
  </si>
  <si>
    <t>9</t>
  </si>
  <si>
    <t>171201231</t>
  </si>
  <si>
    <t>Poplatek za uložení stavebního odpadu na recyklační skládce (skládkovné) zeminy a kamení zatříděného do Katalogu odpadů pod kódem 17 05 04</t>
  </si>
  <si>
    <t>t</t>
  </si>
  <si>
    <t>-893131027</t>
  </si>
  <si>
    <t>https://podminky.urs.cz/item/CS_URS_2022_01/171201231</t>
  </si>
  <si>
    <t>4,21*1,8 'Přepočtené koeficientem množství</t>
  </si>
  <si>
    <t>Komunikace pozemní</t>
  </si>
  <si>
    <t>10</t>
  </si>
  <si>
    <t>113106111</t>
  </si>
  <si>
    <t>Rozebrání dlažeb komunikací pro pěší s přemístěním hmot na skládku na vzdálenost do 3 m nebo s naložením na dopravní prostředek s ložem z kameniva nebo živice a s jakoukoliv výplní spár ručně z mozaiky</t>
  </si>
  <si>
    <t>99264535</t>
  </si>
  <si>
    <t>https://podminky.urs.cz/item/CS_URS_2022_01/113106111</t>
  </si>
  <si>
    <t>Poznámka k položce:_x000d_
suť = 0 tun (zpětné použití)</t>
  </si>
  <si>
    <t>"proměnná š.cca 500-300mm podél celé vybour.obruby"0,4*10,6</t>
  </si>
  <si>
    <t>"š.800mm"0,8*10,0+0,3*0,4</t>
  </si>
  <si>
    <t>11</t>
  </si>
  <si>
    <t>979071131</t>
  </si>
  <si>
    <t>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t>
  </si>
  <si>
    <t>-830295541</t>
  </si>
  <si>
    <t>https://podminky.urs.cz/item/CS_URS_2022_01/979071131</t>
  </si>
  <si>
    <t>12</t>
  </si>
  <si>
    <t>979moz</t>
  </si>
  <si>
    <t>Přesun mozaiky nad rámec technol.manipulace na případnou meziskládku a zpět (uchazeč ocení dle svého technol.postupu prací)</t>
  </si>
  <si>
    <t>667737195</t>
  </si>
  <si>
    <t>13</t>
  </si>
  <si>
    <t>591411111</t>
  </si>
  <si>
    <t>Kladení dlažby z mozaiky komunikací pro pěší s vyplněním spár, s dvojím beraněním a se smetením přebytečného materiálu na vzdálenost do 3 m jednobarevné, s ložem tl. do 40 mm z kameniva</t>
  </si>
  <si>
    <t>1288331463</t>
  </si>
  <si>
    <t>https://podminky.urs.cz/item/CS_URS_2022_01/591411111</t>
  </si>
  <si>
    <t>14</t>
  </si>
  <si>
    <t>564770101</t>
  </si>
  <si>
    <t>Podklad nebo kryt z kameniva hrubého drceného vel. 16-32 mm s rozprostřením a zhutněním plochy jednotlivě do 100 m2, po zhutnění tl. 250 mm</t>
  </si>
  <si>
    <t>899552197</t>
  </si>
  <si>
    <t>https://podminky.urs.cz/item/CS_URS_2022_01/564770101</t>
  </si>
  <si>
    <t>113201111</t>
  </si>
  <si>
    <t>Vytrhání obrub s vybouráním lože, s přemístěním hmot na skládku na vzdálenost do 3 m nebo s naložením na dopravní prostředek chodníkových ležatých</t>
  </si>
  <si>
    <t>m</t>
  </si>
  <si>
    <t>1871170555</t>
  </si>
  <si>
    <t>https://podminky.urs.cz/item/CS_URS_2022_01/113201111</t>
  </si>
  <si>
    <t>10,6</t>
  </si>
  <si>
    <t>16</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</si>
  <si>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</si>
  <si>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</si>
  <si>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-224625152</t>
  </si>
  <si>
    <t>https://podminky.urs.cz/item/CS_URS_2022_01/979024442</t>
  </si>
  <si>
    <t>Poznámka k položce:_x000d_
očištěná obruba bude ponechána v prostoru technol.manipulace pro zpětnou pokládku, případný přesun nad rámec technol.manipulace započítejte do této položky (uchazeč ocení dle svého technol.postupu prací)</t>
  </si>
  <si>
    <t>17</t>
  </si>
  <si>
    <t>979obr</t>
  </si>
  <si>
    <t>Přesun obrub nad rámec technol.manipulace na případnou meziskládku a zpět (uchazeč ocení dle svého technol.postupu prací)</t>
  </si>
  <si>
    <t>-1162528959</t>
  </si>
  <si>
    <t>18</t>
  </si>
  <si>
    <t>916241113</t>
  </si>
  <si>
    <t>Osazení obrubníku kamenného se zřízením lože, s vyplněním a zatřením spár cementovou maltou ležatého s boční opěrou z betonu prostého, do lože z betonu prostého</t>
  </si>
  <si>
    <t>1574693268</t>
  </si>
  <si>
    <t>https://podminky.urs.cz/item/CS_URS_2022_01/916241113</t>
  </si>
  <si>
    <t>61</t>
  </si>
  <si>
    <t>Úprava povrchů vnitřních</t>
  </si>
  <si>
    <t>19</t>
  </si>
  <si>
    <t>619995001</t>
  </si>
  <si>
    <t>Začištění omítek (s dodáním hmot) kolem oken, dveří, podlah, obkladů apod.</t>
  </si>
  <si>
    <t>-1193113075</t>
  </si>
  <si>
    <t>https://podminky.urs.cz/item/CS_URS_2022_01/619995001</t>
  </si>
  <si>
    <t>oprava vnitřních špalet u měněných rámů oken</t>
  </si>
  <si>
    <t>(1,14*2+0,74*2)</t>
  </si>
  <si>
    <t>(1,25*2+0,74*2)*2</t>
  </si>
  <si>
    <t>62pp</t>
  </si>
  <si>
    <t>Příprava podkladu fasády - průjezd</t>
  </si>
  <si>
    <t>20</t>
  </si>
  <si>
    <t>985223110</t>
  </si>
  <si>
    <t>Přezdívání zdiva do aktivované malty cihelného, objemu do 1 m3</t>
  </si>
  <si>
    <t>-250879266</t>
  </si>
  <si>
    <t>https://podminky.urs.cz/item/CS_URS_2022_01/985223110</t>
  </si>
  <si>
    <t>položka pro vybourání degradovaného zdiva a nahrazením novým</t>
  </si>
  <si>
    <t>"dle TZ"0,1</t>
  </si>
  <si>
    <t>M</t>
  </si>
  <si>
    <t>59610001</t>
  </si>
  <si>
    <t>cihla pálená plná do P15 290x140x65mm</t>
  </si>
  <si>
    <t>kus</t>
  </si>
  <si>
    <t>2141960411</t>
  </si>
  <si>
    <t>0,1*305 'Přepočtené koeficientem množství</t>
  </si>
  <si>
    <t>22</t>
  </si>
  <si>
    <t>346244811</t>
  </si>
  <si>
    <t>Přizdívky izolační a ochranné z cihel pálených na maltu MC-10 včetně vytvoření požlábku v ohybu izolace vodorovné na svislou, se zatřenou cementovou omítkou z malty min. MC 10 tl. 20 mm pod izolaci z cihel plných dl. 290 mm, P 10 až P 20 tl. 65 mm</t>
  </si>
  <si>
    <t>1988076166</t>
  </si>
  <si>
    <t>https://podminky.urs.cz/item/CS_URS_2022_01/346244811</t>
  </si>
  <si>
    <t>položka pro vyrovnání základového zdiva plentováním bez ohledu na popis uvedený v ceníkové položce</t>
  </si>
  <si>
    <t>"dle TZ"5</t>
  </si>
  <si>
    <t>62pr</t>
  </si>
  <si>
    <t>Úprava povrchů vnějších - průjezd</t>
  </si>
  <si>
    <t>23</t>
  </si>
  <si>
    <t>629995101</t>
  </si>
  <si>
    <t>Očištění vnějších ploch tlakovou vodou omytím</t>
  </si>
  <si>
    <t>1080792072</t>
  </si>
  <si>
    <t>https://podminky.urs.cz/item/CS_URS_2022_01/629995101</t>
  </si>
  <si>
    <t>čv102</t>
  </si>
  <si>
    <t>"plocha otlučené fasády"otf</t>
  </si>
  <si>
    <t>"plocha oškrábané fasády"ošf</t>
  </si>
  <si>
    <t>24</t>
  </si>
  <si>
    <t>62zpevpodkl</t>
  </si>
  <si>
    <t>Zpevnění podkladu nátěrem organokřemičitanovým zpevňovačem - d,m</t>
  </si>
  <si>
    <t>-1665873833</t>
  </si>
  <si>
    <t>25</t>
  </si>
  <si>
    <t>622131100</t>
  </si>
  <si>
    <t>Podkladní a spojovací vrstva vnějších omítaných ploch vápenný postřik nanášený ručně celoplošně stěn</t>
  </si>
  <si>
    <t>-1870966769</t>
  </si>
  <si>
    <t>https://podminky.urs.cz/item/CS_URS_2022_01/622131100</t>
  </si>
  <si>
    <t>26</t>
  </si>
  <si>
    <t>622311111</t>
  </si>
  <si>
    <t>Omítka vápenná vnějších ploch nanášená ručně jednovrstvá, tloušťky do 15 mm hrubá zatřená stěn</t>
  </si>
  <si>
    <t>858140221</t>
  </si>
  <si>
    <t>https://podminky.urs.cz/item/CS_URS_2022_01/622311111</t>
  </si>
  <si>
    <t>degradované omítky ve škrábané části fasády</t>
  </si>
  <si>
    <t>předpoklad 2 vrstvy po 20mm (2x 20mm) = koef.mn.2</t>
  </si>
  <si>
    <t>"čv102 a TZ"10</t>
  </si>
  <si>
    <t>10*2 'Přepočtené koeficientem množství</t>
  </si>
  <si>
    <t>27</t>
  </si>
  <si>
    <t>622311191</t>
  </si>
  <si>
    <t>Omítka vápenná vnějších ploch nanášená ručně Příplatek k cenám za každých dalších i započatých 5 mm tloušťky omítky přes 15 mm stěn</t>
  </si>
  <si>
    <t>1281221813</t>
  </si>
  <si>
    <t>https://podminky.urs.cz/item/CS_URS_2022_01/622311191</t>
  </si>
  <si>
    <t>28</t>
  </si>
  <si>
    <t>622131152</t>
  </si>
  <si>
    <t>Sanační postřik vnějších ploch nanášený ručně síťovitě (pokrytí plochy 50 až 75 %) stěn</t>
  </si>
  <si>
    <t>1013011061</t>
  </si>
  <si>
    <t>https://podminky.urs.cz/item/CS_URS_2022_01/622131152</t>
  </si>
  <si>
    <t>29</t>
  </si>
  <si>
    <t>62sto</t>
  </si>
  <si>
    <t>Soklová trasová omítka PIII tl.20mm - d,m</t>
  </si>
  <si>
    <t>335262323</t>
  </si>
  <si>
    <t>spotřeba cca 2kg/1mm/m2</t>
  </si>
  <si>
    <t>provedení pod terénem až do cca 30cm nad úroveň terénu</t>
  </si>
  <si>
    <t>bude ve 2 vrstvách (2x20mm), proto koef.mn.2</t>
  </si>
  <si>
    <t>čv103</t>
  </si>
  <si>
    <t>čv102-pozn.2</t>
  </si>
  <si>
    <t>(0,6+0,3)*9,22</t>
  </si>
  <si>
    <t>Mezisoučet</t>
  </si>
  <si>
    <t>čv102-pozn.3</t>
  </si>
  <si>
    <t>(0,6+0,3)*(9,17+0,3)</t>
  </si>
  <si>
    <t>16,821*2 'Přepočtené koeficientem množství</t>
  </si>
  <si>
    <t>30</t>
  </si>
  <si>
    <t>62hiv</t>
  </si>
  <si>
    <t>Dodatečná HI vrstva z HI stěrky tl.2mm - d,m</t>
  </si>
  <si>
    <t>136024319</t>
  </si>
  <si>
    <t>spotřeba cca 4kg/2mm/m2</t>
  </si>
  <si>
    <t>provedení pod terénem až do cca 10cm nad úroveň terénu</t>
  </si>
  <si>
    <t>(0,6+0,1)*9,22</t>
  </si>
  <si>
    <t>(0,6+0,1)*(9,17+0,3)</t>
  </si>
  <si>
    <t>31</t>
  </si>
  <si>
    <t>711161212</t>
  </si>
  <si>
    <t>Izolace proti zemní vlhkosti a beztlakové vodě nopovými fóliemi na ploše svislé S vrstva ochranná, odvětrávací a drenážní výška nopku 8,0 mm, tl. fólie do 0,6 mm</t>
  </si>
  <si>
    <t>-2042857161</t>
  </si>
  <si>
    <t>https://podminky.urs.cz/item/CS_URS_2022_01/711161212</t>
  </si>
  <si>
    <t>provedení pod terénem až po SH mozaiky</t>
  </si>
  <si>
    <t>(0,55)*9,22</t>
  </si>
  <si>
    <t>(0,55)*(9,17+0,3)</t>
  </si>
  <si>
    <t>32</t>
  </si>
  <si>
    <t>711161383</t>
  </si>
  <si>
    <t>Izolace proti zemní vlhkosti a beztlakové vodě nopovými fóliemi ostatní ukončení izolace lištou</t>
  </si>
  <si>
    <t>-1226173643</t>
  </si>
  <si>
    <t>https://podminky.urs.cz/item/CS_URS_2022_01/711161383</t>
  </si>
  <si>
    <t>pod SH mozaiky</t>
  </si>
  <si>
    <t>9,22</t>
  </si>
  <si>
    <t>9,17+0,3</t>
  </si>
  <si>
    <t>33</t>
  </si>
  <si>
    <t>1802695529</t>
  </si>
  <si>
    <t>34</t>
  </si>
  <si>
    <t>622324411</t>
  </si>
  <si>
    <t>Omítka sanační vnějších ploch podkladní (vyrovnávací) tloušťky do 15 mm nanášená ručně stěn</t>
  </si>
  <si>
    <t>-1402865033</t>
  </si>
  <si>
    <t>https://podminky.urs.cz/item/CS_URS_2022_01/622324411</t>
  </si>
  <si>
    <t>Poznámka k položce:_x000d_
vyrovnání podkladu</t>
  </si>
  <si>
    <t>čv103, TZ</t>
  </si>
  <si>
    <t>provedení od cca 30cm nad úrovení terénu</t>
  </si>
  <si>
    <t>((1,26-0,9+1,35-0,9)/2+1,6)*9,22</t>
  </si>
  <si>
    <t>-1,24*0,8+0,34*(1,24+0,8*2)</t>
  </si>
  <si>
    <t>0,05*(1,6*4+2,88+3,16)</t>
  </si>
  <si>
    <t>(((1,63+0,53-0,3)+(1,5+0,6-0,3))/2)*9,17</t>
  </si>
  <si>
    <t>(0,6-0,3+1,5)*0,3</t>
  </si>
  <si>
    <t>0,03*(1,63*2+3,29)</t>
  </si>
  <si>
    <t>0,05*(1,5*2+2,56)</t>
  </si>
  <si>
    <t>sof</t>
  </si>
  <si>
    <t>35</t>
  </si>
  <si>
    <t>622324491</t>
  </si>
  <si>
    <t>Omítka sanační vnějších ploch podkladní (vyrovnávací) tloušťky do 15 mm Příplatek k cenám podkladní sanační omítky nanášené ručně za každých dalších i započatých 5 mm tloušťky omítky přes 15 mm stěn</t>
  </si>
  <si>
    <t>-404251296</t>
  </si>
  <si>
    <t>https://podminky.urs.cz/item/CS_URS_2022_01/622324491</t>
  </si>
  <si>
    <t>36</t>
  </si>
  <si>
    <t>622325121</t>
  </si>
  <si>
    <t>Omítka sanační vnějších ploch jádrová tloušťky do 15 mm nanášená ručně stěn</t>
  </si>
  <si>
    <t>2104562549</t>
  </si>
  <si>
    <t>https://podminky.urs.cz/item/CS_URS_2022_01/622325121</t>
  </si>
  <si>
    <t>37</t>
  </si>
  <si>
    <t>622325191</t>
  </si>
  <si>
    <t>Omítka sanační vnějších ploch jádrová tloušťky do 15 mm Příplatek k cenám za každých dalších i započatých 5 mm tloušťky omítky přes 15 mm stěn</t>
  </si>
  <si>
    <t>-1778715225</t>
  </si>
  <si>
    <t>https://podminky.urs.cz/item/CS_URS_2022_01/622325191</t>
  </si>
  <si>
    <t>38</t>
  </si>
  <si>
    <t>622311131</t>
  </si>
  <si>
    <t>Potažení vnějších ploch štukem vápenným, tloušťky do 3 mm stěn</t>
  </si>
  <si>
    <t>-1941901394</t>
  </si>
  <si>
    <t>https://podminky.urs.cz/item/CS_URS_2022_01/622311131</t>
  </si>
  <si>
    <t>"sanační omítky od 0,3m nad UT"sof</t>
  </si>
  <si>
    <t>"dopočet plochy od 0,1m nad UT (konec HI stěrky) po 0,3m nad UT"0,2*(9,22+9,17+0,3)</t>
  </si>
  <si>
    <t>39</t>
  </si>
  <si>
    <t>62pš2</t>
  </si>
  <si>
    <t>příplatek na renovační štuk</t>
  </si>
  <si>
    <t>-655977293</t>
  </si>
  <si>
    <t>Poznámka k položce:_x000d_
položka na ocenění rozdílu v ceně dodávky mezi obyč. a renovačním štukem</t>
  </si>
  <si>
    <t>40</t>
  </si>
  <si>
    <t>62přtvkl</t>
  </si>
  <si>
    <t>Příplatek na větší tvarování kleneb - průniky kleneb, hřebínky, lomení, hrany, atd. dle zkušeností zhotovitele</t>
  </si>
  <si>
    <t>792546981</t>
  </si>
  <si>
    <t>plocha pouze kleneb (cca totožná s plochou oškrábané fasády)</t>
  </si>
  <si>
    <t>41</t>
  </si>
  <si>
    <t>622pnh</t>
  </si>
  <si>
    <t>Podnátěrová hydrofobizace - d,m</t>
  </si>
  <si>
    <t>336403948</t>
  </si>
  <si>
    <t>0,3m nad UT</t>
  </si>
  <si>
    <t>čv103 a TZ</t>
  </si>
  <si>
    <t>0,3*9,22</t>
  </si>
  <si>
    <t>0,3*(9,17+0,3)</t>
  </si>
  <si>
    <t>hfp</t>
  </si>
  <si>
    <t>42</t>
  </si>
  <si>
    <t>622ssn2</t>
  </si>
  <si>
    <t>Solsilikátový nátěr dvojnásobný vč.případné penetrace - d,m</t>
  </si>
  <si>
    <t>1295815187</t>
  </si>
  <si>
    <t>v ceně zohlednit barevnost fasády !!!</t>
  </si>
  <si>
    <t>"sanační omítky"sof</t>
  </si>
  <si>
    <t>"plocha od UT po 30cm nad UT"hfp</t>
  </si>
  <si>
    <t>43</t>
  </si>
  <si>
    <t>622vrh</t>
  </si>
  <si>
    <t>Vrchní bezbarvá hydrofobizace - d,m</t>
  </si>
  <si>
    <t>1368213400</t>
  </si>
  <si>
    <t>44</t>
  </si>
  <si>
    <t>629991011</t>
  </si>
  <si>
    <t>Zakrytí vnějších ploch před znečištěním včetně pozdějšího odkrytí výplní otvorů a svislých ploch fólií přilepenou lepící páskou</t>
  </si>
  <si>
    <t>-1376054015</t>
  </si>
  <si>
    <t>https://podminky.urs.cz/item/CS_URS_2022_01/629991011</t>
  </si>
  <si>
    <t>"okno"1,24*1,5</t>
  </si>
  <si>
    <t>"čv102-pozn.10, pískovc.ostění"1,0*(2,1+2,03+4,62+2,06)</t>
  </si>
  <si>
    <t>"ostatní dle potřeby"10</t>
  </si>
  <si>
    <t>62for</t>
  </si>
  <si>
    <t>Úprava povrchů vnějších - z Fortenské</t>
  </si>
  <si>
    <t>45</t>
  </si>
  <si>
    <t>-2115171416</t>
  </si>
  <si>
    <t>46</t>
  </si>
  <si>
    <t>622326121</t>
  </si>
  <si>
    <t>Omítka sanační vnějších ploch jednovrstvá tloušťky do 20 mm nanášená ručně stěn</t>
  </si>
  <si>
    <t>-591863728</t>
  </si>
  <si>
    <t>https://podminky.urs.cz/item/CS_URS_2022_01/622326121</t>
  </si>
  <si>
    <t>oprava odsekané nesoudržné omítky soklu</t>
  </si>
  <si>
    <t>"čv104"2</t>
  </si>
  <si>
    <t>47</t>
  </si>
  <si>
    <t>622326191</t>
  </si>
  <si>
    <t>Omítka sanační vnějších ploch jednovrstvá tloušťky do 20 mm Příplatek k cenám za každých dalších i započatých 5 mm tloušťky omítky přes 20 mm stěn</t>
  </si>
  <si>
    <t>-1381468922</t>
  </si>
  <si>
    <t>https://podminky.urs.cz/item/CS_URS_2022_01/622326191</t>
  </si>
  <si>
    <t xml:space="preserve">Poznámka k položce:_x000d_
předběžně uvažováno s tl. 1x40mm </t>
  </si>
  <si>
    <t>2*4 'Přepočtené koeficientem množství</t>
  </si>
  <si>
    <t>48</t>
  </si>
  <si>
    <t>622328231</t>
  </si>
  <si>
    <t>Potažení vnějších ploch sanačním štukem tloušťky do 3 mm stěn</t>
  </si>
  <si>
    <t>774081631</t>
  </si>
  <si>
    <t>https://podminky.urs.cz/item/CS_URS_2022_01/622328231</t>
  </si>
  <si>
    <t>49</t>
  </si>
  <si>
    <t>-1300429502</t>
  </si>
  <si>
    <t>čv104</t>
  </si>
  <si>
    <t>"sokl - dveře neodečítány (cca +-0 s ostěním)"24,53*(0,55+0,97)/2+0,97*(5,15-4,84)</t>
  </si>
  <si>
    <t>"omítky nad soklem (římsy ponechány)"fnsf</t>
  </si>
  <si>
    <t>50</t>
  </si>
  <si>
    <t>-793480369</t>
  </si>
  <si>
    <t>51</t>
  </si>
  <si>
    <t>-1522333142</t>
  </si>
  <si>
    <t>52</t>
  </si>
  <si>
    <t>723370341</t>
  </si>
  <si>
    <t>systém trass-vápenné sanační omítky!!!</t>
  </si>
  <si>
    <t>čv104, TZ</t>
  </si>
  <si>
    <t>omítky nad soklem do výšky 2,0m</t>
  </si>
  <si>
    <t>"pohled 1"2,0*24,53</t>
  </si>
  <si>
    <t>"dveře"-1,09*2,0+0,52*(2,0+1,09)+0,39*2,0</t>
  </si>
  <si>
    <t>"okna"-1,14*0,74-1,25*0,74*2-1,15*1,5+0,21*(1,15+1,5*2)</t>
  </si>
  <si>
    <t>"odpočet pískovc.portálu - řešen samostat.položkou"-3,4*0,55-3,14*1,7*0,3</t>
  </si>
  <si>
    <t>"pohled 2"2,0*(5,3-4,84)</t>
  </si>
  <si>
    <t>"pohled 2 - cca přípočet na rozšíření v patě klenbového vstupu průjezdu"0,25*2</t>
  </si>
  <si>
    <t>53</t>
  </si>
  <si>
    <t>-1996291935</t>
  </si>
  <si>
    <t>54</t>
  </si>
  <si>
    <t>-2083610479</t>
  </si>
  <si>
    <t>55</t>
  </si>
  <si>
    <t>-1780304917</t>
  </si>
  <si>
    <t>56</t>
  </si>
  <si>
    <t>-1724101077</t>
  </si>
  <si>
    <t>57</t>
  </si>
  <si>
    <t>1757862958</t>
  </si>
  <si>
    <t>z důvodu 100% otlučení fasády nejsou použity položky pro opravu, ale položky pro novou fasádu</t>
  </si>
  <si>
    <t>nová fasáda na bázi vzdušného a hydraulického vápna</t>
  </si>
  <si>
    <t>uvažováno 2x20mm (koef.mn.=2)</t>
  </si>
  <si>
    <t>"celková plocha fasády nad soklem"fnsf</t>
  </si>
  <si>
    <t>"odpočet plochy sanační omítky nad soklem do v.2,0m"-soff</t>
  </si>
  <si>
    <t>169,665*2 'Přepočtené koeficientem množství</t>
  </si>
  <si>
    <t>58</t>
  </si>
  <si>
    <t>-12125727</t>
  </si>
  <si>
    <t>59</t>
  </si>
  <si>
    <t>62zvv</t>
  </si>
  <si>
    <t>Základní vyrovnávací vrstva renovační štukové omítky (vyrovnání pod finální renovační štuk) - d,m</t>
  </si>
  <si>
    <t>-91113667</t>
  </si>
  <si>
    <t>60</t>
  </si>
  <si>
    <t>845264135</t>
  </si>
  <si>
    <t>finální vrstva hlazená molitan.hladítkem</t>
  </si>
  <si>
    <t>1340121479</t>
  </si>
  <si>
    <t>62</t>
  </si>
  <si>
    <t>755503648</t>
  </si>
  <si>
    <t>čv104,TZ</t>
  </si>
  <si>
    <t>"sokl fortenská - lomená bílá"soklf</t>
  </si>
  <si>
    <t>"celková plocha fasády nad soklem - světle zelená"fnsf</t>
  </si>
  <si>
    <t>63</t>
  </si>
  <si>
    <t>622př</t>
  </si>
  <si>
    <t xml:space="preserve">příplatek za dodávku fasádního nátěru ve světle zelené barvě </t>
  </si>
  <si>
    <t>-1455234500</t>
  </si>
  <si>
    <t>64</t>
  </si>
  <si>
    <t>62ns</t>
  </si>
  <si>
    <t>Nátěr soklu na likvidaci biologického znečištění (řasy) - d,m</t>
  </si>
  <si>
    <t>-1690049362</t>
  </si>
  <si>
    <t>65</t>
  </si>
  <si>
    <t>-1555663912</t>
  </si>
  <si>
    <t>0,3m nad oplechování soklu</t>
  </si>
  <si>
    <t>"i za svody"0,3*24,53</t>
  </si>
  <si>
    <t>66</t>
  </si>
  <si>
    <t>-1031698285</t>
  </si>
  <si>
    <t>"sokl fortenská"soklf</t>
  </si>
  <si>
    <t>67</t>
  </si>
  <si>
    <t>62spp</t>
  </si>
  <si>
    <t>Stávající pískovcový portál - ošetření licencovaným restaurátorem vč.konečné povrchové úpravy</t>
  </si>
  <si>
    <t>kpl</t>
  </si>
  <si>
    <t>-6372737</t>
  </si>
  <si>
    <t>čv104-pozn.11</t>
  </si>
  <si>
    <t>očištění od omítek a nátěrů</t>
  </si>
  <si>
    <t>hloubkový zpevňující nátěr</t>
  </si>
  <si>
    <t>doplnění umělým kamenem (5L)</t>
  </si>
  <si>
    <t>štuk a nátěr jako u fasády</t>
  </si>
  <si>
    <t>68</t>
  </si>
  <si>
    <t>637784326</t>
  </si>
  <si>
    <t>1,04*1,9*6+1,14*0,74+1,25*0,74*2+1,15*1,5+1,03*1,9+1,09*2,27</t>
  </si>
  <si>
    <t>94</t>
  </si>
  <si>
    <t>Lešení a stavební výtahy</t>
  </si>
  <si>
    <t>69</t>
  </si>
  <si>
    <t>949101112</t>
  </si>
  <si>
    <t>Lešení pomocné pracovní pro objekty pozemních staveb pro zatížení do 150 kg/m2, o výšce lešeňové podlahy přes 1,9 do 3,5 m</t>
  </si>
  <si>
    <t>-2043701812</t>
  </si>
  <si>
    <t>https://podminky.urs.cz/item/CS_URS_2022_01/949101112</t>
  </si>
  <si>
    <t>v ceně zohlednit manipulaci s lešením dle technol.postupu prací zhotovitele pro zajištění průchodu!!!</t>
  </si>
  <si>
    <t>11,0*4,6</t>
  </si>
  <si>
    <t>70</t>
  </si>
  <si>
    <t>941111121</t>
  </si>
  <si>
    <t>Montáž lešení řadového trubkového lehkého pracovního s podlahami s provozním zatížením tř. 3 do 200 kg/m2 šířky tř. W09 přes 0,9 do 1,2 m, výšky do 10 m</t>
  </si>
  <si>
    <t>-364263808</t>
  </si>
  <si>
    <t>https://podminky.urs.cz/item/CS_URS_2022_01/941111121</t>
  </si>
  <si>
    <t>čv105</t>
  </si>
  <si>
    <t>"prům.v.9,05m"(9,05-1,8)*(24,53+1,2)</t>
  </si>
  <si>
    <t>(9,4-1,8)*5,3</t>
  </si>
  <si>
    <t>71</t>
  </si>
  <si>
    <t>941111221</t>
  </si>
  <si>
    <t>Montáž lešení řadového trubkového lehkého pracovního s podlahami s provozním zatížením tř. 3 do 200 kg/m2 Příplatek za první a každý další den použití lešení k ceně -1121</t>
  </si>
  <si>
    <t>-861488951</t>
  </si>
  <si>
    <t>https://podminky.urs.cz/item/CS_URS_2022_01/941111221</t>
  </si>
  <si>
    <t>226,823*90 'Přepočtené koeficientem množství</t>
  </si>
  <si>
    <t>72</t>
  </si>
  <si>
    <t>941111821</t>
  </si>
  <si>
    <t>Demontáž lešení řadového trubkového lehkého pracovního s podlahami s provozním zatížením tř. 3 do 200 kg/m2 šířky tř. W09 přes 0,9 do 1,2 m, výšky do 10 m</t>
  </si>
  <si>
    <t>160643827</t>
  </si>
  <si>
    <t>https://podminky.urs.cz/item/CS_URS_2022_01/941111821</t>
  </si>
  <si>
    <t>73</t>
  </si>
  <si>
    <t>944611111</t>
  </si>
  <si>
    <t>Montáž ochranné plachty zavěšené na konstrukci lešení z textilie z umělých vláken</t>
  </si>
  <si>
    <t>938052807</t>
  </si>
  <si>
    <t>https://podminky.urs.cz/item/CS_URS_2022_01/944611111</t>
  </si>
  <si>
    <t>74</t>
  </si>
  <si>
    <t>944611211</t>
  </si>
  <si>
    <t>Montáž ochranné plachty Příplatek za první a každý další den použití plachty k ceně -1111</t>
  </si>
  <si>
    <t>870096760</t>
  </si>
  <si>
    <t>https://podminky.urs.cz/item/CS_URS_2022_01/944611211</t>
  </si>
  <si>
    <t>75</t>
  </si>
  <si>
    <t>944611811</t>
  </si>
  <si>
    <t>Demontáž ochranné plachty zavěšené na konstrukci lešení z textilie z umělých vláken</t>
  </si>
  <si>
    <t>1611832951</t>
  </si>
  <si>
    <t>https://podminky.urs.cz/item/CS_URS_2022_01/944611811</t>
  </si>
  <si>
    <t>76</t>
  </si>
  <si>
    <t>944711112</t>
  </si>
  <si>
    <t>Montáž záchytné stříšky zřizované současně s lehkým nebo těžkým lešením, šířky přes 1,5 do 2,0 m</t>
  </si>
  <si>
    <t>2059084548</t>
  </si>
  <si>
    <t>https://podminky.urs.cz/item/CS_URS_2022_01/944711112</t>
  </si>
  <si>
    <t>položka pro ocenění ochranné stříšky u průchodu</t>
  </si>
  <si>
    <t>77</t>
  </si>
  <si>
    <t>944711212</t>
  </si>
  <si>
    <t>Montáž záchytné stříšky Příplatek za první a každý další den použití záchytné stříšky k ceně -1112</t>
  </si>
  <si>
    <t>-2129912576</t>
  </si>
  <si>
    <t>https://podminky.urs.cz/item/CS_URS_2022_01/944711212</t>
  </si>
  <si>
    <t>3*90 'Přepočtené koeficientem množství</t>
  </si>
  <si>
    <t>78</t>
  </si>
  <si>
    <t>944711812</t>
  </si>
  <si>
    <t>Demontáž záchytné stříšky zřizované současně s lehkým nebo těžkým lešením, šířky přes 1,5 do 2,0 m</t>
  </si>
  <si>
    <t>586459177</t>
  </si>
  <si>
    <t>https://podminky.urs.cz/item/CS_URS_2022_01/944711812</t>
  </si>
  <si>
    <t>96pr</t>
  </si>
  <si>
    <t>Bourání konstrukcí - průjezd</t>
  </si>
  <si>
    <t>79</t>
  </si>
  <si>
    <t>96podk</t>
  </si>
  <si>
    <t>Proříznutí omítky diamant.kotoučem - hranice opravy omítky</t>
  </si>
  <si>
    <t>1558915498</t>
  </si>
  <si>
    <t>provedení odsouhlasí TDI dle realizovaných etap</t>
  </si>
  <si>
    <t>čv12-pozn.11</t>
  </si>
  <si>
    <t>2,07+2,18+3,14*2,26</t>
  </si>
  <si>
    <t>80</t>
  </si>
  <si>
    <t>978015391</t>
  </si>
  <si>
    <t>Otlučení vápenných nebo vápenocementových omítek vnějších ploch s vyškrabáním spar a s očištěním zdiva stupně členitosti 1 a 2, v rozsahu přes 80 do 100 %</t>
  </si>
  <si>
    <t>-812200928</t>
  </si>
  <si>
    <t>https://podminky.urs.cz/item/CS_URS_2022_01/978015391</t>
  </si>
  <si>
    <t>v ceně je proškrábnutí spár hl.20mm!!!</t>
  </si>
  <si>
    <t>((1,26+1,35)/2+1,6)*9,22</t>
  </si>
  <si>
    <t>(((1,63+0,53+0,6)+(1,5+0,6+0,6))/2)*9,17</t>
  </si>
  <si>
    <t>(0,6+0,6+1,5)*0,3</t>
  </si>
  <si>
    <t>otf</t>
  </si>
  <si>
    <t>81</t>
  </si>
  <si>
    <t>985131311</t>
  </si>
  <si>
    <t>Očištění ploch stěn, rubu kleneb a podlah ruční dočištění ocelovými kartáči</t>
  </si>
  <si>
    <t>-701561335</t>
  </si>
  <si>
    <t>https://podminky.urs.cz/item/CS_URS_2022_01/985131311</t>
  </si>
  <si>
    <t>82</t>
  </si>
  <si>
    <t>783806811</t>
  </si>
  <si>
    <t>Odstranění nátěrů z omítek oškrábáním</t>
  </si>
  <si>
    <t>-1293855529</t>
  </si>
  <si>
    <t>https://podminky.urs.cz/item/CS_URS_2022_01/783806811</t>
  </si>
  <si>
    <t xml:space="preserve">na průnik 4ks bočních kleneb s hřebínky připočteno dalších 20%  k ploše hlavní klenby</t>
  </si>
  <si>
    <t>v.klenby cca 2,13m (1,99m a 2,26m = prům.cca 2,13m) (hrana otlučené fasády)</t>
  </si>
  <si>
    <t>šířka klenby cca 4,74m (4,85m a 4,62m = prům.cca 4,74m)</t>
  </si>
  <si>
    <t>délka klenby cca 9,2m (9,22m a 9,17m = prům.cca 9,2m)</t>
  </si>
  <si>
    <t>"koef.1,2 na průnik 4ks bočních kleneb s hřebínky"((4,74+2,13)*9,2)*1,2</t>
  </si>
  <si>
    <t>-1,24*0,7+0,34*(1,24+0,7*2)</t>
  </si>
  <si>
    <t>ošf</t>
  </si>
  <si>
    <t>83</t>
  </si>
  <si>
    <t>1177036124</t>
  </si>
  <si>
    <t>degradované omítky ve škrábaní části fasády</t>
  </si>
  <si>
    <t>96for</t>
  </si>
  <si>
    <t>Bourání konstrukcí - z Fortenské</t>
  </si>
  <si>
    <t>84</t>
  </si>
  <si>
    <t>-2015353880</t>
  </si>
  <si>
    <t>nesoudržné omítky soklu</t>
  </si>
  <si>
    <t>omítky nad soklem (římsy ponechány)</t>
  </si>
  <si>
    <t>"pohled 1"((8,13+8,4)/2)*24,53</t>
  </si>
  <si>
    <t>-1,04*1,9*6</t>
  </si>
  <si>
    <t>-1,14*0,74-1,25*0,74*2-1,15*1,5+0,21*(1,15+1,5*2)</t>
  </si>
  <si>
    <t>"pohled 2"8,4*5,3</t>
  </si>
  <si>
    <t>-1,03*1,9</t>
  </si>
  <si>
    <t>-3,14*2,4*2,4/2-(3,28-2,4)*4,84</t>
  </si>
  <si>
    <t>fnsf</t>
  </si>
  <si>
    <t>"ostění a nadpraží dveří"(2*2,27+1,09)*0,45</t>
  </si>
  <si>
    <t>Odpočet plochy provedené v předchozí etapě (odpočet proveden tímto způsobem z důvodu zachování číselné hodnoty figury pro nové omítky)</t>
  </si>
  <si>
    <t>"čv104"-(2)</t>
  </si>
  <si>
    <t>"pohled 1"-(((8,13+8,4)/2)*24,53)</t>
  </si>
  <si>
    <t>"dveře"-(-1,09*2,0+0,52*(2,0+1,09)+0,39*2,0)</t>
  </si>
  <si>
    <t>-(-1,04*1,9*6)</t>
  </si>
  <si>
    <t>-(-1,14*0,74-1,25*0,74*2-1,15*1,5+0,21*(1,15+1,5*2))</t>
  </si>
  <si>
    <t>"odpočet pískovc.portálu - řešen samostat.položkou"-(-3,4*0,55-3,14*1,7*0,3)</t>
  </si>
  <si>
    <t>85</t>
  </si>
  <si>
    <t>968062244</t>
  </si>
  <si>
    <t>Vybourání dřevěných rámů oken s křídly, dveřních zárubní, vrat, stěn, ostění nebo obkladů rámů oken s křídly jednoduchých, plochy do 1 m2</t>
  </si>
  <si>
    <t>-1958149422</t>
  </si>
  <si>
    <t>https://podminky.urs.cz/item/CS_URS_2022_01/968062244</t>
  </si>
  <si>
    <t>"T1-T3"1,25*0,77*3</t>
  </si>
  <si>
    <t>86</t>
  </si>
  <si>
    <t>96odev</t>
  </si>
  <si>
    <t>Ocelové odpojené drržáky el.vedení - obsekání, vyříznutí a likvidace dle čv104-pozn.6</t>
  </si>
  <si>
    <t>31837012</t>
  </si>
  <si>
    <t>87</t>
  </si>
  <si>
    <t>976072221</t>
  </si>
  <si>
    <t>Vybourání kovových madel, zábradlí, dvířek, zděří, kotevních želez komínových a topných dvířek, ventilací apod., plochy do 0,30 m2, ze zdiva cihelného nebo kamenného</t>
  </si>
  <si>
    <t>-1507080091</t>
  </si>
  <si>
    <t>https://podminky.urs.cz/item/CS_URS_2022_01/976072221</t>
  </si>
  <si>
    <t>čv104-pozn.8,9</t>
  </si>
  <si>
    <t>"vybourání dvířek"1+1</t>
  </si>
  <si>
    <t>997</t>
  </si>
  <si>
    <t>Přesun sutě</t>
  </si>
  <si>
    <t>106</t>
  </si>
  <si>
    <t>997013213</t>
  </si>
  <si>
    <t>Vnitrostaveništní doprava suti a vybouraných hmot vodorovně do 50 m svisle ručně pro budovy a haly výšky přes 9 do 12 m</t>
  </si>
  <si>
    <t>1784019248</t>
  </si>
  <si>
    <t>https://podminky.urs.cz/item/CS_URS_2022_01/997013213</t>
  </si>
  <si>
    <t>107</t>
  </si>
  <si>
    <t>997013501</t>
  </si>
  <si>
    <t>Odvoz suti a vybouraných hmot na skládku nebo meziskládku se složením, na vzdálenost do 1 km</t>
  </si>
  <si>
    <t>1534632976</t>
  </si>
  <si>
    <t>https://podminky.urs.cz/item/CS_URS_2022_01/997013501</t>
  </si>
  <si>
    <t>108</t>
  </si>
  <si>
    <t>997013509</t>
  </si>
  <si>
    <t>Odvoz suti a vybouraných hmot na skládku nebo meziskládku se složením, na vzdálenost Příplatek k ceně za každý další i započatý 1 km přes 1 km</t>
  </si>
  <si>
    <t>-910399718</t>
  </si>
  <si>
    <t>https://podminky.urs.cz/item/CS_URS_2022_01/997013509</t>
  </si>
  <si>
    <t>6,049*14 'Přepočtené koeficientem množství</t>
  </si>
  <si>
    <t>109</t>
  </si>
  <si>
    <t>997013869</t>
  </si>
  <si>
    <t>Poplatek za uložení stavebního odpadu na recyklační skládce (skládkovné) ze směsí nebo oddělených frakcí betonu, cihel a keramických výrobků zatříděného do Katalogu odpadů pod kódem 17 01 07</t>
  </si>
  <si>
    <t>1547876709</t>
  </si>
  <si>
    <t>https://podminky.urs.cz/item/CS_URS_2022_01/997013869</t>
  </si>
  <si>
    <t>Poznámka k položce:_x000d_
suť z HSV</t>
  </si>
  <si>
    <t>110</t>
  </si>
  <si>
    <t>997013871</t>
  </si>
  <si>
    <t>Poplatek za uložení stavebního odpadu na recyklační skládce (skládkovné) směsného stavebního a demoličního zatříděného do Katalogu odpadů pod kódem 17 09 04</t>
  </si>
  <si>
    <t>794399533</t>
  </si>
  <si>
    <t>https://podminky.urs.cz/item/CS_URS_2022_01/997013871</t>
  </si>
  <si>
    <t>Poznámka k položce:_x000d_
suť z PSV</t>
  </si>
  <si>
    <t>998</t>
  </si>
  <si>
    <t>Přesun hmot</t>
  </si>
  <si>
    <t>111</t>
  </si>
  <si>
    <t>998018002</t>
  </si>
  <si>
    <t>Přesun hmot pro budovy občanské výstavby, bydlení, výrobu a služby ruční - bez užití mechanizace vodorovná dopravní vzdálenost do 100 m pro budovy s jakoukoliv nosnou konstrukcí výšky přes 6 do 12 m</t>
  </si>
  <si>
    <t>817056847</t>
  </si>
  <si>
    <t>https://podminky.urs.cz/item/CS_URS_2022_01/998018002</t>
  </si>
  <si>
    <t>PSV</t>
  </si>
  <si>
    <t>Práce a dodávky PSV</t>
  </si>
  <si>
    <t>7400</t>
  </si>
  <si>
    <t>Elektroinstalace</t>
  </si>
  <si>
    <t>112</t>
  </si>
  <si>
    <t>741hr</t>
  </si>
  <si>
    <t>Hromosvod - práce v rámci opravy fasády</t>
  </si>
  <si>
    <t>2106664078</t>
  </si>
  <si>
    <t>čv104-pozn.10</t>
  </si>
  <si>
    <t>dmtž a likvidace stávaj.lana 8m, ochr.úhelníku a kotev</t>
  </si>
  <si>
    <t>d,m nového drátu AlMgSi 8mm dl. 8m, Pz ochr.úhelníku s 2x fas.nátěrem a kotev do zdiva</t>
  </si>
  <si>
    <t>764</t>
  </si>
  <si>
    <t>Konstrukce klempířské</t>
  </si>
  <si>
    <t>113</t>
  </si>
  <si>
    <t>764002861</t>
  </si>
  <si>
    <t>Demontáž klempířských konstrukcí oplechování říms do suti</t>
  </si>
  <si>
    <t>-611066627</t>
  </si>
  <si>
    <t>https://podminky.urs.cz/item/CS_URS_2022_01/764002861</t>
  </si>
  <si>
    <t>položka pro odstranění oplechování soklu!</t>
  </si>
  <si>
    <t>čv104-pozn.1</t>
  </si>
  <si>
    <t>24,3</t>
  </si>
  <si>
    <t>114</t>
  </si>
  <si>
    <t>629135101</t>
  </si>
  <si>
    <t>Vyrovnávací vrstva z cementové malty pod klempířskými prvky šířky do 150 mm</t>
  </si>
  <si>
    <t>-1731267951</t>
  </si>
  <si>
    <t>https://podminky.urs.cz/item/CS_URS_2022_01/629135101</t>
  </si>
  <si>
    <t>pod oplechování soklu!</t>
  </si>
  <si>
    <t>čv103 - pozn.1</t>
  </si>
  <si>
    <t>"cca 40%"24,3*0,4</t>
  </si>
  <si>
    <t>115</t>
  </si>
  <si>
    <t>629135102</t>
  </si>
  <si>
    <t>Vyrovnávací vrstva z cementové malty pod klempířskými prvky šířky přes 150 do 300 mm</t>
  </si>
  <si>
    <t>-1708005772</t>
  </si>
  <si>
    <t>https://podminky.urs.cz/item/CS_URS_2022_01/629135102</t>
  </si>
  <si>
    <t>"cca 60%"24,3*0,6</t>
  </si>
  <si>
    <t>116</t>
  </si>
  <si>
    <t>764218624</t>
  </si>
  <si>
    <t>Oplechování říms a ozdobných prvků z pozinkovaného plechu s povrchovou úpravou rovných, bez rohů celoplošně lepené rš 330 mm</t>
  </si>
  <si>
    <t>-458810974</t>
  </si>
  <si>
    <t>https://podminky.urs.cz/item/CS_URS_2022_01/764218624</t>
  </si>
  <si>
    <t>položka pro oplechování soklu!</t>
  </si>
  <si>
    <t>v ceně zohlednit různé rš a barvu v odstínu mědi!!!</t>
  </si>
  <si>
    <t>"průměrná rš.odhadnuta do 330mm"24,3</t>
  </si>
  <si>
    <t>117</t>
  </si>
  <si>
    <t>764004863</t>
  </si>
  <si>
    <t>Demontáž klempířských konstrukcí svodu k dalšímu použití</t>
  </si>
  <si>
    <t>-2079779553</t>
  </si>
  <si>
    <t>https://podminky.urs.cz/item/CS_URS_2022_01/764004863</t>
  </si>
  <si>
    <t>Poznámka k položce:_x000d_
suť 0 tun (zpět.použití)</t>
  </si>
  <si>
    <t>čv104-pozn.13</t>
  </si>
  <si>
    <t>8,7+5+9,4</t>
  </si>
  <si>
    <t>118</t>
  </si>
  <si>
    <t>764přsv</t>
  </si>
  <si>
    <t>Stávající demontovaný svod pro zpětné použití - přesuny, uložení</t>
  </si>
  <si>
    <t>1248632101</t>
  </si>
  <si>
    <t>119</t>
  </si>
  <si>
    <t>764508131</t>
  </si>
  <si>
    <t>Montáž svodu kruhového, průměru svodu</t>
  </si>
  <si>
    <t>-200237828</t>
  </si>
  <si>
    <t>https://podminky.urs.cz/item/CS_URS_2022_01/764508131</t>
  </si>
  <si>
    <t>120</t>
  </si>
  <si>
    <t>764508132</t>
  </si>
  <si>
    <t>Montáž svodu kruhového, průměru objímek</t>
  </si>
  <si>
    <t>-1788170752</t>
  </si>
  <si>
    <t>https://podminky.urs.cz/item/CS_URS_2022_01/764508132</t>
  </si>
  <si>
    <t>121</t>
  </si>
  <si>
    <t>55344334</t>
  </si>
  <si>
    <t>objímka svodu Cu 120mm trn 200mm</t>
  </si>
  <si>
    <t>752358132</t>
  </si>
  <si>
    <t>122</t>
  </si>
  <si>
    <t>764ps</t>
  </si>
  <si>
    <t>Provizorní svod z plastové flexi roury - mtž, opotřebení, dmtž</t>
  </si>
  <si>
    <t>-667243634</t>
  </si>
  <si>
    <t>123</t>
  </si>
  <si>
    <t>998764101</t>
  </si>
  <si>
    <t>Přesun hmot pro konstrukce klempířské stanovený z hmotnosti přesunovaného materiálu vodorovná dopravní vzdálenost do 50 m v objektech výšky do 6 m</t>
  </si>
  <si>
    <t>1572523202</t>
  </si>
  <si>
    <t>https://podminky.urs.cz/item/CS_URS_2022_01/998764101</t>
  </si>
  <si>
    <t>124</t>
  </si>
  <si>
    <t>998764181</t>
  </si>
  <si>
    <t>Přesun hmot pro konstrukce klempířské stanovený z hmotnosti přesunovaného materiálu Příplatek k cenám za přesun prováděný bez použití mechanizace pro jakoukoliv výšku objektu</t>
  </si>
  <si>
    <t>1519405146</t>
  </si>
  <si>
    <t>https://podminky.urs.cz/item/CS_URS_2022_01/998764181</t>
  </si>
  <si>
    <t>766</t>
  </si>
  <si>
    <t>Konstrukce truhlářské</t>
  </si>
  <si>
    <t>125</t>
  </si>
  <si>
    <t>766t1t3</t>
  </si>
  <si>
    <t>T1-T3 - dřevěné jednoduché okno s rámem 1250x770mm - d,m dle popisu v tabulce oken vč.konečné povrch.úpravy</t>
  </si>
  <si>
    <t>-764960375</t>
  </si>
  <si>
    <t>126</t>
  </si>
  <si>
    <t>766t4</t>
  </si>
  <si>
    <t>T4 - stávající vstupní dřevěné dveře v rámové zárubni 1kř.s nadsvětlíkem 1090x2270mm - repase dle popisu v tabulce oken a dveří vč.zabezpečení otvoru OSB deskami po dobu opravy</t>
  </si>
  <si>
    <t>-2146494252</t>
  </si>
  <si>
    <t>127</t>
  </si>
  <si>
    <t>766t5</t>
  </si>
  <si>
    <t>T5 - dřevěné zdvojené okno 1150x1530mm - repase dle popisu v tabulce oken vč.zabezpečení otvoru OSB deskami po dobu opravy</t>
  </si>
  <si>
    <t>1212874713</t>
  </si>
  <si>
    <t>128</t>
  </si>
  <si>
    <t>766t6</t>
  </si>
  <si>
    <t>T6 - dřevěné zdvojené okno 1240x1500mm - repase dle popisu v tabulce oken vč.zabezpečení otvoru OSB deskami po dobu opravy</t>
  </si>
  <si>
    <t>-187304675</t>
  </si>
  <si>
    <t>767</t>
  </si>
  <si>
    <t>Konstrukce zámečnické</t>
  </si>
  <si>
    <t>129</t>
  </si>
  <si>
    <t>767661811</t>
  </si>
  <si>
    <t>Demontáž mříží pevných nebo otevíravých</t>
  </si>
  <si>
    <t>1588648981</t>
  </si>
  <si>
    <t>https://podminky.urs.cz/item/CS_URS_2022_01/767661811</t>
  </si>
  <si>
    <t>Poznámka k položce:_x000d_
suť 0tun (zpět.použití)</t>
  </si>
  <si>
    <t>čv102-pozn.4</t>
  </si>
  <si>
    <t>1,24*1,5</t>
  </si>
  <si>
    <t>čv104-pozn.2</t>
  </si>
  <si>
    <t>1,15*1,5</t>
  </si>
  <si>
    <t>130</t>
  </si>
  <si>
    <t>783mříž</t>
  </si>
  <si>
    <t>Povrchová repase stávající ocelové mříže 1,24/1,5m (opískování, žár.PZn + 2x nátěr kovář.černí) - d,m vč.manipulace a dopravy dle technol.postupu prací zhotovitele</t>
  </si>
  <si>
    <t>-19027109</t>
  </si>
  <si>
    <t>131</t>
  </si>
  <si>
    <t>783mřížT5</t>
  </si>
  <si>
    <t>Povrchová repase stávající ocelové mříže okna T5 1,15/1,5m (opískování, žár.PZn + 2x nátěr kovář.černí) - d,m vč.manipulace a dopravy dle technol.postupu prací zhotovitele</t>
  </si>
  <si>
    <t>-1463685646</t>
  </si>
  <si>
    <t>132</t>
  </si>
  <si>
    <t>767662110</t>
  </si>
  <si>
    <t>Montáž mříží pevných, připevněných šroubováním</t>
  </si>
  <si>
    <t>-1127299354</t>
  </si>
  <si>
    <t>https://podminky.urs.cz/item/CS_URS_2022_01/767662110</t>
  </si>
  <si>
    <t>133</t>
  </si>
  <si>
    <t>767alvm</t>
  </si>
  <si>
    <t>AL větrací mřížka 200x200mm - d,m vč.2x fas.nátěr dle čv102 - pozn.8</t>
  </si>
  <si>
    <t>1016090712</t>
  </si>
  <si>
    <t>134</t>
  </si>
  <si>
    <t>767hup</t>
  </si>
  <si>
    <t>Ocelová dvířka s rámem HUP 300/300mm - d,m dle čv104-pozn.8 vč.2x fas.nátěr a samolepka HUP</t>
  </si>
  <si>
    <t>1020380702</t>
  </si>
  <si>
    <t>135</t>
  </si>
  <si>
    <t>767ocdv</t>
  </si>
  <si>
    <t>Ocelová dvířka s rámem 200/200mm - d,m dle čv104-pozn.9 vč.2x fas.nátěr</t>
  </si>
  <si>
    <t>470797198</t>
  </si>
  <si>
    <t>783</t>
  </si>
  <si>
    <t>Dokončovací práce - nátěry</t>
  </si>
  <si>
    <t>136</t>
  </si>
  <si>
    <t>783od</t>
  </si>
  <si>
    <t>Ocelová dvířka s rámem 250x250mm - repase povrchové úpravy (obroušení + 2x základ + 2x fas.nátěr) dle čv102 - pozn.5</t>
  </si>
  <si>
    <t>-775346585</t>
  </si>
  <si>
    <t>137</t>
  </si>
  <si>
    <t>783ož</t>
  </si>
  <si>
    <t>Ocelová žaluzie 600x200mm - repase povrchové úpravy (obroušení + 2x základ + 2x fas.nátěr) dle čv102 - pozn.6</t>
  </si>
  <si>
    <t>1843729664</t>
  </si>
  <si>
    <t>138</t>
  </si>
  <si>
    <t>783ožf</t>
  </si>
  <si>
    <t>Ocelová žaluzie 600x200mm - repase povrchové úpravy (obroušení + 2x základ + 2x fas.nátěr) dle čv104 - pozn.3</t>
  </si>
  <si>
    <t>206739992</t>
  </si>
  <si>
    <t>139</t>
  </si>
  <si>
    <t>783ps</t>
  </si>
  <si>
    <t>Plastové skříně 370x300mm a 190x300mm - repase povrchové úpravy (obroušení + 2x fas.nátěr) dle čv102 - pozn.7</t>
  </si>
  <si>
    <t>241432329</t>
  </si>
  <si>
    <t>140</t>
  </si>
  <si>
    <t>783ocdv</t>
  </si>
  <si>
    <t>Ocelová dvířka s rámem 250x360mm - repase povrchové úpravy (obroušení + 2x základ + 2x fas.nátěr) dle čv102 - pozn.9</t>
  </si>
  <si>
    <t>-1831888424</t>
  </si>
  <si>
    <t>141</t>
  </si>
  <si>
    <t>783parT5</t>
  </si>
  <si>
    <t>Parapet okna T5, rš.cca 300mm dl.1,2m - repase povrchové úpravy (obroušení + 2x základ + 2x vrch.nátěr) dle čv104 - pozn.2</t>
  </si>
  <si>
    <t>709577996</t>
  </si>
  <si>
    <t>142</t>
  </si>
  <si>
    <t>783opz</t>
  </si>
  <si>
    <t>Ocelové prvky ztužení - repase povrchové úpravy (obroušení + 2x základ + 2x nátěr kovář.černí) dle čv104 - pozn.5</t>
  </si>
  <si>
    <t>1541917990</t>
  </si>
  <si>
    <t>143</t>
  </si>
  <si>
    <t>96psvo</t>
  </si>
  <si>
    <t>Plastová skříň VO 250x200mm - repase povrchové úpravy (2x fas.nátěr) dle čv104-pozn.7</t>
  </si>
  <si>
    <t>-125885079</t>
  </si>
  <si>
    <t>144</t>
  </si>
  <si>
    <t>783okap</t>
  </si>
  <si>
    <t>Dřevěné okapnice oken, rozměr 40x1000mm - repase povrchové úpravy dle čv104-pozn.12 (přebroušení + vytmelení + 3x voskovo-olejový nátěr)</t>
  </si>
  <si>
    <t>-880333447</t>
  </si>
  <si>
    <t>784</t>
  </si>
  <si>
    <t>Dokončovací práce - malby a tapety</t>
  </si>
  <si>
    <t>145</t>
  </si>
  <si>
    <t>784171001</t>
  </si>
  <si>
    <t>Olepování vnitřních ploch (materiál ve specifikaci) včetně pozdějšího odlepení páskou nebo fólií v místnostech výšky do 3,80 m</t>
  </si>
  <si>
    <t>76984489</t>
  </si>
  <si>
    <t>https://podminky.urs.cz/item/CS_URS_2022_01/784171001</t>
  </si>
  <si>
    <t>odhad rámy oken - oboustranně</t>
  </si>
  <si>
    <t>(1,14*2+0,74*2)*2</t>
  </si>
  <si>
    <t>(1,25*2+0,74*2)*2*2</t>
  </si>
  <si>
    <t>pro výmalbu po statickém zajištění</t>
  </si>
  <si>
    <t>"předběžná výměra - odsouhlasí TDI"50</t>
  </si>
  <si>
    <t>146</t>
  </si>
  <si>
    <t>58124840</t>
  </si>
  <si>
    <t>páska malířská z PVC a UV odolná (7 dnů) do š 50mm</t>
  </si>
  <si>
    <t>-700319964</t>
  </si>
  <si>
    <t>73,44*1,05 'Přepočtené koeficientem množství</t>
  </si>
  <si>
    <t>147</t>
  </si>
  <si>
    <t>784171121</t>
  </si>
  <si>
    <t>Zakrytí nemalovaných ploch (materiál ve specifikaci) včetně pozdějšího odkrytí konstrukcí nebo samostatných prvků např. schodišť, nábytku, radiátorů, zábradlí v místnostech výšky do 3,80</t>
  </si>
  <si>
    <t>-340005862</t>
  </si>
  <si>
    <t>https://podminky.urs.cz/item/CS_URS_2022_01/784171121</t>
  </si>
  <si>
    <t>předběžná položka - odsouhlasí TDI</t>
  </si>
  <si>
    <t>pro výmalbu vnitřních špalet u měněných rámů oken (cca 5m2 folie/okno)</t>
  </si>
  <si>
    <t>5,0*3</t>
  </si>
  <si>
    <t>150</t>
  </si>
  <si>
    <t>148</t>
  </si>
  <si>
    <t>28323156</t>
  </si>
  <si>
    <t>fólie pro malířské potřeby zakrývací tl 41µ 4x5m</t>
  </si>
  <si>
    <t>-397832039</t>
  </si>
  <si>
    <t>165*1,05 'Přepočtené koeficientem množství</t>
  </si>
  <si>
    <t>149</t>
  </si>
  <si>
    <t>784111001</t>
  </si>
  <si>
    <t>Oprášení (ometení) podkladu v místnostech výšky do 3,80 m</t>
  </si>
  <si>
    <t>-1251888452</t>
  </si>
  <si>
    <t>https://podminky.urs.cz/item/CS_URS_2022_01/784111001</t>
  </si>
  <si>
    <t>784181121</t>
  </si>
  <si>
    <t>Penetrace podkladu jednonásobná hloubková akrylátová bezbarvá v místnostech výšky do 3,80 m</t>
  </si>
  <si>
    <t>427087919</t>
  </si>
  <si>
    <t>https://podminky.urs.cz/item/CS_URS_2022_01/784181121</t>
  </si>
  <si>
    <t>151</t>
  </si>
  <si>
    <t>784211111</t>
  </si>
  <si>
    <t>Malby z malířských směsí oděruvzdorných za mokra dvojnásobné, bílé za mokra oděruvzdorné velmi dobře v místnostech výšky do 3,80 m</t>
  </si>
  <si>
    <t>2113027375</t>
  </si>
  <si>
    <t>https://podminky.urs.cz/item/CS_URS_2022_01/784211111</t>
  </si>
  <si>
    <t>výmalba vnitřních špalet u měněných rámů oken (2m2/okno)</t>
  </si>
  <si>
    <t>2,0*3</t>
  </si>
  <si>
    <t>výmalba po statickém zajištění - čv103</t>
  </si>
  <si>
    <t>"chodba 209 - stěna"2,74*3,52+(11,58+2,3)*2,9</t>
  </si>
  <si>
    <t>"212 stěna"5,858*3,03</t>
  </si>
  <si>
    <t>"213 stěna"(6,041+6,164)*3,15</t>
  </si>
  <si>
    <t>"215 stěna"6,105*3,4</t>
  </si>
  <si>
    <t>787</t>
  </si>
  <si>
    <t>Dokončovací práce - zasklívání</t>
  </si>
  <si>
    <t>152</t>
  </si>
  <si>
    <t>787600801</t>
  </si>
  <si>
    <t>Vysklívání oken a dveří skla plochého, plochy do 1 m2</t>
  </si>
  <si>
    <t>-1003057488</t>
  </si>
  <si>
    <t>https://podminky.urs.cz/item/CS_URS_2022_01/787600801</t>
  </si>
  <si>
    <t>pouze u měněných oken (u repasí je započteno v ceně repase dle popisu v tab.oken)</t>
  </si>
  <si>
    <t>09 - VRN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</si>
  <si>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</si>
  <si>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</si>
  <si>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</si>
  <si>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</si>
  <si>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</si>
  <si>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Vedlejší rozpočtové náklady</t>
  </si>
  <si>
    <t>VRN1</t>
  </si>
  <si>
    <t>Průzkumné, geodetické a projektové práce</t>
  </si>
  <si>
    <t>011002000</t>
  </si>
  <si>
    <t>Průzkumné práce</t>
  </si>
  <si>
    <t>…</t>
  </si>
  <si>
    <t>1024</t>
  </si>
  <si>
    <t>700703023</t>
  </si>
  <si>
    <t>https://podminky.urs.cz/item/CS_URS_2022_01/011002000</t>
  </si>
  <si>
    <t>"např.odpojení sítí před bouráním,sondy dle potřeby, vytyčení sítí"1</t>
  </si>
  <si>
    <t>013203000</t>
  </si>
  <si>
    <t>Dokumentace stavby bez rozlišení</t>
  </si>
  <si>
    <t>-1469552985</t>
  </si>
  <si>
    <t>https://podminky.urs.cz/item/CS_URS_2022_01/013203000</t>
  </si>
  <si>
    <t>"dílenská a výrobní dokumentace v potřebném rozsahu pro stavbu, statika např.pro lešení,..."1</t>
  </si>
  <si>
    <t>Projekt dopravně inženýrských opatření (DIO) dle potřeby stavby</t>
  </si>
  <si>
    <t>PD lešení vč.sítí, kotevní plán na základě statického výpočtu</t>
  </si>
  <si>
    <t>013254000</t>
  </si>
  <si>
    <t>Dokumentace skutečného provedení stavby</t>
  </si>
  <si>
    <t>1482647871</t>
  </si>
  <si>
    <t>https://podminky.urs.cz/item/CS_URS_2022_01/013254000</t>
  </si>
  <si>
    <t>VRN3</t>
  </si>
  <si>
    <t>Zařízení staveniště</t>
  </si>
  <si>
    <t>030001000</t>
  </si>
  <si>
    <t>-2091742143</t>
  </si>
  <si>
    <t>https://podminky.urs.cz/item/CS_URS_2022_01/030001000</t>
  </si>
  <si>
    <t>"zřízení, provoz a zrušení zs (buňky, wc, stav.výtah případně jeřáb, vše potřebné pro realizaci díla dle uvážení zhotovitele)"1</t>
  </si>
  <si>
    <t>Zajištění oplocení stavby pevnými zábranami, zajištění zamezení vstupu na lešení pevnými zábranami do výšky cca 3,0 m, vše dle požadavku KooBOZP</t>
  </si>
  <si>
    <t xml:space="preserve">Zajištění vstupů do objektu lávkami s dřevěným zábradlím dle požadavku KooBOZP </t>
  </si>
  <si>
    <t>"ochranné zábralí, oplocení"</t>
  </si>
  <si>
    <t>"dočasná ochrana stávajících kcí,vzrostlé zeleně (kmeny stromů), podlah a zařízení proti poškození a znečištění (např. OSB + geotextílie, folie PE)"</t>
  </si>
  <si>
    <t>ochrana litin.lampy VO na fasádě dle čv104-pozn.4</t>
  </si>
  <si>
    <t>ochrana žulkové dlažby geotextílií - i pod lešení (cca 150m2)</t>
  </si>
  <si>
    <t>očištění žulové dlažby po dokončení prací (cca 150m2)</t>
  </si>
  <si>
    <t>SO01 - čv102-pozn.1 (ochana stáv.dveří folií)</t>
  </si>
  <si>
    <t>čištění komunikace</t>
  </si>
  <si>
    <t>zhotovení DIO</t>
  </si>
  <si>
    <t>zajištění průchodu pro pěší</t>
  </si>
  <si>
    <t>zábory</t>
  </si>
  <si>
    <t>VRN4</t>
  </si>
  <si>
    <t>Inženýrská činnost</t>
  </si>
  <si>
    <t>043002000</t>
  </si>
  <si>
    <t>Zkoušky a ostatní měření</t>
  </si>
  <si>
    <t>-244644226</t>
  </si>
  <si>
    <t>https://podminky.urs.cz/item/CS_URS_2022_01/043002000</t>
  </si>
  <si>
    <t>"zhutnění, odtrhové atd."1</t>
  </si>
  <si>
    <t>lešení (tahové zkoušky, zkoušky kotev)</t>
  </si>
  <si>
    <t>zkouška přídržnosti ponechaných omítek</t>
  </si>
  <si>
    <t>045002000</t>
  </si>
  <si>
    <t>Kompletační a koordinační činnost</t>
  </si>
  <si>
    <t>-1000898196</t>
  </si>
  <si>
    <t>https://podminky.urs.cz/item/CS_URS_2022_01/045002000</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</si>
  <si>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</si>
  <si>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</si>
  <si>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</si>
  <si>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</si>
  <si>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</si>
  <si>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</si>
  <si>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Návod na užívání, provoz a údržbu včetně zaškolení obsluhy atd.</t>
  </si>
  <si>
    <t>předložení vzorků dlažeb, obkladů, vnějších omítek, atd.</t>
  </si>
  <si>
    <t>vzorky 0,5x0,5m fasádní barvy na podklad fasády</t>
  </si>
  <si>
    <t>zaškolení obsluhy</t>
  </si>
  <si>
    <t xml:space="preserve">technologický postup opravy fasády s uvedením konkrétních materiálů pro odsouhlasení investorem a památkáři </t>
  </si>
  <si>
    <t>detailní zaměření zdobných prvků fasády pro zpětné vyhotovení</t>
  </si>
  <si>
    <t>VRN7</t>
  </si>
  <si>
    <t>Provozní vlivy</t>
  </si>
  <si>
    <t>070001000</t>
  </si>
  <si>
    <t>2139907617</t>
  </si>
  <si>
    <t>https://podminky.urs.cz/item/CS_URS_2022_01/070001000</t>
  </si>
  <si>
    <t>např. omezený přístup vlivem investora, třetích osob</t>
  </si>
  <si>
    <t>ztížený pohyb vozidel v centrech měst</t>
  </si>
  <si>
    <t>071103000</t>
  </si>
  <si>
    <t>Provoz investora</t>
  </si>
  <si>
    <t>-2005895173</t>
  </si>
  <si>
    <t>https://podminky.urs.cz/item/CS_URS_2022_01/071103000</t>
  </si>
  <si>
    <t>"pokud budou práce probíhat za provozu, mohou z toho vyplývat nějaká omezení (hlučnost, prašnost,...)"1</t>
  </si>
  <si>
    <t>SEZNAM FIGUR</t>
  </si>
  <si>
    <t>Výměra</t>
  </si>
  <si>
    <t>fasáda nad soklem z fortenské</t>
  </si>
  <si>
    <t>Použití figury:</t>
  </si>
  <si>
    <t>Otlučení (osekání) vnější vápenné nebo vápenocementové omítky stupně členitosti 1 a 2 v rozsahu přes 80 do 100 %</t>
  </si>
  <si>
    <t>Vápenná omítka hrubá jednovrstvá zatřená vnějších stěn nanášená ručně</t>
  </si>
  <si>
    <t>Potažení vnějších stěn vápenným štukem tloušťky do 3 mm</t>
  </si>
  <si>
    <t>Očištění vnějších ploch tlakovou vodou</t>
  </si>
  <si>
    <t>hydrofobizovaná plocha fasády od UT po 30cm nad UT průjezdu</t>
  </si>
  <si>
    <t>oškrábaná fasáda průjezdu</t>
  </si>
  <si>
    <t>otlučená fasáda průjezdu</t>
  </si>
  <si>
    <t>sanační omítka fasády průjezdu</t>
  </si>
  <si>
    <t>Sanační podkladní omítka vnějších stěn nanášená ručně</t>
  </si>
  <si>
    <t>Hloubení nezapažených rýh šířky do 800 mm v soudržných horninách třídy těžitelnosti I skupiny 3 ručně</t>
  </si>
  <si>
    <t>Nakládání výkopku z hornin třídy těžitelnosti I skupiny 1 až 3 do 100 m3</t>
  </si>
  <si>
    <t>Zásyp jam, šachet rýh nebo kolem objektů sypaninou se zhutněním ručně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</si>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</sst>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32212131" TargetMode="External" /><Relationship Id="rId2" Type="http://schemas.openxmlformats.org/officeDocument/2006/relationships/hyperlink" Target="https://podminky.urs.cz/item/CS_URS_2022_01/162211311" TargetMode="External" /><Relationship Id="rId3" Type="http://schemas.openxmlformats.org/officeDocument/2006/relationships/hyperlink" Target="https://podminky.urs.cz/item/CS_URS_2022_01/167111101" TargetMode="External" /><Relationship Id="rId4" Type="http://schemas.openxmlformats.org/officeDocument/2006/relationships/hyperlink" Target="https://podminky.urs.cz/item/CS_URS_2022_01/162211311" TargetMode="External" /><Relationship Id="rId5" Type="http://schemas.openxmlformats.org/officeDocument/2006/relationships/hyperlink" Target="https://podminky.urs.cz/item/CS_URS_2022_01/174111101" TargetMode="External" /><Relationship Id="rId6" Type="http://schemas.openxmlformats.org/officeDocument/2006/relationships/hyperlink" Target="https://podminky.urs.cz/item/CS_URS_2022_01/167151101" TargetMode="External" /><Relationship Id="rId7" Type="http://schemas.openxmlformats.org/officeDocument/2006/relationships/hyperlink" Target="https://podminky.urs.cz/item/CS_URS_2022_01/162751117" TargetMode="External" /><Relationship Id="rId8" Type="http://schemas.openxmlformats.org/officeDocument/2006/relationships/hyperlink" Target="https://podminky.urs.cz/item/CS_URS_2022_01/162751119" TargetMode="External" /><Relationship Id="rId9" Type="http://schemas.openxmlformats.org/officeDocument/2006/relationships/hyperlink" Target="https://podminky.urs.cz/item/CS_URS_2022_01/171201231" TargetMode="External" /><Relationship Id="rId10" Type="http://schemas.openxmlformats.org/officeDocument/2006/relationships/hyperlink" Target="https://podminky.urs.cz/item/CS_URS_2022_01/113106111" TargetMode="External" /><Relationship Id="rId11" Type="http://schemas.openxmlformats.org/officeDocument/2006/relationships/hyperlink" Target="https://podminky.urs.cz/item/CS_URS_2022_01/979071131" TargetMode="External" /><Relationship Id="rId12" Type="http://schemas.openxmlformats.org/officeDocument/2006/relationships/hyperlink" Target="https://podminky.urs.cz/item/CS_URS_2022_01/591411111" TargetMode="External" /><Relationship Id="rId13" Type="http://schemas.openxmlformats.org/officeDocument/2006/relationships/hyperlink" Target="https://podminky.urs.cz/item/CS_URS_2022_01/564770101" TargetMode="External" /><Relationship Id="rId14" Type="http://schemas.openxmlformats.org/officeDocument/2006/relationships/hyperlink" Target="https://podminky.urs.cz/item/CS_URS_2022_01/113201111" TargetMode="External" /><Relationship Id="rId15" Type="http://schemas.openxmlformats.org/officeDocument/2006/relationships/hyperlink" Target="https://podminky.urs.cz/item/CS_URS_2022_01/979024442" TargetMode="External" /><Relationship Id="rId16" Type="http://schemas.openxmlformats.org/officeDocument/2006/relationships/hyperlink" Target="https://podminky.urs.cz/item/CS_URS_2022_01/916241113" TargetMode="External" /><Relationship Id="rId17" Type="http://schemas.openxmlformats.org/officeDocument/2006/relationships/hyperlink" Target="https://podminky.urs.cz/item/CS_URS_2022_01/619995001" TargetMode="External" /><Relationship Id="rId18" Type="http://schemas.openxmlformats.org/officeDocument/2006/relationships/hyperlink" Target="https://podminky.urs.cz/item/CS_URS_2022_01/985223110" TargetMode="External" /><Relationship Id="rId19" Type="http://schemas.openxmlformats.org/officeDocument/2006/relationships/hyperlink" Target="https://podminky.urs.cz/item/CS_URS_2022_01/346244811" TargetMode="External" /><Relationship Id="rId20" Type="http://schemas.openxmlformats.org/officeDocument/2006/relationships/hyperlink" Target="https://podminky.urs.cz/item/CS_URS_2022_01/629995101" TargetMode="External" /><Relationship Id="rId21" Type="http://schemas.openxmlformats.org/officeDocument/2006/relationships/hyperlink" Target="https://podminky.urs.cz/item/CS_URS_2022_01/622131100" TargetMode="External" /><Relationship Id="rId22" Type="http://schemas.openxmlformats.org/officeDocument/2006/relationships/hyperlink" Target="https://podminky.urs.cz/item/CS_URS_2022_01/622311111" TargetMode="External" /><Relationship Id="rId23" Type="http://schemas.openxmlformats.org/officeDocument/2006/relationships/hyperlink" Target="https://podminky.urs.cz/item/CS_URS_2022_01/622311191" TargetMode="External" /><Relationship Id="rId24" Type="http://schemas.openxmlformats.org/officeDocument/2006/relationships/hyperlink" Target="https://podminky.urs.cz/item/CS_URS_2022_01/622131152" TargetMode="External" /><Relationship Id="rId25" Type="http://schemas.openxmlformats.org/officeDocument/2006/relationships/hyperlink" Target="https://podminky.urs.cz/item/CS_URS_2022_01/711161212" TargetMode="External" /><Relationship Id="rId26" Type="http://schemas.openxmlformats.org/officeDocument/2006/relationships/hyperlink" Target="https://podminky.urs.cz/item/CS_URS_2022_01/711161383" TargetMode="External" /><Relationship Id="rId27" Type="http://schemas.openxmlformats.org/officeDocument/2006/relationships/hyperlink" Target="https://podminky.urs.cz/item/CS_URS_2022_01/622131152" TargetMode="External" /><Relationship Id="rId28" Type="http://schemas.openxmlformats.org/officeDocument/2006/relationships/hyperlink" Target="https://podminky.urs.cz/item/CS_URS_2022_01/622324411" TargetMode="External" /><Relationship Id="rId29" Type="http://schemas.openxmlformats.org/officeDocument/2006/relationships/hyperlink" Target="https://podminky.urs.cz/item/CS_URS_2022_01/622324491" TargetMode="External" /><Relationship Id="rId30" Type="http://schemas.openxmlformats.org/officeDocument/2006/relationships/hyperlink" Target="https://podminky.urs.cz/item/CS_URS_2022_01/622325121" TargetMode="External" /><Relationship Id="rId31" Type="http://schemas.openxmlformats.org/officeDocument/2006/relationships/hyperlink" Target="https://podminky.urs.cz/item/CS_URS_2022_01/622325191" TargetMode="External" /><Relationship Id="rId32" Type="http://schemas.openxmlformats.org/officeDocument/2006/relationships/hyperlink" Target="https://podminky.urs.cz/item/CS_URS_2022_01/622311131" TargetMode="External" /><Relationship Id="rId33" Type="http://schemas.openxmlformats.org/officeDocument/2006/relationships/hyperlink" Target="https://podminky.urs.cz/item/CS_URS_2022_01/629991011" TargetMode="External" /><Relationship Id="rId34" Type="http://schemas.openxmlformats.org/officeDocument/2006/relationships/hyperlink" Target="https://podminky.urs.cz/item/CS_URS_2022_01/622131152" TargetMode="External" /><Relationship Id="rId35" Type="http://schemas.openxmlformats.org/officeDocument/2006/relationships/hyperlink" Target="https://podminky.urs.cz/item/CS_URS_2022_01/622326121" TargetMode="External" /><Relationship Id="rId36" Type="http://schemas.openxmlformats.org/officeDocument/2006/relationships/hyperlink" Target="https://podminky.urs.cz/item/CS_URS_2022_01/622326191" TargetMode="External" /><Relationship Id="rId37" Type="http://schemas.openxmlformats.org/officeDocument/2006/relationships/hyperlink" Target="https://podminky.urs.cz/item/CS_URS_2022_01/622328231" TargetMode="External" /><Relationship Id="rId38" Type="http://schemas.openxmlformats.org/officeDocument/2006/relationships/hyperlink" Target="https://podminky.urs.cz/item/CS_URS_2022_01/629995101" TargetMode="External" /><Relationship Id="rId39" Type="http://schemas.openxmlformats.org/officeDocument/2006/relationships/hyperlink" Target="https://podminky.urs.cz/item/CS_URS_2022_01/622131152" TargetMode="External" /><Relationship Id="rId40" Type="http://schemas.openxmlformats.org/officeDocument/2006/relationships/hyperlink" Target="https://podminky.urs.cz/item/CS_URS_2022_01/622324411" TargetMode="External" /><Relationship Id="rId41" Type="http://schemas.openxmlformats.org/officeDocument/2006/relationships/hyperlink" Target="https://podminky.urs.cz/item/CS_URS_2022_01/622324491" TargetMode="External" /><Relationship Id="rId42" Type="http://schemas.openxmlformats.org/officeDocument/2006/relationships/hyperlink" Target="https://podminky.urs.cz/item/CS_URS_2022_01/622325121" TargetMode="External" /><Relationship Id="rId43" Type="http://schemas.openxmlformats.org/officeDocument/2006/relationships/hyperlink" Target="https://podminky.urs.cz/item/CS_URS_2022_01/622325191" TargetMode="External" /><Relationship Id="rId44" Type="http://schemas.openxmlformats.org/officeDocument/2006/relationships/hyperlink" Target="https://podminky.urs.cz/item/CS_URS_2022_01/622131100" TargetMode="External" /><Relationship Id="rId45" Type="http://schemas.openxmlformats.org/officeDocument/2006/relationships/hyperlink" Target="https://podminky.urs.cz/item/CS_URS_2022_01/622311111" TargetMode="External" /><Relationship Id="rId46" Type="http://schemas.openxmlformats.org/officeDocument/2006/relationships/hyperlink" Target="https://podminky.urs.cz/item/CS_URS_2022_01/622311191" TargetMode="External" /><Relationship Id="rId47" Type="http://schemas.openxmlformats.org/officeDocument/2006/relationships/hyperlink" Target="https://podminky.urs.cz/item/CS_URS_2022_01/622311131" TargetMode="External" /><Relationship Id="rId48" Type="http://schemas.openxmlformats.org/officeDocument/2006/relationships/hyperlink" Target="https://podminky.urs.cz/item/CS_URS_2022_01/629991011" TargetMode="External" /><Relationship Id="rId49" Type="http://schemas.openxmlformats.org/officeDocument/2006/relationships/hyperlink" Target="https://podminky.urs.cz/item/CS_URS_2022_01/949101112" TargetMode="External" /><Relationship Id="rId50" Type="http://schemas.openxmlformats.org/officeDocument/2006/relationships/hyperlink" Target="https://podminky.urs.cz/item/CS_URS_2022_01/941111121" TargetMode="External" /><Relationship Id="rId51" Type="http://schemas.openxmlformats.org/officeDocument/2006/relationships/hyperlink" Target="https://podminky.urs.cz/item/CS_URS_2022_01/941111221" TargetMode="External" /><Relationship Id="rId52" Type="http://schemas.openxmlformats.org/officeDocument/2006/relationships/hyperlink" Target="https://podminky.urs.cz/item/CS_URS_2022_01/941111821" TargetMode="External" /><Relationship Id="rId53" Type="http://schemas.openxmlformats.org/officeDocument/2006/relationships/hyperlink" Target="https://podminky.urs.cz/item/CS_URS_2022_01/944611111" TargetMode="External" /><Relationship Id="rId54" Type="http://schemas.openxmlformats.org/officeDocument/2006/relationships/hyperlink" Target="https://podminky.urs.cz/item/CS_URS_2022_01/944611211" TargetMode="External" /><Relationship Id="rId55" Type="http://schemas.openxmlformats.org/officeDocument/2006/relationships/hyperlink" Target="https://podminky.urs.cz/item/CS_URS_2022_01/944611811" TargetMode="External" /><Relationship Id="rId56" Type="http://schemas.openxmlformats.org/officeDocument/2006/relationships/hyperlink" Target="https://podminky.urs.cz/item/CS_URS_2022_01/944711112" TargetMode="External" /><Relationship Id="rId57" Type="http://schemas.openxmlformats.org/officeDocument/2006/relationships/hyperlink" Target="https://podminky.urs.cz/item/CS_URS_2022_01/944711212" TargetMode="External" /><Relationship Id="rId58" Type="http://schemas.openxmlformats.org/officeDocument/2006/relationships/hyperlink" Target="https://podminky.urs.cz/item/CS_URS_2022_01/944711812" TargetMode="External" /><Relationship Id="rId59" Type="http://schemas.openxmlformats.org/officeDocument/2006/relationships/hyperlink" Target="https://podminky.urs.cz/item/CS_URS_2022_01/978015391" TargetMode="External" /><Relationship Id="rId60" Type="http://schemas.openxmlformats.org/officeDocument/2006/relationships/hyperlink" Target="https://podminky.urs.cz/item/CS_URS_2022_01/985131311" TargetMode="External" /><Relationship Id="rId61" Type="http://schemas.openxmlformats.org/officeDocument/2006/relationships/hyperlink" Target="https://podminky.urs.cz/item/CS_URS_2022_01/783806811" TargetMode="External" /><Relationship Id="rId62" Type="http://schemas.openxmlformats.org/officeDocument/2006/relationships/hyperlink" Target="https://podminky.urs.cz/item/CS_URS_2022_01/978015391" TargetMode="External" /><Relationship Id="rId63" Type="http://schemas.openxmlformats.org/officeDocument/2006/relationships/hyperlink" Target="https://podminky.urs.cz/item/CS_URS_2022_01/978015391" TargetMode="External" /><Relationship Id="rId64" Type="http://schemas.openxmlformats.org/officeDocument/2006/relationships/hyperlink" Target="https://podminky.urs.cz/item/CS_URS_2022_01/968062244" TargetMode="External" /><Relationship Id="rId65" Type="http://schemas.openxmlformats.org/officeDocument/2006/relationships/hyperlink" Target="https://podminky.urs.cz/item/CS_URS_2022_01/976072221" TargetMode="External" /><Relationship Id="rId66" Type="http://schemas.openxmlformats.org/officeDocument/2006/relationships/hyperlink" Target="https://podminky.urs.cz/item/CS_URS_2022_01/997013213" TargetMode="External" /><Relationship Id="rId67" Type="http://schemas.openxmlformats.org/officeDocument/2006/relationships/hyperlink" Target="https://podminky.urs.cz/item/CS_URS_2022_01/997013501" TargetMode="External" /><Relationship Id="rId68" Type="http://schemas.openxmlformats.org/officeDocument/2006/relationships/hyperlink" Target="https://podminky.urs.cz/item/CS_URS_2022_01/997013509" TargetMode="External" /><Relationship Id="rId69" Type="http://schemas.openxmlformats.org/officeDocument/2006/relationships/hyperlink" Target="https://podminky.urs.cz/item/CS_URS_2022_01/997013869" TargetMode="External" /><Relationship Id="rId70" Type="http://schemas.openxmlformats.org/officeDocument/2006/relationships/hyperlink" Target="https://podminky.urs.cz/item/CS_URS_2022_01/997013871" TargetMode="External" /><Relationship Id="rId71" Type="http://schemas.openxmlformats.org/officeDocument/2006/relationships/hyperlink" Target="https://podminky.urs.cz/item/CS_URS_2022_01/998018002" TargetMode="External" /><Relationship Id="rId72" Type="http://schemas.openxmlformats.org/officeDocument/2006/relationships/hyperlink" Target="https://podminky.urs.cz/item/CS_URS_2022_01/764002861" TargetMode="External" /><Relationship Id="rId73" Type="http://schemas.openxmlformats.org/officeDocument/2006/relationships/hyperlink" Target="https://podminky.urs.cz/item/CS_URS_2022_01/629135101" TargetMode="External" /><Relationship Id="rId74" Type="http://schemas.openxmlformats.org/officeDocument/2006/relationships/hyperlink" Target="https://podminky.urs.cz/item/CS_URS_2022_01/629135102" TargetMode="External" /><Relationship Id="rId75" Type="http://schemas.openxmlformats.org/officeDocument/2006/relationships/hyperlink" Target="https://podminky.urs.cz/item/CS_URS_2022_01/764218624" TargetMode="External" /><Relationship Id="rId76" Type="http://schemas.openxmlformats.org/officeDocument/2006/relationships/hyperlink" Target="https://podminky.urs.cz/item/CS_URS_2022_01/764004863" TargetMode="External" /><Relationship Id="rId77" Type="http://schemas.openxmlformats.org/officeDocument/2006/relationships/hyperlink" Target="https://podminky.urs.cz/item/CS_URS_2022_01/764508131" TargetMode="External" /><Relationship Id="rId78" Type="http://schemas.openxmlformats.org/officeDocument/2006/relationships/hyperlink" Target="https://podminky.urs.cz/item/CS_URS_2022_01/764508132" TargetMode="External" /><Relationship Id="rId79" Type="http://schemas.openxmlformats.org/officeDocument/2006/relationships/hyperlink" Target="https://podminky.urs.cz/item/CS_URS_2022_01/998764101" TargetMode="External" /><Relationship Id="rId80" Type="http://schemas.openxmlformats.org/officeDocument/2006/relationships/hyperlink" Target="https://podminky.urs.cz/item/CS_URS_2022_01/998764181" TargetMode="External" /><Relationship Id="rId81" Type="http://schemas.openxmlformats.org/officeDocument/2006/relationships/hyperlink" Target="https://podminky.urs.cz/item/CS_URS_2022_01/767661811" TargetMode="External" /><Relationship Id="rId82" Type="http://schemas.openxmlformats.org/officeDocument/2006/relationships/hyperlink" Target="https://podminky.urs.cz/item/CS_URS_2022_01/767662110" TargetMode="External" /><Relationship Id="rId83" Type="http://schemas.openxmlformats.org/officeDocument/2006/relationships/hyperlink" Target="https://podminky.urs.cz/item/CS_URS_2022_01/784171001" TargetMode="External" /><Relationship Id="rId84" Type="http://schemas.openxmlformats.org/officeDocument/2006/relationships/hyperlink" Target="https://podminky.urs.cz/item/CS_URS_2022_01/784171121" TargetMode="External" /><Relationship Id="rId85" Type="http://schemas.openxmlformats.org/officeDocument/2006/relationships/hyperlink" Target="https://podminky.urs.cz/item/CS_URS_2022_01/784111001" TargetMode="External" /><Relationship Id="rId86" Type="http://schemas.openxmlformats.org/officeDocument/2006/relationships/hyperlink" Target="https://podminky.urs.cz/item/CS_URS_2022_01/784181121" TargetMode="External" /><Relationship Id="rId87" Type="http://schemas.openxmlformats.org/officeDocument/2006/relationships/hyperlink" Target="https://podminky.urs.cz/item/CS_URS_2022_01/784211111" TargetMode="External" /><Relationship Id="rId88" Type="http://schemas.openxmlformats.org/officeDocument/2006/relationships/hyperlink" Target="https://podminky.urs.cz/item/CS_URS_2022_01/787600801" TargetMode="External" /><Relationship Id="rId8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011002000" TargetMode="External" /><Relationship Id="rId2" Type="http://schemas.openxmlformats.org/officeDocument/2006/relationships/hyperlink" Target="https://podminky.urs.cz/item/CS_URS_2022_01/013203000" TargetMode="External" /><Relationship Id="rId3" Type="http://schemas.openxmlformats.org/officeDocument/2006/relationships/hyperlink" Target="https://podminky.urs.cz/item/CS_URS_2022_01/013254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2_01/043002000" TargetMode="External" /><Relationship Id="rId6" Type="http://schemas.openxmlformats.org/officeDocument/2006/relationships/hyperlink" Target="https://podminky.urs.cz/item/CS_URS_2022_01/045002000" TargetMode="External" /><Relationship Id="rId7" Type="http://schemas.openxmlformats.org/officeDocument/2006/relationships/hyperlink" Target="https://podminky.urs.cz/item/CS_URS_2022_01/070001000" TargetMode="External" /><Relationship Id="rId8" Type="http://schemas.openxmlformats.org/officeDocument/2006/relationships/hyperlink" Target="https://podminky.urs.cz/item/CS_URS_2022_01/071103000" TargetMode="External" /><Relationship Id="rId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31</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19</v>
      </c>
      <c r="AO17" s="25"/>
      <c r="AP17" s="25"/>
      <c r="AQ17" s="25"/>
      <c r="AR17" s="23"/>
      <c r="BE17" s="34"/>
      <c r="BS17" s="20" t="s">
        <v>32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263.25" customHeight="1">
      <c r="B23" s="24"/>
      <c r="C23" s="25"/>
      <c r="D23" s="25"/>
      <c r="E23" s="39" t="s">
        <v>36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38</v>
      </c>
      <c r="M28" s="48"/>
      <c r="N28" s="48"/>
      <c r="O28" s="48"/>
      <c r="P28" s="48"/>
      <c r="Q28" s="43"/>
      <c r="R28" s="43"/>
      <c r="S28" s="43"/>
      <c r="T28" s="43"/>
      <c r="U28" s="43"/>
      <c r="V28" s="43"/>
      <c r="W28" s="48" t="s">
        <v>39</v>
      </c>
      <c r="X28" s="48"/>
      <c r="Y28" s="48"/>
      <c r="Z28" s="48"/>
      <c r="AA28" s="48"/>
      <c r="AB28" s="48"/>
      <c r="AC28" s="48"/>
      <c r="AD28" s="48"/>
      <c r="AE28" s="48"/>
      <c r="AF28" s="43"/>
      <c r="AG28" s="43"/>
      <c r="AH28" s="43"/>
      <c r="AI28" s="43"/>
      <c r="AJ28" s="43"/>
      <c r="AK28" s="48" t="s">
        <v>40</v>
      </c>
      <c r="AL28" s="48"/>
      <c r="AM28" s="48"/>
      <c r="AN28" s="48"/>
      <c r="AO28" s="48"/>
      <c r="AP28" s="43"/>
      <c r="AQ28" s="43"/>
      <c r="AR28" s="47"/>
      <c r="BE28" s="34"/>
    </row>
    <row r="29" s="3" customFormat="1" ht="14.4" customHeight="1">
      <c r="A29" s="3"/>
      <c r="B29" s="49"/>
      <c r="C29" s="50"/>
      <c r="D29" s="35" t="s">
        <v>41</v>
      </c>
      <c r="E29" s="50"/>
      <c r="F29" s="35" t="s">
        <v>42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43</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45</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47</v>
      </c>
      <c r="E35" s="57"/>
      <c r="F35" s="57"/>
      <c r="G35" s="57"/>
      <c r="H35" s="57"/>
      <c r="I35" s="57"/>
      <c r="J35" s="57"/>
      <c r="K35" s="57"/>
      <c r="L35" s="57"/>
      <c r="M35" s="57"/>
      <c r="N35" s="57"/>
      <c r="O35" s="57"/>
      <c r="P35" s="57"/>
      <c r="Q35" s="57"/>
      <c r="R35" s="57"/>
      <c r="S35" s="57"/>
      <c r="T35" s="58" t="s">
        <v>48</v>
      </c>
      <c r="U35" s="57"/>
      <c r="V35" s="57"/>
      <c r="W35" s="57"/>
      <c r="X35" s="59" t="s">
        <v>49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202219v3</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Oprava fasád č.p.1 Resselovo nám., Chrudim</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14. 8. 2022</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Ing. Josef Dvořák</v>
      </c>
      <c r="AN49" s="67"/>
      <c r="AO49" s="67"/>
      <c r="AP49" s="67"/>
      <c r="AQ49" s="43"/>
      <c r="AR49" s="47"/>
      <c r="AS49" s="77" t="s">
        <v>51</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33</v>
      </c>
      <c r="AJ50" s="43"/>
      <c r="AK50" s="43"/>
      <c r="AL50" s="43"/>
      <c r="AM50" s="76" t="str">
        <f>IF(E20="","",E20)</f>
        <v>Ing.Jiří Pitra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52</v>
      </c>
      <c r="D52" s="90"/>
      <c r="E52" s="90"/>
      <c r="F52" s="90"/>
      <c r="G52" s="90"/>
      <c r="H52" s="91"/>
      <c r="I52" s="92" t="s">
        <v>53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54</v>
      </c>
      <c r="AH52" s="90"/>
      <c r="AI52" s="90"/>
      <c r="AJ52" s="90"/>
      <c r="AK52" s="90"/>
      <c r="AL52" s="90"/>
      <c r="AM52" s="90"/>
      <c r="AN52" s="92" t="s">
        <v>55</v>
      </c>
      <c r="AO52" s="90"/>
      <c r="AP52" s="90"/>
      <c r="AQ52" s="94" t="s">
        <v>56</v>
      </c>
      <c r="AR52" s="47"/>
      <c r="AS52" s="95" t="s">
        <v>57</v>
      </c>
      <c r="AT52" s="96" t="s">
        <v>58</v>
      </c>
      <c r="AU52" s="96" t="s">
        <v>59</v>
      </c>
      <c r="AV52" s="96" t="s">
        <v>60</v>
      </c>
      <c r="AW52" s="96" t="s">
        <v>61</v>
      </c>
      <c r="AX52" s="96" t="s">
        <v>62</v>
      </c>
      <c r="AY52" s="96" t="s">
        <v>63</v>
      </c>
      <c r="AZ52" s="96" t="s">
        <v>64</v>
      </c>
      <c r="BA52" s="96" t="s">
        <v>65</v>
      </c>
      <c r="BB52" s="96" t="s">
        <v>66</v>
      </c>
      <c r="BC52" s="96" t="s">
        <v>67</v>
      </c>
      <c r="BD52" s="97" t="s">
        <v>68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ROUND(SUM(AG55:AG56),2)</f>
        <v>0</v>
      </c>
      <c r="AH54" s="104"/>
      <c r="AI54" s="104"/>
      <c r="AJ54" s="104"/>
      <c r="AK54" s="104"/>
      <c r="AL54" s="104"/>
      <c r="AM54" s="104"/>
      <c r="AN54" s="105">
        <f>SUM(AG54,AT54)</f>
        <v>0</v>
      </c>
      <c r="AO54" s="105"/>
      <c r="AP54" s="105"/>
      <c r="AQ54" s="106" t="s">
        <v>19</v>
      </c>
      <c r="AR54" s="107"/>
      <c r="AS54" s="108">
        <f>ROUND(SUM(AS55:AS56),2)</f>
        <v>0</v>
      </c>
      <c r="AT54" s="109">
        <f>ROUND(SUM(AV54:AW54),2)</f>
        <v>0</v>
      </c>
      <c r="AU54" s="110">
        <f>ROUND(SUM(AU55:AU56),5)</f>
        <v>0</v>
      </c>
      <c r="AV54" s="109">
        <f>ROUND(AZ54*L29,2)</f>
        <v>0</v>
      </c>
      <c r="AW54" s="109">
        <f>ROUND(BA54*L30,2)</f>
        <v>0</v>
      </c>
      <c r="AX54" s="109">
        <f>ROUND(BB54*L29,2)</f>
        <v>0</v>
      </c>
      <c r="AY54" s="109">
        <f>ROUND(BC54*L30,2)</f>
        <v>0</v>
      </c>
      <c r="AZ54" s="109">
        <f>ROUND(SUM(AZ55:AZ56),2)</f>
        <v>0</v>
      </c>
      <c r="BA54" s="109">
        <f>ROUND(SUM(BA55:BA56),2)</f>
        <v>0</v>
      </c>
      <c r="BB54" s="109">
        <f>ROUND(SUM(BB55:BB56),2)</f>
        <v>0</v>
      </c>
      <c r="BC54" s="109">
        <f>ROUND(SUM(BC55:BC56),2)</f>
        <v>0</v>
      </c>
      <c r="BD54" s="111">
        <f>ROUND(SUM(BD55:BD56),2)</f>
        <v>0</v>
      </c>
      <c r="BE54" s="6"/>
      <c r="BS54" s="112" t="s">
        <v>70</v>
      </c>
      <c r="BT54" s="112" t="s">
        <v>71</v>
      </c>
      <c r="BU54" s="113" t="s">
        <v>72</v>
      </c>
      <c r="BV54" s="112" t="s">
        <v>73</v>
      </c>
      <c r="BW54" s="112" t="s">
        <v>5</v>
      </c>
      <c r="BX54" s="112" t="s">
        <v>74</v>
      </c>
      <c r="CL54" s="112" t="s">
        <v>19</v>
      </c>
    </row>
    <row r="55" s="7" customFormat="1" ht="16.5" customHeight="1">
      <c r="A55" s="114" t="s">
        <v>75</v>
      </c>
      <c r="B55" s="115"/>
      <c r="C55" s="116"/>
      <c r="D55" s="117" t="s">
        <v>76</v>
      </c>
      <c r="E55" s="117"/>
      <c r="F55" s="117"/>
      <c r="G55" s="117"/>
      <c r="H55" s="117"/>
      <c r="I55" s="118"/>
      <c r="J55" s="117" t="s">
        <v>77</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'02 - Oprava fasády ve For...'!J30</f>
        <v>0</v>
      </c>
      <c r="AH55" s="118"/>
      <c r="AI55" s="118"/>
      <c r="AJ55" s="118"/>
      <c r="AK55" s="118"/>
      <c r="AL55" s="118"/>
      <c r="AM55" s="118"/>
      <c r="AN55" s="119">
        <f>SUM(AG55,AT55)</f>
        <v>0</v>
      </c>
      <c r="AO55" s="118"/>
      <c r="AP55" s="118"/>
      <c r="AQ55" s="120" t="s">
        <v>78</v>
      </c>
      <c r="AR55" s="121"/>
      <c r="AS55" s="122">
        <v>0</v>
      </c>
      <c r="AT55" s="123">
        <f>ROUND(SUM(AV55:AW55),2)</f>
        <v>0</v>
      </c>
      <c r="AU55" s="124">
        <f>'02 - Oprava fasády ve For...'!P99</f>
        <v>0</v>
      </c>
      <c r="AV55" s="123">
        <f>'02 - Oprava fasády ve For...'!J33</f>
        <v>0</v>
      </c>
      <c r="AW55" s="123">
        <f>'02 - Oprava fasády ve For...'!J34</f>
        <v>0</v>
      </c>
      <c r="AX55" s="123">
        <f>'02 - Oprava fasády ve For...'!J35</f>
        <v>0</v>
      </c>
      <c r="AY55" s="123">
        <f>'02 - Oprava fasády ve For...'!J36</f>
        <v>0</v>
      </c>
      <c r="AZ55" s="123">
        <f>'02 - Oprava fasády ve For...'!F33</f>
        <v>0</v>
      </c>
      <c r="BA55" s="123">
        <f>'02 - Oprava fasády ve For...'!F34</f>
        <v>0</v>
      </c>
      <c r="BB55" s="123">
        <f>'02 - Oprava fasády ve For...'!F35</f>
        <v>0</v>
      </c>
      <c r="BC55" s="123">
        <f>'02 - Oprava fasády ve For...'!F36</f>
        <v>0</v>
      </c>
      <c r="BD55" s="125">
        <f>'02 - Oprava fasády ve For...'!F37</f>
        <v>0</v>
      </c>
      <c r="BE55" s="7"/>
      <c r="BT55" s="126" t="s">
        <v>79</v>
      </c>
      <c r="BV55" s="126" t="s">
        <v>73</v>
      </c>
      <c r="BW55" s="126" t="s">
        <v>80</v>
      </c>
      <c r="BX55" s="126" t="s">
        <v>5</v>
      </c>
      <c r="CL55" s="126" t="s">
        <v>19</v>
      </c>
      <c r="CM55" s="126" t="s">
        <v>81</v>
      </c>
    </row>
    <row r="56" s="7" customFormat="1" ht="16.5" customHeight="1">
      <c r="A56" s="114" t="s">
        <v>75</v>
      </c>
      <c r="B56" s="115"/>
      <c r="C56" s="116"/>
      <c r="D56" s="117" t="s">
        <v>82</v>
      </c>
      <c r="E56" s="117"/>
      <c r="F56" s="117"/>
      <c r="G56" s="117"/>
      <c r="H56" s="117"/>
      <c r="I56" s="118"/>
      <c r="J56" s="117" t="s">
        <v>83</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'09 - VRN'!J30</f>
        <v>0</v>
      </c>
      <c r="AH56" s="118"/>
      <c r="AI56" s="118"/>
      <c r="AJ56" s="118"/>
      <c r="AK56" s="118"/>
      <c r="AL56" s="118"/>
      <c r="AM56" s="118"/>
      <c r="AN56" s="119">
        <f>SUM(AG56,AT56)</f>
        <v>0</v>
      </c>
      <c r="AO56" s="118"/>
      <c r="AP56" s="118"/>
      <c r="AQ56" s="120" t="s">
        <v>78</v>
      </c>
      <c r="AR56" s="121"/>
      <c r="AS56" s="127">
        <v>0</v>
      </c>
      <c r="AT56" s="128">
        <f>ROUND(SUM(AV56:AW56),2)</f>
        <v>0</v>
      </c>
      <c r="AU56" s="129">
        <f>'09 - VRN'!P84</f>
        <v>0</v>
      </c>
      <c r="AV56" s="128">
        <f>'09 - VRN'!J33</f>
        <v>0</v>
      </c>
      <c r="AW56" s="128">
        <f>'09 - VRN'!J34</f>
        <v>0</v>
      </c>
      <c r="AX56" s="128">
        <f>'09 - VRN'!J35</f>
        <v>0</v>
      </c>
      <c r="AY56" s="128">
        <f>'09 - VRN'!J36</f>
        <v>0</v>
      </c>
      <c r="AZ56" s="128">
        <f>'09 - VRN'!F33</f>
        <v>0</v>
      </c>
      <c r="BA56" s="128">
        <f>'09 - VRN'!F34</f>
        <v>0</v>
      </c>
      <c r="BB56" s="128">
        <f>'09 - VRN'!F35</f>
        <v>0</v>
      </c>
      <c r="BC56" s="128">
        <f>'09 - VRN'!F36</f>
        <v>0</v>
      </c>
      <c r="BD56" s="130">
        <f>'09 - VRN'!F37</f>
        <v>0</v>
      </c>
      <c r="BE56" s="7"/>
      <c r="BT56" s="126" t="s">
        <v>79</v>
      </c>
      <c r="BV56" s="126" t="s">
        <v>73</v>
      </c>
      <c r="BW56" s="126" t="s">
        <v>84</v>
      </c>
      <c r="BX56" s="126" t="s">
        <v>5</v>
      </c>
      <c r="CL56" s="126" t="s">
        <v>19</v>
      </c>
      <c r="CM56" s="126" t="s">
        <v>81</v>
      </c>
    </row>
    <row r="57" s="2" customFormat="1" ht="30" customHeight="1">
      <c r="A57" s="4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7"/>
      <c r="AS57" s="41"/>
      <c r="AT57" s="41"/>
      <c r="AU57" s="41"/>
      <c r="AV57" s="41"/>
      <c r="AW57" s="41"/>
      <c r="AX57" s="41"/>
      <c r="AY57" s="41"/>
      <c r="AZ57" s="41"/>
      <c r="BA57" s="41"/>
      <c r="BB57" s="41"/>
      <c r="BC57" s="41"/>
      <c r="BD57" s="41"/>
      <c r="BE57" s="41"/>
    </row>
    <row r="58" s="2" customFormat="1" ht="6.96" customHeight="1">
      <c r="A58" s="41"/>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47"/>
      <c r="AS58" s="41"/>
      <c r="AT58" s="41"/>
      <c r="AU58" s="41"/>
      <c r="AV58" s="41"/>
      <c r="AW58" s="41"/>
      <c r="AX58" s="41"/>
      <c r="AY58" s="41"/>
      <c r="AZ58" s="41"/>
      <c r="BA58" s="41"/>
      <c r="BB58" s="41"/>
      <c r="BC58" s="41"/>
      <c r="BD58" s="41"/>
      <c r="BE58" s="41"/>
    </row>
  </sheetData>
  <sheetProtection sheet="1" formatColumns="0" formatRows="0" objects="1" scenarios="1" spinCount="100000" saltValue="+cmajGZC23GyjepR8tPjjd9K4dT4zxmx6JE9P6QnSDf6KA3LGNrLKqQmAd9Crs/iBbqdG+wPKJlMpGWbuQ9nxQ==" hashValue="+vsC/qhov6HFdPlP+r5SkhRpl6kv6dE30L3tTPWUvqUQ5r4mcIHqKVS3ws7IktZZcRxnjcuyr6lat3zdGGATWA=="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2 - Oprava fasády ve For...'!C2" display="/"/>
    <hyperlink ref="A56" location="'09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80</v>
      </c>
      <c r="AZ2" s="131" t="s">
        <v>85</v>
      </c>
      <c r="BA2" s="131" t="s">
        <v>86</v>
      </c>
      <c r="BB2" s="131" t="s">
        <v>87</v>
      </c>
      <c r="BC2" s="131" t="s">
        <v>88</v>
      </c>
      <c r="BD2" s="131" t="s">
        <v>81</v>
      </c>
    </row>
    <row r="3" s="1" customFormat="1" ht="6.96" customHeight="1">
      <c r="B3" s="132"/>
      <c r="C3" s="133"/>
      <c r="D3" s="133"/>
      <c r="E3" s="133"/>
      <c r="F3" s="133"/>
      <c r="G3" s="133"/>
      <c r="H3" s="133"/>
      <c r="I3" s="133"/>
      <c r="J3" s="133"/>
      <c r="K3" s="133"/>
      <c r="L3" s="23"/>
      <c r="AT3" s="20" t="s">
        <v>81</v>
      </c>
      <c r="AZ3" s="131" t="s">
        <v>89</v>
      </c>
      <c r="BA3" s="131" t="s">
        <v>90</v>
      </c>
      <c r="BB3" s="131" t="s">
        <v>87</v>
      </c>
      <c r="BC3" s="131" t="s">
        <v>91</v>
      </c>
      <c r="BD3" s="131" t="s">
        <v>81</v>
      </c>
    </row>
    <row r="4" s="1" customFormat="1" ht="24.96" customHeight="1">
      <c r="B4" s="23"/>
      <c r="D4" s="134" t="s">
        <v>92</v>
      </c>
      <c r="L4" s="23"/>
      <c r="M4" s="135" t="s">
        <v>10</v>
      </c>
      <c r="AT4" s="20" t="s">
        <v>4</v>
      </c>
      <c r="AZ4" s="131" t="s">
        <v>48</v>
      </c>
      <c r="BA4" s="131" t="s">
        <v>93</v>
      </c>
      <c r="BB4" s="131" t="s">
        <v>94</v>
      </c>
      <c r="BC4" s="131" t="s">
        <v>95</v>
      </c>
      <c r="BD4" s="131" t="s">
        <v>81</v>
      </c>
    </row>
    <row r="5" s="1" customFormat="1" ht="6.96" customHeight="1">
      <c r="B5" s="23"/>
      <c r="L5" s="23"/>
      <c r="AZ5" s="131" t="s">
        <v>96</v>
      </c>
      <c r="BA5" s="131" t="s">
        <v>97</v>
      </c>
      <c r="BB5" s="131" t="s">
        <v>94</v>
      </c>
      <c r="BC5" s="131" t="s">
        <v>98</v>
      </c>
      <c r="BD5" s="131" t="s">
        <v>81</v>
      </c>
    </row>
    <row r="6" s="1" customFormat="1" ht="12" customHeight="1">
      <c r="B6" s="23"/>
      <c r="D6" s="136" t="s">
        <v>16</v>
      </c>
      <c r="L6" s="23"/>
    </row>
    <row r="7" s="1" customFormat="1" ht="16.5" customHeight="1">
      <c r="B7" s="23"/>
      <c r="E7" s="137" t="str">
        <f>'Rekapitulace stavby'!K6</f>
        <v>Oprava fasád č.p.1 Resselovo nám., Chrudim</v>
      </c>
      <c r="F7" s="136"/>
      <c r="G7" s="136"/>
      <c r="H7" s="136"/>
      <c r="L7" s="23"/>
    </row>
    <row r="8" s="2" customFormat="1" ht="12" customHeight="1">
      <c r="A8" s="41"/>
      <c r="B8" s="47"/>
      <c r="C8" s="41"/>
      <c r="D8" s="136" t="s">
        <v>99</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100</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14. 8. 2022</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
        <v>19</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
        <v>31</v>
      </c>
      <c r="F21" s="41"/>
      <c r="G21" s="41"/>
      <c r="H21" s="41"/>
      <c r="I21" s="136" t="s">
        <v>27</v>
      </c>
      <c r="J21" s="140" t="s">
        <v>19</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33</v>
      </c>
      <c r="E23" s="41"/>
      <c r="F23" s="41"/>
      <c r="G23" s="41"/>
      <c r="H23" s="41"/>
      <c r="I23" s="136" t="s">
        <v>26</v>
      </c>
      <c r="J23" s="140" t="s">
        <v>19</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34</v>
      </c>
      <c r="F24" s="41"/>
      <c r="G24" s="41"/>
      <c r="H24" s="41"/>
      <c r="I24" s="136" t="s">
        <v>27</v>
      </c>
      <c r="J24" s="140" t="s">
        <v>19</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35</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37</v>
      </c>
      <c r="E30" s="41"/>
      <c r="F30" s="41"/>
      <c r="G30" s="41"/>
      <c r="H30" s="41"/>
      <c r="I30" s="41"/>
      <c r="J30" s="148">
        <f>ROUND(J99,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39</v>
      </c>
      <c r="G32" s="41"/>
      <c r="H32" s="41"/>
      <c r="I32" s="149" t="s">
        <v>38</v>
      </c>
      <c r="J32" s="149" t="s">
        <v>40</v>
      </c>
      <c r="K32" s="41"/>
      <c r="L32" s="138"/>
      <c r="S32" s="41"/>
      <c r="T32" s="41"/>
      <c r="U32" s="41"/>
      <c r="V32" s="41"/>
      <c r="W32" s="41"/>
      <c r="X32" s="41"/>
      <c r="Y32" s="41"/>
      <c r="Z32" s="41"/>
      <c r="AA32" s="41"/>
      <c r="AB32" s="41"/>
      <c r="AC32" s="41"/>
      <c r="AD32" s="41"/>
      <c r="AE32" s="41"/>
    </row>
    <row r="33" s="2" customFormat="1" ht="14.4" customHeight="1">
      <c r="A33" s="41"/>
      <c r="B33" s="47"/>
      <c r="C33" s="41"/>
      <c r="D33" s="150" t="s">
        <v>41</v>
      </c>
      <c r="E33" s="136" t="s">
        <v>42</v>
      </c>
      <c r="F33" s="151">
        <f>ROUND((SUM(BE99:BE659)),  2)</f>
        <v>0</v>
      </c>
      <c r="G33" s="41"/>
      <c r="H33" s="41"/>
      <c r="I33" s="152">
        <v>0.20999999999999999</v>
      </c>
      <c r="J33" s="151">
        <f>ROUND(((SUM(BE99:BE659))*I33),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43</v>
      </c>
      <c r="F34" s="151">
        <f>ROUND((SUM(BF99:BF659)),  2)</f>
        <v>0</v>
      </c>
      <c r="G34" s="41"/>
      <c r="H34" s="41"/>
      <c r="I34" s="152">
        <v>0.14999999999999999</v>
      </c>
      <c r="J34" s="151">
        <f>ROUND(((SUM(BF99:BF659))*I34),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44</v>
      </c>
      <c r="F35" s="151">
        <f>ROUND((SUM(BG99:BG659)),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45</v>
      </c>
      <c r="F36" s="151">
        <f>ROUND((SUM(BH99:BH659)),  2)</f>
        <v>0</v>
      </c>
      <c r="G36" s="41"/>
      <c r="H36" s="41"/>
      <c r="I36" s="152">
        <v>0.14999999999999999</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46</v>
      </c>
      <c r="F37" s="151">
        <f>ROUND((SUM(BI99:BI659)),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47</v>
      </c>
      <c r="E39" s="155"/>
      <c r="F39" s="155"/>
      <c r="G39" s="156" t="s">
        <v>48</v>
      </c>
      <c r="H39" s="157" t="s">
        <v>49</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Oprava fasád č.p.1 Resselovo nám., Chrudim</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99</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02 - Oprava fasády ve Fortenské ulici</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14. 8. 2022</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Ing. Josef Dvořák</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33</v>
      </c>
      <c r="J55" s="39" t="str">
        <f>E24</f>
        <v>Ing.Jiří Pitra</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102</v>
      </c>
      <c r="D57" s="166"/>
      <c r="E57" s="166"/>
      <c r="F57" s="166"/>
      <c r="G57" s="166"/>
      <c r="H57" s="166"/>
      <c r="I57" s="166"/>
      <c r="J57" s="167" t="s">
        <v>103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69</v>
      </c>
      <c r="D59" s="43"/>
      <c r="E59" s="43"/>
      <c r="F59" s="43"/>
      <c r="G59" s="43"/>
      <c r="H59" s="43"/>
      <c r="I59" s="43"/>
      <c r="J59" s="105">
        <f>J99</f>
        <v>0</v>
      </c>
      <c r="K59" s="43"/>
      <c r="L59" s="138"/>
      <c r="S59" s="41"/>
      <c r="T59" s="41"/>
      <c r="U59" s="41"/>
      <c r="V59" s="41"/>
      <c r="W59" s="41"/>
      <c r="X59" s="41"/>
      <c r="Y59" s="41"/>
      <c r="Z59" s="41"/>
      <c r="AA59" s="41"/>
      <c r="AB59" s="41"/>
      <c r="AC59" s="41"/>
      <c r="AD59" s="41"/>
      <c r="AE59" s="41"/>
      <c r="AU59" s="20" t="s">
        <v>104</v>
      </c>
    </row>
    <row r="60" s="9" customFormat="1" ht="24.96" customHeight="1">
      <c r="A60" s="9"/>
      <c r="B60" s="169"/>
      <c r="C60" s="170"/>
      <c r="D60" s="171" t="s">
        <v>105</v>
      </c>
      <c r="E60" s="172"/>
      <c r="F60" s="172"/>
      <c r="G60" s="172"/>
      <c r="H60" s="172"/>
      <c r="I60" s="172"/>
      <c r="J60" s="173">
        <f>J100</f>
        <v>0</v>
      </c>
      <c r="K60" s="170"/>
      <c r="L60" s="174"/>
      <c r="S60" s="9"/>
      <c r="T60" s="9"/>
      <c r="U60" s="9"/>
      <c r="V60" s="9"/>
      <c r="W60" s="9"/>
      <c r="X60" s="9"/>
      <c r="Y60" s="9"/>
      <c r="Z60" s="9"/>
      <c r="AA60" s="9"/>
      <c r="AB60" s="9"/>
      <c r="AC60" s="9"/>
      <c r="AD60" s="9"/>
      <c r="AE60" s="9"/>
    </row>
    <row r="61" s="10" customFormat="1" ht="19.92" customHeight="1">
      <c r="A61" s="10"/>
      <c r="B61" s="175"/>
      <c r="C61" s="176"/>
      <c r="D61" s="177" t="s">
        <v>106</v>
      </c>
      <c r="E61" s="178"/>
      <c r="F61" s="178"/>
      <c r="G61" s="178"/>
      <c r="H61" s="178"/>
      <c r="I61" s="178"/>
      <c r="J61" s="179">
        <f>J101</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107</v>
      </c>
      <c r="E62" s="178"/>
      <c r="F62" s="178"/>
      <c r="G62" s="178"/>
      <c r="H62" s="178"/>
      <c r="I62" s="178"/>
      <c r="J62" s="179">
        <f>J136</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108</v>
      </c>
      <c r="E63" s="178"/>
      <c r="F63" s="178"/>
      <c r="G63" s="178"/>
      <c r="H63" s="178"/>
      <c r="I63" s="178"/>
      <c r="J63" s="179">
        <f>J162</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109</v>
      </c>
      <c r="E64" s="178"/>
      <c r="F64" s="178"/>
      <c r="G64" s="178"/>
      <c r="H64" s="178"/>
      <c r="I64" s="178"/>
      <c r="J64" s="179">
        <f>J169</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110</v>
      </c>
      <c r="E65" s="178"/>
      <c r="F65" s="178"/>
      <c r="G65" s="178"/>
      <c r="H65" s="178"/>
      <c r="I65" s="178"/>
      <c r="J65" s="179">
        <f>J180</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111</v>
      </c>
      <c r="E66" s="178"/>
      <c r="F66" s="178"/>
      <c r="G66" s="178"/>
      <c r="H66" s="178"/>
      <c r="I66" s="178"/>
      <c r="J66" s="179">
        <f>J309</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112</v>
      </c>
      <c r="E67" s="178"/>
      <c r="F67" s="178"/>
      <c r="G67" s="178"/>
      <c r="H67" s="178"/>
      <c r="I67" s="178"/>
      <c r="J67" s="179">
        <f>J413</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113</v>
      </c>
      <c r="E68" s="178"/>
      <c r="F68" s="178"/>
      <c r="G68" s="178"/>
      <c r="H68" s="178"/>
      <c r="I68" s="178"/>
      <c r="J68" s="179">
        <f>J446</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114</v>
      </c>
      <c r="E69" s="178"/>
      <c r="F69" s="178"/>
      <c r="G69" s="178"/>
      <c r="H69" s="178"/>
      <c r="I69" s="178"/>
      <c r="J69" s="179">
        <f>J482</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115</v>
      </c>
      <c r="E70" s="178"/>
      <c r="F70" s="178"/>
      <c r="G70" s="178"/>
      <c r="H70" s="178"/>
      <c r="I70" s="178"/>
      <c r="J70" s="179">
        <f>J523</f>
        <v>0</v>
      </c>
      <c r="K70" s="176"/>
      <c r="L70" s="180"/>
      <c r="S70" s="10"/>
      <c r="T70" s="10"/>
      <c r="U70" s="10"/>
      <c r="V70" s="10"/>
      <c r="W70" s="10"/>
      <c r="X70" s="10"/>
      <c r="Y70" s="10"/>
      <c r="Z70" s="10"/>
      <c r="AA70" s="10"/>
      <c r="AB70" s="10"/>
      <c r="AC70" s="10"/>
      <c r="AD70" s="10"/>
      <c r="AE70" s="10"/>
    </row>
    <row r="71" s="10" customFormat="1" ht="19.92" customHeight="1">
      <c r="A71" s="10"/>
      <c r="B71" s="175"/>
      <c r="C71" s="176"/>
      <c r="D71" s="177" t="s">
        <v>116</v>
      </c>
      <c r="E71" s="178"/>
      <c r="F71" s="178"/>
      <c r="G71" s="178"/>
      <c r="H71" s="178"/>
      <c r="I71" s="178"/>
      <c r="J71" s="179">
        <f>J537</f>
        <v>0</v>
      </c>
      <c r="K71" s="176"/>
      <c r="L71" s="180"/>
      <c r="S71" s="10"/>
      <c r="T71" s="10"/>
      <c r="U71" s="10"/>
      <c r="V71" s="10"/>
      <c r="W71" s="10"/>
      <c r="X71" s="10"/>
      <c r="Y71" s="10"/>
      <c r="Z71" s="10"/>
      <c r="AA71" s="10"/>
      <c r="AB71" s="10"/>
      <c r="AC71" s="10"/>
      <c r="AD71" s="10"/>
      <c r="AE71" s="10"/>
    </row>
    <row r="72" s="9" customFormat="1" ht="24.96" customHeight="1">
      <c r="A72" s="9"/>
      <c r="B72" s="169"/>
      <c r="C72" s="170"/>
      <c r="D72" s="171" t="s">
        <v>117</v>
      </c>
      <c r="E72" s="172"/>
      <c r="F72" s="172"/>
      <c r="G72" s="172"/>
      <c r="H72" s="172"/>
      <c r="I72" s="172"/>
      <c r="J72" s="173">
        <f>J540</f>
        <v>0</v>
      </c>
      <c r="K72" s="170"/>
      <c r="L72" s="174"/>
      <c r="S72" s="9"/>
      <c r="T72" s="9"/>
      <c r="U72" s="9"/>
      <c r="V72" s="9"/>
      <c r="W72" s="9"/>
      <c r="X72" s="9"/>
      <c r="Y72" s="9"/>
      <c r="Z72" s="9"/>
      <c r="AA72" s="9"/>
      <c r="AB72" s="9"/>
      <c r="AC72" s="9"/>
      <c r="AD72" s="9"/>
      <c r="AE72" s="9"/>
    </row>
    <row r="73" s="10" customFormat="1" ht="19.92" customHeight="1">
      <c r="A73" s="10"/>
      <c r="B73" s="175"/>
      <c r="C73" s="176"/>
      <c r="D73" s="177" t="s">
        <v>118</v>
      </c>
      <c r="E73" s="178"/>
      <c r="F73" s="178"/>
      <c r="G73" s="178"/>
      <c r="H73" s="178"/>
      <c r="I73" s="178"/>
      <c r="J73" s="179">
        <f>J541</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119</v>
      </c>
      <c r="E74" s="178"/>
      <c r="F74" s="178"/>
      <c r="G74" s="178"/>
      <c r="H74" s="178"/>
      <c r="I74" s="178"/>
      <c r="J74" s="179">
        <f>J547</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120</v>
      </c>
      <c r="E75" s="178"/>
      <c r="F75" s="178"/>
      <c r="G75" s="178"/>
      <c r="H75" s="178"/>
      <c r="I75" s="178"/>
      <c r="J75" s="179">
        <f>J585</f>
        <v>0</v>
      </c>
      <c r="K75" s="176"/>
      <c r="L75" s="180"/>
      <c r="S75" s="10"/>
      <c r="T75" s="10"/>
      <c r="U75" s="10"/>
      <c r="V75" s="10"/>
      <c r="W75" s="10"/>
      <c r="X75" s="10"/>
      <c r="Y75" s="10"/>
      <c r="Z75" s="10"/>
      <c r="AA75" s="10"/>
      <c r="AB75" s="10"/>
      <c r="AC75" s="10"/>
      <c r="AD75" s="10"/>
      <c r="AE75" s="10"/>
    </row>
    <row r="76" s="10" customFormat="1" ht="19.92" customHeight="1">
      <c r="A76" s="10"/>
      <c r="B76" s="175"/>
      <c r="C76" s="176"/>
      <c r="D76" s="177" t="s">
        <v>121</v>
      </c>
      <c r="E76" s="178"/>
      <c r="F76" s="178"/>
      <c r="G76" s="178"/>
      <c r="H76" s="178"/>
      <c r="I76" s="178"/>
      <c r="J76" s="179">
        <f>J590</f>
        <v>0</v>
      </c>
      <c r="K76" s="176"/>
      <c r="L76" s="180"/>
      <c r="S76" s="10"/>
      <c r="T76" s="10"/>
      <c r="U76" s="10"/>
      <c r="V76" s="10"/>
      <c r="W76" s="10"/>
      <c r="X76" s="10"/>
      <c r="Y76" s="10"/>
      <c r="Z76" s="10"/>
      <c r="AA76" s="10"/>
      <c r="AB76" s="10"/>
      <c r="AC76" s="10"/>
      <c r="AD76" s="10"/>
      <c r="AE76" s="10"/>
    </row>
    <row r="77" s="10" customFormat="1" ht="19.92" customHeight="1">
      <c r="A77" s="10"/>
      <c r="B77" s="175"/>
      <c r="C77" s="176"/>
      <c r="D77" s="177" t="s">
        <v>122</v>
      </c>
      <c r="E77" s="178"/>
      <c r="F77" s="178"/>
      <c r="G77" s="178"/>
      <c r="H77" s="178"/>
      <c r="I77" s="178"/>
      <c r="J77" s="179">
        <f>J606</f>
        <v>0</v>
      </c>
      <c r="K77" s="176"/>
      <c r="L77" s="180"/>
      <c r="S77" s="10"/>
      <c r="T77" s="10"/>
      <c r="U77" s="10"/>
      <c r="V77" s="10"/>
      <c r="W77" s="10"/>
      <c r="X77" s="10"/>
      <c r="Y77" s="10"/>
      <c r="Z77" s="10"/>
      <c r="AA77" s="10"/>
      <c r="AB77" s="10"/>
      <c r="AC77" s="10"/>
      <c r="AD77" s="10"/>
      <c r="AE77" s="10"/>
    </row>
    <row r="78" s="10" customFormat="1" ht="19.92" customHeight="1">
      <c r="A78" s="10"/>
      <c r="B78" s="175"/>
      <c r="C78" s="176"/>
      <c r="D78" s="177" t="s">
        <v>123</v>
      </c>
      <c r="E78" s="178"/>
      <c r="F78" s="178"/>
      <c r="G78" s="178"/>
      <c r="H78" s="178"/>
      <c r="I78" s="178"/>
      <c r="J78" s="179">
        <f>J616</f>
        <v>0</v>
      </c>
      <c r="K78" s="176"/>
      <c r="L78" s="180"/>
      <c r="S78" s="10"/>
      <c r="T78" s="10"/>
      <c r="U78" s="10"/>
      <c r="V78" s="10"/>
      <c r="W78" s="10"/>
      <c r="X78" s="10"/>
      <c r="Y78" s="10"/>
      <c r="Z78" s="10"/>
      <c r="AA78" s="10"/>
      <c r="AB78" s="10"/>
      <c r="AC78" s="10"/>
      <c r="AD78" s="10"/>
      <c r="AE78" s="10"/>
    </row>
    <row r="79" s="10" customFormat="1" ht="19.92" customHeight="1">
      <c r="A79" s="10"/>
      <c r="B79" s="175"/>
      <c r="C79" s="176"/>
      <c r="D79" s="177" t="s">
        <v>124</v>
      </c>
      <c r="E79" s="178"/>
      <c r="F79" s="178"/>
      <c r="G79" s="178"/>
      <c r="H79" s="178"/>
      <c r="I79" s="178"/>
      <c r="J79" s="179">
        <f>J655</f>
        <v>0</v>
      </c>
      <c r="K79" s="176"/>
      <c r="L79" s="18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38"/>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38"/>
      <c r="S85" s="41"/>
      <c r="T85" s="41"/>
      <c r="U85" s="41"/>
      <c r="V85" s="41"/>
      <c r="W85" s="41"/>
      <c r="X85" s="41"/>
      <c r="Y85" s="41"/>
      <c r="Z85" s="41"/>
      <c r="AA85" s="41"/>
      <c r="AB85" s="41"/>
      <c r="AC85" s="41"/>
      <c r="AD85" s="41"/>
      <c r="AE85" s="41"/>
    </row>
    <row r="86" s="2" customFormat="1" ht="24.96" customHeight="1">
      <c r="A86" s="41"/>
      <c r="B86" s="42"/>
      <c r="C86" s="26" t="s">
        <v>125</v>
      </c>
      <c r="D86" s="43"/>
      <c r="E86" s="43"/>
      <c r="F86" s="43"/>
      <c r="G86" s="43"/>
      <c r="H86" s="43"/>
      <c r="I86" s="43"/>
      <c r="J86" s="43"/>
      <c r="K86" s="43"/>
      <c r="L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8"/>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38"/>
      <c r="S88" s="41"/>
      <c r="T88" s="41"/>
      <c r="U88" s="41"/>
      <c r="V88" s="41"/>
      <c r="W88" s="41"/>
      <c r="X88" s="41"/>
      <c r="Y88" s="41"/>
      <c r="Z88" s="41"/>
      <c r="AA88" s="41"/>
      <c r="AB88" s="41"/>
      <c r="AC88" s="41"/>
      <c r="AD88" s="41"/>
      <c r="AE88" s="41"/>
    </row>
    <row r="89" s="2" customFormat="1" ht="16.5" customHeight="1">
      <c r="A89" s="41"/>
      <c r="B89" s="42"/>
      <c r="C89" s="43"/>
      <c r="D89" s="43"/>
      <c r="E89" s="164" t="str">
        <f>E7</f>
        <v>Oprava fasád č.p.1 Resselovo nám., Chrudim</v>
      </c>
      <c r="F89" s="35"/>
      <c r="G89" s="35"/>
      <c r="H89" s="35"/>
      <c r="I89" s="43"/>
      <c r="J89" s="43"/>
      <c r="K89" s="43"/>
      <c r="L89" s="138"/>
      <c r="S89" s="41"/>
      <c r="T89" s="41"/>
      <c r="U89" s="41"/>
      <c r="V89" s="41"/>
      <c r="W89" s="41"/>
      <c r="X89" s="41"/>
      <c r="Y89" s="41"/>
      <c r="Z89" s="41"/>
      <c r="AA89" s="41"/>
      <c r="AB89" s="41"/>
      <c r="AC89" s="41"/>
      <c r="AD89" s="41"/>
      <c r="AE89" s="41"/>
    </row>
    <row r="90" s="2" customFormat="1" ht="12" customHeight="1">
      <c r="A90" s="41"/>
      <c r="B90" s="42"/>
      <c r="C90" s="35" t="s">
        <v>99</v>
      </c>
      <c r="D90" s="43"/>
      <c r="E90" s="43"/>
      <c r="F90" s="43"/>
      <c r="G90" s="43"/>
      <c r="H90" s="43"/>
      <c r="I90" s="43"/>
      <c r="J90" s="43"/>
      <c r="K90" s="43"/>
      <c r="L90" s="138"/>
      <c r="S90" s="41"/>
      <c r="T90" s="41"/>
      <c r="U90" s="41"/>
      <c r="V90" s="41"/>
      <c r="W90" s="41"/>
      <c r="X90" s="41"/>
      <c r="Y90" s="41"/>
      <c r="Z90" s="41"/>
      <c r="AA90" s="41"/>
      <c r="AB90" s="41"/>
      <c r="AC90" s="41"/>
      <c r="AD90" s="41"/>
      <c r="AE90" s="41"/>
    </row>
    <row r="91" s="2" customFormat="1" ht="16.5" customHeight="1">
      <c r="A91" s="41"/>
      <c r="B91" s="42"/>
      <c r="C91" s="43"/>
      <c r="D91" s="43"/>
      <c r="E91" s="72" t="str">
        <f>E9</f>
        <v>02 - Oprava fasády ve Fortenské ulici</v>
      </c>
      <c r="F91" s="43"/>
      <c r="G91" s="43"/>
      <c r="H91" s="43"/>
      <c r="I91" s="43"/>
      <c r="J91" s="43"/>
      <c r="K91" s="43"/>
      <c r="L91" s="13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38"/>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F12</f>
        <v xml:space="preserve"> </v>
      </c>
      <c r="G93" s="43"/>
      <c r="H93" s="43"/>
      <c r="I93" s="35" t="s">
        <v>23</v>
      </c>
      <c r="J93" s="75" t="str">
        <f>IF(J12="","",J12)</f>
        <v>14. 8. 2022</v>
      </c>
      <c r="K93" s="43"/>
      <c r="L93" s="13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38"/>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E15</f>
        <v xml:space="preserve"> </v>
      </c>
      <c r="G95" s="43"/>
      <c r="H95" s="43"/>
      <c r="I95" s="35" t="s">
        <v>30</v>
      </c>
      <c r="J95" s="39" t="str">
        <f>E21</f>
        <v>Ing. Josef Dvořák</v>
      </c>
      <c r="K95" s="43"/>
      <c r="L95" s="138"/>
      <c r="S95" s="41"/>
      <c r="T95" s="41"/>
      <c r="U95" s="41"/>
      <c r="V95" s="41"/>
      <c r="W95" s="41"/>
      <c r="X95" s="41"/>
      <c r="Y95" s="41"/>
      <c r="Z95" s="41"/>
      <c r="AA95" s="41"/>
      <c r="AB95" s="41"/>
      <c r="AC95" s="41"/>
      <c r="AD95" s="41"/>
      <c r="AE95" s="41"/>
    </row>
    <row r="96" s="2" customFormat="1" ht="15.15" customHeight="1">
      <c r="A96" s="41"/>
      <c r="B96" s="42"/>
      <c r="C96" s="35" t="s">
        <v>28</v>
      </c>
      <c r="D96" s="43"/>
      <c r="E96" s="43"/>
      <c r="F96" s="30" t="str">
        <f>IF(E18="","",E18)</f>
        <v>Vyplň údaj</v>
      </c>
      <c r="G96" s="43"/>
      <c r="H96" s="43"/>
      <c r="I96" s="35" t="s">
        <v>33</v>
      </c>
      <c r="J96" s="39" t="str">
        <f>E24</f>
        <v>Ing.Jiří Pitra</v>
      </c>
      <c r="K96" s="43"/>
      <c r="L96" s="138"/>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38"/>
      <c r="S97" s="41"/>
      <c r="T97" s="41"/>
      <c r="U97" s="41"/>
      <c r="V97" s="41"/>
      <c r="W97" s="41"/>
      <c r="X97" s="41"/>
      <c r="Y97" s="41"/>
      <c r="Z97" s="41"/>
      <c r="AA97" s="41"/>
      <c r="AB97" s="41"/>
      <c r="AC97" s="41"/>
      <c r="AD97" s="41"/>
      <c r="AE97" s="41"/>
    </row>
    <row r="98" s="11" customFormat="1" ht="29.28" customHeight="1">
      <c r="A98" s="181"/>
      <c r="B98" s="182"/>
      <c r="C98" s="183" t="s">
        <v>126</v>
      </c>
      <c r="D98" s="184" t="s">
        <v>56</v>
      </c>
      <c r="E98" s="184" t="s">
        <v>52</v>
      </c>
      <c r="F98" s="184" t="s">
        <v>53</v>
      </c>
      <c r="G98" s="184" t="s">
        <v>127</v>
      </c>
      <c r="H98" s="184" t="s">
        <v>128</v>
      </c>
      <c r="I98" s="184" t="s">
        <v>129</v>
      </c>
      <c r="J98" s="184" t="s">
        <v>103</v>
      </c>
      <c r="K98" s="185" t="s">
        <v>130</v>
      </c>
      <c r="L98" s="186"/>
      <c r="M98" s="95" t="s">
        <v>19</v>
      </c>
      <c r="N98" s="96" t="s">
        <v>41</v>
      </c>
      <c r="O98" s="96" t="s">
        <v>131</v>
      </c>
      <c r="P98" s="96" t="s">
        <v>132</v>
      </c>
      <c r="Q98" s="96" t="s">
        <v>133</v>
      </c>
      <c r="R98" s="96" t="s">
        <v>134</v>
      </c>
      <c r="S98" s="96" t="s">
        <v>135</v>
      </c>
      <c r="T98" s="97" t="s">
        <v>136</v>
      </c>
      <c r="U98" s="181"/>
      <c r="V98" s="181"/>
      <c r="W98" s="181"/>
      <c r="X98" s="181"/>
      <c r="Y98" s="181"/>
      <c r="Z98" s="181"/>
      <c r="AA98" s="181"/>
      <c r="AB98" s="181"/>
      <c r="AC98" s="181"/>
      <c r="AD98" s="181"/>
      <c r="AE98" s="181"/>
    </row>
    <row r="99" s="2" customFormat="1" ht="22.8" customHeight="1">
      <c r="A99" s="41"/>
      <c r="B99" s="42"/>
      <c r="C99" s="102" t="s">
        <v>137</v>
      </c>
      <c r="D99" s="43"/>
      <c r="E99" s="43"/>
      <c r="F99" s="43"/>
      <c r="G99" s="43"/>
      <c r="H99" s="43"/>
      <c r="I99" s="43"/>
      <c r="J99" s="187">
        <f>BK99</f>
        <v>0</v>
      </c>
      <c r="K99" s="43"/>
      <c r="L99" s="47"/>
      <c r="M99" s="98"/>
      <c r="N99" s="188"/>
      <c r="O99" s="99"/>
      <c r="P99" s="189">
        <f>P100+P540</f>
        <v>0</v>
      </c>
      <c r="Q99" s="99"/>
      <c r="R99" s="189">
        <f>R100+R540</f>
        <v>27.80288389</v>
      </c>
      <c r="S99" s="99"/>
      <c r="T99" s="190">
        <f>T100+T540</f>
        <v>6.0486229999999992</v>
      </c>
      <c r="U99" s="41"/>
      <c r="V99" s="41"/>
      <c r="W99" s="41"/>
      <c r="X99" s="41"/>
      <c r="Y99" s="41"/>
      <c r="Z99" s="41"/>
      <c r="AA99" s="41"/>
      <c r="AB99" s="41"/>
      <c r="AC99" s="41"/>
      <c r="AD99" s="41"/>
      <c r="AE99" s="41"/>
      <c r="AT99" s="20" t="s">
        <v>70</v>
      </c>
      <c r="AU99" s="20" t="s">
        <v>104</v>
      </c>
      <c r="BK99" s="191">
        <f>BK100+BK540</f>
        <v>0</v>
      </c>
    </row>
    <row r="100" s="12" customFormat="1" ht="25.92" customHeight="1">
      <c r="A100" s="12"/>
      <c r="B100" s="192"/>
      <c r="C100" s="193"/>
      <c r="D100" s="194" t="s">
        <v>70</v>
      </c>
      <c r="E100" s="195" t="s">
        <v>138</v>
      </c>
      <c r="F100" s="195" t="s">
        <v>139</v>
      </c>
      <c r="G100" s="193"/>
      <c r="H100" s="193"/>
      <c r="I100" s="196"/>
      <c r="J100" s="197">
        <f>BK100</f>
        <v>0</v>
      </c>
      <c r="K100" s="193"/>
      <c r="L100" s="198"/>
      <c r="M100" s="199"/>
      <c r="N100" s="200"/>
      <c r="O100" s="200"/>
      <c r="P100" s="201">
        <f>P101+P136+P162+P169+P180+P309+P413+P446+P482+P523+P537</f>
        <v>0</v>
      </c>
      <c r="Q100" s="200"/>
      <c r="R100" s="201">
        <f>R101+R136+R162+R169+R180+R309+R413+R446+R482+R523+R537</f>
        <v>27.235537140000002</v>
      </c>
      <c r="S100" s="200"/>
      <c r="T100" s="202">
        <f>T101+T136+T162+T169+T180+T309+T413+T446+T482+T523+T537</f>
        <v>5.9655539999999991</v>
      </c>
      <c r="U100" s="12"/>
      <c r="V100" s="12"/>
      <c r="W100" s="12"/>
      <c r="X100" s="12"/>
      <c r="Y100" s="12"/>
      <c r="Z100" s="12"/>
      <c r="AA100" s="12"/>
      <c r="AB100" s="12"/>
      <c r="AC100" s="12"/>
      <c r="AD100" s="12"/>
      <c r="AE100" s="12"/>
      <c r="AR100" s="203" t="s">
        <v>79</v>
      </c>
      <c r="AT100" s="204" t="s">
        <v>70</v>
      </c>
      <c r="AU100" s="204" t="s">
        <v>71</v>
      </c>
      <c r="AY100" s="203" t="s">
        <v>140</v>
      </c>
      <c r="BK100" s="205">
        <f>BK101+BK136+BK162+BK169+BK180+BK309+BK413+BK446+BK482+BK523+BK537</f>
        <v>0</v>
      </c>
    </row>
    <row r="101" s="12" customFormat="1" ht="22.8" customHeight="1">
      <c r="A101" s="12"/>
      <c r="B101" s="192"/>
      <c r="C101" s="193"/>
      <c r="D101" s="194" t="s">
        <v>70</v>
      </c>
      <c r="E101" s="206" t="s">
        <v>79</v>
      </c>
      <c r="F101" s="206" t="s">
        <v>141</v>
      </c>
      <c r="G101" s="193"/>
      <c r="H101" s="193"/>
      <c r="I101" s="196"/>
      <c r="J101" s="207">
        <f>BK101</f>
        <v>0</v>
      </c>
      <c r="K101" s="193"/>
      <c r="L101" s="198"/>
      <c r="M101" s="199"/>
      <c r="N101" s="200"/>
      <c r="O101" s="200"/>
      <c r="P101" s="201">
        <f>SUM(P102:P135)</f>
        <v>0</v>
      </c>
      <c r="Q101" s="200"/>
      <c r="R101" s="201">
        <f>SUM(R102:R135)</f>
        <v>0</v>
      </c>
      <c r="S101" s="200"/>
      <c r="T101" s="202">
        <f>SUM(T102:T135)</f>
        <v>0</v>
      </c>
      <c r="U101" s="12"/>
      <c r="V101" s="12"/>
      <c r="W101" s="12"/>
      <c r="X101" s="12"/>
      <c r="Y101" s="12"/>
      <c r="Z101" s="12"/>
      <c r="AA101" s="12"/>
      <c r="AB101" s="12"/>
      <c r="AC101" s="12"/>
      <c r="AD101" s="12"/>
      <c r="AE101" s="12"/>
      <c r="AR101" s="203" t="s">
        <v>79</v>
      </c>
      <c r="AT101" s="204" t="s">
        <v>70</v>
      </c>
      <c r="AU101" s="204" t="s">
        <v>79</v>
      </c>
      <c r="AY101" s="203" t="s">
        <v>140</v>
      </c>
      <c r="BK101" s="205">
        <f>SUM(BK102:BK135)</f>
        <v>0</v>
      </c>
    </row>
    <row r="102" s="2" customFormat="1" ht="44.25" customHeight="1">
      <c r="A102" s="41"/>
      <c r="B102" s="42"/>
      <c r="C102" s="208" t="s">
        <v>79</v>
      </c>
      <c r="D102" s="208" t="s">
        <v>142</v>
      </c>
      <c r="E102" s="209" t="s">
        <v>143</v>
      </c>
      <c r="F102" s="210" t="s">
        <v>144</v>
      </c>
      <c r="G102" s="211" t="s">
        <v>94</v>
      </c>
      <c r="H102" s="212">
        <v>7.218</v>
      </c>
      <c r="I102" s="213"/>
      <c r="J102" s="214">
        <f>ROUND(I102*H102,2)</f>
        <v>0</v>
      </c>
      <c r="K102" s="210" t="s">
        <v>145</v>
      </c>
      <c r="L102" s="47"/>
      <c r="M102" s="215" t="s">
        <v>19</v>
      </c>
      <c r="N102" s="216" t="s">
        <v>42</v>
      </c>
      <c r="O102" s="87"/>
      <c r="P102" s="217">
        <f>O102*H102</f>
        <v>0</v>
      </c>
      <c r="Q102" s="217">
        <v>0</v>
      </c>
      <c r="R102" s="217">
        <f>Q102*H102</f>
        <v>0</v>
      </c>
      <c r="S102" s="217">
        <v>0</v>
      </c>
      <c r="T102" s="218">
        <f>S102*H102</f>
        <v>0</v>
      </c>
      <c r="U102" s="41"/>
      <c r="V102" s="41"/>
      <c r="W102" s="41"/>
      <c r="X102" s="41"/>
      <c r="Y102" s="41"/>
      <c r="Z102" s="41"/>
      <c r="AA102" s="41"/>
      <c r="AB102" s="41"/>
      <c r="AC102" s="41"/>
      <c r="AD102" s="41"/>
      <c r="AE102" s="41"/>
      <c r="AR102" s="219" t="s">
        <v>146</v>
      </c>
      <c r="AT102" s="219" t="s">
        <v>142</v>
      </c>
      <c r="AU102" s="219" t="s">
        <v>81</v>
      </c>
      <c r="AY102" s="20" t="s">
        <v>140</v>
      </c>
      <c r="BE102" s="220">
        <f>IF(N102="základní",J102,0)</f>
        <v>0</v>
      </c>
      <c r="BF102" s="220">
        <f>IF(N102="snížená",J102,0)</f>
        <v>0</v>
      </c>
      <c r="BG102" s="220">
        <f>IF(N102="zákl. přenesená",J102,0)</f>
        <v>0</v>
      </c>
      <c r="BH102" s="220">
        <f>IF(N102="sníž. přenesená",J102,0)</f>
        <v>0</v>
      </c>
      <c r="BI102" s="220">
        <f>IF(N102="nulová",J102,0)</f>
        <v>0</v>
      </c>
      <c r="BJ102" s="20" t="s">
        <v>79</v>
      </c>
      <c r="BK102" s="220">
        <f>ROUND(I102*H102,2)</f>
        <v>0</v>
      </c>
      <c r="BL102" s="20" t="s">
        <v>146</v>
      </c>
      <c r="BM102" s="219" t="s">
        <v>147</v>
      </c>
    </row>
    <row r="103" s="2" customFormat="1">
      <c r="A103" s="41"/>
      <c r="B103" s="42"/>
      <c r="C103" s="43"/>
      <c r="D103" s="221" t="s">
        <v>148</v>
      </c>
      <c r="E103" s="43"/>
      <c r="F103" s="222" t="s">
        <v>149</v>
      </c>
      <c r="G103" s="43"/>
      <c r="H103" s="43"/>
      <c r="I103" s="223"/>
      <c r="J103" s="43"/>
      <c r="K103" s="43"/>
      <c r="L103" s="47"/>
      <c r="M103" s="224"/>
      <c r="N103" s="225"/>
      <c r="O103" s="87"/>
      <c r="P103" s="87"/>
      <c r="Q103" s="87"/>
      <c r="R103" s="87"/>
      <c r="S103" s="87"/>
      <c r="T103" s="88"/>
      <c r="U103" s="41"/>
      <c r="V103" s="41"/>
      <c r="W103" s="41"/>
      <c r="X103" s="41"/>
      <c r="Y103" s="41"/>
      <c r="Z103" s="41"/>
      <c r="AA103" s="41"/>
      <c r="AB103" s="41"/>
      <c r="AC103" s="41"/>
      <c r="AD103" s="41"/>
      <c r="AE103" s="41"/>
      <c r="AT103" s="20" t="s">
        <v>148</v>
      </c>
      <c r="AU103" s="20" t="s">
        <v>81</v>
      </c>
    </row>
    <row r="104" s="13" customFormat="1">
      <c r="A104" s="13"/>
      <c r="B104" s="226"/>
      <c r="C104" s="227"/>
      <c r="D104" s="228" t="s">
        <v>150</v>
      </c>
      <c r="E104" s="229" t="s">
        <v>19</v>
      </c>
      <c r="F104" s="230" t="s">
        <v>151</v>
      </c>
      <c r="G104" s="227"/>
      <c r="H104" s="229" t="s">
        <v>19</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150</v>
      </c>
      <c r="AU104" s="236" t="s">
        <v>81</v>
      </c>
      <c r="AV104" s="13" t="s">
        <v>79</v>
      </c>
      <c r="AW104" s="13" t="s">
        <v>32</v>
      </c>
      <c r="AX104" s="13" t="s">
        <v>71</v>
      </c>
      <c r="AY104" s="236" t="s">
        <v>140</v>
      </c>
    </row>
    <row r="105" s="14" customFormat="1">
      <c r="A105" s="14"/>
      <c r="B105" s="237"/>
      <c r="C105" s="238"/>
      <c r="D105" s="228" t="s">
        <v>150</v>
      </c>
      <c r="E105" s="239" t="s">
        <v>19</v>
      </c>
      <c r="F105" s="240" t="s">
        <v>152</v>
      </c>
      <c r="G105" s="238"/>
      <c r="H105" s="241">
        <v>7.1459999999999999</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150</v>
      </c>
      <c r="AU105" s="247" t="s">
        <v>81</v>
      </c>
      <c r="AV105" s="14" t="s">
        <v>81</v>
      </c>
      <c r="AW105" s="14" t="s">
        <v>32</v>
      </c>
      <c r="AX105" s="14" t="s">
        <v>71</v>
      </c>
      <c r="AY105" s="247" t="s">
        <v>140</v>
      </c>
    </row>
    <row r="106" s="14" customFormat="1">
      <c r="A106" s="14"/>
      <c r="B106" s="237"/>
      <c r="C106" s="238"/>
      <c r="D106" s="228" t="s">
        <v>150</v>
      </c>
      <c r="E106" s="239" t="s">
        <v>19</v>
      </c>
      <c r="F106" s="240" t="s">
        <v>153</v>
      </c>
      <c r="G106" s="238"/>
      <c r="H106" s="241">
        <v>0.071999999999999995</v>
      </c>
      <c r="I106" s="242"/>
      <c r="J106" s="238"/>
      <c r="K106" s="238"/>
      <c r="L106" s="243"/>
      <c r="M106" s="244"/>
      <c r="N106" s="245"/>
      <c r="O106" s="245"/>
      <c r="P106" s="245"/>
      <c r="Q106" s="245"/>
      <c r="R106" s="245"/>
      <c r="S106" s="245"/>
      <c r="T106" s="246"/>
      <c r="U106" s="14"/>
      <c r="V106" s="14"/>
      <c r="W106" s="14"/>
      <c r="X106" s="14"/>
      <c r="Y106" s="14"/>
      <c r="Z106" s="14"/>
      <c r="AA106" s="14"/>
      <c r="AB106" s="14"/>
      <c r="AC106" s="14"/>
      <c r="AD106" s="14"/>
      <c r="AE106" s="14"/>
      <c r="AT106" s="247" t="s">
        <v>150</v>
      </c>
      <c r="AU106" s="247" t="s">
        <v>81</v>
      </c>
      <c r="AV106" s="14" t="s">
        <v>81</v>
      </c>
      <c r="AW106" s="14" t="s">
        <v>32</v>
      </c>
      <c r="AX106" s="14" t="s">
        <v>71</v>
      </c>
      <c r="AY106" s="247" t="s">
        <v>140</v>
      </c>
    </row>
    <row r="107" s="15" customFormat="1">
      <c r="A107" s="15"/>
      <c r="B107" s="248"/>
      <c r="C107" s="249"/>
      <c r="D107" s="228" t="s">
        <v>150</v>
      </c>
      <c r="E107" s="250" t="s">
        <v>48</v>
      </c>
      <c r="F107" s="251" t="s">
        <v>154</v>
      </c>
      <c r="G107" s="249"/>
      <c r="H107" s="252">
        <v>7.218</v>
      </c>
      <c r="I107" s="253"/>
      <c r="J107" s="249"/>
      <c r="K107" s="249"/>
      <c r="L107" s="254"/>
      <c r="M107" s="255"/>
      <c r="N107" s="256"/>
      <c r="O107" s="256"/>
      <c r="P107" s="256"/>
      <c r="Q107" s="256"/>
      <c r="R107" s="256"/>
      <c r="S107" s="256"/>
      <c r="T107" s="257"/>
      <c r="U107" s="15"/>
      <c r="V107" s="15"/>
      <c r="W107" s="15"/>
      <c r="X107" s="15"/>
      <c r="Y107" s="15"/>
      <c r="Z107" s="15"/>
      <c r="AA107" s="15"/>
      <c r="AB107" s="15"/>
      <c r="AC107" s="15"/>
      <c r="AD107" s="15"/>
      <c r="AE107" s="15"/>
      <c r="AT107" s="258" t="s">
        <v>150</v>
      </c>
      <c r="AU107" s="258" t="s">
        <v>81</v>
      </c>
      <c r="AV107" s="15" t="s">
        <v>146</v>
      </c>
      <c r="AW107" s="15" t="s">
        <v>32</v>
      </c>
      <c r="AX107" s="15" t="s">
        <v>79</v>
      </c>
      <c r="AY107" s="258" t="s">
        <v>140</v>
      </c>
    </row>
    <row r="108" s="2" customFormat="1" ht="55.5" customHeight="1">
      <c r="A108" s="41"/>
      <c r="B108" s="42"/>
      <c r="C108" s="208" t="s">
        <v>81</v>
      </c>
      <c r="D108" s="208" t="s">
        <v>142</v>
      </c>
      <c r="E108" s="209" t="s">
        <v>155</v>
      </c>
      <c r="F108" s="210" t="s">
        <v>156</v>
      </c>
      <c r="G108" s="211" t="s">
        <v>94</v>
      </c>
      <c r="H108" s="212">
        <v>7.218</v>
      </c>
      <c r="I108" s="213"/>
      <c r="J108" s="214">
        <f>ROUND(I108*H108,2)</f>
        <v>0</v>
      </c>
      <c r="K108" s="210" t="s">
        <v>145</v>
      </c>
      <c r="L108" s="47"/>
      <c r="M108" s="215" t="s">
        <v>19</v>
      </c>
      <c r="N108" s="216" t="s">
        <v>42</v>
      </c>
      <c r="O108" s="87"/>
      <c r="P108" s="217">
        <f>O108*H108</f>
        <v>0</v>
      </c>
      <c r="Q108" s="217">
        <v>0</v>
      </c>
      <c r="R108" s="217">
        <f>Q108*H108</f>
        <v>0</v>
      </c>
      <c r="S108" s="217">
        <v>0</v>
      </c>
      <c r="T108" s="218">
        <f>S108*H108</f>
        <v>0</v>
      </c>
      <c r="U108" s="41"/>
      <c r="V108" s="41"/>
      <c r="W108" s="41"/>
      <c r="X108" s="41"/>
      <c r="Y108" s="41"/>
      <c r="Z108" s="41"/>
      <c r="AA108" s="41"/>
      <c r="AB108" s="41"/>
      <c r="AC108" s="41"/>
      <c r="AD108" s="41"/>
      <c r="AE108" s="41"/>
      <c r="AR108" s="219" t="s">
        <v>146</v>
      </c>
      <c r="AT108" s="219" t="s">
        <v>142</v>
      </c>
      <c r="AU108" s="219" t="s">
        <v>81</v>
      </c>
      <c r="AY108" s="20" t="s">
        <v>140</v>
      </c>
      <c r="BE108" s="220">
        <f>IF(N108="základní",J108,0)</f>
        <v>0</v>
      </c>
      <c r="BF108" s="220">
        <f>IF(N108="snížená",J108,0)</f>
        <v>0</v>
      </c>
      <c r="BG108" s="220">
        <f>IF(N108="zákl. přenesená",J108,0)</f>
        <v>0</v>
      </c>
      <c r="BH108" s="220">
        <f>IF(N108="sníž. přenesená",J108,0)</f>
        <v>0</v>
      </c>
      <c r="BI108" s="220">
        <f>IF(N108="nulová",J108,0)</f>
        <v>0</v>
      </c>
      <c r="BJ108" s="20" t="s">
        <v>79</v>
      </c>
      <c r="BK108" s="220">
        <f>ROUND(I108*H108,2)</f>
        <v>0</v>
      </c>
      <c r="BL108" s="20" t="s">
        <v>146</v>
      </c>
      <c r="BM108" s="219" t="s">
        <v>157</v>
      </c>
    </row>
    <row r="109" s="2" customFormat="1">
      <c r="A109" s="41"/>
      <c r="B109" s="42"/>
      <c r="C109" s="43"/>
      <c r="D109" s="221" t="s">
        <v>148</v>
      </c>
      <c r="E109" s="43"/>
      <c r="F109" s="222" t="s">
        <v>158</v>
      </c>
      <c r="G109" s="43"/>
      <c r="H109" s="43"/>
      <c r="I109" s="223"/>
      <c r="J109" s="43"/>
      <c r="K109" s="43"/>
      <c r="L109" s="47"/>
      <c r="M109" s="224"/>
      <c r="N109" s="225"/>
      <c r="O109" s="87"/>
      <c r="P109" s="87"/>
      <c r="Q109" s="87"/>
      <c r="R109" s="87"/>
      <c r="S109" s="87"/>
      <c r="T109" s="88"/>
      <c r="U109" s="41"/>
      <c r="V109" s="41"/>
      <c r="W109" s="41"/>
      <c r="X109" s="41"/>
      <c r="Y109" s="41"/>
      <c r="Z109" s="41"/>
      <c r="AA109" s="41"/>
      <c r="AB109" s="41"/>
      <c r="AC109" s="41"/>
      <c r="AD109" s="41"/>
      <c r="AE109" s="41"/>
      <c r="AT109" s="20" t="s">
        <v>148</v>
      </c>
      <c r="AU109" s="20" t="s">
        <v>81</v>
      </c>
    </row>
    <row r="110" s="2" customFormat="1">
      <c r="A110" s="41"/>
      <c r="B110" s="42"/>
      <c r="C110" s="43"/>
      <c r="D110" s="228" t="s">
        <v>159</v>
      </c>
      <c r="E110" s="43"/>
      <c r="F110" s="259" t="s">
        <v>160</v>
      </c>
      <c r="G110" s="43"/>
      <c r="H110" s="43"/>
      <c r="I110" s="223"/>
      <c r="J110" s="43"/>
      <c r="K110" s="43"/>
      <c r="L110" s="47"/>
      <c r="M110" s="224"/>
      <c r="N110" s="225"/>
      <c r="O110" s="87"/>
      <c r="P110" s="87"/>
      <c r="Q110" s="87"/>
      <c r="R110" s="87"/>
      <c r="S110" s="87"/>
      <c r="T110" s="88"/>
      <c r="U110" s="41"/>
      <c r="V110" s="41"/>
      <c r="W110" s="41"/>
      <c r="X110" s="41"/>
      <c r="Y110" s="41"/>
      <c r="Z110" s="41"/>
      <c r="AA110" s="41"/>
      <c r="AB110" s="41"/>
      <c r="AC110" s="41"/>
      <c r="AD110" s="41"/>
      <c r="AE110" s="41"/>
      <c r="AT110" s="20" t="s">
        <v>159</v>
      </c>
      <c r="AU110" s="20" t="s">
        <v>81</v>
      </c>
    </row>
    <row r="111" s="2" customFormat="1" ht="37.8" customHeight="1">
      <c r="A111" s="41"/>
      <c r="B111" s="42"/>
      <c r="C111" s="208" t="s">
        <v>161</v>
      </c>
      <c r="D111" s="208" t="s">
        <v>142</v>
      </c>
      <c r="E111" s="209" t="s">
        <v>162</v>
      </c>
      <c r="F111" s="210" t="s">
        <v>163</v>
      </c>
      <c r="G111" s="211" t="s">
        <v>94</v>
      </c>
      <c r="H111" s="212">
        <v>3.008</v>
      </c>
      <c r="I111" s="213"/>
      <c r="J111" s="214">
        <f>ROUND(I111*H111,2)</f>
        <v>0</v>
      </c>
      <c r="K111" s="210" t="s">
        <v>145</v>
      </c>
      <c r="L111" s="47"/>
      <c r="M111" s="215" t="s">
        <v>19</v>
      </c>
      <c r="N111" s="216" t="s">
        <v>42</v>
      </c>
      <c r="O111" s="87"/>
      <c r="P111" s="217">
        <f>O111*H111</f>
        <v>0</v>
      </c>
      <c r="Q111" s="217">
        <v>0</v>
      </c>
      <c r="R111" s="217">
        <f>Q111*H111</f>
        <v>0</v>
      </c>
      <c r="S111" s="217">
        <v>0</v>
      </c>
      <c r="T111" s="218">
        <f>S111*H111</f>
        <v>0</v>
      </c>
      <c r="U111" s="41"/>
      <c r="V111" s="41"/>
      <c r="W111" s="41"/>
      <c r="X111" s="41"/>
      <c r="Y111" s="41"/>
      <c r="Z111" s="41"/>
      <c r="AA111" s="41"/>
      <c r="AB111" s="41"/>
      <c r="AC111" s="41"/>
      <c r="AD111" s="41"/>
      <c r="AE111" s="41"/>
      <c r="AR111" s="219" t="s">
        <v>146</v>
      </c>
      <c r="AT111" s="219" t="s">
        <v>142</v>
      </c>
      <c r="AU111" s="219" t="s">
        <v>81</v>
      </c>
      <c r="AY111" s="20" t="s">
        <v>140</v>
      </c>
      <c r="BE111" s="220">
        <f>IF(N111="základní",J111,0)</f>
        <v>0</v>
      </c>
      <c r="BF111" s="220">
        <f>IF(N111="snížená",J111,0)</f>
        <v>0</v>
      </c>
      <c r="BG111" s="220">
        <f>IF(N111="zákl. přenesená",J111,0)</f>
        <v>0</v>
      </c>
      <c r="BH111" s="220">
        <f>IF(N111="sníž. přenesená",J111,0)</f>
        <v>0</v>
      </c>
      <c r="BI111" s="220">
        <f>IF(N111="nulová",J111,0)</f>
        <v>0</v>
      </c>
      <c r="BJ111" s="20" t="s">
        <v>79</v>
      </c>
      <c r="BK111" s="220">
        <f>ROUND(I111*H111,2)</f>
        <v>0</v>
      </c>
      <c r="BL111" s="20" t="s">
        <v>146</v>
      </c>
      <c r="BM111" s="219" t="s">
        <v>164</v>
      </c>
    </row>
    <row r="112" s="2" customFormat="1">
      <c r="A112" s="41"/>
      <c r="B112" s="42"/>
      <c r="C112" s="43"/>
      <c r="D112" s="221" t="s">
        <v>148</v>
      </c>
      <c r="E112" s="43"/>
      <c r="F112" s="222" t="s">
        <v>165</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148</v>
      </c>
      <c r="AU112" s="20" t="s">
        <v>81</v>
      </c>
    </row>
    <row r="113" s="2" customFormat="1" ht="55.5" customHeight="1">
      <c r="A113" s="41"/>
      <c r="B113" s="42"/>
      <c r="C113" s="208" t="s">
        <v>146</v>
      </c>
      <c r="D113" s="208" t="s">
        <v>142</v>
      </c>
      <c r="E113" s="209" t="s">
        <v>155</v>
      </c>
      <c r="F113" s="210" t="s">
        <v>156</v>
      </c>
      <c r="G113" s="211" t="s">
        <v>94</v>
      </c>
      <c r="H113" s="212">
        <v>3.008</v>
      </c>
      <c r="I113" s="213"/>
      <c r="J113" s="214">
        <f>ROUND(I113*H113,2)</f>
        <v>0</v>
      </c>
      <c r="K113" s="210" t="s">
        <v>145</v>
      </c>
      <c r="L113" s="47"/>
      <c r="M113" s="215" t="s">
        <v>19</v>
      </c>
      <c r="N113" s="216" t="s">
        <v>42</v>
      </c>
      <c r="O113" s="87"/>
      <c r="P113" s="217">
        <f>O113*H113</f>
        <v>0</v>
      </c>
      <c r="Q113" s="217">
        <v>0</v>
      </c>
      <c r="R113" s="217">
        <f>Q113*H113</f>
        <v>0</v>
      </c>
      <c r="S113" s="217">
        <v>0</v>
      </c>
      <c r="T113" s="218">
        <f>S113*H113</f>
        <v>0</v>
      </c>
      <c r="U113" s="41"/>
      <c r="V113" s="41"/>
      <c r="W113" s="41"/>
      <c r="X113" s="41"/>
      <c r="Y113" s="41"/>
      <c r="Z113" s="41"/>
      <c r="AA113" s="41"/>
      <c r="AB113" s="41"/>
      <c r="AC113" s="41"/>
      <c r="AD113" s="41"/>
      <c r="AE113" s="41"/>
      <c r="AR113" s="219" t="s">
        <v>146</v>
      </c>
      <c r="AT113" s="219" t="s">
        <v>142</v>
      </c>
      <c r="AU113" s="219" t="s">
        <v>81</v>
      </c>
      <c r="AY113" s="20" t="s">
        <v>140</v>
      </c>
      <c r="BE113" s="220">
        <f>IF(N113="základní",J113,0)</f>
        <v>0</v>
      </c>
      <c r="BF113" s="220">
        <f>IF(N113="snížená",J113,0)</f>
        <v>0</v>
      </c>
      <c r="BG113" s="220">
        <f>IF(N113="zákl. přenesená",J113,0)</f>
        <v>0</v>
      </c>
      <c r="BH113" s="220">
        <f>IF(N113="sníž. přenesená",J113,0)</f>
        <v>0</v>
      </c>
      <c r="BI113" s="220">
        <f>IF(N113="nulová",J113,0)</f>
        <v>0</v>
      </c>
      <c r="BJ113" s="20" t="s">
        <v>79</v>
      </c>
      <c r="BK113" s="220">
        <f>ROUND(I113*H113,2)</f>
        <v>0</v>
      </c>
      <c r="BL113" s="20" t="s">
        <v>146</v>
      </c>
      <c r="BM113" s="219" t="s">
        <v>166</v>
      </c>
    </row>
    <row r="114" s="2" customFormat="1">
      <c r="A114" s="41"/>
      <c r="B114" s="42"/>
      <c r="C114" s="43"/>
      <c r="D114" s="221" t="s">
        <v>148</v>
      </c>
      <c r="E114" s="43"/>
      <c r="F114" s="222" t="s">
        <v>158</v>
      </c>
      <c r="G114" s="43"/>
      <c r="H114" s="43"/>
      <c r="I114" s="223"/>
      <c r="J114" s="43"/>
      <c r="K114" s="43"/>
      <c r="L114" s="47"/>
      <c r="M114" s="224"/>
      <c r="N114" s="225"/>
      <c r="O114" s="87"/>
      <c r="P114" s="87"/>
      <c r="Q114" s="87"/>
      <c r="R114" s="87"/>
      <c r="S114" s="87"/>
      <c r="T114" s="88"/>
      <c r="U114" s="41"/>
      <c r="V114" s="41"/>
      <c r="W114" s="41"/>
      <c r="X114" s="41"/>
      <c r="Y114" s="41"/>
      <c r="Z114" s="41"/>
      <c r="AA114" s="41"/>
      <c r="AB114" s="41"/>
      <c r="AC114" s="41"/>
      <c r="AD114" s="41"/>
      <c r="AE114" s="41"/>
      <c r="AT114" s="20" t="s">
        <v>148</v>
      </c>
      <c r="AU114" s="20" t="s">
        <v>81</v>
      </c>
    </row>
    <row r="115" s="2" customFormat="1">
      <c r="A115" s="41"/>
      <c r="B115" s="42"/>
      <c r="C115" s="43"/>
      <c r="D115" s="228" t="s">
        <v>159</v>
      </c>
      <c r="E115" s="43"/>
      <c r="F115" s="259" t="s">
        <v>167</v>
      </c>
      <c r="G115" s="43"/>
      <c r="H115" s="43"/>
      <c r="I115" s="223"/>
      <c r="J115" s="43"/>
      <c r="K115" s="43"/>
      <c r="L115" s="47"/>
      <c r="M115" s="224"/>
      <c r="N115" s="225"/>
      <c r="O115" s="87"/>
      <c r="P115" s="87"/>
      <c r="Q115" s="87"/>
      <c r="R115" s="87"/>
      <c r="S115" s="87"/>
      <c r="T115" s="88"/>
      <c r="U115" s="41"/>
      <c r="V115" s="41"/>
      <c r="W115" s="41"/>
      <c r="X115" s="41"/>
      <c r="Y115" s="41"/>
      <c r="Z115" s="41"/>
      <c r="AA115" s="41"/>
      <c r="AB115" s="41"/>
      <c r="AC115" s="41"/>
      <c r="AD115" s="41"/>
      <c r="AE115" s="41"/>
      <c r="AT115" s="20" t="s">
        <v>159</v>
      </c>
      <c r="AU115" s="20" t="s">
        <v>81</v>
      </c>
    </row>
    <row r="116" s="2" customFormat="1" ht="44.25" customHeight="1">
      <c r="A116" s="41"/>
      <c r="B116" s="42"/>
      <c r="C116" s="208" t="s">
        <v>168</v>
      </c>
      <c r="D116" s="208" t="s">
        <v>142</v>
      </c>
      <c r="E116" s="209" t="s">
        <v>169</v>
      </c>
      <c r="F116" s="210" t="s">
        <v>170</v>
      </c>
      <c r="G116" s="211" t="s">
        <v>94</v>
      </c>
      <c r="H116" s="212">
        <v>3.008</v>
      </c>
      <c r="I116" s="213"/>
      <c r="J116" s="214">
        <f>ROUND(I116*H116,2)</f>
        <v>0</v>
      </c>
      <c r="K116" s="210" t="s">
        <v>145</v>
      </c>
      <c r="L116" s="47"/>
      <c r="M116" s="215" t="s">
        <v>19</v>
      </c>
      <c r="N116" s="216" t="s">
        <v>42</v>
      </c>
      <c r="O116" s="87"/>
      <c r="P116" s="217">
        <f>O116*H116</f>
        <v>0</v>
      </c>
      <c r="Q116" s="217">
        <v>0</v>
      </c>
      <c r="R116" s="217">
        <f>Q116*H116</f>
        <v>0</v>
      </c>
      <c r="S116" s="217">
        <v>0</v>
      </c>
      <c r="T116" s="218">
        <f>S116*H116</f>
        <v>0</v>
      </c>
      <c r="U116" s="41"/>
      <c r="V116" s="41"/>
      <c r="W116" s="41"/>
      <c r="X116" s="41"/>
      <c r="Y116" s="41"/>
      <c r="Z116" s="41"/>
      <c r="AA116" s="41"/>
      <c r="AB116" s="41"/>
      <c r="AC116" s="41"/>
      <c r="AD116" s="41"/>
      <c r="AE116" s="41"/>
      <c r="AR116" s="219" t="s">
        <v>146</v>
      </c>
      <c r="AT116" s="219" t="s">
        <v>142</v>
      </c>
      <c r="AU116" s="219" t="s">
        <v>81</v>
      </c>
      <c r="AY116" s="20" t="s">
        <v>140</v>
      </c>
      <c r="BE116" s="220">
        <f>IF(N116="základní",J116,0)</f>
        <v>0</v>
      </c>
      <c r="BF116" s="220">
        <f>IF(N116="snížená",J116,0)</f>
        <v>0</v>
      </c>
      <c r="BG116" s="220">
        <f>IF(N116="zákl. přenesená",J116,0)</f>
        <v>0</v>
      </c>
      <c r="BH116" s="220">
        <f>IF(N116="sníž. přenesená",J116,0)</f>
        <v>0</v>
      </c>
      <c r="BI116" s="220">
        <f>IF(N116="nulová",J116,0)</f>
        <v>0</v>
      </c>
      <c r="BJ116" s="20" t="s">
        <v>79</v>
      </c>
      <c r="BK116" s="220">
        <f>ROUND(I116*H116,2)</f>
        <v>0</v>
      </c>
      <c r="BL116" s="20" t="s">
        <v>146</v>
      </c>
      <c r="BM116" s="219" t="s">
        <v>171</v>
      </c>
    </row>
    <row r="117" s="2" customFormat="1">
      <c r="A117" s="41"/>
      <c r="B117" s="42"/>
      <c r="C117" s="43"/>
      <c r="D117" s="221" t="s">
        <v>148</v>
      </c>
      <c r="E117" s="43"/>
      <c r="F117" s="222" t="s">
        <v>172</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148</v>
      </c>
      <c r="AU117" s="20" t="s">
        <v>81</v>
      </c>
    </row>
    <row r="118" s="13" customFormat="1">
      <c r="A118" s="13"/>
      <c r="B118" s="226"/>
      <c r="C118" s="227"/>
      <c r="D118" s="228" t="s">
        <v>150</v>
      </c>
      <c r="E118" s="229" t="s">
        <v>19</v>
      </c>
      <c r="F118" s="230" t="s">
        <v>151</v>
      </c>
      <c r="G118" s="227"/>
      <c r="H118" s="229" t="s">
        <v>19</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150</v>
      </c>
      <c r="AU118" s="236" t="s">
        <v>81</v>
      </c>
      <c r="AV118" s="13" t="s">
        <v>79</v>
      </c>
      <c r="AW118" s="13" t="s">
        <v>32</v>
      </c>
      <c r="AX118" s="13" t="s">
        <v>71</v>
      </c>
      <c r="AY118" s="236" t="s">
        <v>140</v>
      </c>
    </row>
    <row r="119" s="14" customFormat="1">
      <c r="A119" s="14"/>
      <c r="B119" s="237"/>
      <c r="C119" s="238"/>
      <c r="D119" s="228" t="s">
        <v>150</v>
      </c>
      <c r="E119" s="239" t="s">
        <v>19</v>
      </c>
      <c r="F119" s="240" t="s">
        <v>173</v>
      </c>
      <c r="G119" s="238"/>
      <c r="H119" s="241">
        <v>2.9780000000000002</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150</v>
      </c>
      <c r="AU119" s="247" t="s">
        <v>81</v>
      </c>
      <c r="AV119" s="14" t="s">
        <v>81</v>
      </c>
      <c r="AW119" s="14" t="s">
        <v>32</v>
      </c>
      <c r="AX119" s="14" t="s">
        <v>71</v>
      </c>
      <c r="AY119" s="247" t="s">
        <v>140</v>
      </c>
    </row>
    <row r="120" s="14" customFormat="1">
      <c r="A120" s="14"/>
      <c r="B120" s="237"/>
      <c r="C120" s="238"/>
      <c r="D120" s="228" t="s">
        <v>150</v>
      </c>
      <c r="E120" s="239" t="s">
        <v>19</v>
      </c>
      <c r="F120" s="240" t="s">
        <v>174</v>
      </c>
      <c r="G120" s="238"/>
      <c r="H120" s="241">
        <v>0.029999999999999999</v>
      </c>
      <c r="I120" s="242"/>
      <c r="J120" s="238"/>
      <c r="K120" s="238"/>
      <c r="L120" s="243"/>
      <c r="M120" s="244"/>
      <c r="N120" s="245"/>
      <c r="O120" s="245"/>
      <c r="P120" s="245"/>
      <c r="Q120" s="245"/>
      <c r="R120" s="245"/>
      <c r="S120" s="245"/>
      <c r="T120" s="246"/>
      <c r="U120" s="14"/>
      <c r="V120" s="14"/>
      <c r="W120" s="14"/>
      <c r="X120" s="14"/>
      <c r="Y120" s="14"/>
      <c r="Z120" s="14"/>
      <c r="AA120" s="14"/>
      <c r="AB120" s="14"/>
      <c r="AC120" s="14"/>
      <c r="AD120" s="14"/>
      <c r="AE120" s="14"/>
      <c r="AT120" s="247" t="s">
        <v>150</v>
      </c>
      <c r="AU120" s="247" t="s">
        <v>81</v>
      </c>
      <c r="AV120" s="14" t="s">
        <v>81</v>
      </c>
      <c r="AW120" s="14" t="s">
        <v>32</v>
      </c>
      <c r="AX120" s="14" t="s">
        <v>71</v>
      </c>
      <c r="AY120" s="247" t="s">
        <v>140</v>
      </c>
    </row>
    <row r="121" s="15" customFormat="1">
      <c r="A121" s="15"/>
      <c r="B121" s="248"/>
      <c r="C121" s="249"/>
      <c r="D121" s="228" t="s">
        <v>150</v>
      </c>
      <c r="E121" s="250" t="s">
        <v>96</v>
      </c>
      <c r="F121" s="251" t="s">
        <v>154</v>
      </c>
      <c r="G121" s="249"/>
      <c r="H121" s="252">
        <v>3.008</v>
      </c>
      <c r="I121" s="253"/>
      <c r="J121" s="249"/>
      <c r="K121" s="249"/>
      <c r="L121" s="254"/>
      <c r="M121" s="255"/>
      <c r="N121" s="256"/>
      <c r="O121" s="256"/>
      <c r="P121" s="256"/>
      <c r="Q121" s="256"/>
      <c r="R121" s="256"/>
      <c r="S121" s="256"/>
      <c r="T121" s="257"/>
      <c r="U121" s="15"/>
      <c r="V121" s="15"/>
      <c r="W121" s="15"/>
      <c r="X121" s="15"/>
      <c r="Y121" s="15"/>
      <c r="Z121" s="15"/>
      <c r="AA121" s="15"/>
      <c r="AB121" s="15"/>
      <c r="AC121" s="15"/>
      <c r="AD121" s="15"/>
      <c r="AE121" s="15"/>
      <c r="AT121" s="258" t="s">
        <v>150</v>
      </c>
      <c r="AU121" s="258" t="s">
        <v>81</v>
      </c>
      <c r="AV121" s="15" t="s">
        <v>146</v>
      </c>
      <c r="AW121" s="15" t="s">
        <v>32</v>
      </c>
      <c r="AX121" s="15" t="s">
        <v>79</v>
      </c>
      <c r="AY121" s="258" t="s">
        <v>140</v>
      </c>
    </row>
    <row r="122" s="2" customFormat="1" ht="44.25" customHeight="1">
      <c r="A122" s="41"/>
      <c r="B122" s="42"/>
      <c r="C122" s="208" t="s">
        <v>175</v>
      </c>
      <c r="D122" s="208" t="s">
        <v>142</v>
      </c>
      <c r="E122" s="209" t="s">
        <v>176</v>
      </c>
      <c r="F122" s="210" t="s">
        <v>177</v>
      </c>
      <c r="G122" s="211" t="s">
        <v>94</v>
      </c>
      <c r="H122" s="212">
        <v>4.21</v>
      </c>
      <c r="I122" s="213"/>
      <c r="J122" s="214">
        <f>ROUND(I122*H122,2)</f>
        <v>0</v>
      </c>
      <c r="K122" s="210" t="s">
        <v>145</v>
      </c>
      <c r="L122" s="47"/>
      <c r="M122" s="215" t="s">
        <v>19</v>
      </c>
      <c r="N122" s="216" t="s">
        <v>42</v>
      </c>
      <c r="O122" s="87"/>
      <c r="P122" s="217">
        <f>O122*H122</f>
        <v>0</v>
      </c>
      <c r="Q122" s="217">
        <v>0</v>
      </c>
      <c r="R122" s="217">
        <f>Q122*H122</f>
        <v>0</v>
      </c>
      <c r="S122" s="217">
        <v>0</v>
      </c>
      <c r="T122" s="218">
        <f>S122*H122</f>
        <v>0</v>
      </c>
      <c r="U122" s="41"/>
      <c r="V122" s="41"/>
      <c r="W122" s="41"/>
      <c r="X122" s="41"/>
      <c r="Y122" s="41"/>
      <c r="Z122" s="41"/>
      <c r="AA122" s="41"/>
      <c r="AB122" s="41"/>
      <c r="AC122" s="41"/>
      <c r="AD122" s="41"/>
      <c r="AE122" s="41"/>
      <c r="AR122" s="219" t="s">
        <v>146</v>
      </c>
      <c r="AT122" s="219" t="s">
        <v>142</v>
      </c>
      <c r="AU122" s="219" t="s">
        <v>81</v>
      </c>
      <c r="AY122" s="20" t="s">
        <v>140</v>
      </c>
      <c r="BE122" s="220">
        <f>IF(N122="základní",J122,0)</f>
        <v>0</v>
      </c>
      <c r="BF122" s="220">
        <f>IF(N122="snížená",J122,0)</f>
        <v>0</v>
      </c>
      <c r="BG122" s="220">
        <f>IF(N122="zákl. přenesená",J122,0)</f>
        <v>0</v>
      </c>
      <c r="BH122" s="220">
        <f>IF(N122="sníž. přenesená",J122,0)</f>
        <v>0</v>
      </c>
      <c r="BI122" s="220">
        <f>IF(N122="nulová",J122,0)</f>
        <v>0</v>
      </c>
      <c r="BJ122" s="20" t="s">
        <v>79</v>
      </c>
      <c r="BK122" s="220">
        <f>ROUND(I122*H122,2)</f>
        <v>0</v>
      </c>
      <c r="BL122" s="20" t="s">
        <v>146</v>
      </c>
      <c r="BM122" s="219" t="s">
        <v>178</v>
      </c>
    </row>
    <row r="123" s="2" customFormat="1">
      <c r="A123" s="41"/>
      <c r="B123" s="42"/>
      <c r="C123" s="43"/>
      <c r="D123" s="221" t="s">
        <v>148</v>
      </c>
      <c r="E123" s="43"/>
      <c r="F123" s="222" t="s">
        <v>179</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148</v>
      </c>
      <c r="AU123" s="20" t="s">
        <v>81</v>
      </c>
    </row>
    <row r="124" s="13" customFormat="1">
      <c r="A124" s="13"/>
      <c r="B124" s="226"/>
      <c r="C124" s="227"/>
      <c r="D124" s="228" t="s">
        <v>150</v>
      </c>
      <c r="E124" s="229" t="s">
        <v>19</v>
      </c>
      <c r="F124" s="230" t="s">
        <v>180</v>
      </c>
      <c r="G124" s="227"/>
      <c r="H124" s="229" t="s">
        <v>19</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150</v>
      </c>
      <c r="AU124" s="236" t="s">
        <v>81</v>
      </c>
      <c r="AV124" s="13" t="s">
        <v>79</v>
      </c>
      <c r="AW124" s="13" t="s">
        <v>32</v>
      </c>
      <c r="AX124" s="13" t="s">
        <v>71</v>
      </c>
      <c r="AY124" s="236" t="s">
        <v>140</v>
      </c>
    </row>
    <row r="125" s="14" customFormat="1">
      <c r="A125" s="14"/>
      <c r="B125" s="237"/>
      <c r="C125" s="238"/>
      <c r="D125" s="228" t="s">
        <v>150</v>
      </c>
      <c r="E125" s="239" t="s">
        <v>19</v>
      </c>
      <c r="F125" s="240" t="s">
        <v>181</v>
      </c>
      <c r="G125" s="238"/>
      <c r="H125" s="241">
        <v>7.218</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150</v>
      </c>
      <c r="AU125" s="247" t="s">
        <v>81</v>
      </c>
      <c r="AV125" s="14" t="s">
        <v>81</v>
      </c>
      <c r="AW125" s="14" t="s">
        <v>32</v>
      </c>
      <c r="AX125" s="14" t="s">
        <v>71</v>
      </c>
      <c r="AY125" s="247" t="s">
        <v>140</v>
      </c>
    </row>
    <row r="126" s="14" customFormat="1">
      <c r="A126" s="14"/>
      <c r="B126" s="237"/>
      <c r="C126" s="238"/>
      <c r="D126" s="228" t="s">
        <v>150</v>
      </c>
      <c r="E126" s="239" t="s">
        <v>19</v>
      </c>
      <c r="F126" s="240" t="s">
        <v>182</v>
      </c>
      <c r="G126" s="238"/>
      <c r="H126" s="241">
        <v>-3.008</v>
      </c>
      <c r="I126" s="242"/>
      <c r="J126" s="238"/>
      <c r="K126" s="238"/>
      <c r="L126" s="243"/>
      <c r="M126" s="244"/>
      <c r="N126" s="245"/>
      <c r="O126" s="245"/>
      <c r="P126" s="245"/>
      <c r="Q126" s="245"/>
      <c r="R126" s="245"/>
      <c r="S126" s="245"/>
      <c r="T126" s="246"/>
      <c r="U126" s="14"/>
      <c r="V126" s="14"/>
      <c r="W126" s="14"/>
      <c r="X126" s="14"/>
      <c r="Y126" s="14"/>
      <c r="Z126" s="14"/>
      <c r="AA126" s="14"/>
      <c r="AB126" s="14"/>
      <c r="AC126" s="14"/>
      <c r="AD126" s="14"/>
      <c r="AE126" s="14"/>
      <c r="AT126" s="247" t="s">
        <v>150</v>
      </c>
      <c r="AU126" s="247" t="s">
        <v>81</v>
      </c>
      <c r="AV126" s="14" t="s">
        <v>81</v>
      </c>
      <c r="AW126" s="14" t="s">
        <v>32</v>
      </c>
      <c r="AX126" s="14" t="s">
        <v>71</v>
      </c>
      <c r="AY126" s="247" t="s">
        <v>140</v>
      </c>
    </row>
    <row r="127" s="15" customFormat="1">
      <c r="A127" s="15"/>
      <c r="B127" s="248"/>
      <c r="C127" s="249"/>
      <c r="D127" s="228" t="s">
        <v>150</v>
      </c>
      <c r="E127" s="250" t="s">
        <v>19</v>
      </c>
      <c r="F127" s="251" t="s">
        <v>154</v>
      </c>
      <c r="G127" s="249"/>
      <c r="H127" s="252">
        <v>4.21</v>
      </c>
      <c r="I127" s="253"/>
      <c r="J127" s="249"/>
      <c r="K127" s="249"/>
      <c r="L127" s="254"/>
      <c r="M127" s="255"/>
      <c r="N127" s="256"/>
      <c r="O127" s="256"/>
      <c r="P127" s="256"/>
      <c r="Q127" s="256"/>
      <c r="R127" s="256"/>
      <c r="S127" s="256"/>
      <c r="T127" s="257"/>
      <c r="U127" s="15"/>
      <c r="V127" s="15"/>
      <c r="W127" s="15"/>
      <c r="X127" s="15"/>
      <c r="Y127" s="15"/>
      <c r="Z127" s="15"/>
      <c r="AA127" s="15"/>
      <c r="AB127" s="15"/>
      <c r="AC127" s="15"/>
      <c r="AD127" s="15"/>
      <c r="AE127" s="15"/>
      <c r="AT127" s="258" t="s">
        <v>150</v>
      </c>
      <c r="AU127" s="258" t="s">
        <v>81</v>
      </c>
      <c r="AV127" s="15" t="s">
        <v>146</v>
      </c>
      <c r="AW127" s="15" t="s">
        <v>32</v>
      </c>
      <c r="AX127" s="15" t="s">
        <v>79</v>
      </c>
      <c r="AY127" s="258" t="s">
        <v>140</v>
      </c>
    </row>
    <row r="128" s="2" customFormat="1" ht="62.7" customHeight="1">
      <c r="A128" s="41"/>
      <c r="B128" s="42"/>
      <c r="C128" s="208" t="s">
        <v>183</v>
      </c>
      <c r="D128" s="208" t="s">
        <v>142</v>
      </c>
      <c r="E128" s="209" t="s">
        <v>184</v>
      </c>
      <c r="F128" s="210" t="s">
        <v>185</v>
      </c>
      <c r="G128" s="211" t="s">
        <v>94</v>
      </c>
      <c r="H128" s="212">
        <v>4.21</v>
      </c>
      <c r="I128" s="213"/>
      <c r="J128" s="214">
        <f>ROUND(I128*H128,2)</f>
        <v>0</v>
      </c>
      <c r="K128" s="210" t="s">
        <v>145</v>
      </c>
      <c r="L128" s="47"/>
      <c r="M128" s="215" t="s">
        <v>19</v>
      </c>
      <c r="N128" s="216" t="s">
        <v>42</v>
      </c>
      <c r="O128" s="87"/>
      <c r="P128" s="217">
        <f>O128*H128</f>
        <v>0</v>
      </c>
      <c r="Q128" s="217">
        <v>0</v>
      </c>
      <c r="R128" s="217">
        <f>Q128*H128</f>
        <v>0</v>
      </c>
      <c r="S128" s="217">
        <v>0</v>
      </c>
      <c r="T128" s="218">
        <f>S128*H128</f>
        <v>0</v>
      </c>
      <c r="U128" s="41"/>
      <c r="V128" s="41"/>
      <c r="W128" s="41"/>
      <c r="X128" s="41"/>
      <c r="Y128" s="41"/>
      <c r="Z128" s="41"/>
      <c r="AA128" s="41"/>
      <c r="AB128" s="41"/>
      <c r="AC128" s="41"/>
      <c r="AD128" s="41"/>
      <c r="AE128" s="41"/>
      <c r="AR128" s="219" t="s">
        <v>146</v>
      </c>
      <c r="AT128" s="219" t="s">
        <v>142</v>
      </c>
      <c r="AU128" s="219" t="s">
        <v>81</v>
      </c>
      <c r="AY128" s="20" t="s">
        <v>140</v>
      </c>
      <c r="BE128" s="220">
        <f>IF(N128="základní",J128,0)</f>
        <v>0</v>
      </c>
      <c r="BF128" s="220">
        <f>IF(N128="snížená",J128,0)</f>
        <v>0</v>
      </c>
      <c r="BG128" s="220">
        <f>IF(N128="zákl. přenesená",J128,0)</f>
        <v>0</v>
      </c>
      <c r="BH128" s="220">
        <f>IF(N128="sníž. přenesená",J128,0)</f>
        <v>0</v>
      </c>
      <c r="BI128" s="220">
        <f>IF(N128="nulová",J128,0)</f>
        <v>0</v>
      </c>
      <c r="BJ128" s="20" t="s">
        <v>79</v>
      </c>
      <c r="BK128" s="220">
        <f>ROUND(I128*H128,2)</f>
        <v>0</v>
      </c>
      <c r="BL128" s="20" t="s">
        <v>146</v>
      </c>
      <c r="BM128" s="219" t="s">
        <v>186</v>
      </c>
    </row>
    <row r="129" s="2" customFormat="1">
      <c r="A129" s="41"/>
      <c r="B129" s="42"/>
      <c r="C129" s="43"/>
      <c r="D129" s="221" t="s">
        <v>148</v>
      </c>
      <c r="E129" s="43"/>
      <c r="F129" s="222" t="s">
        <v>187</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148</v>
      </c>
      <c r="AU129" s="20" t="s">
        <v>81</v>
      </c>
    </row>
    <row r="130" s="2" customFormat="1" ht="66.75" customHeight="1">
      <c r="A130" s="41"/>
      <c r="B130" s="42"/>
      <c r="C130" s="208" t="s">
        <v>188</v>
      </c>
      <c r="D130" s="208" t="s">
        <v>142</v>
      </c>
      <c r="E130" s="209" t="s">
        <v>189</v>
      </c>
      <c r="F130" s="210" t="s">
        <v>190</v>
      </c>
      <c r="G130" s="211" t="s">
        <v>94</v>
      </c>
      <c r="H130" s="212">
        <v>21.050000000000001</v>
      </c>
      <c r="I130" s="213"/>
      <c r="J130" s="214">
        <f>ROUND(I130*H130,2)</f>
        <v>0</v>
      </c>
      <c r="K130" s="210" t="s">
        <v>145</v>
      </c>
      <c r="L130" s="47"/>
      <c r="M130" s="215" t="s">
        <v>19</v>
      </c>
      <c r="N130" s="216" t="s">
        <v>42</v>
      </c>
      <c r="O130" s="87"/>
      <c r="P130" s="217">
        <f>O130*H130</f>
        <v>0</v>
      </c>
      <c r="Q130" s="217">
        <v>0</v>
      </c>
      <c r="R130" s="217">
        <f>Q130*H130</f>
        <v>0</v>
      </c>
      <c r="S130" s="217">
        <v>0</v>
      </c>
      <c r="T130" s="218">
        <f>S130*H130</f>
        <v>0</v>
      </c>
      <c r="U130" s="41"/>
      <c r="V130" s="41"/>
      <c r="W130" s="41"/>
      <c r="X130" s="41"/>
      <c r="Y130" s="41"/>
      <c r="Z130" s="41"/>
      <c r="AA130" s="41"/>
      <c r="AB130" s="41"/>
      <c r="AC130" s="41"/>
      <c r="AD130" s="41"/>
      <c r="AE130" s="41"/>
      <c r="AR130" s="219" t="s">
        <v>146</v>
      </c>
      <c r="AT130" s="219" t="s">
        <v>142</v>
      </c>
      <c r="AU130" s="219" t="s">
        <v>81</v>
      </c>
      <c r="AY130" s="20" t="s">
        <v>140</v>
      </c>
      <c r="BE130" s="220">
        <f>IF(N130="základní",J130,0)</f>
        <v>0</v>
      </c>
      <c r="BF130" s="220">
        <f>IF(N130="snížená",J130,0)</f>
        <v>0</v>
      </c>
      <c r="BG130" s="220">
        <f>IF(N130="zákl. přenesená",J130,0)</f>
        <v>0</v>
      </c>
      <c r="BH130" s="220">
        <f>IF(N130="sníž. přenesená",J130,0)</f>
        <v>0</v>
      </c>
      <c r="BI130" s="220">
        <f>IF(N130="nulová",J130,0)</f>
        <v>0</v>
      </c>
      <c r="BJ130" s="20" t="s">
        <v>79</v>
      </c>
      <c r="BK130" s="220">
        <f>ROUND(I130*H130,2)</f>
        <v>0</v>
      </c>
      <c r="BL130" s="20" t="s">
        <v>146</v>
      </c>
      <c r="BM130" s="219" t="s">
        <v>191</v>
      </c>
    </row>
    <row r="131" s="2" customFormat="1">
      <c r="A131" s="41"/>
      <c r="B131" s="42"/>
      <c r="C131" s="43"/>
      <c r="D131" s="221" t="s">
        <v>148</v>
      </c>
      <c r="E131" s="43"/>
      <c r="F131" s="222" t="s">
        <v>192</v>
      </c>
      <c r="G131" s="43"/>
      <c r="H131" s="43"/>
      <c r="I131" s="223"/>
      <c r="J131" s="43"/>
      <c r="K131" s="43"/>
      <c r="L131" s="47"/>
      <c r="M131" s="224"/>
      <c r="N131" s="225"/>
      <c r="O131" s="87"/>
      <c r="P131" s="87"/>
      <c r="Q131" s="87"/>
      <c r="R131" s="87"/>
      <c r="S131" s="87"/>
      <c r="T131" s="88"/>
      <c r="U131" s="41"/>
      <c r="V131" s="41"/>
      <c r="W131" s="41"/>
      <c r="X131" s="41"/>
      <c r="Y131" s="41"/>
      <c r="Z131" s="41"/>
      <c r="AA131" s="41"/>
      <c r="AB131" s="41"/>
      <c r="AC131" s="41"/>
      <c r="AD131" s="41"/>
      <c r="AE131" s="41"/>
      <c r="AT131" s="20" t="s">
        <v>148</v>
      </c>
      <c r="AU131" s="20" t="s">
        <v>81</v>
      </c>
    </row>
    <row r="132" s="14" customFormat="1">
      <c r="A132" s="14"/>
      <c r="B132" s="237"/>
      <c r="C132" s="238"/>
      <c r="D132" s="228" t="s">
        <v>150</v>
      </c>
      <c r="E132" s="238"/>
      <c r="F132" s="240" t="s">
        <v>193</v>
      </c>
      <c r="G132" s="238"/>
      <c r="H132" s="241">
        <v>21.050000000000001</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150</v>
      </c>
      <c r="AU132" s="247" t="s">
        <v>81</v>
      </c>
      <c r="AV132" s="14" t="s">
        <v>81</v>
      </c>
      <c r="AW132" s="14" t="s">
        <v>4</v>
      </c>
      <c r="AX132" s="14" t="s">
        <v>79</v>
      </c>
      <c r="AY132" s="247" t="s">
        <v>140</v>
      </c>
    </row>
    <row r="133" s="2" customFormat="1" ht="44.25" customHeight="1">
      <c r="A133" s="41"/>
      <c r="B133" s="42"/>
      <c r="C133" s="208" t="s">
        <v>194</v>
      </c>
      <c r="D133" s="208" t="s">
        <v>142</v>
      </c>
      <c r="E133" s="209" t="s">
        <v>195</v>
      </c>
      <c r="F133" s="210" t="s">
        <v>196</v>
      </c>
      <c r="G133" s="211" t="s">
        <v>197</v>
      </c>
      <c r="H133" s="212">
        <v>7.5780000000000003</v>
      </c>
      <c r="I133" s="213"/>
      <c r="J133" s="214">
        <f>ROUND(I133*H133,2)</f>
        <v>0</v>
      </c>
      <c r="K133" s="210" t="s">
        <v>145</v>
      </c>
      <c r="L133" s="47"/>
      <c r="M133" s="215" t="s">
        <v>19</v>
      </c>
      <c r="N133" s="216" t="s">
        <v>42</v>
      </c>
      <c r="O133" s="87"/>
      <c r="P133" s="217">
        <f>O133*H133</f>
        <v>0</v>
      </c>
      <c r="Q133" s="217">
        <v>0</v>
      </c>
      <c r="R133" s="217">
        <f>Q133*H133</f>
        <v>0</v>
      </c>
      <c r="S133" s="217">
        <v>0</v>
      </c>
      <c r="T133" s="218">
        <f>S133*H133</f>
        <v>0</v>
      </c>
      <c r="U133" s="41"/>
      <c r="V133" s="41"/>
      <c r="W133" s="41"/>
      <c r="X133" s="41"/>
      <c r="Y133" s="41"/>
      <c r="Z133" s="41"/>
      <c r="AA133" s="41"/>
      <c r="AB133" s="41"/>
      <c r="AC133" s="41"/>
      <c r="AD133" s="41"/>
      <c r="AE133" s="41"/>
      <c r="AR133" s="219" t="s">
        <v>146</v>
      </c>
      <c r="AT133" s="219" t="s">
        <v>142</v>
      </c>
      <c r="AU133" s="219" t="s">
        <v>81</v>
      </c>
      <c r="AY133" s="20" t="s">
        <v>140</v>
      </c>
      <c r="BE133" s="220">
        <f>IF(N133="základní",J133,0)</f>
        <v>0</v>
      </c>
      <c r="BF133" s="220">
        <f>IF(N133="snížená",J133,0)</f>
        <v>0</v>
      </c>
      <c r="BG133" s="220">
        <f>IF(N133="zákl. přenesená",J133,0)</f>
        <v>0</v>
      </c>
      <c r="BH133" s="220">
        <f>IF(N133="sníž. přenesená",J133,0)</f>
        <v>0</v>
      </c>
      <c r="BI133" s="220">
        <f>IF(N133="nulová",J133,0)</f>
        <v>0</v>
      </c>
      <c r="BJ133" s="20" t="s">
        <v>79</v>
      </c>
      <c r="BK133" s="220">
        <f>ROUND(I133*H133,2)</f>
        <v>0</v>
      </c>
      <c r="BL133" s="20" t="s">
        <v>146</v>
      </c>
      <c r="BM133" s="219" t="s">
        <v>198</v>
      </c>
    </row>
    <row r="134" s="2" customFormat="1">
      <c r="A134" s="41"/>
      <c r="B134" s="42"/>
      <c r="C134" s="43"/>
      <c r="D134" s="221" t="s">
        <v>148</v>
      </c>
      <c r="E134" s="43"/>
      <c r="F134" s="222" t="s">
        <v>199</v>
      </c>
      <c r="G134" s="43"/>
      <c r="H134" s="43"/>
      <c r="I134" s="223"/>
      <c r="J134" s="43"/>
      <c r="K134" s="43"/>
      <c r="L134" s="47"/>
      <c r="M134" s="224"/>
      <c r="N134" s="225"/>
      <c r="O134" s="87"/>
      <c r="P134" s="87"/>
      <c r="Q134" s="87"/>
      <c r="R134" s="87"/>
      <c r="S134" s="87"/>
      <c r="T134" s="88"/>
      <c r="U134" s="41"/>
      <c r="V134" s="41"/>
      <c r="W134" s="41"/>
      <c r="X134" s="41"/>
      <c r="Y134" s="41"/>
      <c r="Z134" s="41"/>
      <c r="AA134" s="41"/>
      <c r="AB134" s="41"/>
      <c r="AC134" s="41"/>
      <c r="AD134" s="41"/>
      <c r="AE134" s="41"/>
      <c r="AT134" s="20" t="s">
        <v>148</v>
      </c>
      <c r="AU134" s="20" t="s">
        <v>81</v>
      </c>
    </row>
    <row r="135" s="14" customFormat="1">
      <c r="A135" s="14"/>
      <c r="B135" s="237"/>
      <c r="C135" s="238"/>
      <c r="D135" s="228" t="s">
        <v>150</v>
      </c>
      <c r="E135" s="238"/>
      <c r="F135" s="240" t="s">
        <v>200</v>
      </c>
      <c r="G135" s="238"/>
      <c r="H135" s="241">
        <v>7.5780000000000003</v>
      </c>
      <c r="I135" s="242"/>
      <c r="J135" s="238"/>
      <c r="K135" s="238"/>
      <c r="L135" s="243"/>
      <c r="M135" s="244"/>
      <c r="N135" s="245"/>
      <c r="O135" s="245"/>
      <c r="P135" s="245"/>
      <c r="Q135" s="245"/>
      <c r="R135" s="245"/>
      <c r="S135" s="245"/>
      <c r="T135" s="246"/>
      <c r="U135" s="14"/>
      <c r="V135" s="14"/>
      <c r="W135" s="14"/>
      <c r="X135" s="14"/>
      <c r="Y135" s="14"/>
      <c r="Z135" s="14"/>
      <c r="AA135" s="14"/>
      <c r="AB135" s="14"/>
      <c r="AC135" s="14"/>
      <c r="AD135" s="14"/>
      <c r="AE135" s="14"/>
      <c r="AT135" s="247" t="s">
        <v>150</v>
      </c>
      <c r="AU135" s="247" t="s">
        <v>81</v>
      </c>
      <c r="AV135" s="14" t="s">
        <v>81</v>
      </c>
      <c r="AW135" s="14" t="s">
        <v>4</v>
      </c>
      <c r="AX135" s="14" t="s">
        <v>79</v>
      </c>
      <c r="AY135" s="247" t="s">
        <v>140</v>
      </c>
    </row>
    <row r="136" s="12" customFormat="1" ht="22.8" customHeight="1">
      <c r="A136" s="12"/>
      <c r="B136" s="192"/>
      <c r="C136" s="193"/>
      <c r="D136" s="194" t="s">
        <v>70</v>
      </c>
      <c r="E136" s="206" t="s">
        <v>168</v>
      </c>
      <c r="F136" s="206" t="s">
        <v>201</v>
      </c>
      <c r="G136" s="193"/>
      <c r="H136" s="193"/>
      <c r="I136" s="196"/>
      <c r="J136" s="207">
        <f>BK136</f>
        <v>0</v>
      </c>
      <c r="K136" s="193"/>
      <c r="L136" s="198"/>
      <c r="M136" s="199"/>
      <c r="N136" s="200"/>
      <c r="O136" s="200"/>
      <c r="P136" s="201">
        <f>SUM(P137:P161)</f>
        <v>0</v>
      </c>
      <c r="Q136" s="200"/>
      <c r="R136" s="201">
        <f>SUM(R137:R161)</f>
        <v>9.9806740000000005</v>
      </c>
      <c r="S136" s="200"/>
      <c r="T136" s="202">
        <f>SUM(T137:T161)</f>
        <v>0</v>
      </c>
      <c r="U136" s="12"/>
      <c r="V136" s="12"/>
      <c r="W136" s="12"/>
      <c r="X136" s="12"/>
      <c r="Y136" s="12"/>
      <c r="Z136" s="12"/>
      <c r="AA136" s="12"/>
      <c r="AB136" s="12"/>
      <c r="AC136" s="12"/>
      <c r="AD136" s="12"/>
      <c r="AE136" s="12"/>
      <c r="AR136" s="203" t="s">
        <v>79</v>
      </c>
      <c r="AT136" s="204" t="s">
        <v>70</v>
      </c>
      <c r="AU136" s="204" t="s">
        <v>79</v>
      </c>
      <c r="AY136" s="203" t="s">
        <v>140</v>
      </c>
      <c r="BK136" s="205">
        <f>SUM(BK137:BK161)</f>
        <v>0</v>
      </c>
    </row>
    <row r="137" s="2" customFormat="1" ht="55.5" customHeight="1">
      <c r="A137" s="41"/>
      <c r="B137" s="42"/>
      <c r="C137" s="208" t="s">
        <v>202</v>
      </c>
      <c r="D137" s="208" t="s">
        <v>142</v>
      </c>
      <c r="E137" s="209" t="s">
        <v>203</v>
      </c>
      <c r="F137" s="210" t="s">
        <v>204</v>
      </c>
      <c r="G137" s="211" t="s">
        <v>87</v>
      </c>
      <c r="H137" s="212">
        <v>12.359999999999999</v>
      </c>
      <c r="I137" s="213"/>
      <c r="J137" s="214">
        <f>ROUND(I137*H137,2)</f>
        <v>0</v>
      </c>
      <c r="K137" s="210" t="s">
        <v>145</v>
      </c>
      <c r="L137" s="47"/>
      <c r="M137" s="215" t="s">
        <v>19</v>
      </c>
      <c r="N137" s="216" t="s">
        <v>42</v>
      </c>
      <c r="O137" s="87"/>
      <c r="P137" s="217">
        <f>O137*H137</f>
        <v>0</v>
      </c>
      <c r="Q137" s="217">
        <v>0</v>
      </c>
      <c r="R137" s="217">
        <f>Q137*H137</f>
        <v>0</v>
      </c>
      <c r="S137" s="217">
        <v>0</v>
      </c>
      <c r="T137" s="218">
        <f>S137*H137</f>
        <v>0</v>
      </c>
      <c r="U137" s="41"/>
      <c r="V137" s="41"/>
      <c r="W137" s="41"/>
      <c r="X137" s="41"/>
      <c r="Y137" s="41"/>
      <c r="Z137" s="41"/>
      <c r="AA137" s="41"/>
      <c r="AB137" s="41"/>
      <c r="AC137" s="41"/>
      <c r="AD137" s="41"/>
      <c r="AE137" s="41"/>
      <c r="AR137" s="219" t="s">
        <v>146</v>
      </c>
      <c r="AT137" s="219" t="s">
        <v>142</v>
      </c>
      <c r="AU137" s="219" t="s">
        <v>81</v>
      </c>
      <c r="AY137" s="20" t="s">
        <v>140</v>
      </c>
      <c r="BE137" s="220">
        <f>IF(N137="základní",J137,0)</f>
        <v>0</v>
      </c>
      <c r="BF137" s="220">
        <f>IF(N137="snížená",J137,0)</f>
        <v>0</v>
      </c>
      <c r="BG137" s="220">
        <f>IF(N137="zákl. přenesená",J137,0)</f>
        <v>0</v>
      </c>
      <c r="BH137" s="220">
        <f>IF(N137="sníž. přenesená",J137,0)</f>
        <v>0</v>
      </c>
      <c r="BI137" s="220">
        <f>IF(N137="nulová",J137,0)</f>
        <v>0</v>
      </c>
      <c r="BJ137" s="20" t="s">
        <v>79</v>
      </c>
      <c r="BK137" s="220">
        <f>ROUND(I137*H137,2)</f>
        <v>0</v>
      </c>
      <c r="BL137" s="20" t="s">
        <v>146</v>
      </c>
      <c r="BM137" s="219" t="s">
        <v>205</v>
      </c>
    </row>
    <row r="138" s="2" customFormat="1">
      <c r="A138" s="41"/>
      <c r="B138" s="42"/>
      <c r="C138" s="43"/>
      <c r="D138" s="221" t="s">
        <v>148</v>
      </c>
      <c r="E138" s="43"/>
      <c r="F138" s="222" t="s">
        <v>206</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148</v>
      </c>
      <c r="AU138" s="20" t="s">
        <v>81</v>
      </c>
    </row>
    <row r="139" s="2" customFormat="1">
      <c r="A139" s="41"/>
      <c r="B139" s="42"/>
      <c r="C139" s="43"/>
      <c r="D139" s="228" t="s">
        <v>159</v>
      </c>
      <c r="E139" s="43"/>
      <c r="F139" s="259" t="s">
        <v>207</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159</v>
      </c>
      <c r="AU139" s="20" t="s">
        <v>81</v>
      </c>
    </row>
    <row r="140" s="13" customFormat="1">
      <c r="A140" s="13"/>
      <c r="B140" s="226"/>
      <c r="C140" s="227"/>
      <c r="D140" s="228" t="s">
        <v>150</v>
      </c>
      <c r="E140" s="229" t="s">
        <v>19</v>
      </c>
      <c r="F140" s="230" t="s">
        <v>151</v>
      </c>
      <c r="G140" s="227"/>
      <c r="H140" s="229" t="s">
        <v>19</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150</v>
      </c>
      <c r="AU140" s="236" t="s">
        <v>81</v>
      </c>
      <c r="AV140" s="13" t="s">
        <v>79</v>
      </c>
      <c r="AW140" s="13" t="s">
        <v>32</v>
      </c>
      <c r="AX140" s="13" t="s">
        <v>71</v>
      </c>
      <c r="AY140" s="236" t="s">
        <v>140</v>
      </c>
    </row>
    <row r="141" s="14" customFormat="1">
      <c r="A141" s="14"/>
      <c r="B141" s="237"/>
      <c r="C141" s="238"/>
      <c r="D141" s="228" t="s">
        <v>150</v>
      </c>
      <c r="E141" s="239" t="s">
        <v>19</v>
      </c>
      <c r="F141" s="240" t="s">
        <v>208</v>
      </c>
      <c r="G141" s="238"/>
      <c r="H141" s="241">
        <v>4.2400000000000002</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150</v>
      </c>
      <c r="AU141" s="247" t="s">
        <v>81</v>
      </c>
      <c r="AV141" s="14" t="s">
        <v>81</v>
      </c>
      <c r="AW141" s="14" t="s">
        <v>32</v>
      </c>
      <c r="AX141" s="14" t="s">
        <v>71</v>
      </c>
      <c r="AY141" s="247" t="s">
        <v>140</v>
      </c>
    </row>
    <row r="142" s="14" customFormat="1">
      <c r="A142" s="14"/>
      <c r="B142" s="237"/>
      <c r="C142" s="238"/>
      <c r="D142" s="228" t="s">
        <v>150</v>
      </c>
      <c r="E142" s="239" t="s">
        <v>19</v>
      </c>
      <c r="F142" s="240" t="s">
        <v>209</v>
      </c>
      <c r="G142" s="238"/>
      <c r="H142" s="241">
        <v>8.1199999999999992</v>
      </c>
      <c r="I142" s="242"/>
      <c r="J142" s="238"/>
      <c r="K142" s="238"/>
      <c r="L142" s="243"/>
      <c r="M142" s="244"/>
      <c r="N142" s="245"/>
      <c r="O142" s="245"/>
      <c r="P142" s="245"/>
      <c r="Q142" s="245"/>
      <c r="R142" s="245"/>
      <c r="S142" s="245"/>
      <c r="T142" s="246"/>
      <c r="U142" s="14"/>
      <c r="V142" s="14"/>
      <c r="W142" s="14"/>
      <c r="X142" s="14"/>
      <c r="Y142" s="14"/>
      <c r="Z142" s="14"/>
      <c r="AA142" s="14"/>
      <c r="AB142" s="14"/>
      <c r="AC142" s="14"/>
      <c r="AD142" s="14"/>
      <c r="AE142" s="14"/>
      <c r="AT142" s="247" t="s">
        <v>150</v>
      </c>
      <c r="AU142" s="247" t="s">
        <v>81</v>
      </c>
      <c r="AV142" s="14" t="s">
        <v>81</v>
      </c>
      <c r="AW142" s="14" t="s">
        <v>32</v>
      </c>
      <c r="AX142" s="14" t="s">
        <v>71</v>
      </c>
      <c r="AY142" s="247" t="s">
        <v>140</v>
      </c>
    </row>
    <row r="143" s="15" customFormat="1">
      <c r="A143" s="15"/>
      <c r="B143" s="248"/>
      <c r="C143" s="249"/>
      <c r="D143" s="228" t="s">
        <v>150</v>
      </c>
      <c r="E143" s="250" t="s">
        <v>19</v>
      </c>
      <c r="F143" s="251" t="s">
        <v>154</v>
      </c>
      <c r="G143" s="249"/>
      <c r="H143" s="252">
        <v>12.359999999999999</v>
      </c>
      <c r="I143" s="253"/>
      <c r="J143" s="249"/>
      <c r="K143" s="249"/>
      <c r="L143" s="254"/>
      <c r="M143" s="255"/>
      <c r="N143" s="256"/>
      <c r="O143" s="256"/>
      <c r="P143" s="256"/>
      <c r="Q143" s="256"/>
      <c r="R143" s="256"/>
      <c r="S143" s="256"/>
      <c r="T143" s="257"/>
      <c r="U143" s="15"/>
      <c r="V143" s="15"/>
      <c r="W143" s="15"/>
      <c r="X143" s="15"/>
      <c r="Y143" s="15"/>
      <c r="Z143" s="15"/>
      <c r="AA143" s="15"/>
      <c r="AB143" s="15"/>
      <c r="AC143" s="15"/>
      <c r="AD143" s="15"/>
      <c r="AE143" s="15"/>
      <c r="AT143" s="258" t="s">
        <v>150</v>
      </c>
      <c r="AU143" s="258" t="s">
        <v>81</v>
      </c>
      <c r="AV143" s="15" t="s">
        <v>146</v>
      </c>
      <c r="AW143" s="15" t="s">
        <v>32</v>
      </c>
      <c r="AX143" s="15" t="s">
        <v>79</v>
      </c>
      <c r="AY143" s="258" t="s">
        <v>140</v>
      </c>
    </row>
    <row r="144" s="2" customFormat="1" ht="78" customHeight="1">
      <c r="A144" s="41"/>
      <c r="B144" s="42"/>
      <c r="C144" s="208" t="s">
        <v>210</v>
      </c>
      <c r="D144" s="208" t="s">
        <v>142</v>
      </c>
      <c r="E144" s="209" t="s">
        <v>211</v>
      </c>
      <c r="F144" s="210" t="s">
        <v>212</v>
      </c>
      <c r="G144" s="211" t="s">
        <v>87</v>
      </c>
      <c r="H144" s="212">
        <v>12.359999999999999</v>
      </c>
      <c r="I144" s="213"/>
      <c r="J144" s="214">
        <f>ROUND(I144*H144,2)</f>
        <v>0</v>
      </c>
      <c r="K144" s="210" t="s">
        <v>145</v>
      </c>
      <c r="L144" s="47"/>
      <c r="M144" s="215" t="s">
        <v>19</v>
      </c>
      <c r="N144" s="216" t="s">
        <v>42</v>
      </c>
      <c r="O144" s="87"/>
      <c r="P144" s="217">
        <f>O144*H144</f>
        <v>0</v>
      </c>
      <c r="Q144" s="217">
        <v>0</v>
      </c>
      <c r="R144" s="217">
        <f>Q144*H144</f>
        <v>0</v>
      </c>
      <c r="S144" s="217">
        <v>0</v>
      </c>
      <c r="T144" s="218">
        <f>S144*H144</f>
        <v>0</v>
      </c>
      <c r="U144" s="41"/>
      <c r="V144" s="41"/>
      <c r="W144" s="41"/>
      <c r="X144" s="41"/>
      <c r="Y144" s="41"/>
      <c r="Z144" s="41"/>
      <c r="AA144" s="41"/>
      <c r="AB144" s="41"/>
      <c r="AC144" s="41"/>
      <c r="AD144" s="41"/>
      <c r="AE144" s="41"/>
      <c r="AR144" s="219" t="s">
        <v>146</v>
      </c>
      <c r="AT144" s="219" t="s">
        <v>142</v>
      </c>
      <c r="AU144" s="219" t="s">
        <v>81</v>
      </c>
      <c r="AY144" s="20" t="s">
        <v>140</v>
      </c>
      <c r="BE144" s="220">
        <f>IF(N144="základní",J144,0)</f>
        <v>0</v>
      </c>
      <c r="BF144" s="220">
        <f>IF(N144="snížená",J144,0)</f>
        <v>0</v>
      </c>
      <c r="BG144" s="220">
        <f>IF(N144="zákl. přenesená",J144,0)</f>
        <v>0</v>
      </c>
      <c r="BH144" s="220">
        <f>IF(N144="sníž. přenesená",J144,0)</f>
        <v>0</v>
      </c>
      <c r="BI144" s="220">
        <f>IF(N144="nulová",J144,0)</f>
        <v>0</v>
      </c>
      <c r="BJ144" s="20" t="s">
        <v>79</v>
      </c>
      <c r="BK144" s="220">
        <f>ROUND(I144*H144,2)</f>
        <v>0</v>
      </c>
      <c r="BL144" s="20" t="s">
        <v>146</v>
      </c>
      <c r="BM144" s="219" t="s">
        <v>213</v>
      </c>
    </row>
    <row r="145" s="2" customFormat="1">
      <c r="A145" s="41"/>
      <c r="B145" s="42"/>
      <c r="C145" s="43"/>
      <c r="D145" s="221" t="s">
        <v>148</v>
      </c>
      <c r="E145" s="43"/>
      <c r="F145" s="222" t="s">
        <v>214</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148</v>
      </c>
      <c r="AU145" s="20" t="s">
        <v>81</v>
      </c>
    </row>
    <row r="146" s="2" customFormat="1" ht="37.8" customHeight="1">
      <c r="A146" s="41"/>
      <c r="B146" s="42"/>
      <c r="C146" s="208" t="s">
        <v>215</v>
      </c>
      <c r="D146" s="208" t="s">
        <v>142</v>
      </c>
      <c r="E146" s="209" t="s">
        <v>216</v>
      </c>
      <c r="F146" s="210" t="s">
        <v>217</v>
      </c>
      <c r="G146" s="211" t="s">
        <v>87</v>
      </c>
      <c r="H146" s="212">
        <v>12.359999999999999</v>
      </c>
      <c r="I146" s="213"/>
      <c r="J146" s="214">
        <f>ROUND(I146*H146,2)</f>
        <v>0</v>
      </c>
      <c r="K146" s="210" t="s">
        <v>19</v>
      </c>
      <c r="L146" s="47"/>
      <c r="M146" s="215" t="s">
        <v>19</v>
      </c>
      <c r="N146" s="216" t="s">
        <v>42</v>
      </c>
      <c r="O146" s="87"/>
      <c r="P146" s="217">
        <f>O146*H146</f>
        <v>0</v>
      </c>
      <c r="Q146" s="217">
        <v>0</v>
      </c>
      <c r="R146" s="217">
        <f>Q146*H146</f>
        <v>0</v>
      </c>
      <c r="S146" s="217">
        <v>0</v>
      </c>
      <c r="T146" s="218">
        <f>S146*H146</f>
        <v>0</v>
      </c>
      <c r="U146" s="41"/>
      <c r="V146" s="41"/>
      <c r="W146" s="41"/>
      <c r="X146" s="41"/>
      <c r="Y146" s="41"/>
      <c r="Z146" s="41"/>
      <c r="AA146" s="41"/>
      <c r="AB146" s="41"/>
      <c r="AC146" s="41"/>
      <c r="AD146" s="41"/>
      <c r="AE146" s="41"/>
      <c r="AR146" s="219" t="s">
        <v>146</v>
      </c>
      <c r="AT146" s="219" t="s">
        <v>142</v>
      </c>
      <c r="AU146" s="219" t="s">
        <v>81</v>
      </c>
      <c r="AY146" s="20" t="s">
        <v>140</v>
      </c>
      <c r="BE146" s="220">
        <f>IF(N146="základní",J146,0)</f>
        <v>0</v>
      </c>
      <c r="BF146" s="220">
        <f>IF(N146="snížená",J146,0)</f>
        <v>0</v>
      </c>
      <c r="BG146" s="220">
        <f>IF(N146="zákl. přenesená",J146,0)</f>
        <v>0</v>
      </c>
      <c r="BH146" s="220">
        <f>IF(N146="sníž. přenesená",J146,0)</f>
        <v>0</v>
      </c>
      <c r="BI146" s="220">
        <f>IF(N146="nulová",J146,0)</f>
        <v>0</v>
      </c>
      <c r="BJ146" s="20" t="s">
        <v>79</v>
      </c>
      <c r="BK146" s="220">
        <f>ROUND(I146*H146,2)</f>
        <v>0</v>
      </c>
      <c r="BL146" s="20" t="s">
        <v>146</v>
      </c>
      <c r="BM146" s="219" t="s">
        <v>218</v>
      </c>
    </row>
    <row r="147" s="2" customFormat="1" ht="55.5" customHeight="1">
      <c r="A147" s="41"/>
      <c r="B147" s="42"/>
      <c r="C147" s="208" t="s">
        <v>219</v>
      </c>
      <c r="D147" s="208" t="s">
        <v>142</v>
      </c>
      <c r="E147" s="209" t="s">
        <v>220</v>
      </c>
      <c r="F147" s="210" t="s">
        <v>221</v>
      </c>
      <c r="G147" s="211" t="s">
        <v>87</v>
      </c>
      <c r="H147" s="212">
        <v>12.359999999999999</v>
      </c>
      <c r="I147" s="213"/>
      <c r="J147" s="214">
        <f>ROUND(I147*H147,2)</f>
        <v>0</v>
      </c>
      <c r="K147" s="210" t="s">
        <v>145</v>
      </c>
      <c r="L147" s="47"/>
      <c r="M147" s="215" t="s">
        <v>19</v>
      </c>
      <c r="N147" s="216" t="s">
        <v>42</v>
      </c>
      <c r="O147" s="87"/>
      <c r="P147" s="217">
        <f>O147*H147</f>
        <v>0</v>
      </c>
      <c r="Q147" s="217">
        <v>0.16700000000000001</v>
      </c>
      <c r="R147" s="217">
        <f>Q147*H147</f>
        <v>2.06412</v>
      </c>
      <c r="S147" s="217">
        <v>0</v>
      </c>
      <c r="T147" s="218">
        <f>S147*H147</f>
        <v>0</v>
      </c>
      <c r="U147" s="41"/>
      <c r="V147" s="41"/>
      <c r="W147" s="41"/>
      <c r="X147" s="41"/>
      <c r="Y147" s="41"/>
      <c r="Z147" s="41"/>
      <c r="AA147" s="41"/>
      <c r="AB147" s="41"/>
      <c r="AC147" s="41"/>
      <c r="AD147" s="41"/>
      <c r="AE147" s="41"/>
      <c r="AR147" s="219" t="s">
        <v>146</v>
      </c>
      <c r="AT147" s="219" t="s">
        <v>142</v>
      </c>
      <c r="AU147" s="219" t="s">
        <v>81</v>
      </c>
      <c r="AY147" s="20" t="s">
        <v>140</v>
      </c>
      <c r="BE147" s="220">
        <f>IF(N147="základní",J147,0)</f>
        <v>0</v>
      </c>
      <c r="BF147" s="220">
        <f>IF(N147="snížená",J147,0)</f>
        <v>0</v>
      </c>
      <c r="BG147" s="220">
        <f>IF(N147="zákl. přenesená",J147,0)</f>
        <v>0</v>
      </c>
      <c r="BH147" s="220">
        <f>IF(N147="sníž. přenesená",J147,0)</f>
        <v>0</v>
      </c>
      <c r="BI147" s="220">
        <f>IF(N147="nulová",J147,0)</f>
        <v>0</v>
      </c>
      <c r="BJ147" s="20" t="s">
        <v>79</v>
      </c>
      <c r="BK147" s="220">
        <f>ROUND(I147*H147,2)</f>
        <v>0</v>
      </c>
      <c r="BL147" s="20" t="s">
        <v>146</v>
      </c>
      <c r="BM147" s="219" t="s">
        <v>222</v>
      </c>
    </row>
    <row r="148" s="2" customFormat="1">
      <c r="A148" s="41"/>
      <c r="B148" s="42"/>
      <c r="C148" s="43"/>
      <c r="D148" s="221" t="s">
        <v>148</v>
      </c>
      <c r="E148" s="43"/>
      <c r="F148" s="222" t="s">
        <v>223</v>
      </c>
      <c r="G148" s="43"/>
      <c r="H148" s="43"/>
      <c r="I148" s="223"/>
      <c r="J148" s="43"/>
      <c r="K148" s="43"/>
      <c r="L148" s="47"/>
      <c r="M148" s="224"/>
      <c r="N148" s="225"/>
      <c r="O148" s="87"/>
      <c r="P148" s="87"/>
      <c r="Q148" s="87"/>
      <c r="R148" s="87"/>
      <c r="S148" s="87"/>
      <c r="T148" s="88"/>
      <c r="U148" s="41"/>
      <c r="V148" s="41"/>
      <c r="W148" s="41"/>
      <c r="X148" s="41"/>
      <c r="Y148" s="41"/>
      <c r="Z148" s="41"/>
      <c r="AA148" s="41"/>
      <c r="AB148" s="41"/>
      <c r="AC148" s="41"/>
      <c r="AD148" s="41"/>
      <c r="AE148" s="41"/>
      <c r="AT148" s="20" t="s">
        <v>148</v>
      </c>
      <c r="AU148" s="20" t="s">
        <v>81</v>
      </c>
    </row>
    <row r="149" s="2" customFormat="1" ht="44.25" customHeight="1">
      <c r="A149" s="41"/>
      <c r="B149" s="42"/>
      <c r="C149" s="208" t="s">
        <v>224</v>
      </c>
      <c r="D149" s="208" t="s">
        <v>142</v>
      </c>
      <c r="E149" s="209" t="s">
        <v>225</v>
      </c>
      <c r="F149" s="210" t="s">
        <v>226</v>
      </c>
      <c r="G149" s="211" t="s">
        <v>87</v>
      </c>
      <c r="H149" s="212">
        <v>12.359999999999999</v>
      </c>
      <c r="I149" s="213"/>
      <c r="J149" s="214">
        <f>ROUND(I149*H149,2)</f>
        <v>0</v>
      </c>
      <c r="K149" s="210" t="s">
        <v>145</v>
      </c>
      <c r="L149" s="47"/>
      <c r="M149" s="215" t="s">
        <v>19</v>
      </c>
      <c r="N149" s="216" t="s">
        <v>42</v>
      </c>
      <c r="O149" s="87"/>
      <c r="P149" s="217">
        <f>O149*H149</f>
        <v>0</v>
      </c>
      <c r="Q149" s="217">
        <v>0.496</v>
      </c>
      <c r="R149" s="217">
        <f>Q149*H149</f>
        <v>6.13056</v>
      </c>
      <c r="S149" s="217">
        <v>0</v>
      </c>
      <c r="T149" s="218">
        <f>S149*H149</f>
        <v>0</v>
      </c>
      <c r="U149" s="41"/>
      <c r="V149" s="41"/>
      <c r="W149" s="41"/>
      <c r="X149" s="41"/>
      <c r="Y149" s="41"/>
      <c r="Z149" s="41"/>
      <c r="AA149" s="41"/>
      <c r="AB149" s="41"/>
      <c r="AC149" s="41"/>
      <c r="AD149" s="41"/>
      <c r="AE149" s="41"/>
      <c r="AR149" s="219" t="s">
        <v>146</v>
      </c>
      <c r="AT149" s="219" t="s">
        <v>142</v>
      </c>
      <c r="AU149" s="219" t="s">
        <v>81</v>
      </c>
      <c r="AY149" s="20" t="s">
        <v>140</v>
      </c>
      <c r="BE149" s="220">
        <f>IF(N149="základní",J149,0)</f>
        <v>0</v>
      </c>
      <c r="BF149" s="220">
        <f>IF(N149="snížená",J149,0)</f>
        <v>0</v>
      </c>
      <c r="BG149" s="220">
        <f>IF(N149="zákl. přenesená",J149,0)</f>
        <v>0</v>
      </c>
      <c r="BH149" s="220">
        <f>IF(N149="sníž. přenesená",J149,0)</f>
        <v>0</v>
      </c>
      <c r="BI149" s="220">
        <f>IF(N149="nulová",J149,0)</f>
        <v>0</v>
      </c>
      <c r="BJ149" s="20" t="s">
        <v>79</v>
      </c>
      <c r="BK149" s="220">
        <f>ROUND(I149*H149,2)</f>
        <v>0</v>
      </c>
      <c r="BL149" s="20" t="s">
        <v>146</v>
      </c>
      <c r="BM149" s="219" t="s">
        <v>227</v>
      </c>
    </row>
    <row r="150" s="2" customFormat="1">
      <c r="A150" s="41"/>
      <c r="B150" s="42"/>
      <c r="C150" s="43"/>
      <c r="D150" s="221" t="s">
        <v>148</v>
      </c>
      <c r="E150" s="43"/>
      <c r="F150" s="222" t="s">
        <v>228</v>
      </c>
      <c r="G150" s="43"/>
      <c r="H150" s="43"/>
      <c r="I150" s="223"/>
      <c r="J150" s="43"/>
      <c r="K150" s="43"/>
      <c r="L150" s="47"/>
      <c r="M150" s="224"/>
      <c r="N150" s="225"/>
      <c r="O150" s="87"/>
      <c r="P150" s="87"/>
      <c r="Q150" s="87"/>
      <c r="R150" s="87"/>
      <c r="S150" s="87"/>
      <c r="T150" s="88"/>
      <c r="U150" s="41"/>
      <c r="V150" s="41"/>
      <c r="W150" s="41"/>
      <c r="X150" s="41"/>
      <c r="Y150" s="41"/>
      <c r="Z150" s="41"/>
      <c r="AA150" s="41"/>
      <c r="AB150" s="41"/>
      <c r="AC150" s="41"/>
      <c r="AD150" s="41"/>
      <c r="AE150" s="41"/>
      <c r="AT150" s="20" t="s">
        <v>148</v>
      </c>
      <c r="AU150" s="20" t="s">
        <v>81</v>
      </c>
    </row>
    <row r="151" s="2" customFormat="1" ht="44.25" customHeight="1">
      <c r="A151" s="41"/>
      <c r="B151" s="42"/>
      <c r="C151" s="208" t="s">
        <v>8</v>
      </c>
      <c r="D151" s="208" t="s">
        <v>142</v>
      </c>
      <c r="E151" s="209" t="s">
        <v>229</v>
      </c>
      <c r="F151" s="210" t="s">
        <v>230</v>
      </c>
      <c r="G151" s="211" t="s">
        <v>231</v>
      </c>
      <c r="H151" s="212">
        <v>10.6</v>
      </c>
      <c r="I151" s="213"/>
      <c r="J151" s="214">
        <f>ROUND(I151*H151,2)</f>
        <v>0</v>
      </c>
      <c r="K151" s="210" t="s">
        <v>145</v>
      </c>
      <c r="L151" s="47"/>
      <c r="M151" s="215" t="s">
        <v>19</v>
      </c>
      <c r="N151" s="216" t="s">
        <v>42</v>
      </c>
      <c r="O151" s="87"/>
      <c r="P151" s="217">
        <f>O151*H151</f>
        <v>0</v>
      </c>
      <c r="Q151" s="217">
        <v>0</v>
      </c>
      <c r="R151" s="217">
        <f>Q151*H151</f>
        <v>0</v>
      </c>
      <c r="S151" s="217">
        <v>0</v>
      </c>
      <c r="T151" s="218">
        <f>S151*H151</f>
        <v>0</v>
      </c>
      <c r="U151" s="41"/>
      <c r="V151" s="41"/>
      <c r="W151" s="41"/>
      <c r="X151" s="41"/>
      <c r="Y151" s="41"/>
      <c r="Z151" s="41"/>
      <c r="AA151" s="41"/>
      <c r="AB151" s="41"/>
      <c r="AC151" s="41"/>
      <c r="AD151" s="41"/>
      <c r="AE151" s="41"/>
      <c r="AR151" s="219" t="s">
        <v>146</v>
      </c>
      <c r="AT151" s="219" t="s">
        <v>142</v>
      </c>
      <c r="AU151" s="219" t="s">
        <v>81</v>
      </c>
      <c r="AY151" s="20" t="s">
        <v>140</v>
      </c>
      <c r="BE151" s="220">
        <f>IF(N151="základní",J151,0)</f>
        <v>0</v>
      </c>
      <c r="BF151" s="220">
        <f>IF(N151="snížená",J151,0)</f>
        <v>0</v>
      </c>
      <c r="BG151" s="220">
        <f>IF(N151="zákl. přenesená",J151,0)</f>
        <v>0</v>
      </c>
      <c r="BH151" s="220">
        <f>IF(N151="sníž. přenesená",J151,0)</f>
        <v>0</v>
      </c>
      <c r="BI151" s="220">
        <f>IF(N151="nulová",J151,0)</f>
        <v>0</v>
      </c>
      <c r="BJ151" s="20" t="s">
        <v>79</v>
      </c>
      <c r="BK151" s="220">
        <f>ROUND(I151*H151,2)</f>
        <v>0</v>
      </c>
      <c r="BL151" s="20" t="s">
        <v>146</v>
      </c>
      <c r="BM151" s="219" t="s">
        <v>232</v>
      </c>
    </row>
    <row r="152" s="2" customFormat="1">
      <c r="A152" s="41"/>
      <c r="B152" s="42"/>
      <c r="C152" s="43"/>
      <c r="D152" s="221" t="s">
        <v>148</v>
      </c>
      <c r="E152" s="43"/>
      <c r="F152" s="222" t="s">
        <v>233</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148</v>
      </c>
      <c r="AU152" s="20" t="s">
        <v>81</v>
      </c>
    </row>
    <row r="153" s="2" customFormat="1">
      <c r="A153" s="41"/>
      <c r="B153" s="42"/>
      <c r="C153" s="43"/>
      <c r="D153" s="228" t="s">
        <v>159</v>
      </c>
      <c r="E153" s="43"/>
      <c r="F153" s="259" t="s">
        <v>207</v>
      </c>
      <c r="G153" s="43"/>
      <c r="H153" s="43"/>
      <c r="I153" s="223"/>
      <c r="J153" s="43"/>
      <c r="K153" s="43"/>
      <c r="L153" s="47"/>
      <c r="M153" s="224"/>
      <c r="N153" s="225"/>
      <c r="O153" s="87"/>
      <c r="P153" s="87"/>
      <c r="Q153" s="87"/>
      <c r="R153" s="87"/>
      <c r="S153" s="87"/>
      <c r="T153" s="88"/>
      <c r="U153" s="41"/>
      <c r="V153" s="41"/>
      <c r="W153" s="41"/>
      <c r="X153" s="41"/>
      <c r="Y153" s="41"/>
      <c r="Z153" s="41"/>
      <c r="AA153" s="41"/>
      <c r="AB153" s="41"/>
      <c r="AC153" s="41"/>
      <c r="AD153" s="41"/>
      <c r="AE153" s="41"/>
      <c r="AT153" s="20" t="s">
        <v>159</v>
      </c>
      <c r="AU153" s="20" t="s">
        <v>81</v>
      </c>
    </row>
    <row r="154" s="13" customFormat="1">
      <c r="A154" s="13"/>
      <c r="B154" s="226"/>
      <c r="C154" s="227"/>
      <c r="D154" s="228" t="s">
        <v>150</v>
      </c>
      <c r="E154" s="229" t="s">
        <v>19</v>
      </c>
      <c r="F154" s="230" t="s">
        <v>151</v>
      </c>
      <c r="G154" s="227"/>
      <c r="H154" s="229" t="s">
        <v>19</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150</v>
      </c>
      <c r="AU154" s="236" t="s">
        <v>81</v>
      </c>
      <c r="AV154" s="13" t="s">
        <v>79</v>
      </c>
      <c r="AW154" s="13" t="s">
        <v>32</v>
      </c>
      <c r="AX154" s="13" t="s">
        <v>71</v>
      </c>
      <c r="AY154" s="236" t="s">
        <v>140</v>
      </c>
    </row>
    <row r="155" s="14" customFormat="1">
      <c r="A155" s="14"/>
      <c r="B155" s="237"/>
      <c r="C155" s="238"/>
      <c r="D155" s="228" t="s">
        <v>150</v>
      </c>
      <c r="E155" s="239" t="s">
        <v>19</v>
      </c>
      <c r="F155" s="240" t="s">
        <v>234</v>
      </c>
      <c r="G155" s="238"/>
      <c r="H155" s="241">
        <v>10.6</v>
      </c>
      <c r="I155" s="242"/>
      <c r="J155" s="238"/>
      <c r="K155" s="238"/>
      <c r="L155" s="243"/>
      <c r="M155" s="244"/>
      <c r="N155" s="245"/>
      <c r="O155" s="245"/>
      <c r="P155" s="245"/>
      <c r="Q155" s="245"/>
      <c r="R155" s="245"/>
      <c r="S155" s="245"/>
      <c r="T155" s="246"/>
      <c r="U155" s="14"/>
      <c r="V155" s="14"/>
      <c r="W155" s="14"/>
      <c r="X155" s="14"/>
      <c r="Y155" s="14"/>
      <c r="Z155" s="14"/>
      <c r="AA155" s="14"/>
      <c r="AB155" s="14"/>
      <c r="AC155" s="14"/>
      <c r="AD155" s="14"/>
      <c r="AE155" s="14"/>
      <c r="AT155" s="247" t="s">
        <v>150</v>
      </c>
      <c r="AU155" s="247" t="s">
        <v>81</v>
      </c>
      <c r="AV155" s="14" t="s">
        <v>81</v>
      </c>
      <c r="AW155" s="14" t="s">
        <v>32</v>
      </c>
      <c r="AX155" s="14" t="s">
        <v>79</v>
      </c>
      <c r="AY155" s="247" t="s">
        <v>140</v>
      </c>
    </row>
    <row r="156" s="2" customFormat="1" ht="66.75" customHeight="1">
      <c r="A156" s="41"/>
      <c r="B156" s="42"/>
      <c r="C156" s="208" t="s">
        <v>235</v>
      </c>
      <c r="D156" s="208" t="s">
        <v>142</v>
      </c>
      <c r="E156" s="209" t="s">
        <v>236</v>
      </c>
      <c r="F156" s="210" t="s">
        <v>237</v>
      </c>
      <c r="G156" s="211" t="s">
        <v>231</v>
      </c>
      <c r="H156" s="212">
        <v>10.6</v>
      </c>
      <c r="I156" s="213"/>
      <c r="J156" s="214">
        <f>ROUND(I156*H156,2)</f>
        <v>0</v>
      </c>
      <c r="K156" s="210" t="s">
        <v>145</v>
      </c>
      <c r="L156" s="47"/>
      <c r="M156" s="215" t="s">
        <v>19</v>
      </c>
      <c r="N156" s="216" t="s">
        <v>42</v>
      </c>
      <c r="O156" s="87"/>
      <c r="P156" s="217">
        <f>O156*H156</f>
        <v>0</v>
      </c>
      <c r="Q156" s="217">
        <v>0</v>
      </c>
      <c r="R156" s="217">
        <f>Q156*H156</f>
        <v>0</v>
      </c>
      <c r="S156" s="217">
        <v>0</v>
      </c>
      <c r="T156" s="218">
        <f>S156*H156</f>
        <v>0</v>
      </c>
      <c r="U156" s="41"/>
      <c r="V156" s="41"/>
      <c r="W156" s="41"/>
      <c r="X156" s="41"/>
      <c r="Y156" s="41"/>
      <c r="Z156" s="41"/>
      <c r="AA156" s="41"/>
      <c r="AB156" s="41"/>
      <c r="AC156" s="41"/>
      <c r="AD156" s="41"/>
      <c r="AE156" s="41"/>
      <c r="AR156" s="219" t="s">
        <v>146</v>
      </c>
      <c r="AT156" s="219" t="s">
        <v>142</v>
      </c>
      <c r="AU156" s="219" t="s">
        <v>81</v>
      </c>
      <c r="AY156" s="20" t="s">
        <v>140</v>
      </c>
      <c r="BE156" s="220">
        <f>IF(N156="základní",J156,0)</f>
        <v>0</v>
      </c>
      <c r="BF156" s="220">
        <f>IF(N156="snížená",J156,0)</f>
        <v>0</v>
      </c>
      <c r="BG156" s="220">
        <f>IF(N156="zákl. přenesená",J156,0)</f>
        <v>0</v>
      </c>
      <c r="BH156" s="220">
        <f>IF(N156="sníž. přenesená",J156,0)</f>
        <v>0</v>
      </c>
      <c r="BI156" s="220">
        <f>IF(N156="nulová",J156,0)</f>
        <v>0</v>
      </c>
      <c r="BJ156" s="20" t="s">
        <v>79</v>
      </c>
      <c r="BK156" s="220">
        <f>ROUND(I156*H156,2)</f>
        <v>0</v>
      </c>
      <c r="BL156" s="20" t="s">
        <v>146</v>
      </c>
      <c r="BM156" s="219" t="s">
        <v>238</v>
      </c>
    </row>
    <row r="157" s="2" customFormat="1">
      <c r="A157" s="41"/>
      <c r="B157" s="42"/>
      <c r="C157" s="43"/>
      <c r="D157" s="221" t="s">
        <v>148</v>
      </c>
      <c r="E157" s="43"/>
      <c r="F157" s="222" t="s">
        <v>239</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148</v>
      </c>
      <c r="AU157" s="20" t="s">
        <v>81</v>
      </c>
    </row>
    <row r="158" s="2" customFormat="1">
      <c r="A158" s="41"/>
      <c r="B158" s="42"/>
      <c r="C158" s="43"/>
      <c r="D158" s="228" t="s">
        <v>159</v>
      </c>
      <c r="E158" s="43"/>
      <c r="F158" s="259" t="s">
        <v>240</v>
      </c>
      <c r="G158" s="43"/>
      <c r="H158" s="43"/>
      <c r="I158" s="223"/>
      <c r="J158" s="43"/>
      <c r="K158" s="43"/>
      <c r="L158" s="47"/>
      <c r="M158" s="224"/>
      <c r="N158" s="225"/>
      <c r="O158" s="87"/>
      <c r="P158" s="87"/>
      <c r="Q158" s="87"/>
      <c r="R158" s="87"/>
      <c r="S158" s="87"/>
      <c r="T158" s="88"/>
      <c r="U158" s="41"/>
      <c r="V158" s="41"/>
      <c r="W158" s="41"/>
      <c r="X158" s="41"/>
      <c r="Y158" s="41"/>
      <c r="Z158" s="41"/>
      <c r="AA158" s="41"/>
      <c r="AB158" s="41"/>
      <c r="AC158" s="41"/>
      <c r="AD158" s="41"/>
      <c r="AE158" s="41"/>
      <c r="AT158" s="20" t="s">
        <v>159</v>
      </c>
      <c r="AU158" s="20" t="s">
        <v>81</v>
      </c>
    </row>
    <row r="159" s="2" customFormat="1" ht="37.8" customHeight="1">
      <c r="A159" s="41"/>
      <c r="B159" s="42"/>
      <c r="C159" s="208" t="s">
        <v>241</v>
      </c>
      <c r="D159" s="208" t="s">
        <v>142</v>
      </c>
      <c r="E159" s="209" t="s">
        <v>242</v>
      </c>
      <c r="F159" s="210" t="s">
        <v>243</v>
      </c>
      <c r="G159" s="211" t="s">
        <v>231</v>
      </c>
      <c r="H159" s="212">
        <v>10.6</v>
      </c>
      <c r="I159" s="213"/>
      <c r="J159" s="214">
        <f>ROUND(I159*H159,2)</f>
        <v>0</v>
      </c>
      <c r="K159" s="210" t="s">
        <v>19</v>
      </c>
      <c r="L159" s="47"/>
      <c r="M159" s="215" t="s">
        <v>19</v>
      </c>
      <c r="N159" s="216" t="s">
        <v>42</v>
      </c>
      <c r="O159" s="87"/>
      <c r="P159" s="217">
        <f>O159*H159</f>
        <v>0</v>
      </c>
      <c r="Q159" s="217">
        <v>0</v>
      </c>
      <c r="R159" s="217">
        <f>Q159*H159</f>
        <v>0</v>
      </c>
      <c r="S159" s="217">
        <v>0</v>
      </c>
      <c r="T159" s="218">
        <f>S159*H159</f>
        <v>0</v>
      </c>
      <c r="U159" s="41"/>
      <c r="V159" s="41"/>
      <c r="W159" s="41"/>
      <c r="X159" s="41"/>
      <c r="Y159" s="41"/>
      <c r="Z159" s="41"/>
      <c r="AA159" s="41"/>
      <c r="AB159" s="41"/>
      <c r="AC159" s="41"/>
      <c r="AD159" s="41"/>
      <c r="AE159" s="41"/>
      <c r="AR159" s="219" t="s">
        <v>146</v>
      </c>
      <c r="AT159" s="219" t="s">
        <v>142</v>
      </c>
      <c r="AU159" s="219" t="s">
        <v>81</v>
      </c>
      <c r="AY159" s="20" t="s">
        <v>140</v>
      </c>
      <c r="BE159" s="220">
        <f>IF(N159="základní",J159,0)</f>
        <v>0</v>
      </c>
      <c r="BF159" s="220">
        <f>IF(N159="snížená",J159,0)</f>
        <v>0</v>
      </c>
      <c r="BG159" s="220">
        <f>IF(N159="zákl. přenesená",J159,0)</f>
        <v>0</v>
      </c>
      <c r="BH159" s="220">
        <f>IF(N159="sníž. přenesená",J159,0)</f>
        <v>0</v>
      </c>
      <c r="BI159" s="220">
        <f>IF(N159="nulová",J159,0)</f>
        <v>0</v>
      </c>
      <c r="BJ159" s="20" t="s">
        <v>79</v>
      </c>
      <c r="BK159" s="220">
        <f>ROUND(I159*H159,2)</f>
        <v>0</v>
      </c>
      <c r="BL159" s="20" t="s">
        <v>146</v>
      </c>
      <c r="BM159" s="219" t="s">
        <v>244</v>
      </c>
    </row>
    <row r="160" s="2" customFormat="1" ht="49.05" customHeight="1">
      <c r="A160" s="41"/>
      <c r="B160" s="42"/>
      <c r="C160" s="208" t="s">
        <v>245</v>
      </c>
      <c r="D160" s="208" t="s">
        <v>142</v>
      </c>
      <c r="E160" s="209" t="s">
        <v>246</v>
      </c>
      <c r="F160" s="210" t="s">
        <v>247</v>
      </c>
      <c r="G160" s="211" t="s">
        <v>231</v>
      </c>
      <c r="H160" s="212">
        <v>10.6</v>
      </c>
      <c r="I160" s="213"/>
      <c r="J160" s="214">
        <f>ROUND(I160*H160,2)</f>
        <v>0</v>
      </c>
      <c r="K160" s="210" t="s">
        <v>145</v>
      </c>
      <c r="L160" s="47"/>
      <c r="M160" s="215" t="s">
        <v>19</v>
      </c>
      <c r="N160" s="216" t="s">
        <v>42</v>
      </c>
      <c r="O160" s="87"/>
      <c r="P160" s="217">
        <f>O160*H160</f>
        <v>0</v>
      </c>
      <c r="Q160" s="217">
        <v>0.16849</v>
      </c>
      <c r="R160" s="217">
        <f>Q160*H160</f>
        <v>1.7859939999999999</v>
      </c>
      <c r="S160" s="217">
        <v>0</v>
      </c>
      <c r="T160" s="218">
        <f>S160*H160</f>
        <v>0</v>
      </c>
      <c r="U160" s="41"/>
      <c r="V160" s="41"/>
      <c r="W160" s="41"/>
      <c r="X160" s="41"/>
      <c r="Y160" s="41"/>
      <c r="Z160" s="41"/>
      <c r="AA160" s="41"/>
      <c r="AB160" s="41"/>
      <c r="AC160" s="41"/>
      <c r="AD160" s="41"/>
      <c r="AE160" s="41"/>
      <c r="AR160" s="219" t="s">
        <v>146</v>
      </c>
      <c r="AT160" s="219" t="s">
        <v>142</v>
      </c>
      <c r="AU160" s="219" t="s">
        <v>81</v>
      </c>
      <c r="AY160" s="20" t="s">
        <v>140</v>
      </c>
      <c r="BE160" s="220">
        <f>IF(N160="základní",J160,0)</f>
        <v>0</v>
      </c>
      <c r="BF160" s="220">
        <f>IF(N160="snížená",J160,0)</f>
        <v>0</v>
      </c>
      <c r="BG160" s="220">
        <f>IF(N160="zákl. přenesená",J160,0)</f>
        <v>0</v>
      </c>
      <c r="BH160" s="220">
        <f>IF(N160="sníž. přenesená",J160,0)</f>
        <v>0</v>
      </c>
      <c r="BI160" s="220">
        <f>IF(N160="nulová",J160,0)</f>
        <v>0</v>
      </c>
      <c r="BJ160" s="20" t="s">
        <v>79</v>
      </c>
      <c r="BK160" s="220">
        <f>ROUND(I160*H160,2)</f>
        <v>0</v>
      </c>
      <c r="BL160" s="20" t="s">
        <v>146</v>
      </c>
      <c r="BM160" s="219" t="s">
        <v>248</v>
      </c>
    </row>
    <row r="161" s="2" customFormat="1">
      <c r="A161" s="41"/>
      <c r="B161" s="42"/>
      <c r="C161" s="43"/>
      <c r="D161" s="221" t="s">
        <v>148</v>
      </c>
      <c r="E161" s="43"/>
      <c r="F161" s="222" t="s">
        <v>249</v>
      </c>
      <c r="G161" s="43"/>
      <c r="H161" s="43"/>
      <c r="I161" s="223"/>
      <c r="J161" s="43"/>
      <c r="K161" s="43"/>
      <c r="L161" s="47"/>
      <c r="M161" s="224"/>
      <c r="N161" s="225"/>
      <c r="O161" s="87"/>
      <c r="P161" s="87"/>
      <c r="Q161" s="87"/>
      <c r="R161" s="87"/>
      <c r="S161" s="87"/>
      <c r="T161" s="88"/>
      <c r="U161" s="41"/>
      <c r="V161" s="41"/>
      <c r="W161" s="41"/>
      <c r="X161" s="41"/>
      <c r="Y161" s="41"/>
      <c r="Z161" s="41"/>
      <c r="AA161" s="41"/>
      <c r="AB161" s="41"/>
      <c r="AC161" s="41"/>
      <c r="AD161" s="41"/>
      <c r="AE161" s="41"/>
      <c r="AT161" s="20" t="s">
        <v>148</v>
      </c>
      <c r="AU161" s="20" t="s">
        <v>81</v>
      </c>
    </row>
    <row r="162" s="12" customFormat="1" ht="22.8" customHeight="1">
      <c r="A162" s="12"/>
      <c r="B162" s="192"/>
      <c r="C162" s="193"/>
      <c r="D162" s="194" t="s">
        <v>70</v>
      </c>
      <c r="E162" s="206" t="s">
        <v>250</v>
      </c>
      <c r="F162" s="206" t="s">
        <v>251</v>
      </c>
      <c r="G162" s="193"/>
      <c r="H162" s="193"/>
      <c r="I162" s="196"/>
      <c r="J162" s="207">
        <f>BK162</f>
        <v>0</v>
      </c>
      <c r="K162" s="193"/>
      <c r="L162" s="198"/>
      <c r="M162" s="199"/>
      <c r="N162" s="200"/>
      <c r="O162" s="200"/>
      <c r="P162" s="201">
        <f>SUM(P163:P168)</f>
        <v>0</v>
      </c>
      <c r="Q162" s="200"/>
      <c r="R162" s="201">
        <f>SUM(R163:R168)</f>
        <v>0.017580000000000002</v>
      </c>
      <c r="S162" s="200"/>
      <c r="T162" s="202">
        <f>SUM(T163:T168)</f>
        <v>0</v>
      </c>
      <c r="U162" s="12"/>
      <c r="V162" s="12"/>
      <c r="W162" s="12"/>
      <c r="X162" s="12"/>
      <c r="Y162" s="12"/>
      <c r="Z162" s="12"/>
      <c r="AA162" s="12"/>
      <c r="AB162" s="12"/>
      <c r="AC162" s="12"/>
      <c r="AD162" s="12"/>
      <c r="AE162" s="12"/>
      <c r="AR162" s="203" t="s">
        <v>79</v>
      </c>
      <c r="AT162" s="204" t="s">
        <v>70</v>
      </c>
      <c r="AU162" s="204" t="s">
        <v>79</v>
      </c>
      <c r="AY162" s="203" t="s">
        <v>140</v>
      </c>
      <c r="BK162" s="205">
        <f>SUM(BK163:BK168)</f>
        <v>0</v>
      </c>
    </row>
    <row r="163" s="2" customFormat="1" ht="24.15" customHeight="1">
      <c r="A163" s="41"/>
      <c r="B163" s="42"/>
      <c r="C163" s="208" t="s">
        <v>252</v>
      </c>
      <c r="D163" s="208" t="s">
        <v>142</v>
      </c>
      <c r="E163" s="209" t="s">
        <v>253</v>
      </c>
      <c r="F163" s="210" t="s">
        <v>254</v>
      </c>
      <c r="G163" s="211" t="s">
        <v>231</v>
      </c>
      <c r="H163" s="212">
        <v>11.720000000000001</v>
      </c>
      <c r="I163" s="213"/>
      <c r="J163" s="214">
        <f>ROUND(I163*H163,2)</f>
        <v>0</v>
      </c>
      <c r="K163" s="210" t="s">
        <v>145</v>
      </c>
      <c r="L163" s="47"/>
      <c r="M163" s="215" t="s">
        <v>19</v>
      </c>
      <c r="N163" s="216" t="s">
        <v>42</v>
      </c>
      <c r="O163" s="87"/>
      <c r="P163" s="217">
        <f>O163*H163</f>
        <v>0</v>
      </c>
      <c r="Q163" s="217">
        <v>0.0015</v>
      </c>
      <c r="R163" s="217">
        <f>Q163*H163</f>
        <v>0.017580000000000002</v>
      </c>
      <c r="S163" s="217">
        <v>0</v>
      </c>
      <c r="T163" s="218">
        <f>S163*H163</f>
        <v>0</v>
      </c>
      <c r="U163" s="41"/>
      <c r="V163" s="41"/>
      <c r="W163" s="41"/>
      <c r="X163" s="41"/>
      <c r="Y163" s="41"/>
      <c r="Z163" s="41"/>
      <c r="AA163" s="41"/>
      <c r="AB163" s="41"/>
      <c r="AC163" s="41"/>
      <c r="AD163" s="41"/>
      <c r="AE163" s="41"/>
      <c r="AR163" s="219" t="s">
        <v>146</v>
      </c>
      <c r="AT163" s="219" t="s">
        <v>142</v>
      </c>
      <c r="AU163" s="219" t="s">
        <v>81</v>
      </c>
      <c r="AY163" s="20" t="s">
        <v>140</v>
      </c>
      <c r="BE163" s="220">
        <f>IF(N163="základní",J163,0)</f>
        <v>0</v>
      </c>
      <c r="BF163" s="220">
        <f>IF(N163="snížená",J163,0)</f>
        <v>0</v>
      </c>
      <c r="BG163" s="220">
        <f>IF(N163="zákl. přenesená",J163,0)</f>
        <v>0</v>
      </c>
      <c r="BH163" s="220">
        <f>IF(N163="sníž. přenesená",J163,0)</f>
        <v>0</v>
      </c>
      <c r="BI163" s="220">
        <f>IF(N163="nulová",J163,0)</f>
        <v>0</v>
      </c>
      <c r="BJ163" s="20" t="s">
        <v>79</v>
      </c>
      <c r="BK163" s="220">
        <f>ROUND(I163*H163,2)</f>
        <v>0</v>
      </c>
      <c r="BL163" s="20" t="s">
        <v>146</v>
      </c>
      <c r="BM163" s="219" t="s">
        <v>255</v>
      </c>
    </row>
    <row r="164" s="2" customFormat="1">
      <c r="A164" s="41"/>
      <c r="B164" s="42"/>
      <c r="C164" s="43"/>
      <c r="D164" s="221" t="s">
        <v>148</v>
      </c>
      <c r="E164" s="43"/>
      <c r="F164" s="222" t="s">
        <v>256</v>
      </c>
      <c r="G164" s="43"/>
      <c r="H164" s="43"/>
      <c r="I164" s="223"/>
      <c r="J164" s="43"/>
      <c r="K164" s="43"/>
      <c r="L164" s="47"/>
      <c r="M164" s="224"/>
      <c r="N164" s="225"/>
      <c r="O164" s="87"/>
      <c r="P164" s="87"/>
      <c r="Q164" s="87"/>
      <c r="R164" s="87"/>
      <c r="S164" s="87"/>
      <c r="T164" s="88"/>
      <c r="U164" s="41"/>
      <c r="V164" s="41"/>
      <c r="W164" s="41"/>
      <c r="X164" s="41"/>
      <c r="Y164" s="41"/>
      <c r="Z164" s="41"/>
      <c r="AA164" s="41"/>
      <c r="AB164" s="41"/>
      <c r="AC164" s="41"/>
      <c r="AD164" s="41"/>
      <c r="AE164" s="41"/>
      <c r="AT164" s="20" t="s">
        <v>148</v>
      </c>
      <c r="AU164" s="20" t="s">
        <v>81</v>
      </c>
    </row>
    <row r="165" s="13" customFormat="1">
      <c r="A165" s="13"/>
      <c r="B165" s="226"/>
      <c r="C165" s="227"/>
      <c r="D165" s="228" t="s">
        <v>150</v>
      </c>
      <c r="E165" s="229" t="s">
        <v>19</v>
      </c>
      <c r="F165" s="230" t="s">
        <v>257</v>
      </c>
      <c r="G165" s="227"/>
      <c r="H165" s="229" t="s">
        <v>19</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150</v>
      </c>
      <c r="AU165" s="236" t="s">
        <v>81</v>
      </c>
      <c r="AV165" s="13" t="s">
        <v>79</v>
      </c>
      <c r="AW165" s="13" t="s">
        <v>32</v>
      </c>
      <c r="AX165" s="13" t="s">
        <v>71</v>
      </c>
      <c r="AY165" s="236" t="s">
        <v>140</v>
      </c>
    </row>
    <row r="166" s="14" customFormat="1">
      <c r="A166" s="14"/>
      <c r="B166" s="237"/>
      <c r="C166" s="238"/>
      <c r="D166" s="228" t="s">
        <v>150</v>
      </c>
      <c r="E166" s="239" t="s">
        <v>19</v>
      </c>
      <c r="F166" s="240" t="s">
        <v>258</v>
      </c>
      <c r="G166" s="238"/>
      <c r="H166" s="241">
        <v>3.7599999999999998</v>
      </c>
      <c r="I166" s="242"/>
      <c r="J166" s="238"/>
      <c r="K166" s="238"/>
      <c r="L166" s="243"/>
      <c r="M166" s="244"/>
      <c r="N166" s="245"/>
      <c r="O166" s="245"/>
      <c r="P166" s="245"/>
      <c r="Q166" s="245"/>
      <c r="R166" s="245"/>
      <c r="S166" s="245"/>
      <c r="T166" s="246"/>
      <c r="U166" s="14"/>
      <c r="V166" s="14"/>
      <c r="W166" s="14"/>
      <c r="X166" s="14"/>
      <c r="Y166" s="14"/>
      <c r="Z166" s="14"/>
      <c r="AA166" s="14"/>
      <c r="AB166" s="14"/>
      <c r="AC166" s="14"/>
      <c r="AD166" s="14"/>
      <c r="AE166" s="14"/>
      <c r="AT166" s="247" t="s">
        <v>150</v>
      </c>
      <c r="AU166" s="247" t="s">
        <v>81</v>
      </c>
      <c r="AV166" s="14" t="s">
        <v>81</v>
      </c>
      <c r="AW166" s="14" t="s">
        <v>32</v>
      </c>
      <c r="AX166" s="14" t="s">
        <v>71</v>
      </c>
      <c r="AY166" s="247" t="s">
        <v>140</v>
      </c>
    </row>
    <row r="167" s="14" customFormat="1">
      <c r="A167" s="14"/>
      <c r="B167" s="237"/>
      <c r="C167" s="238"/>
      <c r="D167" s="228" t="s">
        <v>150</v>
      </c>
      <c r="E167" s="239" t="s">
        <v>19</v>
      </c>
      <c r="F167" s="240" t="s">
        <v>259</v>
      </c>
      <c r="G167" s="238"/>
      <c r="H167" s="241">
        <v>7.96</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150</v>
      </c>
      <c r="AU167" s="247" t="s">
        <v>81</v>
      </c>
      <c r="AV167" s="14" t="s">
        <v>81</v>
      </c>
      <c r="AW167" s="14" t="s">
        <v>32</v>
      </c>
      <c r="AX167" s="14" t="s">
        <v>71</v>
      </c>
      <c r="AY167" s="247" t="s">
        <v>140</v>
      </c>
    </row>
    <row r="168" s="15" customFormat="1">
      <c r="A168" s="15"/>
      <c r="B168" s="248"/>
      <c r="C168" s="249"/>
      <c r="D168" s="228" t="s">
        <v>150</v>
      </c>
      <c r="E168" s="250" t="s">
        <v>19</v>
      </c>
      <c r="F168" s="251" t="s">
        <v>154</v>
      </c>
      <c r="G168" s="249"/>
      <c r="H168" s="252">
        <v>11.720000000000001</v>
      </c>
      <c r="I168" s="253"/>
      <c r="J168" s="249"/>
      <c r="K168" s="249"/>
      <c r="L168" s="254"/>
      <c r="M168" s="255"/>
      <c r="N168" s="256"/>
      <c r="O168" s="256"/>
      <c r="P168" s="256"/>
      <c r="Q168" s="256"/>
      <c r="R168" s="256"/>
      <c r="S168" s="256"/>
      <c r="T168" s="257"/>
      <c r="U168" s="15"/>
      <c r="V168" s="15"/>
      <c r="W168" s="15"/>
      <c r="X168" s="15"/>
      <c r="Y168" s="15"/>
      <c r="Z168" s="15"/>
      <c r="AA168" s="15"/>
      <c r="AB168" s="15"/>
      <c r="AC168" s="15"/>
      <c r="AD168" s="15"/>
      <c r="AE168" s="15"/>
      <c r="AT168" s="258" t="s">
        <v>150</v>
      </c>
      <c r="AU168" s="258" t="s">
        <v>81</v>
      </c>
      <c r="AV168" s="15" t="s">
        <v>146</v>
      </c>
      <c r="AW168" s="15" t="s">
        <v>32</v>
      </c>
      <c r="AX168" s="15" t="s">
        <v>79</v>
      </c>
      <c r="AY168" s="258" t="s">
        <v>140</v>
      </c>
    </row>
    <row r="169" s="12" customFormat="1" ht="22.8" customHeight="1">
      <c r="A169" s="12"/>
      <c r="B169" s="192"/>
      <c r="C169" s="193"/>
      <c r="D169" s="194" t="s">
        <v>70</v>
      </c>
      <c r="E169" s="206" t="s">
        <v>260</v>
      </c>
      <c r="F169" s="206" t="s">
        <v>261</v>
      </c>
      <c r="G169" s="193"/>
      <c r="H169" s="193"/>
      <c r="I169" s="196"/>
      <c r="J169" s="207">
        <f>BK169</f>
        <v>0</v>
      </c>
      <c r="K169" s="193"/>
      <c r="L169" s="198"/>
      <c r="M169" s="199"/>
      <c r="N169" s="200"/>
      <c r="O169" s="200"/>
      <c r="P169" s="201">
        <f>SUM(P170:P179)</f>
        <v>0</v>
      </c>
      <c r="Q169" s="200"/>
      <c r="R169" s="201">
        <f>SUM(R170:R179)</f>
        <v>0.97742499999999999</v>
      </c>
      <c r="S169" s="200"/>
      <c r="T169" s="202">
        <f>SUM(T170:T179)</f>
        <v>0.19500000000000001</v>
      </c>
      <c r="U169" s="12"/>
      <c r="V169" s="12"/>
      <c r="W169" s="12"/>
      <c r="X169" s="12"/>
      <c r="Y169" s="12"/>
      <c r="Z169" s="12"/>
      <c r="AA169" s="12"/>
      <c r="AB169" s="12"/>
      <c r="AC169" s="12"/>
      <c r="AD169" s="12"/>
      <c r="AE169" s="12"/>
      <c r="AR169" s="203" t="s">
        <v>79</v>
      </c>
      <c r="AT169" s="204" t="s">
        <v>70</v>
      </c>
      <c r="AU169" s="204" t="s">
        <v>79</v>
      </c>
      <c r="AY169" s="203" t="s">
        <v>140</v>
      </c>
      <c r="BK169" s="205">
        <f>SUM(BK170:BK179)</f>
        <v>0</v>
      </c>
    </row>
    <row r="170" s="2" customFormat="1" ht="24.15" customHeight="1">
      <c r="A170" s="41"/>
      <c r="B170" s="42"/>
      <c r="C170" s="208" t="s">
        <v>262</v>
      </c>
      <c r="D170" s="208" t="s">
        <v>142</v>
      </c>
      <c r="E170" s="209" t="s">
        <v>263</v>
      </c>
      <c r="F170" s="210" t="s">
        <v>264</v>
      </c>
      <c r="G170" s="211" t="s">
        <v>94</v>
      </c>
      <c r="H170" s="212">
        <v>0.10000000000000001</v>
      </c>
      <c r="I170" s="213"/>
      <c r="J170" s="214">
        <f>ROUND(I170*H170,2)</f>
        <v>0</v>
      </c>
      <c r="K170" s="210" t="s">
        <v>145</v>
      </c>
      <c r="L170" s="47"/>
      <c r="M170" s="215" t="s">
        <v>19</v>
      </c>
      <c r="N170" s="216" t="s">
        <v>42</v>
      </c>
      <c r="O170" s="87"/>
      <c r="P170" s="217">
        <f>O170*H170</f>
        <v>0</v>
      </c>
      <c r="Q170" s="217">
        <v>0.50375000000000003</v>
      </c>
      <c r="R170" s="217">
        <f>Q170*H170</f>
        <v>0.050375000000000003</v>
      </c>
      <c r="S170" s="217">
        <v>1.95</v>
      </c>
      <c r="T170" s="218">
        <f>S170*H170</f>
        <v>0.19500000000000001</v>
      </c>
      <c r="U170" s="41"/>
      <c r="V170" s="41"/>
      <c r="W170" s="41"/>
      <c r="X170" s="41"/>
      <c r="Y170" s="41"/>
      <c r="Z170" s="41"/>
      <c r="AA170" s="41"/>
      <c r="AB170" s="41"/>
      <c r="AC170" s="41"/>
      <c r="AD170" s="41"/>
      <c r="AE170" s="41"/>
      <c r="AR170" s="219" t="s">
        <v>146</v>
      </c>
      <c r="AT170" s="219" t="s">
        <v>142</v>
      </c>
      <c r="AU170" s="219" t="s">
        <v>81</v>
      </c>
      <c r="AY170" s="20" t="s">
        <v>140</v>
      </c>
      <c r="BE170" s="220">
        <f>IF(N170="základní",J170,0)</f>
        <v>0</v>
      </c>
      <c r="BF170" s="220">
        <f>IF(N170="snížená",J170,0)</f>
        <v>0</v>
      </c>
      <c r="BG170" s="220">
        <f>IF(N170="zákl. přenesená",J170,0)</f>
        <v>0</v>
      </c>
      <c r="BH170" s="220">
        <f>IF(N170="sníž. přenesená",J170,0)</f>
        <v>0</v>
      </c>
      <c r="BI170" s="220">
        <f>IF(N170="nulová",J170,0)</f>
        <v>0</v>
      </c>
      <c r="BJ170" s="20" t="s">
        <v>79</v>
      </c>
      <c r="BK170" s="220">
        <f>ROUND(I170*H170,2)</f>
        <v>0</v>
      </c>
      <c r="BL170" s="20" t="s">
        <v>146</v>
      </c>
      <c r="BM170" s="219" t="s">
        <v>265</v>
      </c>
    </row>
    <row r="171" s="2" customFormat="1">
      <c r="A171" s="41"/>
      <c r="B171" s="42"/>
      <c r="C171" s="43"/>
      <c r="D171" s="221" t="s">
        <v>148</v>
      </c>
      <c r="E171" s="43"/>
      <c r="F171" s="222" t="s">
        <v>266</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148</v>
      </c>
      <c r="AU171" s="20" t="s">
        <v>81</v>
      </c>
    </row>
    <row r="172" s="13" customFormat="1">
      <c r="A172" s="13"/>
      <c r="B172" s="226"/>
      <c r="C172" s="227"/>
      <c r="D172" s="228" t="s">
        <v>150</v>
      </c>
      <c r="E172" s="229" t="s">
        <v>19</v>
      </c>
      <c r="F172" s="230" t="s">
        <v>267</v>
      </c>
      <c r="G172" s="227"/>
      <c r="H172" s="229" t="s">
        <v>19</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150</v>
      </c>
      <c r="AU172" s="236" t="s">
        <v>81</v>
      </c>
      <c r="AV172" s="13" t="s">
        <v>79</v>
      </c>
      <c r="AW172" s="13" t="s">
        <v>32</v>
      </c>
      <c r="AX172" s="13" t="s">
        <v>71</v>
      </c>
      <c r="AY172" s="236" t="s">
        <v>140</v>
      </c>
    </row>
    <row r="173" s="14" customFormat="1">
      <c r="A173" s="14"/>
      <c r="B173" s="237"/>
      <c r="C173" s="238"/>
      <c r="D173" s="228" t="s">
        <v>150</v>
      </c>
      <c r="E173" s="239" t="s">
        <v>19</v>
      </c>
      <c r="F173" s="240" t="s">
        <v>268</v>
      </c>
      <c r="G173" s="238"/>
      <c r="H173" s="241">
        <v>0.10000000000000001</v>
      </c>
      <c r="I173" s="242"/>
      <c r="J173" s="238"/>
      <c r="K173" s="238"/>
      <c r="L173" s="243"/>
      <c r="M173" s="244"/>
      <c r="N173" s="245"/>
      <c r="O173" s="245"/>
      <c r="P173" s="245"/>
      <c r="Q173" s="245"/>
      <c r="R173" s="245"/>
      <c r="S173" s="245"/>
      <c r="T173" s="246"/>
      <c r="U173" s="14"/>
      <c r="V173" s="14"/>
      <c r="W173" s="14"/>
      <c r="X173" s="14"/>
      <c r="Y173" s="14"/>
      <c r="Z173" s="14"/>
      <c r="AA173" s="14"/>
      <c r="AB173" s="14"/>
      <c r="AC173" s="14"/>
      <c r="AD173" s="14"/>
      <c r="AE173" s="14"/>
      <c r="AT173" s="247" t="s">
        <v>150</v>
      </c>
      <c r="AU173" s="247" t="s">
        <v>81</v>
      </c>
      <c r="AV173" s="14" t="s">
        <v>81</v>
      </c>
      <c r="AW173" s="14" t="s">
        <v>32</v>
      </c>
      <c r="AX173" s="14" t="s">
        <v>79</v>
      </c>
      <c r="AY173" s="247" t="s">
        <v>140</v>
      </c>
    </row>
    <row r="174" s="2" customFormat="1" ht="16.5" customHeight="1">
      <c r="A174" s="41"/>
      <c r="B174" s="42"/>
      <c r="C174" s="260" t="s">
        <v>7</v>
      </c>
      <c r="D174" s="260" t="s">
        <v>269</v>
      </c>
      <c r="E174" s="261" t="s">
        <v>270</v>
      </c>
      <c r="F174" s="262" t="s">
        <v>271</v>
      </c>
      <c r="G174" s="263" t="s">
        <v>272</v>
      </c>
      <c r="H174" s="264">
        <v>30.5</v>
      </c>
      <c r="I174" s="265"/>
      <c r="J174" s="266">
        <f>ROUND(I174*H174,2)</f>
        <v>0</v>
      </c>
      <c r="K174" s="262" t="s">
        <v>145</v>
      </c>
      <c r="L174" s="267"/>
      <c r="M174" s="268" t="s">
        <v>19</v>
      </c>
      <c r="N174" s="269" t="s">
        <v>42</v>
      </c>
      <c r="O174" s="87"/>
      <c r="P174" s="217">
        <f>O174*H174</f>
        <v>0</v>
      </c>
      <c r="Q174" s="217">
        <v>0.0041000000000000003</v>
      </c>
      <c r="R174" s="217">
        <f>Q174*H174</f>
        <v>0.12505000000000002</v>
      </c>
      <c r="S174" s="217">
        <v>0</v>
      </c>
      <c r="T174" s="218">
        <f>S174*H174</f>
        <v>0</v>
      </c>
      <c r="U174" s="41"/>
      <c r="V174" s="41"/>
      <c r="W174" s="41"/>
      <c r="X174" s="41"/>
      <c r="Y174" s="41"/>
      <c r="Z174" s="41"/>
      <c r="AA174" s="41"/>
      <c r="AB174" s="41"/>
      <c r="AC174" s="41"/>
      <c r="AD174" s="41"/>
      <c r="AE174" s="41"/>
      <c r="AR174" s="219" t="s">
        <v>188</v>
      </c>
      <c r="AT174" s="219" t="s">
        <v>269</v>
      </c>
      <c r="AU174" s="219" t="s">
        <v>81</v>
      </c>
      <c r="AY174" s="20" t="s">
        <v>140</v>
      </c>
      <c r="BE174" s="220">
        <f>IF(N174="základní",J174,0)</f>
        <v>0</v>
      </c>
      <c r="BF174" s="220">
        <f>IF(N174="snížená",J174,0)</f>
        <v>0</v>
      </c>
      <c r="BG174" s="220">
        <f>IF(N174="zákl. přenesená",J174,0)</f>
        <v>0</v>
      </c>
      <c r="BH174" s="220">
        <f>IF(N174="sníž. přenesená",J174,0)</f>
        <v>0</v>
      </c>
      <c r="BI174" s="220">
        <f>IF(N174="nulová",J174,0)</f>
        <v>0</v>
      </c>
      <c r="BJ174" s="20" t="s">
        <v>79</v>
      </c>
      <c r="BK174" s="220">
        <f>ROUND(I174*H174,2)</f>
        <v>0</v>
      </c>
      <c r="BL174" s="20" t="s">
        <v>146</v>
      </c>
      <c r="BM174" s="219" t="s">
        <v>273</v>
      </c>
    </row>
    <row r="175" s="14" customFormat="1">
      <c r="A175" s="14"/>
      <c r="B175" s="237"/>
      <c r="C175" s="238"/>
      <c r="D175" s="228" t="s">
        <v>150</v>
      </c>
      <c r="E175" s="238"/>
      <c r="F175" s="240" t="s">
        <v>274</v>
      </c>
      <c r="G175" s="238"/>
      <c r="H175" s="241">
        <v>30.5</v>
      </c>
      <c r="I175" s="242"/>
      <c r="J175" s="238"/>
      <c r="K175" s="238"/>
      <c r="L175" s="243"/>
      <c r="M175" s="244"/>
      <c r="N175" s="245"/>
      <c r="O175" s="245"/>
      <c r="P175" s="245"/>
      <c r="Q175" s="245"/>
      <c r="R175" s="245"/>
      <c r="S175" s="245"/>
      <c r="T175" s="246"/>
      <c r="U175" s="14"/>
      <c r="V175" s="14"/>
      <c r="W175" s="14"/>
      <c r="X175" s="14"/>
      <c r="Y175" s="14"/>
      <c r="Z175" s="14"/>
      <c r="AA175" s="14"/>
      <c r="AB175" s="14"/>
      <c r="AC175" s="14"/>
      <c r="AD175" s="14"/>
      <c r="AE175" s="14"/>
      <c r="AT175" s="247" t="s">
        <v>150</v>
      </c>
      <c r="AU175" s="247" t="s">
        <v>81</v>
      </c>
      <c r="AV175" s="14" t="s">
        <v>81</v>
      </c>
      <c r="AW175" s="14" t="s">
        <v>4</v>
      </c>
      <c r="AX175" s="14" t="s">
        <v>79</v>
      </c>
      <c r="AY175" s="247" t="s">
        <v>140</v>
      </c>
    </row>
    <row r="176" s="2" customFormat="1" ht="66.75" customHeight="1">
      <c r="A176" s="41"/>
      <c r="B176" s="42"/>
      <c r="C176" s="208" t="s">
        <v>275</v>
      </c>
      <c r="D176" s="208" t="s">
        <v>142</v>
      </c>
      <c r="E176" s="209" t="s">
        <v>276</v>
      </c>
      <c r="F176" s="210" t="s">
        <v>277</v>
      </c>
      <c r="G176" s="211" t="s">
        <v>87</v>
      </c>
      <c r="H176" s="212">
        <v>5</v>
      </c>
      <c r="I176" s="213"/>
      <c r="J176" s="214">
        <f>ROUND(I176*H176,2)</f>
        <v>0</v>
      </c>
      <c r="K176" s="210" t="s">
        <v>145</v>
      </c>
      <c r="L176" s="47"/>
      <c r="M176" s="215" t="s">
        <v>19</v>
      </c>
      <c r="N176" s="216" t="s">
        <v>42</v>
      </c>
      <c r="O176" s="87"/>
      <c r="P176" s="217">
        <f>O176*H176</f>
        <v>0</v>
      </c>
      <c r="Q176" s="217">
        <v>0.16039999999999999</v>
      </c>
      <c r="R176" s="217">
        <f>Q176*H176</f>
        <v>0.80199999999999994</v>
      </c>
      <c r="S176" s="217">
        <v>0</v>
      </c>
      <c r="T176" s="218">
        <f>S176*H176</f>
        <v>0</v>
      </c>
      <c r="U176" s="41"/>
      <c r="V176" s="41"/>
      <c r="W176" s="41"/>
      <c r="X176" s="41"/>
      <c r="Y176" s="41"/>
      <c r="Z176" s="41"/>
      <c r="AA176" s="41"/>
      <c r="AB176" s="41"/>
      <c r="AC176" s="41"/>
      <c r="AD176" s="41"/>
      <c r="AE176" s="41"/>
      <c r="AR176" s="219" t="s">
        <v>146</v>
      </c>
      <c r="AT176" s="219" t="s">
        <v>142</v>
      </c>
      <c r="AU176" s="219" t="s">
        <v>81</v>
      </c>
      <c r="AY176" s="20" t="s">
        <v>140</v>
      </c>
      <c r="BE176" s="220">
        <f>IF(N176="základní",J176,0)</f>
        <v>0</v>
      </c>
      <c r="BF176" s="220">
        <f>IF(N176="snížená",J176,0)</f>
        <v>0</v>
      </c>
      <c r="BG176" s="220">
        <f>IF(N176="zákl. přenesená",J176,0)</f>
        <v>0</v>
      </c>
      <c r="BH176" s="220">
        <f>IF(N176="sníž. přenesená",J176,0)</f>
        <v>0</v>
      </c>
      <c r="BI176" s="220">
        <f>IF(N176="nulová",J176,0)</f>
        <v>0</v>
      </c>
      <c r="BJ176" s="20" t="s">
        <v>79</v>
      </c>
      <c r="BK176" s="220">
        <f>ROUND(I176*H176,2)</f>
        <v>0</v>
      </c>
      <c r="BL176" s="20" t="s">
        <v>146</v>
      </c>
      <c r="BM176" s="219" t="s">
        <v>278</v>
      </c>
    </row>
    <row r="177" s="2" customFormat="1">
      <c r="A177" s="41"/>
      <c r="B177" s="42"/>
      <c r="C177" s="43"/>
      <c r="D177" s="221" t="s">
        <v>148</v>
      </c>
      <c r="E177" s="43"/>
      <c r="F177" s="222" t="s">
        <v>279</v>
      </c>
      <c r="G177" s="43"/>
      <c r="H177" s="43"/>
      <c r="I177" s="223"/>
      <c r="J177" s="43"/>
      <c r="K177" s="43"/>
      <c r="L177" s="47"/>
      <c r="M177" s="224"/>
      <c r="N177" s="225"/>
      <c r="O177" s="87"/>
      <c r="P177" s="87"/>
      <c r="Q177" s="87"/>
      <c r="R177" s="87"/>
      <c r="S177" s="87"/>
      <c r="T177" s="88"/>
      <c r="U177" s="41"/>
      <c r="V177" s="41"/>
      <c r="W177" s="41"/>
      <c r="X177" s="41"/>
      <c r="Y177" s="41"/>
      <c r="Z177" s="41"/>
      <c r="AA177" s="41"/>
      <c r="AB177" s="41"/>
      <c r="AC177" s="41"/>
      <c r="AD177" s="41"/>
      <c r="AE177" s="41"/>
      <c r="AT177" s="20" t="s">
        <v>148</v>
      </c>
      <c r="AU177" s="20" t="s">
        <v>81</v>
      </c>
    </row>
    <row r="178" s="13" customFormat="1">
      <c r="A178" s="13"/>
      <c r="B178" s="226"/>
      <c r="C178" s="227"/>
      <c r="D178" s="228" t="s">
        <v>150</v>
      </c>
      <c r="E178" s="229" t="s">
        <v>19</v>
      </c>
      <c r="F178" s="230" t="s">
        <v>280</v>
      </c>
      <c r="G178" s="227"/>
      <c r="H178" s="229" t="s">
        <v>19</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150</v>
      </c>
      <c r="AU178" s="236" t="s">
        <v>81</v>
      </c>
      <c r="AV178" s="13" t="s">
        <v>79</v>
      </c>
      <c r="AW178" s="13" t="s">
        <v>32</v>
      </c>
      <c r="AX178" s="13" t="s">
        <v>71</v>
      </c>
      <c r="AY178" s="236" t="s">
        <v>140</v>
      </c>
    </row>
    <row r="179" s="14" customFormat="1">
      <c r="A179" s="14"/>
      <c r="B179" s="237"/>
      <c r="C179" s="238"/>
      <c r="D179" s="228" t="s">
        <v>150</v>
      </c>
      <c r="E179" s="239" t="s">
        <v>19</v>
      </c>
      <c r="F179" s="240" t="s">
        <v>281</v>
      </c>
      <c r="G179" s="238"/>
      <c r="H179" s="241">
        <v>5</v>
      </c>
      <c r="I179" s="242"/>
      <c r="J179" s="238"/>
      <c r="K179" s="238"/>
      <c r="L179" s="243"/>
      <c r="M179" s="244"/>
      <c r="N179" s="245"/>
      <c r="O179" s="245"/>
      <c r="P179" s="245"/>
      <c r="Q179" s="245"/>
      <c r="R179" s="245"/>
      <c r="S179" s="245"/>
      <c r="T179" s="246"/>
      <c r="U179" s="14"/>
      <c r="V179" s="14"/>
      <c r="W179" s="14"/>
      <c r="X179" s="14"/>
      <c r="Y179" s="14"/>
      <c r="Z179" s="14"/>
      <c r="AA179" s="14"/>
      <c r="AB179" s="14"/>
      <c r="AC179" s="14"/>
      <c r="AD179" s="14"/>
      <c r="AE179" s="14"/>
      <c r="AT179" s="247" t="s">
        <v>150</v>
      </c>
      <c r="AU179" s="247" t="s">
        <v>81</v>
      </c>
      <c r="AV179" s="14" t="s">
        <v>81</v>
      </c>
      <c r="AW179" s="14" t="s">
        <v>32</v>
      </c>
      <c r="AX179" s="14" t="s">
        <v>79</v>
      </c>
      <c r="AY179" s="247" t="s">
        <v>140</v>
      </c>
    </row>
    <row r="180" s="12" customFormat="1" ht="22.8" customHeight="1">
      <c r="A180" s="12"/>
      <c r="B180" s="192"/>
      <c r="C180" s="193"/>
      <c r="D180" s="194" t="s">
        <v>70</v>
      </c>
      <c r="E180" s="206" t="s">
        <v>282</v>
      </c>
      <c r="F180" s="206" t="s">
        <v>283</v>
      </c>
      <c r="G180" s="193"/>
      <c r="H180" s="193"/>
      <c r="I180" s="196"/>
      <c r="J180" s="207">
        <f>BK180</f>
        <v>0</v>
      </c>
      <c r="K180" s="193"/>
      <c r="L180" s="198"/>
      <c r="M180" s="199"/>
      <c r="N180" s="200"/>
      <c r="O180" s="200"/>
      <c r="P180" s="201">
        <f>SUM(P181:P308)</f>
        <v>0</v>
      </c>
      <c r="Q180" s="200"/>
      <c r="R180" s="201">
        <f>SUM(R181:R308)</f>
        <v>2.7803415100000004</v>
      </c>
      <c r="S180" s="200"/>
      <c r="T180" s="202">
        <f>SUM(T181:T308)</f>
        <v>0</v>
      </c>
      <c r="U180" s="12"/>
      <c r="V180" s="12"/>
      <c r="W180" s="12"/>
      <c r="X180" s="12"/>
      <c r="Y180" s="12"/>
      <c r="Z180" s="12"/>
      <c r="AA180" s="12"/>
      <c r="AB180" s="12"/>
      <c r="AC180" s="12"/>
      <c r="AD180" s="12"/>
      <c r="AE180" s="12"/>
      <c r="AR180" s="203" t="s">
        <v>79</v>
      </c>
      <c r="AT180" s="204" t="s">
        <v>70</v>
      </c>
      <c r="AU180" s="204" t="s">
        <v>79</v>
      </c>
      <c r="AY180" s="203" t="s">
        <v>140</v>
      </c>
      <c r="BK180" s="205">
        <f>SUM(BK181:BK308)</f>
        <v>0</v>
      </c>
    </row>
    <row r="181" s="2" customFormat="1" ht="16.5" customHeight="1">
      <c r="A181" s="41"/>
      <c r="B181" s="42"/>
      <c r="C181" s="208" t="s">
        <v>284</v>
      </c>
      <c r="D181" s="208" t="s">
        <v>142</v>
      </c>
      <c r="E181" s="209" t="s">
        <v>285</v>
      </c>
      <c r="F181" s="210" t="s">
        <v>286</v>
      </c>
      <c r="G181" s="211" t="s">
        <v>87</v>
      </c>
      <c r="H181" s="212">
        <v>129.57400000000001</v>
      </c>
      <c r="I181" s="213"/>
      <c r="J181" s="214">
        <f>ROUND(I181*H181,2)</f>
        <v>0</v>
      </c>
      <c r="K181" s="210" t="s">
        <v>145</v>
      </c>
      <c r="L181" s="47"/>
      <c r="M181" s="215" t="s">
        <v>19</v>
      </c>
      <c r="N181" s="216" t="s">
        <v>42</v>
      </c>
      <c r="O181" s="87"/>
      <c r="P181" s="217">
        <f>O181*H181</f>
        <v>0</v>
      </c>
      <c r="Q181" s="217">
        <v>0</v>
      </c>
      <c r="R181" s="217">
        <f>Q181*H181</f>
        <v>0</v>
      </c>
      <c r="S181" s="217">
        <v>0</v>
      </c>
      <c r="T181" s="218">
        <f>S181*H181</f>
        <v>0</v>
      </c>
      <c r="U181" s="41"/>
      <c r="V181" s="41"/>
      <c r="W181" s="41"/>
      <c r="X181" s="41"/>
      <c r="Y181" s="41"/>
      <c r="Z181" s="41"/>
      <c r="AA181" s="41"/>
      <c r="AB181" s="41"/>
      <c r="AC181" s="41"/>
      <c r="AD181" s="41"/>
      <c r="AE181" s="41"/>
      <c r="AR181" s="219" t="s">
        <v>146</v>
      </c>
      <c r="AT181" s="219" t="s">
        <v>142</v>
      </c>
      <c r="AU181" s="219" t="s">
        <v>81</v>
      </c>
      <c r="AY181" s="20" t="s">
        <v>140</v>
      </c>
      <c r="BE181" s="220">
        <f>IF(N181="základní",J181,0)</f>
        <v>0</v>
      </c>
      <c r="BF181" s="220">
        <f>IF(N181="snížená",J181,0)</f>
        <v>0</v>
      </c>
      <c r="BG181" s="220">
        <f>IF(N181="zákl. přenesená",J181,0)</f>
        <v>0</v>
      </c>
      <c r="BH181" s="220">
        <f>IF(N181="sníž. přenesená",J181,0)</f>
        <v>0</v>
      </c>
      <c r="BI181" s="220">
        <f>IF(N181="nulová",J181,0)</f>
        <v>0</v>
      </c>
      <c r="BJ181" s="20" t="s">
        <v>79</v>
      </c>
      <c r="BK181" s="220">
        <f>ROUND(I181*H181,2)</f>
        <v>0</v>
      </c>
      <c r="BL181" s="20" t="s">
        <v>146</v>
      </c>
      <c r="BM181" s="219" t="s">
        <v>287</v>
      </c>
    </row>
    <row r="182" s="2" customFormat="1">
      <c r="A182" s="41"/>
      <c r="B182" s="42"/>
      <c r="C182" s="43"/>
      <c r="D182" s="221" t="s">
        <v>148</v>
      </c>
      <c r="E182" s="43"/>
      <c r="F182" s="222" t="s">
        <v>288</v>
      </c>
      <c r="G182" s="43"/>
      <c r="H182" s="43"/>
      <c r="I182" s="223"/>
      <c r="J182" s="43"/>
      <c r="K182" s="43"/>
      <c r="L182" s="47"/>
      <c r="M182" s="224"/>
      <c r="N182" s="225"/>
      <c r="O182" s="87"/>
      <c r="P182" s="87"/>
      <c r="Q182" s="87"/>
      <c r="R182" s="87"/>
      <c r="S182" s="87"/>
      <c r="T182" s="88"/>
      <c r="U182" s="41"/>
      <c r="V182" s="41"/>
      <c r="W182" s="41"/>
      <c r="X182" s="41"/>
      <c r="Y182" s="41"/>
      <c r="Z182" s="41"/>
      <c r="AA182" s="41"/>
      <c r="AB182" s="41"/>
      <c r="AC182" s="41"/>
      <c r="AD182" s="41"/>
      <c r="AE182" s="41"/>
      <c r="AT182" s="20" t="s">
        <v>148</v>
      </c>
      <c r="AU182" s="20" t="s">
        <v>81</v>
      </c>
    </row>
    <row r="183" s="13" customFormat="1">
      <c r="A183" s="13"/>
      <c r="B183" s="226"/>
      <c r="C183" s="227"/>
      <c r="D183" s="228" t="s">
        <v>150</v>
      </c>
      <c r="E183" s="229" t="s">
        <v>19</v>
      </c>
      <c r="F183" s="230" t="s">
        <v>289</v>
      </c>
      <c r="G183" s="227"/>
      <c r="H183" s="229" t="s">
        <v>19</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150</v>
      </c>
      <c r="AU183" s="236" t="s">
        <v>81</v>
      </c>
      <c r="AV183" s="13" t="s">
        <v>79</v>
      </c>
      <c r="AW183" s="13" t="s">
        <v>32</v>
      </c>
      <c r="AX183" s="13" t="s">
        <v>71</v>
      </c>
      <c r="AY183" s="236" t="s">
        <v>140</v>
      </c>
    </row>
    <row r="184" s="14" customFormat="1">
      <c r="A184" s="14"/>
      <c r="B184" s="237"/>
      <c r="C184" s="238"/>
      <c r="D184" s="228" t="s">
        <v>150</v>
      </c>
      <c r="E184" s="239" t="s">
        <v>19</v>
      </c>
      <c r="F184" s="240" t="s">
        <v>290</v>
      </c>
      <c r="G184" s="238"/>
      <c r="H184" s="241">
        <v>53.698999999999998</v>
      </c>
      <c r="I184" s="242"/>
      <c r="J184" s="238"/>
      <c r="K184" s="238"/>
      <c r="L184" s="243"/>
      <c r="M184" s="244"/>
      <c r="N184" s="245"/>
      <c r="O184" s="245"/>
      <c r="P184" s="245"/>
      <c r="Q184" s="245"/>
      <c r="R184" s="245"/>
      <c r="S184" s="245"/>
      <c r="T184" s="246"/>
      <c r="U184" s="14"/>
      <c r="V184" s="14"/>
      <c r="W184" s="14"/>
      <c r="X184" s="14"/>
      <c r="Y184" s="14"/>
      <c r="Z184" s="14"/>
      <c r="AA184" s="14"/>
      <c r="AB184" s="14"/>
      <c r="AC184" s="14"/>
      <c r="AD184" s="14"/>
      <c r="AE184" s="14"/>
      <c r="AT184" s="247" t="s">
        <v>150</v>
      </c>
      <c r="AU184" s="247" t="s">
        <v>81</v>
      </c>
      <c r="AV184" s="14" t="s">
        <v>81</v>
      </c>
      <c r="AW184" s="14" t="s">
        <v>32</v>
      </c>
      <c r="AX184" s="14" t="s">
        <v>71</v>
      </c>
      <c r="AY184" s="247" t="s">
        <v>140</v>
      </c>
    </row>
    <row r="185" s="14" customFormat="1">
      <c r="A185" s="14"/>
      <c r="B185" s="237"/>
      <c r="C185" s="238"/>
      <c r="D185" s="228" t="s">
        <v>150</v>
      </c>
      <c r="E185" s="239" t="s">
        <v>19</v>
      </c>
      <c r="F185" s="240" t="s">
        <v>291</v>
      </c>
      <c r="G185" s="238"/>
      <c r="H185" s="241">
        <v>75.875</v>
      </c>
      <c r="I185" s="242"/>
      <c r="J185" s="238"/>
      <c r="K185" s="238"/>
      <c r="L185" s="243"/>
      <c r="M185" s="244"/>
      <c r="N185" s="245"/>
      <c r="O185" s="245"/>
      <c r="P185" s="245"/>
      <c r="Q185" s="245"/>
      <c r="R185" s="245"/>
      <c r="S185" s="245"/>
      <c r="T185" s="246"/>
      <c r="U185" s="14"/>
      <c r="V185" s="14"/>
      <c r="W185" s="14"/>
      <c r="X185" s="14"/>
      <c r="Y185" s="14"/>
      <c r="Z185" s="14"/>
      <c r="AA185" s="14"/>
      <c r="AB185" s="14"/>
      <c r="AC185" s="14"/>
      <c r="AD185" s="14"/>
      <c r="AE185" s="14"/>
      <c r="AT185" s="247" t="s">
        <v>150</v>
      </c>
      <c r="AU185" s="247" t="s">
        <v>81</v>
      </c>
      <c r="AV185" s="14" t="s">
        <v>81</v>
      </c>
      <c r="AW185" s="14" t="s">
        <v>32</v>
      </c>
      <c r="AX185" s="14" t="s">
        <v>71</v>
      </c>
      <c r="AY185" s="247" t="s">
        <v>140</v>
      </c>
    </row>
    <row r="186" s="15" customFormat="1">
      <c r="A186" s="15"/>
      <c r="B186" s="248"/>
      <c r="C186" s="249"/>
      <c r="D186" s="228" t="s">
        <v>150</v>
      </c>
      <c r="E186" s="250" t="s">
        <v>19</v>
      </c>
      <c r="F186" s="251" t="s">
        <v>154</v>
      </c>
      <c r="G186" s="249"/>
      <c r="H186" s="252">
        <v>129.57400000000001</v>
      </c>
      <c r="I186" s="253"/>
      <c r="J186" s="249"/>
      <c r="K186" s="249"/>
      <c r="L186" s="254"/>
      <c r="M186" s="255"/>
      <c r="N186" s="256"/>
      <c r="O186" s="256"/>
      <c r="P186" s="256"/>
      <c r="Q186" s="256"/>
      <c r="R186" s="256"/>
      <c r="S186" s="256"/>
      <c r="T186" s="257"/>
      <c r="U186" s="15"/>
      <c r="V186" s="15"/>
      <c r="W186" s="15"/>
      <c r="X186" s="15"/>
      <c r="Y186" s="15"/>
      <c r="Z186" s="15"/>
      <c r="AA186" s="15"/>
      <c r="AB186" s="15"/>
      <c r="AC186" s="15"/>
      <c r="AD186" s="15"/>
      <c r="AE186" s="15"/>
      <c r="AT186" s="258" t="s">
        <v>150</v>
      </c>
      <c r="AU186" s="258" t="s">
        <v>81</v>
      </c>
      <c r="AV186" s="15" t="s">
        <v>146</v>
      </c>
      <c r="AW186" s="15" t="s">
        <v>32</v>
      </c>
      <c r="AX186" s="15" t="s">
        <v>79</v>
      </c>
      <c r="AY186" s="258" t="s">
        <v>140</v>
      </c>
    </row>
    <row r="187" s="2" customFormat="1" ht="24.15" customHeight="1">
      <c r="A187" s="41"/>
      <c r="B187" s="42"/>
      <c r="C187" s="208" t="s">
        <v>292</v>
      </c>
      <c r="D187" s="208" t="s">
        <v>142</v>
      </c>
      <c r="E187" s="209" t="s">
        <v>293</v>
      </c>
      <c r="F187" s="210" t="s">
        <v>294</v>
      </c>
      <c r="G187" s="211" t="s">
        <v>87</v>
      </c>
      <c r="H187" s="212">
        <v>129.57400000000001</v>
      </c>
      <c r="I187" s="213"/>
      <c r="J187" s="214">
        <f>ROUND(I187*H187,2)</f>
        <v>0</v>
      </c>
      <c r="K187" s="210" t="s">
        <v>19</v>
      </c>
      <c r="L187" s="47"/>
      <c r="M187" s="215" t="s">
        <v>19</v>
      </c>
      <c r="N187" s="216" t="s">
        <v>42</v>
      </c>
      <c r="O187" s="87"/>
      <c r="P187" s="217">
        <f>O187*H187</f>
        <v>0</v>
      </c>
      <c r="Q187" s="217">
        <v>0</v>
      </c>
      <c r="R187" s="217">
        <f>Q187*H187</f>
        <v>0</v>
      </c>
      <c r="S187" s="217">
        <v>0</v>
      </c>
      <c r="T187" s="218">
        <f>S187*H187</f>
        <v>0</v>
      </c>
      <c r="U187" s="41"/>
      <c r="V187" s="41"/>
      <c r="W187" s="41"/>
      <c r="X187" s="41"/>
      <c r="Y187" s="41"/>
      <c r="Z187" s="41"/>
      <c r="AA187" s="41"/>
      <c r="AB187" s="41"/>
      <c r="AC187" s="41"/>
      <c r="AD187" s="41"/>
      <c r="AE187" s="41"/>
      <c r="AR187" s="219" t="s">
        <v>146</v>
      </c>
      <c r="AT187" s="219" t="s">
        <v>142</v>
      </c>
      <c r="AU187" s="219" t="s">
        <v>81</v>
      </c>
      <c r="AY187" s="20" t="s">
        <v>140</v>
      </c>
      <c r="BE187" s="220">
        <f>IF(N187="základní",J187,0)</f>
        <v>0</v>
      </c>
      <c r="BF187" s="220">
        <f>IF(N187="snížená",J187,0)</f>
        <v>0</v>
      </c>
      <c r="BG187" s="220">
        <f>IF(N187="zákl. přenesená",J187,0)</f>
        <v>0</v>
      </c>
      <c r="BH187" s="220">
        <f>IF(N187="sníž. přenesená",J187,0)</f>
        <v>0</v>
      </c>
      <c r="BI187" s="220">
        <f>IF(N187="nulová",J187,0)</f>
        <v>0</v>
      </c>
      <c r="BJ187" s="20" t="s">
        <v>79</v>
      </c>
      <c r="BK187" s="220">
        <f>ROUND(I187*H187,2)</f>
        <v>0</v>
      </c>
      <c r="BL187" s="20" t="s">
        <v>146</v>
      </c>
      <c r="BM187" s="219" t="s">
        <v>295</v>
      </c>
    </row>
    <row r="188" s="2" customFormat="1" ht="33" customHeight="1">
      <c r="A188" s="41"/>
      <c r="B188" s="42"/>
      <c r="C188" s="208" t="s">
        <v>296</v>
      </c>
      <c r="D188" s="208" t="s">
        <v>142</v>
      </c>
      <c r="E188" s="209" t="s">
        <v>297</v>
      </c>
      <c r="F188" s="210" t="s">
        <v>298</v>
      </c>
      <c r="G188" s="211" t="s">
        <v>87</v>
      </c>
      <c r="H188" s="212">
        <v>10</v>
      </c>
      <c r="I188" s="213"/>
      <c r="J188" s="214">
        <f>ROUND(I188*H188,2)</f>
        <v>0</v>
      </c>
      <c r="K188" s="210" t="s">
        <v>145</v>
      </c>
      <c r="L188" s="47"/>
      <c r="M188" s="215" t="s">
        <v>19</v>
      </c>
      <c r="N188" s="216" t="s">
        <v>42</v>
      </c>
      <c r="O188" s="87"/>
      <c r="P188" s="217">
        <f>O188*H188</f>
        <v>0</v>
      </c>
      <c r="Q188" s="217">
        <v>0.0064999999999999997</v>
      </c>
      <c r="R188" s="217">
        <f>Q188*H188</f>
        <v>0.065000000000000002</v>
      </c>
      <c r="S188" s="217">
        <v>0</v>
      </c>
      <c r="T188" s="218">
        <f>S188*H188</f>
        <v>0</v>
      </c>
      <c r="U188" s="41"/>
      <c r="V188" s="41"/>
      <c r="W188" s="41"/>
      <c r="X188" s="41"/>
      <c r="Y188" s="41"/>
      <c r="Z188" s="41"/>
      <c r="AA188" s="41"/>
      <c r="AB188" s="41"/>
      <c r="AC188" s="41"/>
      <c r="AD188" s="41"/>
      <c r="AE188" s="41"/>
      <c r="AR188" s="219" t="s">
        <v>146</v>
      </c>
      <c r="AT188" s="219" t="s">
        <v>142</v>
      </c>
      <c r="AU188" s="219" t="s">
        <v>81</v>
      </c>
      <c r="AY188" s="20" t="s">
        <v>140</v>
      </c>
      <c r="BE188" s="220">
        <f>IF(N188="základní",J188,0)</f>
        <v>0</v>
      </c>
      <c r="BF188" s="220">
        <f>IF(N188="snížená",J188,0)</f>
        <v>0</v>
      </c>
      <c r="BG188" s="220">
        <f>IF(N188="zákl. přenesená",J188,0)</f>
        <v>0</v>
      </c>
      <c r="BH188" s="220">
        <f>IF(N188="sníž. přenesená",J188,0)</f>
        <v>0</v>
      </c>
      <c r="BI188" s="220">
        <f>IF(N188="nulová",J188,0)</f>
        <v>0</v>
      </c>
      <c r="BJ188" s="20" t="s">
        <v>79</v>
      </c>
      <c r="BK188" s="220">
        <f>ROUND(I188*H188,2)</f>
        <v>0</v>
      </c>
      <c r="BL188" s="20" t="s">
        <v>146</v>
      </c>
      <c r="BM188" s="219" t="s">
        <v>299</v>
      </c>
    </row>
    <row r="189" s="2" customFormat="1">
      <c r="A189" s="41"/>
      <c r="B189" s="42"/>
      <c r="C189" s="43"/>
      <c r="D189" s="221" t="s">
        <v>148</v>
      </c>
      <c r="E189" s="43"/>
      <c r="F189" s="222" t="s">
        <v>300</v>
      </c>
      <c r="G189" s="43"/>
      <c r="H189" s="43"/>
      <c r="I189" s="223"/>
      <c r="J189" s="43"/>
      <c r="K189" s="43"/>
      <c r="L189" s="47"/>
      <c r="M189" s="224"/>
      <c r="N189" s="225"/>
      <c r="O189" s="87"/>
      <c r="P189" s="87"/>
      <c r="Q189" s="87"/>
      <c r="R189" s="87"/>
      <c r="S189" s="87"/>
      <c r="T189" s="88"/>
      <c r="U189" s="41"/>
      <c r="V189" s="41"/>
      <c r="W189" s="41"/>
      <c r="X189" s="41"/>
      <c r="Y189" s="41"/>
      <c r="Z189" s="41"/>
      <c r="AA189" s="41"/>
      <c r="AB189" s="41"/>
      <c r="AC189" s="41"/>
      <c r="AD189" s="41"/>
      <c r="AE189" s="41"/>
      <c r="AT189" s="20" t="s">
        <v>148</v>
      </c>
      <c r="AU189" s="20" t="s">
        <v>81</v>
      </c>
    </row>
    <row r="190" s="2" customFormat="1" ht="33" customHeight="1">
      <c r="A190" s="41"/>
      <c r="B190" s="42"/>
      <c r="C190" s="208" t="s">
        <v>301</v>
      </c>
      <c r="D190" s="208" t="s">
        <v>142</v>
      </c>
      <c r="E190" s="209" t="s">
        <v>302</v>
      </c>
      <c r="F190" s="210" t="s">
        <v>303</v>
      </c>
      <c r="G190" s="211" t="s">
        <v>87</v>
      </c>
      <c r="H190" s="212">
        <v>20</v>
      </c>
      <c r="I190" s="213"/>
      <c r="J190" s="214">
        <f>ROUND(I190*H190,2)</f>
        <v>0</v>
      </c>
      <c r="K190" s="210" t="s">
        <v>145</v>
      </c>
      <c r="L190" s="47"/>
      <c r="M190" s="215" t="s">
        <v>19</v>
      </c>
      <c r="N190" s="216" t="s">
        <v>42</v>
      </c>
      <c r="O190" s="87"/>
      <c r="P190" s="217">
        <f>O190*H190</f>
        <v>0</v>
      </c>
      <c r="Q190" s="217">
        <v>0.021000000000000001</v>
      </c>
      <c r="R190" s="217">
        <f>Q190*H190</f>
        <v>0.42000000000000004</v>
      </c>
      <c r="S190" s="217">
        <v>0</v>
      </c>
      <c r="T190" s="218">
        <f>S190*H190</f>
        <v>0</v>
      </c>
      <c r="U190" s="41"/>
      <c r="V190" s="41"/>
      <c r="W190" s="41"/>
      <c r="X190" s="41"/>
      <c r="Y190" s="41"/>
      <c r="Z190" s="41"/>
      <c r="AA190" s="41"/>
      <c r="AB190" s="41"/>
      <c r="AC190" s="41"/>
      <c r="AD190" s="41"/>
      <c r="AE190" s="41"/>
      <c r="AR190" s="219" t="s">
        <v>146</v>
      </c>
      <c r="AT190" s="219" t="s">
        <v>142</v>
      </c>
      <c r="AU190" s="219" t="s">
        <v>81</v>
      </c>
      <c r="AY190" s="20" t="s">
        <v>140</v>
      </c>
      <c r="BE190" s="220">
        <f>IF(N190="základní",J190,0)</f>
        <v>0</v>
      </c>
      <c r="BF190" s="220">
        <f>IF(N190="snížená",J190,0)</f>
        <v>0</v>
      </c>
      <c r="BG190" s="220">
        <f>IF(N190="zákl. přenesená",J190,0)</f>
        <v>0</v>
      </c>
      <c r="BH190" s="220">
        <f>IF(N190="sníž. přenesená",J190,0)</f>
        <v>0</v>
      </c>
      <c r="BI190" s="220">
        <f>IF(N190="nulová",J190,0)</f>
        <v>0</v>
      </c>
      <c r="BJ190" s="20" t="s">
        <v>79</v>
      </c>
      <c r="BK190" s="220">
        <f>ROUND(I190*H190,2)</f>
        <v>0</v>
      </c>
      <c r="BL190" s="20" t="s">
        <v>146</v>
      </c>
      <c r="BM190" s="219" t="s">
        <v>304</v>
      </c>
    </row>
    <row r="191" s="2" customFormat="1">
      <c r="A191" s="41"/>
      <c r="B191" s="42"/>
      <c r="C191" s="43"/>
      <c r="D191" s="221" t="s">
        <v>148</v>
      </c>
      <c r="E191" s="43"/>
      <c r="F191" s="222" t="s">
        <v>305</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148</v>
      </c>
      <c r="AU191" s="20" t="s">
        <v>81</v>
      </c>
    </row>
    <row r="192" s="13" customFormat="1">
      <c r="A192" s="13"/>
      <c r="B192" s="226"/>
      <c r="C192" s="227"/>
      <c r="D192" s="228" t="s">
        <v>150</v>
      </c>
      <c r="E192" s="229" t="s">
        <v>19</v>
      </c>
      <c r="F192" s="230" t="s">
        <v>306</v>
      </c>
      <c r="G192" s="227"/>
      <c r="H192" s="229" t="s">
        <v>19</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150</v>
      </c>
      <c r="AU192" s="236" t="s">
        <v>81</v>
      </c>
      <c r="AV192" s="13" t="s">
        <v>79</v>
      </c>
      <c r="AW192" s="13" t="s">
        <v>32</v>
      </c>
      <c r="AX192" s="13" t="s">
        <v>71</v>
      </c>
      <c r="AY192" s="236" t="s">
        <v>140</v>
      </c>
    </row>
    <row r="193" s="13" customFormat="1">
      <c r="A193" s="13"/>
      <c r="B193" s="226"/>
      <c r="C193" s="227"/>
      <c r="D193" s="228" t="s">
        <v>150</v>
      </c>
      <c r="E193" s="229" t="s">
        <v>19</v>
      </c>
      <c r="F193" s="230" t="s">
        <v>307</v>
      </c>
      <c r="G193" s="227"/>
      <c r="H193" s="229" t="s">
        <v>19</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150</v>
      </c>
      <c r="AU193" s="236" t="s">
        <v>81</v>
      </c>
      <c r="AV193" s="13" t="s">
        <v>79</v>
      </c>
      <c r="AW193" s="13" t="s">
        <v>32</v>
      </c>
      <c r="AX193" s="13" t="s">
        <v>71</v>
      </c>
      <c r="AY193" s="236" t="s">
        <v>140</v>
      </c>
    </row>
    <row r="194" s="14" customFormat="1">
      <c r="A194" s="14"/>
      <c r="B194" s="237"/>
      <c r="C194" s="238"/>
      <c r="D194" s="228" t="s">
        <v>150</v>
      </c>
      <c r="E194" s="239" t="s">
        <v>19</v>
      </c>
      <c r="F194" s="240" t="s">
        <v>308</v>
      </c>
      <c r="G194" s="238"/>
      <c r="H194" s="241">
        <v>10</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150</v>
      </c>
      <c r="AU194" s="247" t="s">
        <v>81</v>
      </c>
      <c r="AV194" s="14" t="s">
        <v>81</v>
      </c>
      <c r="AW194" s="14" t="s">
        <v>32</v>
      </c>
      <c r="AX194" s="14" t="s">
        <v>79</v>
      </c>
      <c r="AY194" s="247" t="s">
        <v>140</v>
      </c>
    </row>
    <row r="195" s="14" customFormat="1">
      <c r="A195" s="14"/>
      <c r="B195" s="237"/>
      <c r="C195" s="238"/>
      <c r="D195" s="228" t="s">
        <v>150</v>
      </c>
      <c r="E195" s="238"/>
      <c r="F195" s="240" t="s">
        <v>309</v>
      </c>
      <c r="G195" s="238"/>
      <c r="H195" s="241">
        <v>20</v>
      </c>
      <c r="I195" s="242"/>
      <c r="J195" s="238"/>
      <c r="K195" s="238"/>
      <c r="L195" s="243"/>
      <c r="M195" s="244"/>
      <c r="N195" s="245"/>
      <c r="O195" s="245"/>
      <c r="P195" s="245"/>
      <c r="Q195" s="245"/>
      <c r="R195" s="245"/>
      <c r="S195" s="245"/>
      <c r="T195" s="246"/>
      <c r="U195" s="14"/>
      <c r="V195" s="14"/>
      <c r="W195" s="14"/>
      <c r="X195" s="14"/>
      <c r="Y195" s="14"/>
      <c r="Z195" s="14"/>
      <c r="AA195" s="14"/>
      <c r="AB195" s="14"/>
      <c r="AC195" s="14"/>
      <c r="AD195" s="14"/>
      <c r="AE195" s="14"/>
      <c r="AT195" s="247" t="s">
        <v>150</v>
      </c>
      <c r="AU195" s="247" t="s">
        <v>81</v>
      </c>
      <c r="AV195" s="14" t="s">
        <v>81</v>
      </c>
      <c r="AW195" s="14" t="s">
        <v>4</v>
      </c>
      <c r="AX195" s="14" t="s">
        <v>79</v>
      </c>
      <c r="AY195" s="247" t="s">
        <v>140</v>
      </c>
    </row>
    <row r="196" s="2" customFormat="1" ht="44.25" customHeight="1">
      <c r="A196" s="41"/>
      <c r="B196" s="42"/>
      <c r="C196" s="208" t="s">
        <v>310</v>
      </c>
      <c r="D196" s="208" t="s">
        <v>142</v>
      </c>
      <c r="E196" s="209" t="s">
        <v>311</v>
      </c>
      <c r="F196" s="210" t="s">
        <v>312</v>
      </c>
      <c r="G196" s="211" t="s">
        <v>87</v>
      </c>
      <c r="H196" s="212">
        <v>20</v>
      </c>
      <c r="I196" s="213"/>
      <c r="J196" s="214">
        <f>ROUND(I196*H196,2)</f>
        <v>0</v>
      </c>
      <c r="K196" s="210" t="s">
        <v>145</v>
      </c>
      <c r="L196" s="47"/>
      <c r="M196" s="215" t="s">
        <v>19</v>
      </c>
      <c r="N196" s="216" t="s">
        <v>42</v>
      </c>
      <c r="O196" s="87"/>
      <c r="P196" s="217">
        <f>O196*H196</f>
        <v>0</v>
      </c>
      <c r="Q196" s="217">
        <v>0.0070000000000000001</v>
      </c>
      <c r="R196" s="217">
        <f>Q196*H196</f>
        <v>0.14000000000000001</v>
      </c>
      <c r="S196" s="217">
        <v>0</v>
      </c>
      <c r="T196" s="218">
        <f>S196*H196</f>
        <v>0</v>
      </c>
      <c r="U196" s="41"/>
      <c r="V196" s="41"/>
      <c r="W196" s="41"/>
      <c r="X196" s="41"/>
      <c r="Y196" s="41"/>
      <c r="Z196" s="41"/>
      <c r="AA196" s="41"/>
      <c r="AB196" s="41"/>
      <c r="AC196" s="41"/>
      <c r="AD196" s="41"/>
      <c r="AE196" s="41"/>
      <c r="AR196" s="219" t="s">
        <v>146</v>
      </c>
      <c r="AT196" s="219" t="s">
        <v>142</v>
      </c>
      <c r="AU196" s="219" t="s">
        <v>81</v>
      </c>
      <c r="AY196" s="20" t="s">
        <v>140</v>
      </c>
      <c r="BE196" s="220">
        <f>IF(N196="základní",J196,0)</f>
        <v>0</v>
      </c>
      <c r="BF196" s="220">
        <f>IF(N196="snížená",J196,0)</f>
        <v>0</v>
      </c>
      <c r="BG196" s="220">
        <f>IF(N196="zákl. přenesená",J196,0)</f>
        <v>0</v>
      </c>
      <c r="BH196" s="220">
        <f>IF(N196="sníž. přenesená",J196,0)</f>
        <v>0</v>
      </c>
      <c r="BI196" s="220">
        <f>IF(N196="nulová",J196,0)</f>
        <v>0</v>
      </c>
      <c r="BJ196" s="20" t="s">
        <v>79</v>
      </c>
      <c r="BK196" s="220">
        <f>ROUND(I196*H196,2)</f>
        <v>0</v>
      </c>
      <c r="BL196" s="20" t="s">
        <v>146</v>
      </c>
      <c r="BM196" s="219" t="s">
        <v>313</v>
      </c>
    </row>
    <row r="197" s="2" customFormat="1">
      <c r="A197" s="41"/>
      <c r="B197" s="42"/>
      <c r="C197" s="43"/>
      <c r="D197" s="221" t="s">
        <v>148</v>
      </c>
      <c r="E197" s="43"/>
      <c r="F197" s="222" t="s">
        <v>314</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148</v>
      </c>
      <c r="AU197" s="20" t="s">
        <v>81</v>
      </c>
    </row>
    <row r="198" s="14" customFormat="1">
      <c r="A198" s="14"/>
      <c r="B198" s="237"/>
      <c r="C198" s="238"/>
      <c r="D198" s="228" t="s">
        <v>150</v>
      </c>
      <c r="E198" s="238"/>
      <c r="F198" s="240" t="s">
        <v>309</v>
      </c>
      <c r="G198" s="238"/>
      <c r="H198" s="241">
        <v>20</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150</v>
      </c>
      <c r="AU198" s="247" t="s">
        <v>81</v>
      </c>
      <c r="AV198" s="14" t="s">
        <v>81</v>
      </c>
      <c r="AW198" s="14" t="s">
        <v>4</v>
      </c>
      <c r="AX198" s="14" t="s">
        <v>79</v>
      </c>
      <c r="AY198" s="247" t="s">
        <v>140</v>
      </c>
    </row>
    <row r="199" s="2" customFormat="1" ht="24.15" customHeight="1">
      <c r="A199" s="41"/>
      <c r="B199" s="42"/>
      <c r="C199" s="208" t="s">
        <v>315</v>
      </c>
      <c r="D199" s="208" t="s">
        <v>142</v>
      </c>
      <c r="E199" s="209" t="s">
        <v>316</v>
      </c>
      <c r="F199" s="210" t="s">
        <v>317</v>
      </c>
      <c r="G199" s="211" t="s">
        <v>87</v>
      </c>
      <c r="H199" s="212">
        <v>16.821000000000002</v>
      </c>
      <c r="I199" s="213"/>
      <c r="J199" s="214">
        <f>ROUND(I199*H199,2)</f>
        <v>0</v>
      </c>
      <c r="K199" s="210" t="s">
        <v>145</v>
      </c>
      <c r="L199" s="47"/>
      <c r="M199" s="215" t="s">
        <v>19</v>
      </c>
      <c r="N199" s="216" t="s">
        <v>42</v>
      </c>
      <c r="O199" s="87"/>
      <c r="P199" s="217">
        <f>O199*H199</f>
        <v>0</v>
      </c>
      <c r="Q199" s="217">
        <v>0.0040499999999999998</v>
      </c>
      <c r="R199" s="217">
        <f>Q199*H199</f>
        <v>0.068125050000000006</v>
      </c>
      <c r="S199" s="217">
        <v>0</v>
      </c>
      <c r="T199" s="218">
        <f>S199*H199</f>
        <v>0</v>
      </c>
      <c r="U199" s="41"/>
      <c r="V199" s="41"/>
      <c r="W199" s="41"/>
      <c r="X199" s="41"/>
      <c r="Y199" s="41"/>
      <c r="Z199" s="41"/>
      <c r="AA199" s="41"/>
      <c r="AB199" s="41"/>
      <c r="AC199" s="41"/>
      <c r="AD199" s="41"/>
      <c r="AE199" s="41"/>
      <c r="AR199" s="219" t="s">
        <v>146</v>
      </c>
      <c r="AT199" s="219" t="s">
        <v>142</v>
      </c>
      <c r="AU199" s="219" t="s">
        <v>81</v>
      </c>
      <c r="AY199" s="20" t="s">
        <v>140</v>
      </c>
      <c r="BE199" s="220">
        <f>IF(N199="základní",J199,0)</f>
        <v>0</v>
      </c>
      <c r="BF199" s="220">
        <f>IF(N199="snížená",J199,0)</f>
        <v>0</v>
      </c>
      <c r="BG199" s="220">
        <f>IF(N199="zákl. přenesená",J199,0)</f>
        <v>0</v>
      </c>
      <c r="BH199" s="220">
        <f>IF(N199="sníž. přenesená",J199,0)</f>
        <v>0</v>
      </c>
      <c r="BI199" s="220">
        <f>IF(N199="nulová",J199,0)</f>
        <v>0</v>
      </c>
      <c r="BJ199" s="20" t="s">
        <v>79</v>
      </c>
      <c r="BK199" s="220">
        <f>ROUND(I199*H199,2)</f>
        <v>0</v>
      </c>
      <c r="BL199" s="20" t="s">
        <v>146</v>
      </c>
      <c r="BM199" s="219" t="s">
        <v>318</v>
      </c>
    </row>
    <row r="200" s="2" customFormat="1">
      <c r="A200" s="41"/>
      <c r="B200" s="42"/>
      <c r="C200" s="43"/>
      <c r="D200" s="221" t="s">
        <v>148</v>
      </c>
      <c r="E200" s="43"/>
      <c r="F200" s="222" t="s">
        <v>319</v>
      </c>
      <c r="G200" s="43"/>
      <c r="H200" s="43"/>
      <c r="I200" s="223"/>
      <c r="J200" s="43"/>
      <c r="K200" s="43"/>
      <c r="L200" s="47"/>
      <c r="M200" s="224"/>
      <c r="N200" s="225"/>
      <c r="O200" s="87"/>
      <c r="P200" s="87"/>
      <c r="Q200" s="87"/>
      <c r="R200" s="87"/>
      <c r="S200" s="87"/>
      <c r="T200" s="88"/>
      <c r="U200" s="41"/>
      <c r="V200" s="41"/>
      <c r="W200" s="41"/>
      <c r="X200" s="41"/>
      <c r="Y200" s="41"/>
      <c r="Z200" s="41"/>
      <c r="AA200" s="41"/>
      <c r="AB200" s="41"/>
      <c r="AC200" s="41"/>
      <c r="AD200" s="41"/>
      <c r="AE200" s="41"/>
      <c r="AT200" s="20" t="s">
        <v>148</v>
      </c>
      <c r="AU200" s="20" t="s">
        <v>81</v>
      </c>
    </row>
    <row r="201" s="2" customFormat="1" ht="16.5" customHeight="1">
      <c r="A201" s="41"/>
      <c r="B201" s="42"/>
      <c r="C201" s="208" t="s">
        <v>320</v>
      </c>
      <c r="D201" s="208" t="s">
        <v>142</v>
      </c>
      <c r="E201" s="209" t="s">
        <v>321</v>
      </c>
      <c r="F201" s="210" t="s">
        <v>322</v>
      </c>
      <c r="G201" s="211" t="s">
        <v>87</v>
      </c>
      <c r="H201" s="212">
        <v>33.642000000000003</v>
      </c>
      <c r="I201" s="213"/>
      <c r="J201" s="214">
        <f>ROUND(I201*H201,2)</f>
        <v>0</v>
      </c>
      <c r="K201" s="210" t="s">
        <v>19</v>
      </c>
      <c r="L201" s="47"/>
      <c r="M201" s="215" t="s">
        <v>19</v>
      </c>
      <c r="N201" s="216" t="s">
        <v>42</v>
      </c>
      <c r="O201" s="87"/>
      <c r="P201" s="217">
        <f>O201*H201</f>
        <v>0</v>
      </c>
      <c r="Q201" s="217">
        <v>0</v>
      </c>
      <c r="R201" s="217">
        <f>Q201*H201</f>
        <v>0</v>
      </c>
      <c r="S201" s="217">
        <v>0</v>
      </c>
      <c r="T201" s="218">
        <f>S201*H201</f>
        <v>0</v>
      </c>
      <c r="U201" s="41"/>
      <c r="V201" s="41"/>
      <c r="W201" s="41"/>
      <c r="X201" s="41"/>
      <c r="Y201" s="41"/>
      <c r="Z201" s="41"/>
      <c r="AA201" s="41"/>
      <c r="AB201" s="41"/>
      <c r="AC201" s="41"/>
      <c r="AD201" s="41"/>
      <c r="AE201" s="41"/>
      <c r="AR201" s="219" t="s">
        <v>146</v>
      </c>
      <c r="AT201" s="219" t="s">
        <v>142</v>
      </c>
      <c r="AU201" s="219" t="s">
        <v>81</v>
      </c>
      <c r="AY201" s="20" t="s">
        <v>140</v>
      </c>
      <c r="BE201" s="220">
        <f>IF(N201="základní",J201,0)</f>
        <v>0</v>
      </c>
      <c r="BF201" s="220">
        <f>IF(N201="snížená",J201,0)</f>
        <v>0</v>
      </c>
      <c r="BG201" s="220">
        <f>IF(N201="zákl. přenesená",J201,0)</f>
        <v>0</v>
      </c>
      <c r="BH201" s="220">
        <f>IF(N201="sníž. přenesená",J201,0)</f>
        <v>0</v>
      </c>
      <c r="BI201" s="220">
        <f>IF(N201="nulová",J201,0)</f>
        <v>0</v>
      </c>
      <c r="BJ201" s="20" t="s">
        <v>79</v>
      </c>
      <c r="BK201" s="220">
        <f>ROUND(I201*H201,2)</f>
        <v>0</v>
      </c>
      <c r="BL201" s="20" t="s">
        <v>146</v>
      </c>
      <c r="BM201" s="219" t="s">
        <v>323</v>
      </c>
    </row>
    <row r="202" s="13" customFormat="1">
      <c r="A202" s="13"/>
      <c r="B202" s="226"/>
      <c r="C202" s="227"/>
      <c r="D202" s="228" t="s">
        <v>150</v>
      </c>
      <c r="E202" s="229" t="s">
        <v>19</v>
      </c>
      <c r="F202" s="230" t="s">
        <v>324</v>
      </c>
      <c r="G202" s="227"/>
      <c r="H202" s="229" t="s">
        <v>19</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150</v>
      </c>
      <c r="AU202" s="236" t="s">
        <v>81</v>
      </c>
      <c r="AV202" s="13" t="s">
        <v>79</v>
      </c>
      <c r="AW202" s="13" t="s">
        <v>32</v>
      </c>
      <c r="AX202" s="13" t="s">
        <v>71</v>
      </c>
      <c r="AY202" s="236" t="s">
        <v>140</v>
      </c>
    </row>
    <row r="203" s="13" customFormat="1">
      <c r="A203" s="13"/>
      <c r="B203" s="226"/>
      <c r="C203" s="227"/>
      <c r="D203" s="228" t="s">
        <v>150</v>
      </c>
      <c r="E203" s="229" t="s">
        <v>19</v>
      </c>
      <c r="F203" s="230" t="s">
        <v>325</v>
      </c>
      <c r="G203" s="227"/>
      <c r="H203" s="229" t="s">
        <v>19</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150</v>
      </c>
      <c r="AU203" s="236" t="s">
        <v>81</v>
      </c>
      <c r="AV203" s="13" t="s">
        <v>79</v>
      </c>
      <c r="AW203" s="13" t="s">
        <v>32</v>
      </c>
      <c r="AX203" s="13" t="s">
        <v>71</v>
      </c>
      <c r="AY203" s="236" t="s">
        <v>140</v>
      </c>
    </row>
    <row r="204" s="13" customFormat="1">
      <c r="A204" s="13"/>
      <c r="B204" s="226"/>
      <c r="C204" s="227"/>
      <c r="D204" s="228" t="s">
        <v>150</v>
      </c>
      <c r="E204" s="229" t="s">
        <v>19</v>
      </c>
      <c r="F204" s="230" t="s">
        <v>326</v>
      </c>
      <c r="G204" s="227"/>
      <c r="H204" s="229" t="s">
        <v>19</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150</v>
      </c>
      <c r="AU204" s="236" t="s">
        <v>81</v>
      </c>
      <c r="AV204" s="13" t="s">
        <v>79</v>
      </c>
      <c r="AW204" s="13" t="s">
        <v>32</v>
      </c>
      <c r="AX204" s="13" t="s">
        <v>71</v>
      </c>
      <c r="AY204" s="236" t="s">
        <v>140</v>
      </c>
    </row>
    <row r="205" s="13" customFormat="1">
      <c r="A205" s="13"/>
      <c r="B205" s="226"/>
      <c r="C205" s="227"/>
      <c r="D205" s="228" t="s">
        <v>150</v>
      </c>
      <c r="E205" s="229" t="s">
        <v>19</v>
      </c>
      <c r="F205" s="230" t="s">
        <v>327</v>
      </c>
      <c r="G205" s="227"/>
      <c r="H205" s="229" t="s">
        <v>19</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150</v>
      </c>
      <c r="AU205" s="236" t="s">
        <v>81</v>
      </c>
      <c r="AV205" s="13" t="s">
        <v>79</v>
      </c>
      <c r="AW205" s="13" t="s">
        <v>32</v>
      </c>
      <c r="AX205" s="13" t="s">
        <v>71</v>
      </c>
      <c r="AY205" s="236" t="s">
        <v>140</v>
      </c>
    </row>
    <row r="206" s="13" customFormat="1">
      <c r="A206" s="13"/>
      <c r="B206" s="226"/>
      <c r="C206" s="227"/>
      <c r="D206" s="228" t="s">
        <v>150</v>
      </c>
      <c r="E206" s="229" t="s">
        <v>19</v>
      </c>
      <c r="F206" s="230" t="s">
        <v>328</v>
      </c>
      <c r="G206" s="227"/>
      <c r="H206" s="229" t="s">
        <v>19</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150</v>
      </c>
      <c r="AU206" s="236" t="s">
        <v>81</v>
      </c>
      <c r="AV206" s="13" t="s">
        <v>79</v>
      </c>
      <c r="AW206" s="13" t="s">
        <v>32</v>
      </c>
      <c r="AX206" s="13" t="s">
        <v>71</v>
      </c>
      <c r="AY206" s="236" t="s">
        <v>140</v>
      </c>
    </row>
    <row r="207" s="14" customFormat="1">
      <c r="A207" s="14"/>
      <c r="B207" s="237"/>
      <c r="C207" s="238"/>
      <c r="D207" s="228" t="s">
        <v>150</v>
      </c>
      <c r="E207" s="239" t="s">
        <v>19</v>
      </c>
      <c r="F207" s="240" t="s">
        <v>329</v>
      </c>
      <c r="G207" s="238"/>
      <c r="H207" s="241">
        <v>8.298</v>
      </c>
      <c r="I207" s="242"/>
      <c r="J207" s="238"/>
      <c r="K207" s="238"/>
      <c r="L207" s="243"/>
      <c r="M207" s="244"/>
      <c r="N207" s="245"/>
      <c r="O207" s="245"/>
      <c r="P207" s="245"/>
      <c r="Q207" s="245"/>
      <c r="R207" s="245"/>
      <c r="S207" s="245"/>
      <c r="T207" s="246"/>
      <c r="U207" s="14"/>
      <c r="V207" s="14"/>
      <c r="W207" s="14"/>
      <c r="X207" s="14"/>
      <c r="Y207" s="14"/>
      <c r="Z207" s="14"/>
      <c r="AA207" s="14"/>
      <c r="AB207" s="14"/>
      <c r="AC207" s="14"/>
      <c r="AD207" s="14"/>
      <c r="AE207" s="14"/>
      <c r="AT207" s="247" t="s">
        <v>150</v>
      </c>
      <c r="AU207" s="247" t="s">
        <v>81</v>
      </c>
      <c r="AV207" s="14" t="s">
        <v>81</v>
      </c>
      <c r="AW207" s="14" t="s">
        <v>32</v>
      </c>
      <c r="AX207" s="14" t="s">
        <v>71</v>
      </c>
      <c r="AY207" s="247" t="s">
        <v>140</v>
      </c>
    </row>
    <row r="208" s="16" customFormat="1">
      <c r="A208" s="16"/>
      <c r="B208" s="270"/>
      <c r="C208" s="271"/>
      <c r="D208" s="228" t="s">
        <v>150</v>
      </c>
      <c r="E208" s="272" t="s">
        <v>19</v>
      </c>
      <c r="F208" s="273" t="s">
        <v>330</v>
      </c>
      <c r="G208" s="271"/>
      <c r="H208" s="274">
        <v>8.298</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150</v>
      </c>
      <c r="AU208" s="280" t="s">
        <v>81</v>
      </c>
      <c r="AV208" s="16" t="s">
        <v>161</v>
      </c>
      <c r="AW208" s="16" t="s">
        <v>32</v>
      </c>
      <c r="AX208" s="16" t="s">
        <v>71</v>
      </c>
      <c r="AY208" s="280" t="s">
        <v>140</v>
      </c>
    </row>
    <row r="209" s="13" customFormat="1">
      <c r="A209" s="13"/>
      <c r="B209" s="226"/>
      <c r="C209" s="227"/>
      <c r="D209" s="228" t="s">
        <v>150</v>
      </c>
      <c r="E209" s="229" t="s">
        <v>19</v>
      </c>
      <c r="F209" s="230" t="s">
        <v>331</v>
      </c>
      <c r="G209" s="227"/>
      <c r="H209" s="229" t="s">
        <v>19</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150</v>
      </c>
      <c r="AU209" s="236" t="s">
        <v>81</v>
      </c>
      <c r="AV209" s="13" t="s">
        <v>79</v>
      </c>
      <c r="AW209" s="13" t="s">
        <v>32</v>
      </c>
      <c r="AX209" s="13" t="s">
        <v>71</v>
      </c>
      <c r="AY209" s="236" t="s">
        <v>140</v>
      </c>
    </row>
    <row r="210" s="14" customFormat="1">
      <c r="A210" s="14"/>
      <c r="B210" s="237"/>
      <c r="C210" s="238"/>
      <c r="D210" s="228" t="s">
        <v>150</v>
      </c>
      <c r="E210" s="239" t="s">
        <v>19</v>
      </c>
      <c r="F210" s="240" t="s">
        <v>332</v>
      </c>
      <c r="G210" s="238"/>
      <c r="H210" s="241">
        <v>8.5229999999999997</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150</v>
      </c>
      <c r="AU210" s="247" t="s">
        <v>81</v>
      </c>
      <c r="AV210" s="14" t="s">
        <v>81</v>
      </c>
      <c r="AW210" s="14" t="s">
        <v>32</v>
      </c>
      <c r="AX210" s="14" t="s">
        <v>71</v>
      </c>
      <c r="AY210" s="247" t="s">
        <v>140</v>
      </c>
    </row>
    <row r="211" s="16" customFormat="1">
      <c r="A211" s="16"/>
      <c r="B211" s="270"/>
      <c r="C211" s="271"/>
      <c r="D211" s="228" t="s">
        <v>150</v>
      </c>
      <c r="E211" s="272" t="s">
        <v>19</v>
      </c>
      <c r="F211" s="273" t="s">
        <v>330</v>
      </c>
      <c r="G211" s="271"/>
      <c r="H211" s="274">
        <v>8.5229999999999997</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150</v>
      </c>
      <c r="AU211" s="280" t="s">
        <v>81</v>
      </c>
      <c r="AV211" s="16" t="s">
        <v>161</v>
      </c>
      <c r="AW211" s="16" t="s">
        <v>32</v>
      </c>
      <c r="AX211" s="16" t="s">
        <v>71</v>
      </c>
      <c r="AY211" s="280" t="s">
        <v>140</v>
      </c>
    </row>
    <row r="212" s="15" customFormat="1">
      <c r="A212" s="15"/>
      <c r="B212" s="248"/>
      <c r="C212" s="249"/>
      <c r="D212" s="228" t="s">
        <v>150</v>
      </c>
      <c r="E212" s="250" t="s">
        <v>19</v>
      </c>
      <c r="F212" s="251" t="s">
        <v>154</v>
      </c>
      <c r="G212" s="249"/>
      <c r="H212" s="252">
        <v>16.821000000000002</v>
      </c>
      <c r="I212" s="253"/>
      <c r="J212" s="249"/>
      <c r="K212" s="249"/>
      <c r="L212" s="254"/>
      <c r="M212" s="255"/>
      <c r="N212" s="256"/>
      <c r="O212" s="256"/>
      <c r="P212" s="256"/>
      <c r="Q212" s="256"/>
      <c r="R212" s="256"/>
      <c r="S212" s="256"/>
      <c r="T212" s="257"/>
      <c r="U212" s="15"/>
      <c r="V212" s="15"/>
      <c r="W212" s="15"/>
      <c r="X212" s="15"/>
      <c r="Y212" s="15"/>
      <c r="Z212" s="15"/>
      <c r="AA212" s="15"/>
      <c r="AB212" s="15"/>
      <c r="AC212" s="15"/>
      <c r="AD212" s="15"/>
      <c r="AE212" s="15"/>
      <c r="AT212" s="258" t="s">
        <v>150</v>
      </c>
      <c r="AU212" s="258" t="s">
        <v>81</v>
      </c>
      <c r="AV212" s="15" t="s">
        <v>146</v>
      </c>
      <c r="AW212" s="15" t="s">
        <v>32</v>
      </c>
      <c r="AX212" s="15" t="s">
        <v>79</v>
      </c>
      <c r="AY212" s="258" t="s">
        <v>140</v>
      </c>
    </row>
    <row r="213" s="14" customFormat="1">
      <c r="A213" s="14"/>
      <c r="B213" s="237"/>
      <c r="C213" s="238"/>
      <c r="D213" s="228" t="s">
        <v>150</v>
      </c>
      <c r="E213" s="238"/>
      <c r="F213" s="240" t="s">
        <v>333</v>
      </c>
      <c r="G213" s="238"/>
      <c r="H213" s="241">
        <v>33.642000000000003</v>
      </c>
      <c r="I213" s="242"/>
      <c r="J213" s="238"/>
      <c r="K213" s="238"/>
      <c r="L213" s="243"/>
      <c r="M213" s="244"/>
      <c r="N213" s="245"/>
      <c r="O213" s="245"/>
      <c r="P213" s="245"/>
      <c r="Q213" s="245"/>
      <c r="R213" s="245"/>
      <c r="S213" s="245"/>
      <c r="T213" s="246"/>
      <c r="U213" s="14"/>
      <c r="V213" s="14"/>
      <c r="W213" s="14"/>
      <c r="X213" s="14"/>
      <c r="Y213" s="14"/>
      <c r="Z213" s="14"/>
      <c r="AA213" s="14"/>
      <c r="AB213" s="14"/>
      <c r="AC213" s="14"/>
      <c r="AD213" s="14"/>
      <c r="AE213" s="14"/>
      <c r="AT213" s="247" t="s">
        <v>150</v>
      </c>
      <c r="AU213" s="247" t="s">
        <v>81</v>
      </c>
      <c r="AV213" s="14" t="s">
        <v>81</v>
      </c>
      <c r="AW213" s="14" t="s">
        <v>4</v>
      </c>
      <c r="AX213" s="14" t="s">
        <v>79</v>
      </c>
      <c r="AY213" s="247" t="s">
        <v>140</v>
      </c>
    </row>
    <row r="214" s="2" customFormat="1" ht="16.5" customHeight="1">
      <c r="A214" s="41"/>
      <c r="B214" s="42"/>
      <c r="C214" s="208" t="s">
        <v>334</v>
      </c>
      <c r="D214" s="208" t="s">
        <v>142</v>
      </c>
      <c r="E214" s="209" t="s">
        <v>335</v>
      </c>
      <c r="F214" s="210" t="s">
        <v>336</v>
      </c>
      <c r="G214" s="211" t="s">
        <v>87</v>
      </c>
      <c r="H214" s="212">
        <v>13.083</v>
      </c>
      <c r="I214" s="213"/>
      <c r="J214" s="214">
        <f>ROUND(I214*H214,2)</f>
        <v>0</v>
      </c>
      <c r="K214" s="210" t="s">
        <v>19</v>
      </c>
      <c r="L214" s="47"/>
      <c r="M214" s="215" t="s">
        <v>19</v>
      </c>
      <c r="N214" s="216" t="s">
        <v>42</v>
      </c>
      <c r="O214" s="87"/>
      <c r="P214" s="217">
        <f>O214*H214</f>
        <v>0</v>
      </c>
      <c r="Q214" s="217">
        <v>0</v>
      </c>
      <c r="R214" s="217">
        <f>Q214*H214</f>
        <v>0</v>
      </c>
      <c r="S214" s="217">
        <v>0</v>
      </c>
      <c r="T214" s="218">
        <f>S214*H214</f>
        <v>0</v>
      </c>
      <c r="U214" s="41"/>
      <c r="V214" s="41"/>
      <c r="W214" s="41"/>
      <c r="X214" s="41"/>
      <c r="Y214" s="41"/>
      <c r="Z214" s="41"/>
      <c r="AA214" s="41"/>
      <c r="AB214" s="41"/>
      <c r="AC214" s="41"/>
      <c r="AD214" s="41"/>
      <c r="AE214" s="41"/>
      <c r="AR214" s="219" t="s">
        <v>146</v>
      </c>
      <c r="AT214" s="219" t="s">
        <v>142</v>
      </c>
      <c r="AU214" s="219" t="s">
        <v>81</v>
      </c>
      <c r="AY214" s="20" t="s">
        <v>140</v>
      </c>
      <c r="BE214" s="220">
        <f>IF(N214="základní",J214,0)</f>
        <v>0</v>
      </c>
      <c r="BF214" s="220">
        <f>IF(N214="snížená",J214,0)</f>
        <v>0</v>
      </c>
      <c r="BG214" s="220">
        <f>IF(N214="zákl. přenesená",J214,0)</f>
        <v>0</v>
      </c>
      <c r="BH214" s="220">
        <f>IF(N214="sníž. přenesená",J214,0)</f>
        <v>0</v>
      </c>
      <c r="BI214" s="220">
        <f>IF(N214="nulová",J214,0)</f>
        <v>0</v>
      </c>
      <c r="BJ214" s="20" t="s">
        <v>79</v>
      </c>
      <c r="BK214" s="220">
        <f>ROUND(I214*H214,2)</f>
        <v>0</v>
      </c>
      <c r="BL214" s="20" t="s">
        <v>146</v>
      </c>
      <c r="BM214" s="219" t="s">
        <v>337</v>
      </c>
    </row>
    <row r="215" s="13" customFormat="1">
      <c r="A215" s="13"/>
      <c r="B215" s="226"/>
      <c r="C215" s="227"/>
      <c r="D215" s="228" t="s">
        <v>150</v>
      </c>
      <c r="E215" s="229" t="s">
        <v>19</v>
      </c>
      <c r="F215" s="230" t="s">
        <v>338</v>
      </c>
      <c r="G215" s="227"/>
      <c r="H215" s="229" t="s">
        <v>19</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150</v>
      </c>
      <c r="AU215" s="236" t="s">
        <v>81</v>
      </c>
      <c r="AV215" s="13" t="s">
        <v>79</v>
      </c>
      <c r="AW215" s="13" t="s">
        <v>32</v>
      </c>
      <c r="AX215" s="13" t="s">
        <v>71</v>
      </c>
      <c r="AY215" s="236" t="s">
        <v>140</v>
      </c>
    </row>
    <row r="216" s="13" customFormat="1">
      <c r="A216" s="13"/>
      <c r="B216" s="226"/>
      <c r="C216" s="227"/>
      <c r="D216" s="228" t="s">
        <v>150</v>
      </c>
      <c r="E216" s="229" t="s">
        <v>19</v>
      </c>
      <c r="F216" s="230" t="s">
        <v>339</v>
      </c>
      <c r="G216" s="227"/>
      <c r="H216" s="229" t="s">
        <v>19</v>
      </c>
      <c r="I216" s="231"/>
      <c r="J216" s="227"/>
      <c r="K216" s="227"/>
      <c r="L216" s="232"/>
      <c r="M216" s="233"/>
      <c r="N216" s="234"/>
      <c r="O216" s="234"/>
      <c r="P216" s="234"/>
      <c r="Q216" s="234"/>
      <c r="R216" s="234"/>
      <c r="S216" s="234"/>
      <c r="T216" s="235"/>
      <c r="U216" s="13"/>
      <c r="V216" s="13"/>
      <c r="W216" s="13"/>
      <c r="X216" s="13"/>
      <c r="Y216" s="13"/>
      <c r="Z216" s="13"/>
      <c r="AA216" s="13"/>
      <c r="AB216" s="13"/>
      <c r="AC216" s="13"/>
      <c r="AD216" s="13"/>
      <c r="AE216" s="13"/>
      <c r="AT216" s="236" t="s">
        <v>150</v>
      </c>
      <c r="AU216" s="236" t="s">
        <v>81</v>
      </c>
      <c r="AV216" s="13" t="s">
        <v>79</v>
      </c>
      <c r="AW216" s="13" t="s">
        <v>32</v>
      </c>
      <c r="AX216" s="13" t="s">
        <v>71</v>
      </c>
      <c r="AY216" s="236" t="s">
        <v>140</v>
      </c>
    </row>
    <row r="217" s="13" customFormat="1">
      <c r="A217" s="13"/>
      <c r="B217" s="226"/>
      <c r="C217" s="227"/>
      <c r="D217" s="228" t="s">
        <v>150</v>
      </c>
      <c r="E217" s="229" t="s">
        <v>19</v>
      </c>
      <c r="F217" s="230" t="s">
        <v>327</v>
      </c>
      <c r="G217" s="227"/>
      <c r="H217" s="229" t="s">
        <v>19</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150</v>
      </c>
      <c r="AU217" s="236" t="s">
        <v>81</v>
      </c>
      <c r="AV217" s="13" t="s">
        <v>79</v>
      </c>
      <c r="AW217" s="13" t="s">
        <v>32</v>
      </c>
      <c r="AX217" s="13" t="s">
        <v>71</v>
      </c>
      <c r="AY217" s="236" t="s">
        <v>140</v>
      </c>
    </row>
    <row r="218" s="13" customFormat="1">
      <c r="A218" s="13"/>
      <c r="B218" s="226"/>
      <c r="C218" s="227"/>
      <c r="D218" s="228" t="s">
        <v>150</v>
      </c>
      <c r="E218" s="229" t="s">
        <v>19</v>
      </c>
      <c r="F218" s="230" t="s">
        <v>328</v>
      </c>
      <c r="G218" s="227"/>
      <c r="H218" s="229" t="s">
        <v>19</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150</v>
      </c>
      <c r="AU218" s="236" t="s">
        <v>81</v>
      </c>
      <c r="AV218" s="13" t="s">
        <v>79</v>
      </c>
      <c r="AW218" s="13" t="s">
        <v>32</v>
      </c>
      <c r="AX218" s="13" t="s">
        <v>71</v>
      </c>
      <c r="AY218" s="236" t="s">
        <v>140</v>
      </c>
    </row>
    <row r="219" s="14" customFormat="1">
      <c r="A219" s="14"/>
      <c r="B219" s="237"/>
      <c r="C219" s="238"/>
      <c r="D219" s="228" t="s">
        <v>150</v>
      </c>
      <c r="E219" s="239" t="s">
        <v>19</v>
      </c>
      <c r="F219" s="240" t="s">
        <v>340</v>
      </c>
      <c r="G219" s="238"/>
      <c r="H219" s="241">
        <v>6.4539999999999997</v>
      </c>
      <c r="I219" s="242"/>
      <c r="J219" s="238"/>
      <c r="K219" s="238"/>
      <c r="L219" s="243"/>
      <c r="M219" s="244"/>
      <c r="N219" s="245"/>
      <c r="O219" s="245"/>
      <c r="P219" s="245"/>
      <c r="Q219" s="245"/>
      <c r="R219" s="245"/>
      <c r="S219" s="245"/>
      <c r="T219" s="246"/>
      <c r="U219" s="14"/>
      <c r="V219" s="14"/>
      <c r="W219" s="14"/>
      <c r="X219" s="14"/>
      <c r="Y219" s="14"/>
      <c r="Z219" s="14"/>
      <c r="AA219" s="14"/>
      <c r="AB219" s="14"/>
      <c r="AC219" s="14"/>
      <c r="AD219" s="14"/>
      <c r="AE219" s="14"/>
      <c r="AT219" s="247" t="s">
        <v>150</v>
      </c>
      <c r="AU219" s="247" t="s">
        <v>81</v>
      </c>
      <c r="AV219" s="14" t="s">
        <v>81</v>
      </c>
      <c r="AW219" s="14" t="s">
        <v>32</v>
      </c>
      <c r="AX219" s="14" t="s">
        <v>71</v>
      </c>
      <c r="AY219" s="247" t="s">
        <v>140</v>
      </c>
    </row>
    <row r="220" s="16" customFormat="1">
      <c r="A220" s="16"/>
      <c r="B220" s="270"/>
      <c r="C220" s="271"/>
      <c r="D220" s="228" t="s">
        <v>150</v>
      </c>
      <c r="E220" s="272" t="s">
        <v>19</v>
      </c>
      <c r="F220" s="273" t="s">
        <v>330</v>
      </c>
      <c r="G220" s="271"/>
      <c r="H220" s="274">
        <v>6.4539999999999997</v>
      </c>
      <c r="I220" s="275"/>
      <c r="J220" s="271"/>
      <c r="K220" s="271"/>
      <c r="L220" s="276"/>
      <c r="M220" s="277"/>
      <c r="N220" s="278"/>
      <c r="O220" s="278"/>
      <c r="P220" s="278"/>
      <c r="Q220" s="278"/>
      <c r="R220" s="278"/>
      <c r="S220" s="278"/>
      <c r="T220" s="279"/>
      <c r="U220" s="16"/>
      <c r="V220" s="16"/>
      <c r="W220" s="16"/>
      <c r="X220" s="16"/>
      <c r="Y220" s="16"/>
      <c r="Z220" s="16"/>
      <c r="AA220" s="16"/>
      <c r="AB220" s="16"/>
      <c r="AC220" s="16"/>
      <c r="AD220" s="16"/>
      <c r="AE220" s="16"/>
      <c r="AT220" s="280" t="s">
        <v>150</v>
      </c>
      <c r="AU220" s="280" t="s">
        <v>81</v>
      </c>
      <c r="AV220" s="16" t="s">
        <v>161</v>
      </c>
      <c r="AW220" s="16" t="s">
        <v>32</v>
      </c>
      <c r="AX220" s="16" t="s">
        <v>71</v>
      </c>
      <c r="AY220" s="280" t="s">
        <v>140</v>
      </c>
    </row>
    <row r="221" s="13" customFormat="1">
      <c r="A221" s="13"/>
      <c r="B221" s="226"/>
      <c r="C221" s="227"/>
      <c r="D221" s="228" t="s">
        <v>150</v>
      </c>
      <c r="E221" s="229" t="s">
        <v>19</v>
      </c>
      <c r="F221" s="230" t="s">
        <v>331</v>
      </c>
      <c r="G221" s="227"/>
      <c r="H221" s="229" t="s">
        <v>19</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150</v>
      </c>
      <c r="AU221" s="236" t="s">
        <v>81</v>
      </c>
      <c r="AV221" s="13" t="s">
        <v>79</v>
      </c>
      <c r="AW221" s="13" t="s">
        <v>32</v>
      </c>
      <c r="AX221" s="13" t="s">
        <v>71</v>
      </c>
      <c r="AY221" s="236" t="s">
        <v>140</v>
      </c>
    </row>
    <row r="222" s="14" customFormat="1">
      <c r="A222" s="14"/>
      <c r="B222" s="237"/>
      <c r="C222" s="238"/>
      <c r="D222" s="228" t="s">
        <v>150</v>
      </c>
      <c r="E222" s="239" t="s">
        <v>19</v>
      </c>
      <c r="F222" s="240" t="s">
        <v>341</v>
      </c>
      <c r="G222" s="238"/>
      <c r="H222" s="241">
        <v>6.6289999999999996</v>
      </c>
      <c r="I222" s="242"/>
      <c r="J222" s="238"/>
      <c r="K222" s="238"/>
      <c r="L222" s="243"/>
      <c r="M222" s="244"/>
      <c r="N222" s="245"/>
      <c r="O222" s="245"/>
      <c r="P222" s="245"/>
      <c r="Q222" s="245"/>
      <c r="R222" s="245"/>
      <c r="S222" s="245"/>
      <c r="T222" s="246"/>
      <c r="U222" s="14"/>
      <c r="V222" s="14"/>
      <c r="W222" s="14"/>
      <c r="X222" s="14"/>
      <c r="Y222" s="14"/>
      <c r="Z222" s="14"/>
      <c r="AA222" s="14"/>
      <c r="AB222" s="14"/>
      <c r="AC222" s="14"/>
      <c r="AD222" s="14"/>
      <c r="AE222" s="14"/>
      <c r="AT222" s="247" t="s">
        <v>150</v>
      </c>
      <c r="AU222" s="247" t="s">
        <v>81</v>
      </c>
      <c r="AV222" s="14" t="s">
        <v>81</v>
      </c>
      <c r="AW222" s="14" t="s">
        <v>32</v>
      </c>
      <c r="AX222" s="14" t="s">
        <v>71</v>
      </c>
      <c r="AY222" s="247" t="s">
        <v>140</v>
      </c>
    </row>
    <row r="223" s="16" customFormat="1">
      <c r="A223" s="16"/>
      <c r="B223" s="270"/>
      <c r="C223" s="271"/>
      <c r="D223" s="228" t="s">
        <v>150</v>
      </c>
      <c r="E223" s="272" t="s">
        <v>19</v>
      </c>
      <c r="F223" s="273" t="s">
        <v>330</v>
      </c>
      <c r="G223" s="271"/>
      <c r="H223" s="274">
        <v>6.6289999999999996</v>
      </c>
      <c r="I223" s="275"/>
      <c r="J223" s="271"/>
      <c r="K223" s="271"/>
      <c r="L223" s="276"/>
      <c r="M223" s="277"/>
      <c r="N223" s="278"/>
      <c r="O223" s="278"/>
      <c r="P223" s="278"/>
      <c r="Q223" s="278"/>
      <c r="R223" s="278"/>
      <c r="S223" s="278"/>
      <c r="T223" s="279"/>
      <c r="U223" s="16"/>
      <c r="V223" s="16"/>
      <c r="W223" s="16"/>
      <c r="X223" s="16"/>
      <c r="Y223" s="16"/>
      <c r="Z223" s="16"/>
      <c r="AA223" s="16"/>
      <c r="AB223" s="16"/>
      <c r="AC223" s="16"/>
      <c r="AD223" s="16"/>
      <c r="AE223" s="16"/>
      <c r="AT223" s="280" t="s">
        <v>150</v>
      </c>
      <c r="AU223" s="280" t="s">
        <v>81</v>
      </c>
      <c r="AV223" s="16" t="s">
        <v>161</v>
      </c>
      <c r="AW223" s="16" t="s">
        <v>32</v>
      </c>
      <c r="AX223" s="16" t="s">
        <v>71</v>
      </c>
      <c r="AY223" s="280" t="s">
        <v>140</v>
      </c>
    </row>
    <row r="224" s="15" customFormat="1">
      <c r="A224" s="15"/>
      <c r="B224" s="248"/>
      <c r="C224" s="249"/>
      <c r="D224" s="228" t="s">
        <v>150</v>
      </c>
      <c r="E224" s="250" t="s">
        <v>19</v>
      </c>
      <c r="F224" s="251" t="s">
        <v>154</v>
      </c>
      <c r="G224" s="249"/>
      <c r="H224" s="252">
        <v>13.083</v>
      </c>
      <c r="I224" s="253"/>
      <c r="J224" s="249"/>
      <c r="K224" s="249"/>
      <c r="L224" s="254"/>
      <c r="M224" s="255"/>
      <c r="N224" s="256"/>
      <c r="O224" s="256"/>
      <c r="P224" s="256"/>
      <c r="Q224" s="256"/>
      <c r="R224" s="256"/>
      <c r="S224" s="256"/>
      <c r="T224" s="257"/>
      <c r="U224" s="15"/>
      <c r="V224" s="15"/>
      <c r="W224" s="15"/>
      <c r="X224" s="15"/>
      <c r="Y224" s="15"/>
      <c r="Z224" s="15"/>
      <c r="AA224" s="15"/>
      <c r="AB224" s="15"/>
      <c r="AC224" s="15"/>
      <c r="AD224" s="15"/>
      <c r="AE224" s="15"/>
      <c r="AT224" s="258" t="s">
        <v>150</v>
      </c>
      <c r="AU224" s="258" t="s">
        <v>81</v>
      </c>
      <c r="AV224" s="15" t="s">
        <v>146</v>
      </c>
      <c r="AW224" s="15" t="s">
        <v>32</v>
      </c>
      <c r="AX224" s="15" t="s">
        <v>79</v>
      </c>
      <c r="AY224" s="258" t="s">
        <v>140</v>
      </c>
    </row>
    <row r="225" s="2" customFormat="1" ht="44.25" customHeight="1">
      <c r="A225" s="41"/>
      <c r="B225" s="42"/>
      <c r="C225" s="208" t="s">
        <v>342</v>
      </c>
      <c r="D225" s="208" t="s">
        <v>142</v>
      </c>
      <c r="E225" s="209" t="s">
        <v>343</v>
      </c>
      <c r="F225" s="210" t="s">
        <v>344</v>
      </c>
      <c r="G225" s="211" t="s">
        <v>87</v>
      </c>
      <c r="H225" s="212">
        <v>10.279999999999999</v>
      </c>
      <c r="I225" s="213"/>
      <c r="J225" s="214">
        <f>ROUND(I225*H225,2)</f>
        <v>0</v>
      </c>
      <c r="K225" s="210" t="s">
        <v>145</v>
      </c>
      <c r="L225" s="47"/>
      <c r="M225" s="215" t="s">
        <v>19</v>
      </c>
      <c r="N225" s="216" t="s">
        <v>42</v>
      </c>
      <c r="O225" s="87"/>
      <c r="P225" s="217">
        <f>O225*H225</f>
        <v>0</v>
      </c>
      <c r="Q225" s="217">
        <v>0.00040000000000000002</v>
      </c>
      <c r="R225" s="217">
        <f>Q225*H225</f>
        <v>0.0041120000000000002</v>
      </c>
      <c r="S225" s="217">
        <v>0</v>
      </c>
      <c r="T225" s="218">
        <f>S225*H225</f>
        <v>0</v>
      </c>
      <c r="U225" s="41"/>
      <c r="V225" s="41"/>
      <c r="W225" s="41"/>
      <c r="X225" s="41"/>
      <c r="Y225" s="41"/>
      <c r="Z225" s="41"/>
      <c r="AA225" s="41"/>
      <c r="AB225" s="41"/>
      <c r="AC225" s="41"/>
      <c r="AD225" s="41"/>
      <c r="AE225" s="41"/>
      <c r="AR225" s="219" t="s">
        <v>146</v>
      </c>
      <c r="AT225" s="219" t="s">
        <v>142</v>
      </c>
      <c r="AU225" s="219" t="s">
        <v>81</v>
      </c>
      <c r="AY225" s="20" t="s">
        <v>140</v>
      </c>
      <c r="BE225" s="220">
        <f>IF(N225="základní",J225,0)</f>
        <v>0</v>
      </c>
      <c r="BF225" s="220">
        <f>IF(N225="snížená",J225,0)</f>
        <v>0</v>
      </c>
      <c r="BG225" s="220">
        <f>IF(N225="zákl. přenesená",J225,0)</f>
        <v>0</v>
      </c>
      <c r="BH225" s="220">
        <f>IF(N225="sníž. přenesená",J225,0)</f>
        <v>0</v>
      </c>
      <c r="BI225" s="220">
        <f>IF(N225="nulová",J225,0)</f>
        <v>0</v>
      </c>
      <c r="BJ225" s="20" t="s">
        <v>79</v>
      </c>
      <c r="BK225" s="220">
        <f>ROUND(I225*H225,2)</f>
        <v>0</v>
      </c>
      <c r="BL225" s="20" t="s">
        <v>146</v>
      </c>
      <c r="BM225" s="219" t="s">
        <v>345</v>
      </c>
    </row>
    <row r="226" s="2" customFormat="1">
      <c r="A226" s="41"/>
      <c r="B226" s="42"/>
      <c r="C226" s="43"/>
      <c r="D226" s="221" t="s">
        <v>148</v>
      </c>
      <c r="E226" s="43"/>
      <c r="F226" s="222" t="s">
        <v>346</v>
      </c>
      <c r="G226" s="43"/>
      <c r="H226" s="43"/>
      <c r="I226" s="223"/>
      <c r="J226" s="43"/>
      <c r="K226" s="43"/>
      <c r="L226" s="47"/>
      <c r="M226" s="224"/>
      <c r="N226" s="225"/>
      <c r="O226" s="87"/>
      <c r="P226" s="87"/>
      <c r="Q226" s="87"/>
      <c r="R226" s="87"/>
      <c r="S226" s="87"/>
      <c r="T226" s="88"/>
      <c r="U226" s="41"/>
      <c r="V226" s="41"/>
      <c r="W226" s="41"/>
      <c r="X226" s="41"/>
      <c r="Y226" s="41"/>
      <c r="Z226" s="41"/>
      <c r="AA226" s="41"/>
      <c r="AB226" s="41"/>
      <c r="AC226" s="41"/>
      <c r="AD226" s="41"/>
      <c r="AE226" s="41"/>
      <c r="AT226" s="20" t="s">
        <v>148</v>
      </c>
      <c r="AU226" s="20" t="s">
        <v>81</v>
      </c>
    </row>
    <row r="227" s="13" customFormat="1">
      <c r="A227" s="13"/>
      <c r="B227" s="226"/>
      <c r="C227" s="227"/>
      <c r="D227" s="228" t="s">
        <v>150</v>
      </c>
      <c r="E227" s="229" t="s">
        <v>19</v>
      </c>
      <c r="F227" s="230" t="s">
        <v>347</v>
      </c>
      <c r="G227" s="227"/>
      <c r="H227" s="229" t="s">
        <v>19</v>
      </c>
      <c r="I227" s="231"/>
      <c r="J227" s="227"/>
      <c r="K227" s="227"/>
      <c r="L227" s="232"/>
      <c r="M227" s="233"/>
      <c r="N227" s="234"/>
      <c r="O227" s="234"/>
      <c r="P227" s="234"/>
      <c r="Q227" s="234"/>
      <c r="R227" s="234"/>
      <c r="S227" s="234"/>
      <c r="T227" s="235"/>
      <c r="U227" s="13"/>
      <c r="V227" s="13"/>
      <c r="W227" s="13"/>
      <c r="X227" s="13"/>
      <c r="Y227" s="13"/>
      <c r="Z227" s="13"/>
      <c r="AA227" s="13"/>
      <c r="AB227" s="13"/>
      <c r="AC227" s="13"/>
      <c r="AD227" s="13"/>
      <c r="AE227" s="13"/>
      <c r="AT227" s="236" t="s">
        <v>150</v>
      </c>
      <c r="AU227" s="236" t="s">
        <v>81</v>
      </c>
      <c r="AV227" s="13" t="s">
        <v>79</v>
      </c>
      <c r="AW227" s="13" t="s">
        <v>32</v>
      </c>
      <c r="AX227" s="13" t="s">
        <v>71</v>
      </c>
      <c r="AY227" s="236" t="s">
        <v>140</v>
      </c>
    </row>
    <row r="228" s="13" customFormat="1">
      <c r="A228" s="13"/>
      <c r="B228" s="226"/>
      <c r="C228" s="227"/>
      <c r="D228" s="228" t="s">
        <v>150</v>
      </c>
      <c r="E228" s="229" t="s">
        <v>19</v>
      </c>
      <c r="F228" s="230" t="s">
        <v>327</v>
      </c>
      <c r="G228" s="227"/>
      <c r="H228" s="229" t="s">
        <v>19</v>
      </c>
      <c r="I228" s="231"/>
      <c r="J228" s="227"/>
      <c r="K228" s="227"/>
      <c r="L228" s="232"/>
      <c r="M228" s="233"/>
      <c r="N228" s="234"/>
      <c r="O228" s="234"/>
      <c r="P228" s="234"/>
      <c r="Q228" s="234"/>
      <c r="R228" s="234"/>
      <c r="S228" s="234"/>
      <c r="T228" s="235"/>
      <c r="U228" s="13"/>
      <c r="V228" s="13"/>
      <c r="W228" s="13"/>
      <c r="X228" s="13"/>
      <c r="Y228" s="13"/>
      <c r="Z228" s="13"/>
      <c r="AA228" s="13"/>
      <c r="AB228" s="13"/>
      <c r="AC228" s="13"/>
      <c r="AD228" s="13"/>
      <c r="AE228" s="13"/>
      <c r="AT228" s="236" t="s">
        <v>150</v>
      </c>
      <c r="AU228" s="236" t="s">
        <v>81</v>
      </c>
      <c r="AV228" s="13" t="s">
        <v>79</v>
      </c>
      <c r="AW228" s="13" t="s">
        <v>32</v>
      </c>
      <c r="AX228" s="13" t="s">
        <v>71</v>
      </c>
      <c r="AY228" s="236" t="s">
        <v>140</v>
      </c>
    </row>
    <row r="229" s="13" customFormat="1">
      <c r="A229" s="13"/>
      <c r="B229" s="226"/>
      <c r="C229" s="227"/>
      <c r="D229" s="228" t="s">
        <v>150</v>
      </c>
      <c r="E229" s="229" t="s">
        <v>19</v>
      </c>
      <c r="F229" s="230" t="s">
        <v>328</v>
      </c>
      <c r="G229" s="227"/>
      <c r="H229" s="229" t="s">
        <v>19</v>
      </c>
      <c r="I229" s="231"/>
      <c r="J229" s="227"/>
      <c r="K229" s="227"/>
      <c r="L229" s="232"/>
      <c r="M229" s="233"/>
      <c r="N229" s="234"/>
      <c r="O229" s="234"/>
      <c r="P229" s="234"/>
      <c r="Q229" s="234"/>
      <c r="R229" s="234"/>
      <c r="S229" s="234"/>
      <c r="T229" s="235"/>
      <c r="U229" s="13"/>
      <c r="V229" s="13"/>
      <c r="W229" s="13"/>
      <c r="X229" s="13"/>
      <c r="Y229" s="13"/>
      <c r="Z229" s="13"/>
      <c r="AA229" s="13"/>
      <c r="AB229" s="13"/>
      <c r="AC229" s="13"/>
      <c r="AD229" s="13"/>
      <c r="AE229" s="13"/>
      <c r="AT229" s="236" t="s">
        <v>150</v>
      </c>
      <c r="AU229" s="236" t="s">
        <v>81</v>
      </c>
      <c r="AV229" s="13" t="s">
        <v>79</v>
      </c>
      <c r="AW229" s="13" t="s">
        <v>32</v>
      </c>
      <c r="AX229" s="13" t="s">
        <v>71</v>
      </c>
      <c r="AY229" s="236" t="s">
        <v>140</v>
      </c>
    </row>
    <row r="230" s="14" customFormat="1">
      <c r="A230" s="14"/>
      <c r="B230" s="237"/>
      <c r="C230" s="238"/>
      <c r="D230" s="228" t="s">
        <v>150</v>
      </c>
      <c r="E230" s="239" t="s">
        <v>19</v>
      </c>
      <c r="F230" s="240" t="s">
        <v>348</v>
      </c>
      <c r="G230" s="238"/>
      <c r="H230" s="241">
        <v>5.0709999999999997</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150</v>
      </c>
      <c r="AU230" s="247" t="s">
        <v>81</v>
      </c>
      <c r="AV230" s="14" t="s">
        <v>81</v>
      </c>
      <c r="AW230" s="14" t="s">
        <v>32</v>
      </c>
      <c r="AX230" s="14" t="s">
        <v>71</v>
      </c>
      <c r="AY230" s="247" t="s">
        <v>140</v>
      </c>
    </row>
    <row r="231" s="16" customFormat="1">
      <c r="A231" s="16"/>
      <c r="B231" s="270"/>
      <c r="C231" s="271"/>
      <c r="D231" s="228" t="s">
        <v>150</v>
      </c>
      <c r="E231" s="272" t="s">
        <v>19</v>
      </c>
      <c r="F231" s="273" t="s">
        <v>330</v>
      </c>
      <c r="G231" s="271"/>
      <c r="H231" s="274">
        <v>5.0709999999999997</v>
      </c>
      <c r="I231" s="275"/>
      <c r="J231" s="271"/>
      <c r="K231" s="271"/>
      <c r="L231" s="276"/>
      <c r="M231" s="277"/>
      <c r="N231" s="278"/>
      <c r="O231" s="278"/>
      <c r="P231" s="278"/>
      <c r="Q231" s="278"/>
      <c r="R231" s="278"/>
      <c r="S231" s="278"/>
      <c r="T231" s="279"/>
      <c r="U231" s="16"/>
      <c r="V231" s="16"/>
      <c r="W231" s="16"/>
      <c r="X231" s="16"/>
      <c r="Y231" s="16"/>
      <c r="Z231" s="16"/>
      <c r="AA231" s="16"/>
      <c r="AB231" s="16"/>
      <c r="AC231" s="16"/>
      <c r="AD231" s="16"/>
      <c r="AE231" s="16"/>
      <c r="AT231" s="280" t="s">
        <v>150</v>
      </c>
      <c r="AU231" s="280" t="s">
        <v>81</v>
      </c>
      <c r="AV231" s="16" t="s">
        <v>161</v>
      </c>
      <c r="AW231" s="16" t="s">
        <v>32</v>
      </c>
      <c r="AX231" s="16" t="s">
        <v>71</v>
      </c>
      <c r="AY231" s="280" t="s">
        <v>140</v>
      </c>
    </row>
    <row r="232" s="13" customFormat="1">
      <c r="A232" s="13"/>
      <c r="B232" s="226"/>
      <c r="C232" s="227"/>
      <c r="D232" s="228" t="s">
        <v>150</v>
      </c>
      <c r="E232" s="229" t="s">
        <v>19</v>
      </c>
      <c r="F232" s="230" t="s">
        <v>331</v>
      </c>
      <c r="G232" s="227"/>
      <c r="H232" s="229" t="s">
        <v>19</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150</v>
      </c>
      <c r="AU232" s="236" t="s">
        <v>81</v>
      </c>
      <c r="AV232" s="13" t="s">
        <v>79</v>
      </c>
      <c r="AW232" s="13" t="s">
        <v>32</v>
      </c>
      <c r="AX232" s="13" t="s">
        <v>71</v>
      </c>
      <c r="AY232" s="236" t="s">
        <v>140</v>
      </c>
    </row>
    <row r="233" s="14" customFormat="1">
      <c r="A233" s="14"/>
      <c r="B233" s="237"/>
      <c r="C233" s="238"/>
      <c r="D233" s="228" t="s">
        <v>150</v>
      </c>
      <c r="E233" s="239" t="s">
        <v>19</v>
      </c>
      <c r="F233" s="240" t="s">
        <v>349</v>
      </c>
      <c r="G233" s="238"/>
      <c r="H233" s="241">
        <v>5.2089999999999996</v>
      </c>
      <c r="I233" s="242"/>
      <c r="J233" s="238"/>
      <c r="K233" s="238"/>
      <c r="L233" s="243"/>
      <c r="M233" s="244"/>
      <c r="N233" s="245"/>
      <c r="O233" s="245"/>
      <c r="P233" s="245"/>
      <c r="Q233" s="245"/>
      <c r="R233" s="245"/>
      <c r="S233" s="245"/>
      <c r="T233" s="246"/>
      <c r="U233" s="14"/>
      <c r="V233" s="14"/>
      <c r="W233" s="14"/>
      <c r="X233" s="14"/>
      <c r="Y233" s="14"/>
      <c r="Z233" s="14"/>
      <c r="AA233" s="14"/>
      <c r="AB233" s="14"/>
      <c r="AC233" s="14"/>
      <c r="AD233" s="14"/>
      <c r="AE233" s="14"/>
      <c r="AT233" s="247" t="s">
        <v>150</v>
      </c>
      <c r="AU233" s="247" t="s">
        <v>81</v>
      </c>
      <c r="AV233" s="14" t="s">
        <v>81</v>
      </c>
      <c r="AW233" s="14" t="s">
        <v>32</v>
      </c>
      <c r="AX233" s="14" t="s">
        <v>71</v>
      </c>
      <c r="AY233" s="247" t="s">
        <v>140</v>
      </c>
    </row>
    <row r="234" s="16" customFormat="1">
      <c r="A234" s="16"/>
      <c r="B234" s="270"/>
      <c r="C234" s="271"/>
      <c r="D234" s="228" t="s">
        <v>150</v>
      </c>
      <c r="E234" s="272" t="s">
        <v>19</v>
      </c>
      <c r="F234" s="273" t="s">
        <v>330</v>
      </c>
      <c r="G234" s="271"/>
      <c r="H234" s="274">
        <v>5.2089999999999996</v>
      </c>
      <c r="I234" s="275"/>
      <c r="J234" s="271"/>
      <c r="K234" s="271"/>
      <c r="L234" s="276"/>
      <c r="M234" s="277"/>
      <c r="N234" s="278"/>
      <c r="O234" s="278"/>
      <c r="P234" s="278"/>
      <c r="Q234" s="278"/>
      <c r="R234" s="278"/>
      <c r="S234" s="278"/>
      <c r="T234" s="279"/>
      <c r="U234" s="16"/>
      <c r="V234" s="16"/>
      <c r="W234" s="16"/>
      <c r="X234" s="16"/>
      <c r="Y234" s="16"/>
      <c r="Z234" s="16"/>
      <c r="AA234" s="16"/>
      <c r="AB234" s="16"/>
      <c r="AC234" s="16"/>
      <c r="AD234" s="16"/>
      <c r="AE234" s="16"/>
      <c r="AT234" s="280" t="s">
        <v>150</v>
      </c>
      <c r="AU234" s="280" t="s">
        <v>81</v>
      </c>
      <c r="AV234" s="16" t="s">
        <v>161</v>
      </c>
      <c r="AW234" s="16" t="s">
        <v>32</v>
      </c>
      <c r="AX234" s="16" t="s">
        <v>71</v>
      </c>
      <c r="AY234" s="280" t="s">
        <v>140</v>
      </c>
    </row>
    <row r="235" s="15" customFormat="1">
      <c r="A235" s="15"/>
      <c r="B235" s="248"/>
      <c r="C235" s="249"/>
      <c r="D235" s="228" t="s">
        <v>150</v>
      </c>
      <c r="E235" s="250" t="s">
        <v>19</v>
      </c>
      <c r="F235" s="251" t="s">
        <v>154</v>
      </c>
      <c r="G235" s="249"/>
      <c r="H235" s="252">
        <v>10.279999999999999</v>
      </c>
      <c r="I235" s="253"/>
      <c r="J235" s="249"/>
      <c r="K235" s="249"/>
      <c r="L235" s="254"/>
      <c r="M235" s="255"/>
      <c r="N235" s="256"/>
      <c r="O235" s="256"/>
      <c r="P235" s="256"/>
      <c r="Q235" s="256"/>
      <c r="R235" s="256"/>
      <c r="S235" s="256"/>
      <c r="T235" s="257"/>
      <c r="U235" s="15"/>
      <c r="V235" s="15"/>
      <c r="W235" s="15"/>
      <c r="X235" s="15"/>
      <c r="Y235" s="15"/>
      <c r="Z235" s="15"/>
      <c r="AA235" s="15"/>
      <c r="AB235" s="15"/>
      <c r="AC235" s="15"/>
      <c r="AD235" s="15"/>
      <c r="AE235" s="15"/>
      <c r="AT235" s="258" t="s">
        <v>150</v>
      </c>
      <c r="AU235" s="258" t="s">
        <v>81</v>
      </c>
      <c r="AV235" s="15" t="s">
        <v>146</v>
      </c>
      <c r="AW235" s="15" t="s">
        <v>32</v>
      </c>
      <c r="AX235" s="15" t="s">
        <v>79</v>
      </c>
      <c r="AY235" s="258" t="s">
        <v>140</v>
      </c>
    </row>
    <row r="236" s="2" customFormat="1" ht="24.15" customHeight="1">
      <c r="A236" s="41"/>
      <c r="B236" s="42"/>
      <c r="C236" s="208" t="s">
        <v>350</v>
      </c>
      <c r="D236" s="208" t="s">
        <v>142</v>
      </c>
      <c r="E236" s="209" t="s">
        <v>351</v>
      </c>
      <c r="F236" s="210" t="s">
        <v>352</v>
      </c>
      <c r="G236" s="211" t="s">
        <v>231</v>
      </c>
      <c r="H236" s="212">
        <v>18.690000000000001</v>
      </c>
      <c r="I236" s="213"/>
      <c r="J236" s="214">
        <f>ROUND(I236*H236,2)</f>
        <v>0</v>
      </c>
      <c r="K236" s="210" t="s">
        <v>145</v>
      </c>
      <c r="L236" s="47"/>
      <c r="M236" s="215" t="s">
        <v>19</v>
      </c>
      <c r="N236" s="216" t="s">
        <v>42</v>
      </c>
      <c r="O236" s="87"/>
      <c r="P236" s="217">
        <f>O236*H236</f>
        <v>0</v>
      </c>
      <c r="Q236" s="217">
        <v>0.00016000000000000001</v>
      </c>
      <c r="R236" s="217">
        <f>Q236*H236</f>
        <v>0.0029904000000000003</v>
      </c>
      <c r="S236" s="217">
        <v>0</v>
      </c>
      <c r="T236" s="218">
        <f>S236*H236</f>
        <v>0</v>
      </c>
      <c r="U236" s="41"/>
      <c r="V236" s="41"/>
      <c r="W236" s="41"/>
      <c r="X236" s="41"/>
      <c r="Y236" s="41"/>
      <c r="Z236" s="41"/>
      <c r="AA236" s="41"/>
      <c r="AB236" s="41"/>
      <c r="AC236" s="41"/>
      <c r="AD236" s="41"/>
      <c r="AE236" s="41"/>
      <c r="AR236" s="219" t="s">
        <v>146</v>
      </c>
      <c r="AT236" s="219" t="s">
        <v>142</v>
      </c>
      <c r="AU236" s="219" t="s">
        <v>81</v>
      </c>
      <c r="AY236" s="20" t="s">
        <v>140</v>
      </c>
      <c r="BE236" s="220">
        <f>IF(N236="základní",J236,0)</f>
        <v>0</v>
      </c>
      <c r="BF236" s="220">
        <f>IF(N236="snížená",J236,0)</f>
        <v>0</v>
      </c>
      <c r="BG236" s="220">
        <f>IF(N236="zákl. přenesená",J236,0)</f>
        <v>0</v>
      </c>
      <c r="BH236" s="220">
        <f>IF(N236="sníž. přenesená",J236,0)</f>
        <v>0</v>
      </c>
      <c r="BI236" s="220">
        <f>IF(N236="nulová",J236,0)</f>
        <v>0</v>
      </c>
      <c r="BJ236" s="20" t="s">
        <v>79</v>
      </c>
      <c r="BK236" s="220">
        <f>ROUND(I236*H236,2)</f>
        <v>0</v>
      </c>
      <c r="BL236" s="20" t="s">
        <v>146</v>
      </c>
      <c r="BM236" s="219" t="s">
        <v>353</v>
      </c>
    </row>
    <row r="237" s="2" customFormat="1">
      <c r="A237" s="41"/>
      <c r="B237" s="42"/>
      <c r="C237" s="43"/>
      <c r="D237" s="221" t="s">
        <v>148</v>
      </c>
      <c r="E237" s="43"/>
      <c r="F237" s="222" t="s">
        <v>354</v>
      </c>
      <c r="G237" s="43"/>
      <c r="H237" s="43"/>
      <c r="I237" s="223"/>
      <c r="J237" s="43"/>
      <c r="K237" s="43"/>
      <c r="L237" s="47"/>
      <c r="M237" s="224"/>
      <c r="N237" s="225"/>
      <c r="O237" s="87"/>
      <c r="P237" s="87"/>
      <c r="Q237" s="87"/>
      <c r="R237" s="87"/>
      <c r="S237" s="87"/>
      <c r="T237" s="88"/>
      <c r="U237" s="41"/>
      <c r="V237" s="41"/>
      <c r="W237" s="41"/>
      <c r="X237" s="41"/>
      <c r="Y237" s="41"/>
      <c r="Z237" s="41"/>
      <c r="AA237" s="41"/>
      <c r="AB237" s="41"/>
      <c r="AC237" s="41"/>
      <c r="AD237" s="41"/>
      <c r="AE237" s="41"/>
      <c r="AT237" s="20" t="s">
        <v>148</v>
      </c>
      <c r="AU237" s="20" t="s">
        <v>81</v>
      </c>
    </row>
    <row r="238" s="13" customFormat="1">
      <c r="A238" s="13"/>
      <c r="B238" s="226"/>
      <c r="C238" s="227"/>
      <c r="D238" s="228" t="s">
        <v>150</v>
      </c>
      <c r="E238" s="229" t="s">
        <v>19</v>
      </c>
      <c r="F238" s="230" t="s">
        <v>355</v>
      </c>
      <c r="G238" s="227"/>
      <c r="H238" s="229" t="s">
        <v>19</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150</v>
      </c>
      <c r="AU238" s="236" t="s">
        <v>81</v>
      </c>
      <c r="AV238" s="13" t="s">
        <v>79</v>
      </c>
      <c r="AW238" s="13" t="s">
        <v>32</v>
      </c>
      <c r="AX238" s="13" t="s">
        <v>71</v>
      </c>
      <c r="AY238" s="236" t="s">
        <v>140</v>
      </c>
    </row>
    <row r="239" s="13" customFormat="1">
      <c r="A239" s="13"/>
      <c r="B239" s="226"/>
      <c r="C239" s="227"/>
      <c r="D239" s="228" t="s">
        <v>150</v>
      </c>
      <c r="E239" s="229" t="s">
        <v>19</v>
      </c>
      <c r="F239" s="230" t="s">
        <v>327</v>
      </c>
      <c r="G239" s="227"/>
      <c r="H239" s="229" t="s">
        <v>19</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150</v>
      </c>
      <c r="AU239" s="236" t="s">
        <v>81</v>
      </c>
      <c r="AV239" s="13" t="s">
        <v>79</v>
      </c>
      <c r="AW239" s="13" t="s">
        <v>32</v>
      </c>
      <c r="AX239" s="13" t="s">
        <v>71</v>
      </c>
      <c r="AY239" s="236" t="s">
        <v>140</v>
      </c>
    </row>
    <row r="240" s="13" customFormat="1">
      <c r="A240" s="13"/>
      <c r="B240" s="226"/>
      <c r="C240" s="227"/>
      <c r="D240" s="228" t="s">
        <v>150</v>
      </c>
      <c r="E240" s="229" t="s">
        <v>19</v>
      </c>
      <c r="F240" s="230" t="s">
        <v>328</v>
      </c>
      <c r="G240" s="227"/>
      <c r="H240" s="229" t="s">
        <v>19</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150</v>
      </c>
      <c r="AU240" s="236" t="s">
        <v>81</v>
      </c>
      <c r="AV240" s="13" t="s">
        <v>79</v>
      </c>
      <c r="AW240" s="13" t="s">
        <v>32</v>
      </c>
      <c r="AX240" s="13" t="s">
        <v>71</v>
      </c>
      <c r="AY240" s="236" t="s">
        <v>140</v>
      </c>
    </row>
    <row r="241" s="14" customFormat="1">
      <c r="A241" s="14"/>
      <c r="B241" s="237"/>
      <c r="C241" s="238"/>
      <c r="D241" s="228" t="s">
        <v>150</v>
      </c>
      <c r="E241" s="239" t="s">
        <v>19</v>
      </c>
      <c r="F241" s="240" t="s">
        <v>356</v>
      </c>
      <c r="G241" s="238"/>
      <c r="H241" s="241">
        <v>9.2200000000000006</v>
      </c>
      <c r="I241" s="242"/>
      <c r="J241" s="238"/>
      <c r="K241" s="238"/>
      <c r="L241" s="243"/>
      <c r="M241" s="244"/>
      <c r="N241" s="245"/>
      <c r="O241" s="245"/>
      <c r="P241" s="245"/>
      <c r="Q241" s="245"/>
      <c r="R241" s="245"/>
      <c r="S241" s="245"/>
      <c r="T241" s="246"/>
      <c r="U241" s="14"/>
      <c r="V241" s="14"/>
      <c r="W241" s="14"/>
      <c r="X241" s="14"/>
      <c r="Y241" s="14"/>
      <c r="Z241" s="14"/>
      <c r="AA241" s="14"/>
      <c r="AB241" s="14"/>
      <c r="AC241" s="14"/>
      <c r="AD241" s="14"/>
      <c r="AE241" s="14"/>
      <c r="AT241" s="247" t="s">
        <v>150</v>
      </c>
      <c r="AU241" s="247" t="s">
        <v>81</v>
      </c>
      <c r="AV241" s="14" t="s">
        <v>81</v>
      </c>
      <c r="AW241" s="14" t="s">
        <v>32</v>
      </c>
      <c r="AX241" s="14" t="s">
        <v>71</v>
      </c>
      <c r="AY241" s="247" t="s">
        <v>140</v>
      </c>
    </row>
    <row r="242" s="16" customFormat="1">
      <c r="A242" s="16"/>
      <c r="B242" s="270"/>
      <c r="C242" s="271"/>
      <c r="D242" s="228" t="s">
        <v>150</v>
      </c>
      <c r="E242" s="272" t="s">
        <v>19</v>
      </c>
      <c r="F242" s="273" t="s">
        <v>330</v>
      </c>
      <c r="G242" s="271"/>
      <c r="H242" s="274">
        <v>9.2200000000000006</v>
      </c>
      <c r="I242" s="275"/>
      <c r="J242" s="271"/>
      <c r="K242" s="271"/>
      <c r="L242" s="276"/>
      <c r="M242" s="277"/>
      <c r="N242" s="278"/>
      <c r="O242" s="278"/>
      <c r="P242" s="278"/>
      <c r="Q242" s="278"/>
      <c r="R242" s="278"/>
      <c r="S242" s="278"/>
      <c r="T242" s="279"/>
      <c r="U242" s="16"/>
      <c r="V242" s="16"/>
      <c r="W242" s="16"/>
      <c r="X242" s="16"/>
      <c r="Y242" s="16"/>
      <c r="Z242" s="16"/>
      <c r="AA242" s="16"/>
      <c r="AB242" s="16"/>
      <c r="AC242" s="16"/>
      <c r="AD242" s="16"/>
      <c r="AE242" s="16"/>
      <c r="AT242" s="280" t="s">
        <v>150</v>
      </c>
      <c r="AU242" s="280" t="s">
        <v>81</v>
      </c>
      <c r="AV242" s="16" t="s">
        <v>161</v>
      </c>
      <c r="AW242" s="16" t="s">
        <v>32</v>
      </c>
      <c r="AX242" s="16" t="s">
        <v>71</v>
      </c>
      <c r="AY242" s="280" t="s">
        <v>140</v>
      </c>
    </row>
    <row r="243" s="13" customFormat="1">
      <c r="A243" s="13"/>
      <c r="B243" s="226"/>
      <c r="C243" s="227"/>
      <c r="D243" s="228" t="s">
        <v>150</v>
      </c>
      <c r="E243" s="229" t="s">
        <v>19</v>
      </c>
      <c r="F243" s="230" t="s">
        <v>331</v>
      </c>
      <c r="G243" s="227"/>
      <c r="H243" s="229" t="s">
        <v>19</v>
      </c>
      <c r="I243" s="231"/>
      <c r="J243" s="227"/>
      <c r="K243" s="227"/>
      <c r="L243" s="232"/>
      <c r="M243" s="233"/>
      <c r="N243" s="234"/>
      <c r="O243" s="234"/>
      <c r="P243" s="234"/>
      <c r="Q243" s="234"/>
      <c r="R243" s="234"/>
      <c r="S243" s="234"/>
      <c r="T243" s="235"/>
      <c r="U243" s="13"/>
      <c r="V243" s="13"/>
      <c r="W243" s="13"/>
      <c r="X243" s="13"/>
      <c r="Y243" s="13"/>
      <c r="Z243" s="13"/>
      <c r="AA243" s="13"/>
      <c r="AB243" s="13"/>
      <c r="AC243" s="13"/>
      <c r="AD243" s="13"/>
      <c r="AE243" s="13"/>
      <c r="AT243" s="236" t="s">
        <v>150</v>
      </c>
      <c r="AU243" s="236" t="s">
        <v>81</v>
      </c>
      <c r="AV243" s="13" t="s">
        <v>79</v>
      </c>
      <c r="AW243" s="13" t="s">
        <v>32</v>
      </c>
      <c r="AX243" s="13" t="s">
        <v>71</v>
      </c>
      <c r="AY243" s="236" t="s">
        <v>140</v>
      </c>
    </row>
    <row r="244" s="14" customFormat="1">
      <c r="A244" s="14"/>
      <c r="B244" s="237"/>
      <c r="C244" s="238"/>
      <c r="D244" s="228" t="s">
        <v>150</v>
      </c>
      <c r="E244" s="239" t="s">
        <v>19</v>
      </c>
      <c r="F244" s="240" t="s">
        <v>357</v>
      </c>
      <c r="G244" s="238"/>
      <c r="H244" s="241">
        <v>9.4700000000000006</v>
      </c>
      <c r="I244" s="242"/>
      <c r="J244" s="238"/>
      <c r="K244" s="238"/>
      <c r="L244" s="243"/>
      <c r="M244" s="244"/>
      <c r="N244" s="245"/>
      <c r="O244" s="245"/>
      <c r="P244" s="245"/>
      <c r="Q244" s="245"/>
      <c r="R244" s="245"/>
      <c r="S244" s="245"/>
      <c r="T244" s="246"/>
      <c r="U244" s="14"/>
      <c r="V244" s="14"/>
      <c r="W244" s="14"/>
      <c r="X244" s="14"/>
      <c r="Y244" s="14"/>
      <c r="Z244" s="14"/>
      <c r="AA244" s="14"/>
      <c r="AB244" s="14"/>
      <c r="AC244" s="14"/>
      <c r="AD244" s="14"/>
      <c r="AE244" s="14"/>
      <c r="AT244" s="247" t="s">
        <v>150</v>
      </c>
      <c r="AU244" s="247" t="s">
        <v>81</v>
      </c>
      <c r="AV244" s="14" t="s">
        <v>81</v>
      </c>
      <c r="AW244" s="14" t="s">
        <v>32</v>
      </c>
      <c r="AX244" s="14" t="s">
        <v>71</v>
      </c>
      <c r="AY244" s="247" t="s">
        <v>140</v>
      </c>
    </row>
    <row r="245" s="16" customFormat="1">
      <c r="A245" s="16"/>
      <c r="B245" s="270"/>
      <c r="C245" s="271"/>
      <c r="D245" s="228" t="s">
        <v>150</v>
      </c>
      <c r="E245" s="272" t="s">
        <v>19</v>
      </c>
      <c r="F245" s="273" t="s">
        <v>330</v>
      </c>
      <c r="G245" s="271"/>
      <c r="H245" s="274">
        <v>9.4700000000000006</v>
      </c>
      <c r="I245" s="275"/>
      <c r="J245" s="271"/>
      <c r="K245" s="271"/>
      <c r="L245" s="276"/>
      <c r="M245" s="277"/>
      <c r="N245" s="278"/>
      <c r="O245" s="278"/>
      <c r="P245" s="278"/>
      <c r="Q245" s="278"/>
      <c r="R245" s="278"/>
      <c r="S245" s="278"/>
      <c r="T245" s="279"/>
      <c r="U245" s="16"/>
      <c r="V245" s="16"/>
      <c r="W245" s="16"/>
      <c r="X245" s="16"/>
      <c r="Y245" s="16"/>
      <c r="Z245" s="16"/>
      <c r="AA245" s="16"/>
      <c r="AB245" s="16"/>
      <c r="AC245" s="16"/>
      <c r="AD245" s="16"/>
      <c r="AE245" s="16"/>
      <c r="AT245" s="280" t="s">
        <v>150</v>
      </c>
      <c r="AU245" s="280" t="s">
        <v>81</v>
      </c>
      <c r="AV245" s="16" t="s">
        <v>161</v>
      </c>
      <c r="AW245" s="16" t="s">
        <v>32</v>
      </c>
      <c r="AX245" s="16" t="s">
        <v>71</v>
      </c>
      <c r="AY245" s="280" t="s">
        <v>140</v>
      </c>
    </row>
    <row r="246" s="15" customFormat="1">
      <c r="A246" s="15"/>
      <c r="B246" s="248"/>
      <c r="C246" s="249"/>
      <c r="D246" s="228" t="s">
        <v>150</v>
      </c>
      <c r="E246" s="250" t="s">
        <v>19</v>
      </c>
      <c r="F246" s="251" t="s">
        <v>154</v>
      </c>
      <c r="G246" s="249"/>
      <c r="H246" s="252">
        <v>18.690000000000001</v>
      </c>
      <c r="I246" s="253"/>
      <c r="J246" s="249"/>
      <c r="K246" s="249"/>
      <c r="L246" s="254"/>
      <c r="M246" s="255"/>
      <c r="N246" s="256"/>
      <c r="O246" s="256"/>
      <c r="P246" s="256"/>
      <c r="Q246" s="256"/>
      <c r="R246" s="256"/>
      <c r="S246" s="256"/>
      <c r="T246" s="257"/>
      <c r="U246" s="15"/>
      <c r="V246" s="15"/>
      <c r="W246" s="15"/>
      <c r="X246" s="15"/>
      <c r="Y246" s="15"/>
      <c r="Z246" s="15"/>
      <c r="AA246" s="15"/>
      <c r="AB246" s="15"/>
      <c r="AC246" s="15"/>
      <c r="AD246" s="15"/>
      <c r="AE246" s="15"/>
      <c r="AT246" s="258" t="s">
        <v>150</v>
      </c>
      <c r="AU246" s="258" t="s">
        <v>81</v>
      </c>
      <c r="AV246" s="15" t="s">
        <v>146</v>
      </c>
      <c r="AW246" s="15" t="s">
        <v>32</v>
      </c>
      <c r="AX246" s="15" t="s">
        <v>79</v>
      </c>
      <c r="AY246" s="258" t="s">
        <v>140</v>
      </c>
    </row>
    <row r="247" s="2" customFormat="1" ht="24.15" customHeight="1">
      <c r="A247" s="41"/>
      <c r="B247" s="42"/>
      <c r="C247" s="208" t="s">
        <v>358</v>
      </c>
      <c r="D247" s="208" t="s">
        <v>142</v>
      </c>
      <c r="E247" s="209" t="s">
        <v>316</v>
      </c>
      <c r="F247" s="210" t="s">
        <v>317</v>
      </c>
      <c r="G247" s="211" t="s">
        <v>87</v>
      </c>
      <c r="H247" s="212">
        <v>36.878</v>
      </c>
      <c r="I247" s="213"/>
      <c r="J247" s="214">
        <f>ROUND(I247*H247,2)</f>
        <v>0</v>
      </c>
      <c r="K247" s="210" t="s">
        <v>145</v>
      </c>
      <c r="L247" s="47"/>
      <c r="M247" s="215" t="s">
        <v>19</v>
      </c>
      <c r="N247" s="216" t="s">
        <v>42</v>
      </c>
      <c r="O247" s="87"/>
      <c r="P247" s="217">
        <f>O247*H247</f>
        <v>0</v>
      </c>
      <c r="Q247" s="217">
        <v>0.0040499999999999998</v>
      </c>
      <c r="R247" s="217">
        <f>Q247*H247</f>
        <v>0.14935589999999999</v>
      </c>
      <c r="S247" s="217">
        <v>0</v>
      </c>
      <c r="T247" s="218">
        <f>S247*H247</f>
        <v>0</v>
      </c>
      <c r="U247" s="41"/>
      <c r="V247" s="41"/>
      <c r="W247" s="41"/>
      <c r="X247" s="41"/>
      <c r="Y247" s="41"/>
      <c r="Z247" s="41"/>
      <c r="AA247" s="41"/>
      <c r="AB247" s="41"/>
      <c r="AC247" s="41"/>
      <c r="AD247" s="41"/>
      <c r="AE247" s="41"/>
      <c r="AR247" s="219" t="s">
        <v>146</v>
      </c>
      <c r="AT247" s="219" t="s">
        <v>142</v>
      </c>
      <c r="AU247" s="219" t="s">
        <v>81</v>
      </c>
      <c r="AY247" s="20" t="s">
        <v>140</v>
      </c>
      <c r="BE247" s="220">
        <f>IF(N247="základní",J247,0)</f>
        <v>0</v>
      </c>
      <c r="BF247" s="220">
        <f>IF(N247="snížená",J247,0)</f>
        <v>0</v>
      </c>
      <c r="BG247" s="220">
        <f>IF(N247="zákl. přenesená",J247,0)</f>
        <v>0</v>
      </c>
      <c r="BH247" s="220">
        <f>IF(N247="sníž. přenesená",J247,0)</f>
        <v>0</v>
      </c>
      <c r="BI247" s="220">
        <f>IF(N247="nulová",J247,0)</f>
        <v>0</v>
      </c>
      <c r="BJ247" s="20" t="s">
        <v>79</v>
      </c>
      <c r="BK247" s="220">
        <f>ROUND(I247*H247,2)</f>
        <v>0</v>
      </c>
      <c r="BL247" s="20" t="s">
        <v>146</v>
      </c>
      <c r="BM247" s="219" t="s">
        <v>359</v>
      </c>
    </row>
    <row r="248" s="2" customFormat="1">
      <c r="A248" s="41"/>
      <c r="B248" s="42"/>
      <c r="C248" s="43"/>
      <c r="D248" s="221" t="s">
        <v>148</v>
      </c>
      <c r="E248" s="43"/>
      <c r="F248" s="222" t="s">
        <v>319</v>
      </c>
      <c r="G248" s="43"/>
      <c r="H248" s="43"/>
      <c r="I248" s="223"/>
      <c r="J248" s="43"/>
      <c r="K248" s="43"/>
      <c r="L248" s="47"/>
      <c r="M248" s="224"/>
      <c r="N248" s="225"/>
      <c r="O248" s="87"/>
      <c r="P248" s="87"/>
      <c r="Q248" s="87"/>
      <c r="R248" s="87"/>
      <c r="S248" s="87"/>
      <c r="T248" s="88"/>
      <c r="U248" s="41"/>
      <c r="V248" s="41"/>
      <c r="W248" s="41"/>
      <c r="X248" s="41"/>
      <c r="Y248" s="41"/>
      <c r="Z248" s="41"/>
      <c r="AA248" s="41"/>
      <c r="AB248" s="41"/>
      <c r="AC248" s="41"/>
      <c r="AD248" s="41"/>
      <c r="AE248" s="41"/>
      <c r="AT248" s="20" t="s">
        <v>148</v>
      </c>
      <c r="AU248" s="20" t="s">
        <v>81</v>
      </c>
    </row>
    <row r="249" s="2" customFormat="1" ht="33" customHeight="1">
      <c r="A249" s="41"/>
      <c r="B249" s="42"/>
      <c r="C249" s="208" t="s">
        <v>360</v>
      </c>
      <c r="D249" s="208" t="s">
        <v>142</v>
      </c>
      <c r="E249" s="209" t="s">
        <v>361</v>
      </c>
      <c r="F249" s="210" t="s">
        <v>362</v>
      </c>
      <c r="G249" s="211" t="s">
        <v>87</v>
      </c>
      <c r="H249" s="212">
        <v>36.878</v>
      </c>
      <c r="I249" s="213"/>
      <c r="J249" s="214">
        <f>ROUND(I249*H249,2)</f>
        <v>0</v>
      </c>
      <c r="K249" s="210" t="s">
        <v>145</v>
      </c>
      <c r="L249" s="47"/>
      <c r="M249" s="215" t="s">
        <v>19</v>
      </c>
      <c r="N249" s="216" t="s">
        <v>42</v>
      </c>
      <c r="O249" s="87"/>
      <c r="P249" s="217">
        <f>O249*H249</f>
        <v>0</v>
      </c>
      <c r="Q249" s="217">
        <v>0.012080000000000001</v>
      </c>
      <c r="R249" s="217">
        <f>Q249*H249</f>
        <v>0.44548624000000003</v>
      </c>
      <c r="S249" s="217">
        <v>0</v>
      </c>
      <c r="T249" s="218">
        <f>S249*H249</f>
        <v>0</v>
      </c>
      <c r="U249" s="41"/>
      <c r="V249" s="41"/>
      <c r="W249" s="41"/>
      <c r="X249" s="41"/>
      <c r="Y249" s="41"/>
      <c r="Z249" s="41"/>
      <c r="AA249" s="41"/>
      <c r="AB249" s="41"/>
      <c r="AC249" s="41"/>
      <c r="AD249" s="41"/>
      <c r="AE249" s="41"/>
      <c r="AR249" s="219" t="s">
        <v>146</v>
      </c>
      <c r="AT249" s="219" t="s">
        <v>142</v>
      </c>
      <c r="AU249" s="219" t="s">
        <v>81</v>
      </c>
      <c r="AY249" s="20" t="s">
        <v>140</v>
      </c>
      <c r="BE249" s="220">
        <f>IF(N249="základní",J249,0)</f>
        <v>0</v>
      </c>
      <c r="BF249" s="220">
        <f>IF(N249="snížená",J249,0)</f>
        <v>0</v>
      </c>
      <c r="BG249" s="220">
        <f>IF(N249="zákl. přenesená",J249,0)</f>
        <v>0</v>
      </c>
      <c r="BH249" s="220">
        <f>IF(N249="sníž. přenesená",J249,0)</f>
        <v>0</v>
      </c>
      <c r="BI249" s="220">
        <f>IF(N249="nulová",J249,0)</f>
        <v>0</v>
      </c>
      <c r="BJ249" s="20" t="s">
        <v>79</v>
      </c>
      <c r="BK249" s="220">
        <f>ROUND(I249*H249,2)</f>
        <v>0</v>
      </c>
      <c r="BL249" s="20" t="s">
        <v>146</v>
      </c>
      <c r="BM249" s="219" t="s">
        <v>363</v>
      </c>
    </row>
    <row r="250" s="2" customFormat="1">
      <c r="A250" s="41"/>
      <c r="B250" s="42"/>
      <c r="C250" s="43"/>
      <c r="D250" s="221" t="s">
        <v>148</v>
      </c>
      <c r="E250" s="43"/>
      <c r="F250" s="222" t="s">
        <v>364</v>
      </c>
      <c r="G250" s="43"/>
      <c r="H250" s="43"/>
      <c r="I250" s="223"/>
      <c r="J250" s="43"/>
      <c r="K250" s="43"/>
      <c r="L250" s="47"/>
      <c r="M250" s="224"/>
      <c r="N250" s="225"/>
      <c r="O250" s="87"/>
      <c r="P250" s="87"/>
      <c r="Q250" s="87"/>
      <c r="R250" s="87"/>
      <c r="S250" s="87"/>
      <c r="T250" s="88"/>
      <c r="U250" s="41"/>
      <c r="V250" s="41"/>
      <c r="W250" s="41"/>
      <c r="X250" s="41"/>
      <c r="Y250" s="41"/>
      <c r="Z250" s="41"/>
      <c r="AA250" s="41"/>
      <c r="AB250" s="41"/>
      <c r="AC250" s="41"/>
      <c r="AD250" s="41"/>
      <c r="AE250" s="41"/>
      <c r="AT250" s="20" t="s">
        <v>148</v>
      </c>
      <c r="AU250" s="20" t="s">
        <v>81</v>
      </c>
    </row>
    <row r="251" s="2" customFormat="1">
      <c r="A251" s="41"/>
      <c r="B251" s="42"/>
      <c r="C251" s="43"/>
      <c r="D251" s="228" t="s">
        <v>159</v>
      </c>
      <c r="E251" s="43"/>
      <c r="F251" s="259" t="s">
        <v>365</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159</v>
      </c>
      <c r="AU251" s="20" t="s">
        <v>81</v>
      </c>
    </row>
    <row r="252" s="13" customFormat="1">
      <c r="A252" s="13"/>
      <c r="B252" s="226"/>
      <c r="C252" s="227"/>
      <c r="D252" s="228" t="s">
        <v>150</v>
      </c>
      <c r="E252" s="229" t="s">
        <v>19</v>
      </c>
      <c r="F252" s="230" t="s">
        <v>366</v>
      </c>
      <c r="G252" s="227"/>
      <c r="H252" s="229" t="s">
        <v>19</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150</v>
      </c>
      <c r="AU252" s="236" t="s">
        <v>81</v>
      </c>
      <c r="AV252" s="13" t="s">
        <v>79</v>
      </c>
      <c r="AW252" s="13" t="s">
        <v>32</v>
      </c>
      <c r="AX252" s="13" t="s">
        <v>71</v>
      </c>
      <c r="AY252" s="236" t="s">
        <v>140</v>
      </c>
    </row>
    <row r="253" s="13" customFormat="1">
      <c r="A253" s="13"/>
      <c r="B253" s="226"/>
      <c r="C253" s="227"/>
      <c r="D253" s="228" t="s">
        <v>150</v>
      </c>
      <c r="E253" s="229" t="s">
        <v>19</v>
      </c>
      <c r="F253" s="230" t="s">
        <v>367</v>
      </c>
      <c r="G253" s="227"/>
      <c r="H253" s="229" t="s">
        <v>19</v>
      </c>
      <c r="I253" s="231"/>
      <c r="J253" s="227"/>
      <c r="K253" s="227"/>
      <c r="L253" s="232"/>
      <c r="M253" s="233"/>
      <c r="N253" s="234"/>
      <c r="O253" s="234"/>
      <c r="P253" s="234"/>
      <c r="Q253" s="234"/>
      <c r="R253" s="234"/>
      <c r="S253" s="234"/>
      <c r="T253" s="235"/>
      <c r="U253" s="13"/>
      <c r="V253" s="13"/>
      <c r="W253" s="13"/>
      <c r="X253" s="13"/>
      <c r="Y253" s="13"/>
      <c r="Z253" s="13"/>
      <c r="AA253" s="13"/>
      <c r="AB253" s="13"/>
      <c r="AC253" s="13"/>
      <c r="AD253" s="13"/>
      <c r="AE253" s="13"/>
      <c r="AT253" s="236" t="s">
        <v>150</v>
      </c>
      <c r="AU253" s="236" t="s">
        <v>81</v>
      </c>
      <c r="AV253" s="13" t="s">
        <v>79</v>
      </c>
      <c r="AW253" s="13" t="s">
        <v>32</v>
      </c>
      <c r="AX253" s="13" t="s">
        <v>71</v>
      </c>
      <c r="AY253" s="236" t="s">
        <v>140</v>
      </c>
    </row>
    <row r="254" s="13" customFormat="1">
      <c r="A254" s="13"/>
      <c r="B254" s="226"/>
      <c r="C254" s="227"/>
      <c r="D254" s="228" t="s">
        <v>150</v>
      </c>
      <c r="E254" s="229" t="s">
        <v>19</v>
      </c>
      <c r="F254" s="230" t="s">
        <v>328</v>
      </c>
      <c r="G254" s="227"/>
      <c r="H254" s="229" t="s">
        <v>19</v>
      </c>
      <c r="I254" s="231"/>
      <c r="J254" s="227"/>
      <c r="K254" s="227"/>
      <c r="L254" s="232"/>
      <c r="M254" s="233"/>
      <c r="N254" s="234"/>
      <c r="O254" s="234"/>
      <c r="P254" s="234"/>
      <c r="Q254" s="234"/>
      <c r="R254" s="234"/>
      <c r="S254" s="234"/>
      <c r="T254" s="235"/>
      <c r="U254" s="13"/>
      <c r="V254" s="13"/>
      <c r="W254" s="13"/>
      <c r="X254" s="13"/>
      <c r="Y254" s="13"/>
      <c r="Z254" s="13"/>
      <c r="AA254" s="13"/>
      <c r="AB254" s="13"/>
      <c r="AC254" s="13"/>
      <c r="AD254" s="13"/>
      <c r="AE254" s="13"/>
      <c r="AT254" s="236" t="s">
        <v>150</v>
      </c>
      <c r="AU254" s="236" t="s">
        <v>81</v>
      </c>
      <c r="AV254" s="13" t="s">
        <v>79</v>
      </c>
      <c r="AW254" s="13" t="s">
        <v>32</v>
      </c>
      <c r="AX254" s="13" t="s">
        <v>71</v>
      </c>
      <c r="AY254" s="236" t="s">
        <v>140</v>
      </c>
    </row>
    <row r="255" s="14" customFormat="1">
      <c r="A255" s="14"/>
      <c r="B255" s="237"/>
      <c r="C255" s="238"/>
      <c r="D255" s="228" t="s">
        <v>150</v>
      </c>
      <c r="E255" s="239" t="s">
        <v>19</v>
      </c>
      <c r="F255" s="240" t="s">
        <v>368</v>
      </c>
      <c r="G255" s="238"/>
      <c r="H255" s="241">
        <v>18.486000000000001</v>
      </c>
      <c r="I255" s="242"/>
      <c r="J255" s="238"/>
      <c r="K255" s="238"/>
      <c r="L255" s="243"/>
      <c r="M255" s="244"/>
      <c r="N255" s="245"/>
      <c r="O255" s="245"/>
      <c r="P255" s="245"/>
      <c r="Q255" s="245"/>
      <c r="R255" s="245"/>
      <c r="S255" s="245"/>
      <c r="T255" s="246"/>
      <c r="U255" s="14"/>
      <c r="V255" s="14"/>
      <c r="W255" s="14"/>
      <c r="X255" s="14"/>
      <c r="Y255" s="14"/>
      <c r="Z255" s="14"/>
      <c r="AA255" s="14"/>
      <c r="AB255" s="14"/>
      <c r="AC255" s="14"/>
      <c r="AD255" s="14"/>
      <c r="AE255" s="14"/>
      <c r="AT255" s="247" t="s">
        <v>150</v>
      </c>
      <c r="AU255" s="247" t="s">
        <v>81</v>
      </c>
      <c r="AV255" s="14" t="s">
        <v>81</v>
      </c>
      <c r="AW255" s="14" t="s">
        <v>32</v>
      </c>
      <c r="AX255" s="14" t="s">
        <v>71</v>
      </c>
      <c r="AY255" s="247" t="s">
        <v>140</v>
      </c>
    </row>
    <row r="256" s="14" customFormat="1">
      <c r="A256" s="14"/>
      <c r="B256" s="237"/>
      <c r="C256" s="238"/>
      <c r="D256" s="228" t="s">
        <v>150</v>
      </c>
      <c r="E256" s="239" t="s">
        <v>19</v>
      </c>
      <c r="F256" s="240" t="s">
        <v>369</v>
      </c>
      <c r="G256" s="238"/>
      <c r="H256" s="241">
        <v>-0.025999999999999999</v>
      </c>
      <c r="I256" s="242"/>
      <c r="J256" s="238"/>
      <c r="K256" s="238"/>
      <c r="L256" s="243"/>
      <c r="M256" s="244"/>
      <c r="N256" s="245"/>
      <c r="O256" s="245"/>
      <c r="P256" s="245"/>
      <c r="Q256" s="245"/>
      <c r="R256" s="245"/>
      <c r="S256" s="245"/>
      <c r="T256" s="246"/>
      <c r="U256" s="14"/>
      <c r="V256" s="14"/>
      <c r="W256" s="14"/>
      <c r="X256" s="14"/>
      <c r="Y256" s="14"/>
      <c r="Z256" s="14"/>
      <c r="AA256" s="14"/>
      <c r="AB256" s="14"/>
      <c r="AC256" s="14"/>
      <c r="AD256" s="14"/>
      <c r="AE256" s="14"/>
      <c r="AT256" s="247" t="s">
        <v>150</v>
      </c>
      <c r="AU256" s="247" t="s">
        <v>81</v>
      </c>
      <c r="AV256" s="14" t="s">
        <v>81</v>
      </c>
      <c r="AW256" s="14" t="s">
        <v>32</v>
      </c>
      <c r="AX256" s="14" t="s">
        <v>71</v>
      </c>
      <c r="AY256" s="247" t="s">
        <v>140</v>
      </c>
    </row>
    <row r="257" s="14" customFormat="1">
      <c r="A257" s="14"/>
      <c r="B257" s="237"/>
      <c r="C257" s="238"/>
      <c r="D257" s="228" t="s">
        <v>150</v>
      </c>
      <c r="E257" s="239" t="s">
        <v>19</v>
      </c>
      <c r="F257" s="240" t="s">
        <v>370</v>
      </c>
      <c r="G257" s="238"/>
      <c r="H257" s="241">
        <v>0.622</v>
      </c>
      <c r="I257" s="242"/>
      <c r="J257" s="238"/>
      <c r="K257" s="238"/>
      <c r="L257" s="243"/>
      <c r="M257" s="244"/>
      <c r="N257" s="245"/>
      <c r="O257" s="245"/>
      <c r="P257" s="245"/>
      <c r="Q257" s="245"/>
      <c r="R257" s="245"/>
      <c r="S257" s="245"/>
      <c r="T257" s="246"/>
      <c r="U257" s="14"/>
      <c r="V257" s="14"/>
      <c r="W257" s="14"/>
      <c r="X257" s="14"/>
      <c r="Y257" s="14"/>
      <c r="Z257" s="14"/>
      <c r="AA257" s="14"/>
      <c r="AB257" s="14"/>
      <c r="AC257" s="14"/>
      <c r="AD257" s="14"/>
      <c r="AE257" s="14"/>
      <c r="AT257" s="247" t="s">
        <v>150</v>
      </c>
      <c r="AU257" s="247" t="s">
        <v>81</v>
      </c>
      <c r="AV257" s="14" t="s">
        <v>81</v>
      </c>
      <c r="AW257" s="14" t="s">
        <v>32</v>
      </c>
      <c r="AX257" s="14" t="s">
        <v>71</v>
      </c>
      <c r="AY257" s="247" t="s">
        <v>140</v>
      </c>
    </row>
    <row r="258" s="16" customFormat="1">
      <c r="A258" s="16"/>
      <c r="B258" s="270"/>
      <c r="C258" s="271"/>
      <c r="D258" s="228" t="s">
        <v>150</v>
      </c>
      <c r="E258" s="272" t="s">
        <v>19</v>
      </c>
      <c r="F258" s="273" t="s">
        <v>330</v>
      </c>
      <c r="G258" s="271"/>
      <c r="H258" s="274">
        <v>19.082000000000001</v>
      </c>
      <c r="I258" s="275"/>
      <c r="J258" s="271"/>
      <c r="K258" s="271"/>
      <c r="L258" s="276"/>
      <c r="M258" s="277"/>
      <c r="N258" s="278"/>
      <c r="O258" s="278"/>
      <c r="P258" s="278"/>
      <c r="Q258" s="278"/>
      <c r="R258" s="278"/>
      <c r="S258" s="278"/>
      <c r="T258" s="279"/>
      <c r="U258" s="16"/>
      <c r="V258" s="16"/>
      <c r="W258" s="16"/>
      <c r="X258" s="16"/>
      <c r="Y258" s="16"/>
      <c r="Z258" s="16"/>
      <c r="AA258" s="16"/>
      <c r="AB258" s="16"/>
      <c r="AC258" s="16"/>
      <c r="AD258" s="16"/>
      <c r="AE258" s="16"/>
      <c r="AT258" s="280" t="s">
        <v>150</v>
      </c>
      <c r="AU258" s="280" t="s">
        <v>81</v>
      </c>
      <c r="AV258" s="16" t="s">
        <v>161</v>
      </c>
      <c r="AW258" s="16" t="s">
        <v>32</v>
      </c>
      <c r="AX258" s="16" t="s">
        <v>71</v>
      </c>
      <c r="AY258" s="280" t="s">
        <v>140</v>
      </c>
    </row>
    <row r="259" s="13" customFormat="1">
      <c r="A259" s="13"/>
      <c r="B259" s="226"/>
      <c r="C259" s="227"/>
      <c r="D259" s="228" t="s">
        <v>150</v>
      </c>
      <c r="E259" s="229" t="s">
        <v>19</v>
      </c>
      <c r="F259" s="230" t="s">
        <v>331</v>
      </c>
      <c r="G259" s="227"/>
      <c r="H259" s="229" t="s">
        <v>19</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150</v>
      </c>
      <c r="AU259" s="236" t="s">
        <v>81</v>
      </c>
      <c r="AV259" s="13" t="s">
        <v>79</v>
      </c>
      <c r="AW259" s="13" t="s">
        <v>32</v>
      </c>
      <c r="AX259" s="13" t="s">
        <v>71</v>
      </c>
      <c r="AY259" s="236" t="s">
        <v>140</v>
      </c>
    </row>
    <row r="260" s="14" customFormat="1">
      <c r="A260" s="14"/>
      <c r="B260" s="237"/>
      <c r="C260" s="238"/>
      <c r="D260" s="228" t="s">
        <v>150</v>
      </c>
      <c r="E260" s="239" t="s">
        <v>19</v>
      </c>
      <c r="F260" s="240" t="s">
        <v>371</v>
      </c>
      <c r="G260" s="238"/>
      <c r="H260" s="241">
        <v>16.780999999999999</v>
      </c>
      <c r="I260" s="242"/>
      <c r="J260" s="238"/>
      <c r="K260" s="238"/>
      <c r="L260" s="243"/>
      <c r="M260" s="244"/>
      <c r="N260" s="245"/>
      <c r="O260" s="245"/>
      <c r="P260" s="245"/>
      <c r="Q260" s="245"/>
      <c r="R260" s="245"/>
      <c r="S260" s="245"/>
      <c r="T260" s="246"/>
      <c r="U260" s="14"/>
      <c r="V260" s="14"/>
      <c r="W260" s="14"/>
      <c r="X260" s="14"/>
      <c r="Y260" s="14"/>
      <c r="Z260" s="14"/>
      <c r="AA260" s="14"/>
      <c r="AB260" s="14"/>
      <c r="AC260" s="14"/>
      <c r="AD260" s="14"/>
      <c r="AE260" s="14"/>
      <c r="AT260" s="247" t="s">
        <v>150</v>
      </c>
      <c r="AU260" s="247" t="s">
        <v>81</v>
      </c>
      <c r="AV260" s="14" t="s">
        <v>81</v>
      </c>
      <c r="AW260" s="14" t="s">
        <v>32</v>
      </c>
      <c r="AX260" s="14" t="s">
        <v>71</v>
      </c>
      <c r="AY260" s="247" t="s">
        <v>140</v>
      </c>
    </row>
    <row r="261" s="14" customFormat="1">
      <c r="A261" s="14"/>
      <c r="B261" s="237"/>
      <c r="C261" s="238"/>
      <c r="D261" s="228" t="s">
        <v>150</v>
      </c>
      <c r="E261" s="239" t="s">
        <v>19</v>
      </c>
      <c r="F261" s="240" t="s">
        <v>372</v>
      </c>
      <c r="G261" s="238"/>
      <c r="H261" s="241">
        <v>0.54000000000000004</v>
      </c>
      <c r="I261" s="242"/>
      <c r="J261" s="238"/>
      <c r="K261" s="238"/>
      <c r="L261" s="243"/>
      <c r="M261" s="244"/>
      <c r="N261" s="245"/>
      <c r="O261" s="245"/>
      <c r="P261" s="245"/>
      <c r="Q261" s="245"/>
      <c r="R261" s="245"/>
      <c r="S261" s="245"/>
      <c r="T261" s="246"/>
      <c r="U261" s="14"/>
      <c r="V261" s="14"/>
      <c r="W261" s="14"/>
      <c r="X261" s="14"/>
      <c r="Y261" s="14"/>
      <c r="Z261" s="14"/>
      <c r="AA261" s="14"/>
      <c r="AB261" s="14"/>
      <c r="AC261" s="14"/>
      <c r="AD261" s="14"/>
      <c r="AE261" s="14"/>
      <c r="AT261" s="247" t="s">
        <v>150</v>
      </c>
      <c r="AU261" s="247" t="s">
        <v>81</v>
      </c>
      <c r="AV261" s="14" t="s">
        <v>81</v>
      </c>
      <c r="AW261" s="14" t="s">
        <v>32</v>
      </c>
      <c r="AX261" s="14" t="s">
        <v>71</v>
      </c>
      <c r="AY261" s="247" t="s">
        <v>140</v>
      </c>
    </row>
    <row r="262" s="14" customFormat="1">
      <c r="A262" s="14"/>
      <c r="B262" s="237"/>
      <c r="C262" s="238"/>
      <c r="D262" s="228" t="s">
        <v>150</v>
      </c>
      <c r="E262" s="239" t="s">
        <v>19</v>
      </c>
      <c r="F262" s="240" t="s">
        <v>373</v>
      </c>
      <c r="G262" s="238"/>
      <c r="H262" s="241">
        <v>0.19700000000000001</v>
      </c>
      <c r="I262" s="242"/>
      <c r="J262" s="238"/>
      <c r="K262" s="238"/>
      <c r="L262" s="243"/>
      <c r="M262" s="244"/>
      <c r="N262" s="245"/>
      <c r="O262" s="245"/>
      <c r="P262" s="245"/>
      <c r="Q262" s="245"/>
      <c r="R262" s="245"/>
      <c r="S262" s="245"/>
      <c r="T262" s="246"/>
      <c r="U262" s="14"/>
      <c r="V262" s="14"/>
      <c r="W262" s="14"/>
      <c r="X262" s="14"/>
      <c r="Y262" s="14"/>
      <c r="Z262" s="14"/>
      <c r="AA262" s="14"/>
      <c r="AB262" s="14"/>
      <c r="AC262" s="14"/>
      <c r="AD262" s="14"/>
      <c r="AE262" s="14"/>
      <c r="AT262" s="247" t="s">
        <v>150</v>
      </c>
      <c r="AU262" s="247" t="s">
        <v>81</v>
      </c>
      <c r="AV262" s="14" t="s">
        <v>81</v>
      </c>
      <c r="AW262" s="14" t="s">
        <v>32</v>
      </c>
      <c r="AX262" s="14" t="s">
        <v>71</v>
      </c>
      <c r="AY262" s="247" t="s">
        <v>140</v>
      </c>
    </row>
    <row r="263" s="14" customFormat="1">
      <c r="A263" s="14"/>
      <c r="B263" s="237"/>
      <c r="C263" s="238"/>
      <c r="D263" s="228" t="s">
        <v>150</v>
      </c>
      <c r="E263" s="239" t="s">
        <v>19</v>
      </c>
      <c r="F263" s="240" t="s">
        <v>374</v>
      </c>
      <c r="G263" s="238"/>
      <c r="H263" s="241">
        <v>0.27800000000000002</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150</v>
      </c>
      <c r="AU263" s="247" t="s">
        <v>81</v>
      </c>
      <c r="AV263" s="14" t="s">
        <v>81</v>
      </c>
      <c r="AW263" s="14" t="s">
        <v>32</v>
      </c>
      <c r="AX263" s="14" t="s">
        <v>71</v>
      </c>
      <c r="AY263" s="247" t="s">
        <v>140</v>
      </c>
    </row>
    <row r="264" s="16" customFormat="1">
      <c r="A264" s="16"/>
      <c r="B264" s="270"/>
      <c r="C264" s="271"/>
      <c r="D264" s="228" t="s">
        <v>150</v>
      </c>
      <c r="E264" s="272" t="s">
        <v>19</v>
      </c>
      <c r="F264" s="273" t="s">
        <v>330</v>
      </c>
      <c r="G264" s="271"/>
      <c r="H264" s="274">
        <v>17.795999999999999</v>
      </c>
      <c r="I264" s="275"/>
      <c r="J264" s="271"/>
      <c r="K264" s="271"/>
      <c r="L264" s="276"/>
      <c r="M264" s="277"/>
      <c r="N264" s="278"/>
      <c r="O264" s="278"/>
      <c r="P264" s="278"/>
      <c r="Q264" s="278"/>
      <c r="R264" s="278"/>
      <c r="S264" s="278"/>
      <c r="T264" s="279"/>
      <c r="U264" s="16"/>
      <c r="V264" s="16"/>
      <c r="W264" s="16"/>
      <c r="X264" s="16"/>
      <c r="Y264" s="16"/>
      <c r="Z264" s="16"/>
      <c r="AA264" s="16"/>
      <c r="AB264" s="16"/>
      <c r="AC264" s="16"/>
      <c r="AD264" s="16"/>
      <c r="AE264" s="16"/>
      <c r="AT264" s="280" t="s">
        <v>150</v>
      </c>
      <c r="AU264" s="280" t="s">
        <v>81</v>
      </c>
      <c r="AV264" s="16" t="s">
        <v>161</v>
      </c>
      <c r="AW264" s="16" t="s">
        <v>32</v>
      </c>
      <c r="AX264" s="16" t="s">
        <v>71</v>
      </c>
      <c r="AY264" s="280" t="s">
        <v>140</v>
      </c>
    </row>
    <row r="265" s="15" customFormat="1">
      <c r="A265" s="15"/>
      <c r="B265" s="248"/>
      <c r="C265" s="249"/>
      <c r="D265" s="228" t="s">
        <v>150</v>
      </c>
      <c r="E265" s="250" t="s">
        <v>375</v>
      </c>
      <c r="F265" s="251" t="s">
        <v>154</v>
      </c>
      <c r="G265" s="249"/>
      <c r="H265" s="252">
        <v>36.878</v>
      </c>
      <c r="I265" s="253"/>
      <c r="J265" s="249"/>
      <c r="K265" s="249"/>
      <c r="L265" s="254"/>
      <c r="M265" s="255"/>
      <c r="N265" s="256"/>
      <c r="O265" s="256"/>
      <c r="P265" s="256"/>
      <c r="Q265" s="256"/>
      <c r="R265" s="256"/>
      <c r="S265" s="256"/>
      <c r="T265" s="257"/>
      <c r="U265" s="15"/>
      <c r="V265" s="15"/>
      <c r="W265" s="15"/>
      <c r="X265" s="15"/>
      <c r="Y265" s="15"/>
      <c r="Z265" s="15"/>
      <c r="AA265" s="15"/>
      <c r="AB265" s="15"/>
      <c r="AC265" s="15"/>
      <c r="AD265" s="15"/>
      <c r="AE265" s="15"/>
      <c r="AT265" s="258" t="s">
        <v>150</v>
      </c>
      <c r="AU265" s="258" t="s">
        <v>81</v>
      </c>
      <c r="AV265" s="15" t="s">
        <v>146</v>
      </c>
      <c r="AW265" s="15" t="s">
        <v>32</v>
      </c>
      <c r="AX265" s="15" t="s">
        <v>79</v>
      </c>
      <c r="AY265" s="258" t="s">
        <v>140</v>
      </c>
    </row>
    <row r="266" s="2" customFormat="1" ht="55.5" customHeight="1">
      <c r="A266" s="41"/>
      <c r="B266" s="42"/>
      <c r="C266" s="208" t="s">
        <v>376</v>
      </c>
      <c r="D266" s="208" t="s">
        <v>142</v>
      </c>
      <c r="E266" s="209" t="s">
        <v>377</v>
      </c>
      <c r="F266" s="210" t="s">
        <v>378</v>
      </c>
      <c r="G266" s="211" t="s">
        <v>87</v>
      </c>
      <c r="H266" s="212">
        <v>36.878</v>
      </c>
      <c r="I266" s="213"/>
      <c r="J266" s="214">
        <f>ROUND(I266*H266,2)</f>
        <v>0</v>
      </c>
      <c r="K266" s="210" t="s">
        <v>145</v>
      </c>
      <c r="L266" s="47"/>
      <c r="M266" s="215" t="s">
        <v>19</v>
      </c>
      <c r="N266" s="216" t="s">
        <v>42</v>
      </c>
      <c r="O266" s="87"/>
      <c r="P266" s="217">
        <f>O266*H266</f>
        <v>0</v>
      </c>
      <c r="Q266" s="217">
        <v>0.0060400000000000002</v>
      </c>
      <c r="R266" s="217">
        <f>Q266*H266</f>
        <v>0.22274312000000002</v>
      </c>
      <c r="S266" s="217">
        <v>0</v>
      </c>
      <c r="T266" s="218">
        <f>S266*H266</f>
        <v>0</v>
      </c>
      <c r="U266" s="41"/>
      <c r="V266" s="41"/>
      <c r="W266" s="41"/>
      <c r="X266" s="41"/>
      <c r="Y266" s="41"/>
      <c r="Z266" s="41"/>
      <c r="AA266" s="41"/>
      <c r="AB266" s="41"/>
      <c r="AC266" s="41"/>
      <c r="AD266" s="41"/>
      <c r="AE266" s="41"/>
      <c r="AR266" s="219" t="s">
        <v>146</v>
      </c>
      <c r="AT266" s="219" t="s">
        <v>142</v>
      </c>
      <c r="AU266" s="219" t="s">
        <v>81</v>
      </c>
      <c r="AY266" s="20" t="s">
        <v>140</v>
      </c>
      <c r="BE266" s="220">
        <f>IF(N266="základní",J266,0)</f>
        <v>0</v>
      </c>
      <c r="BF266" s="220">
        <f>IF(N266="snížená",J266,0)</f>
        <v>0</v>
      </c>
      <c r="BG266" s="220">
        <f>IF(N266="zákl. přenesená",J266,0)</f>
        <v>0</v>
      </c>
      <c r="BH266" s="220">
        <f>IF(N266="sníž. přenesená",J266,0)</f>
        <v>0</v>
      </c>
      <c r="BI266" s="220">
        <f>IF(N266="nulová",J266,0)</f>
        <v>0</v>
      </c>
      <c r="BJ266" s="20" t="s">
        <v>79</v>
      </c>
      <c r="BK266" s="220">
        <f>ROUND(I266*H266,2)</f>
        <v>0</v>
      </c>
      <c r="BL266" s="20" t="s">
        <v>146</v>
      </c>
      <c r="BM266" s="219" t="s">
        <v>379</v>
      </c>
    </row>
    <row r="267" s="2" customFormat="1">
      <c r="A267" s="41"/>
      <c r="B267" s="42"/>
      <c r="C267" s="43"/>
      <c r="D267" s="221" t="s">
        <v>148</v>
      </c>
      <c r="E267" s="43"/>
      <c r="F267" s="222" t="s">
        <v>380</v>
      </c>
      <c r="G267" s="43"/>
      <c r="H267" s="43"/>
      <c r="I267" s="223"/>
      <c r="J267" s="43"/>
      <c r="K267" s="43"/>
      <c r="L267" s="47"/>
      <c r="M267" s="224"/>
      <c r="N267" s="225"/>
      <c r="O267" s="87"/>
      <c r="P267" s="87"/>
      <c r="Q267" s="87"/>
      <c r="R267" s="87"/>
      <c r="S267" s="87"/>
      <c r="T267" s="88"/>
      <c r="U267" s="41"/>
      <c r="V267" s="41"/>
      <c r="W267" s="41"/>
      <c r="X267" s="41"/>
      <c r="Y267" s="41"/>
      <c r="Z267" s="41"/>
      <c r="AA267" s="41"/>
      <c r="AB267" s="41"/>
      <c r="AC267" s="41"/>
      <c r="AD267" s="41"/>
      <c r="AE267" s="41"/>
      <c r="AT267" s="20" t="s">
        <v>148</v>
      </c>
      <c r="AU267" s="20" t="s">
        <v>81</v>
      </c>
    </row>
    <row r="268" s="2" customFormat="1" ht="24.15" customHeight="1">
      <c r="A268" s="41"/>
      <c r="B268" s="42"/>
      <c r="C268" s="208" t="s">
        <v>381</v>
      </c>
      <c r="D268" s="208" t="s">
        <v>142</v>
      </c>
      <c r="E268" s="209" t="s">
        <v>382</v>
      </c>
      <c r="F268" s="210" t="s">
        <v>383</v>
      </c>
      <c r="G268" s="211" t="s">
        <v>87</v>
      </c>
      <c r="H268" s="212">
        <v>36.878</v>
      </c>
      <c r="I268" s="213"/>
      <c r="J268" s="214">
        <f>ROUND(I268*H268,2)</f>
        <v>0</v>
      </c>
      <c r="K268" s="210" t="s">
        <v>145</v>
      </c>
      <c r="L268" s="47"/>
      <c r="M268" s="215" t="s">
        <v>19</v>
      </c>
      <c r="N268" s="216" t="s">
        <v>42</v>
      </c>
      <c r="O268" s="87"/>
      <c r="P268" s="217">
        <f>O268*H268</f>
        <v>0</v>
      </c>
      <c r="Q268" s="217">
        <v>0.016199999999999999</v>
      </c>
      <c r="R268" s="217">
        <f>Q268*H268</f>
        <v>0.59742359999999994</v>
      </c>
      <c r="S268" s="217">
        <v>0</v>
      </c>
      <c r="T268" s="218">
        <f>S268*H268</f>
        <v>0</v>
      </c>
      <c r="U268" s="41"/>
      <c r="V268" s="41"/>
      <c r="W268" s="41"/>
      <c r="X268" s="41"/>
      <c r="Y268" s="41"/>
      <c r="Z268" s="41"/>
      <c r="AA268" s="41"/>
      <c r="AB268" s="41"/>
      <c r="AC268" s="41"/>
      <c r="AD268" s="41"/>
      <c r="AE268" s="41"/>
      <c r="AR268" s="219" t="s">
        <v>146</v>
      </c>
      <c r="AT268" s="219" t="s">
        <v>142</v>
      </c>
      <c r="AU268" s="219" t="s">
        <v>81</v>
      </c>
      <c r="AY268" s="20" t="s">
        <v>140</v>
      </c>
      <c r="BE268" s="220">
        <f>IF(N268="základní",J268,0)</f>
        <v>0</v>
      </c>
      <c r="BF268" s="220">
        <f>IF(N268="snížená",J268,0)</f>
        <v>0</v>
      </c>
      <c r="BG268" s="220">
        <f>IF(N268="zákl. přenesená",J268,0)</f>
        <v>0</v>
      </c>
      <c r="BH268" s="220">
        <f>IF(N268="sníž. přenesená",J268,0)</f>
        <v>0</v>
      </c>
      <c r="BI268" s="220">
        <f>IF(N268="nulová",J268,0)</f>
        <v>0</v>
      </c>
      <c r="BJ268" s="20" t="s">
        <v>79</v>
      </c>
      <c r="BK268" s="220">
        <f>ROUND(I268*H268,2)</f>
        <v>0</v>
      </c>
      <c r="BL268" s="20" t="s">
        <v>146</v>
      </c>
      <c r="BM268" s="219" t="s">
        <v>384</v>
      </c>
    </row>
    <row r="269" s="2" customFormat="1">
      <c r="A269" s="41"/>
      <c r="B269" s="42"/>
      <c r="C269" s="43"/>
      <c r="D269" s="221" t="s">
        <v>148</v>
      </c>
      <c r="E269" s="43"/>
      <c r="F269" s="222" t="s">
        <v>385</v>
      </c>
      <c r="G269" s="43"/>
      <c r="H269" s="43"/>
      <c r="I269" s="223"/>
      <c r="J269" s="43"/>
      <c r="K269" s="43"/>
      <c r="L269" s="47"/>
      <c r="M269" s="224"/>
      <c r="N269" s="225"/>
      <c r="O269" s="87"/>
      <c r="P269" s="87"/>
      <c r="Q269" s="87"/>
      <c r="R269" s="87"/>
      <c r="S269" s="87"/>
      <c r="T269" s="88"/>
      <c r="U269" s="41"/>
      <c r="V269" s="41"/>
      <c r="W269" s="41"/>
      <c r="X269" s="41"/>
      <c r="Y269" s="41"/>
      <c r="Z269" s="41"/>
      <c r="AA269" s="41"/>
      <c r="AB269" s="41"/>
      <c r="AC269" s="41"/>
      <c r="AD269" s="41"/>
      <c r="AE269" s="41"/>
      <c r="AT269" s="20" t="s">
        <v>148</v>
      </c>
      <c r="AU269" s="20" t="s">
        <v>81</v>
      </c>
    </row>
    <row r="270" s="2" customFormat="1" ht="44.25" customHeight="1">
      <c r="A270" s="41"/>
      <c r="B270" s="42"/>
      <c r="C270" s="208" t="s">
        <v>386</v>
      </c>
      <c r="D270" s="208" t="s">
        <v>142</v>
      </c>
      <c r="E270" s="209" t="s">
        <v>387</v>
      </c>
      <c r="F270" s="210" t="s">
        <v>388</v>
      </c>
      <c r="G270" s="211" t="s">
        <v>87</v>
      </c>
      <c r="H270" s="212">
        <v>36.878</v>
      </c>
      <c r="I270" s="213"/>
      <c r="J270" s="214">
        <f>ROUND(I270*H270,2)</f>
        <v>0</v>
      </c>
      <c r="K270" s="210" t="s">
        <v>145</v>
      </c>
      <c r="L270" s="47"/>
      <c r="M270" s="215" t="s">
        <v>19</v>
      </c>
      <c r="N270" s="216" t="s">
        <v>42</v>
      </c>
      <c r="O270" s="87"/>
      <c r="P270" s="217">
        <f>O270*H270</f>
        <v>0</v>
      </c>
      <c r="Q270" s="217">
        <v>0.0054000000000000003</v>
      </c>
      <c r="R270" s="217">
        <f>Q270*H270</f>
        <v>0.19914120000000002</v>
      </c>
      <c r="S270" s="217">
        <v>0</v>
      </c>
      <c r="T270" s="218">
        <f>S270*H270</f>
        <v>0</v>
      </c>
      <c r="U270" s="41"/>
      <c r="V270" s="41"/>
      <c r="W270" s="41"/>
      <c r="X270" s="41"/>
      <c r="Y270" s="41"/>
      <c r="Z270" s="41"/>
      <c r="AA270" s="41"/>
      <c r="AB270" s="41"/>
      <c r="AC270" s="41"/>
      <c r="AD270" s="41"/>
      <c r="AE270" s="41"/>
      <c r="AR270" s="219" t="s">
        <v>146</v>
      </c>
      <c r="AT270" s="219" t="s">
        <v>142</v>
      </c>
      <c r="AU270" s="219" t="s">
        <v>81</v>
      </c>
      <c r="AY270" s="20" t="s">
        <v>140</v>
      </c>
      <c r="BE270" s="220">
        <f>IF(N270="základní",J270,0)</f>
        <v>0</v>
      </c>
      <c r="BF270" s="220">
        <f>IF(N270="snížená",J270,0)</f>
        <v>0</v>
      </c>
      <c r="BG270" s="220">
        <f>IF(N270="zákl. přenesená",J270,0)</f>
        <v>0</v>
      </c>
      <c r="BH270" s="220">
        <f>IF(N270="sníž. přenesená",J270,0)</f>
        <v>0</v>
      </c>
      <c r="BI270" s="220">
        <f>IF(N270="nulová",J270,0)</f>
        <v>0</v>
      </c>
      <c r="BJ270" s="20" t="s">
        <v>79</v>
      </c>
      <c r="BK270" s="220">
        <f>ROUND(I270*H270,2)</f>
        <v>0</v>
      </c>
      <c r="BL270" s="20" t="s">
        <v>146</v>
      </c>
      <c r="BM270" s="219" t="s">
        <v>389</v>
      </c>
    </row>
    <row r="271" s="2" customFormat="1">
      <c r="A271" s="41"/>
      <c r="B271" s="42"/>
      <c r="C271" s="43"/>
      <c r="D271" s="221" t="s">
        <v>148</v>
      </c>
      <c r="E271" s="43"/>
      <c r="F271" s="222" t="s">
        <v>390</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148</v>
      </c>
      <c r="AU271" s="20" t="s">
        <v>81</v>
      </c>
    </row>
    <row r="272" s="2" customFormat="1" ht="24.15" customHeight="1">
      <c r="A272" s="41"/>
      <c r="B272" s="42"/>
      <c r="C272" s="208" t="s">
        <v>391</v>
      </c>
      <c r="D272" s="208" t="s">
        <v>142</v>
      </c>
      <c r="E272" s="209" t="s">
        <v>392</v>
      </c>
      <c r="F272" s="210" t="s">
        <v>393</v>
      </c>
      <c r="G272" s="211" t="s">
        <v>87</v>
      </c>
      <c r="H272" s="212">
        <v>116.491</v>
      </c>
      <c r="I272" s="213"/>
      <c r="J272" s="214">
        <f>ROUND(I272*H272,2)</f>
        <v>0</v>
      </c>
      <c r="K272" s="210" t="s">
        <v>145</v>
      </c>
      <c r="L272" s="47"/>
      <c r="M272" s="215" t="s">
        <v>19</v>
      </c>
      <c r="N272" s="216" t="s">
        <v>42</v>
      </c>
      <c r="O272" s="87"/>
      <c r="P272" s="217">
        <f>O272*H272</f>
        <v>0</v>
      </c>
      <c r="Q272" s="217">
        <v>0.0040000000000000001</v>
      </c>
      <c r="R272" s="217">
        <f>Q272*H272</f>
        <v>0.46596399999999999</v>
      </c>
      <c r="S272" s="217">
        <v>0</v>
      </c>
      <c r="T272" s="218">
        <f>S272*H272</f>
        <v>0</v>
      </c>
      <c r="U272" s="41"/>
      <c r="V272" s="41"/>
      <c r="W272" s="41"/>
      <c r="X272" s="41"/>
      <c r="Y272" s="41"/>
      <c r="Z272" s="41"/>
      <c r="AA272" s="41"/>
      <c r="AB272" s="41"/>
      <c r="AC272" s="41"/>
      <c r="AD272" s="41"/>
      <c r="AE272" s="41"/>
      <c r="AR272" s="219" t="s">
        <v>146</v>
      </c>
      <c r="AT272" s="219" t="s">
        <v>142</v>
      </c>
      <c r="AU272" s="219" t="s">
        <v>81</v>
      </c>
      <c r="AY272" s="20" t="s">
        <v>140</v>
      </c>
      <c r="BE272" s="220">
        <f>IF(N272="základní",J272,0)</f>
        <v>0</v>
      </c>
      <c r="BF272" s="220">
        <f>IF(N272="snížená",J272,0)</f>
        <v>0</v>
      </c>
      <c r="BG272" s="220">
        <f>IF(N272="zákl. přenesená",J272,0)</f>
        <v>0</v>
      </c>
      <c r="BH272" s="220">
        <f>IF(N272="sníž. přenesená",J272,0)</f>
        <v>0</v>
      </c>
      <c r="BI272" s="220">
        <f>IF(N272="nulová",J272,0)</f>
        <v>0</v>
      </c>
      <c r="BJ272" s="20" t="s">
        <v>79</v>
      </c>
      <c r="BK272" s="220">
        <f>ROUND(I272*H272,2)</f>
        <v>0</v>
      </c>
      <c r="BL272" s="20" t="s">
        <v>146</v>
      </c>
      <c r="BM272" s="219" t="s">
        <v>394</v>
      </c>
    </row>
    <row r="273" s="2" customFormat="1">
      <c r="A273" s="41"/>
      <c r="B273" s="42"/>
      <c r="C273" s="43"/>
      <c r="D273" s="221" t="s">
        <v>148</v>
      </c>
      <c r="E273" s="43"/>
      <c r="F273" s="222" t="s">
        <v>395</v>
      </c>
      <c r="G273" s="43"/>
      <c r="H273" s="43"/>
      <c r="I273" s="223"/>
      <c r="J273" s="43"/>
      <c r="K273" s="43"/>
      <c r="L273" s="47"/>
      <c r="M273" s="224"/>
      <c r="N273" s="225"/>
      <c r="O273" s="87"/>
      <c r="P273" s="87"/>
      <c r="Q273" s="87"/>
      <c r="R273" s="87"/>
      <c r="S273" s="87"/>
      <c r="T273" s="88"/>
      <c r="U273" s="41"/>
      <c r="V273" s="41"/>
      <c r="W273" s="41"/>
      <c r="X273" s="41"/>
      <c r="Y273" s="41"/>
      <c r="Z273" s="41"/>
      <c r="AA273" s="41"/>
      <c r="AB273" s="41"/>
      <c r="AC273" s="41"/>
      <c r="AD273" s="41"/>
      <c r="AE273" s="41"/>
      <c r="AT273" s="20" t="s">
        <v>148</v>
      </c>
      <c r="AU273" s="20" t="s">
        <v>81</v>
      </c>
    </row>
    <row r="274" s="13" customFormat="1">
      <c r="A274" s="13"/>
      <c r="B274" s="226"/>
      <c r="C274" s="227"/>
      <c r="D274" s="228" t="s">
        <v>150</v>
      </c>
      <c r="E274" s="229" t="s">
        <v>19</v>
      </c>
      <c r="F274" s="230" t="s">
        <v>366</v>
      </c>
      <c r="G274" s="227"/>
      <c r="H274" s="229" t="s">
        <v>19</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150</v>
      </c>
      <c r="AU274" s="236" t="s">
        <v>81</v>
      </c>
      <c r="AV274" s="13" t="s">
        <v>79</v>
      </c>
      <c r="AW274" s="13" t="s">
        <v>32</v>
      </c>
      <c r="AX274" s="13" t="s">
        <v>71</v>
      </c>
      <c r="AY274" s="236" t="s">
        <v>140</v>
      </c>
    </row>
    <row r="275" s="14" customFormat="1">
      <c r="A275" s="14"/>
      <c r="B275" s="237"/>
      <c r="C275" s="238"/>
      <c r="D275" s="228" t="s">
        <v>150</v>
      </c>
      <c r="E275" s="239" t="s">
        <v>19</v>
      </c>
      <c r="F275" s="240" t="s">
        <v>396</v>
      </c>
      <c r="G275" s="238"/>
      <c r="H275" s="241">
        <v>36.878</v>
      </c>
      <c r="I275" s="242"/>
      <c r="J275" s="238"/>
      <c r="K275" s="238"/>
      <c r="L275" s="243"/>
      <c r="M275" s="244"/>
      <c r="N275" s="245"/>
      <c r="O275" s="245"/>
      <c r="P275" s="245"/>
      <c r="Q275" s="245"/>
      <c r="R275" s="245"/>
      <c r="S275" s="245"/>
      <c r="T275" s="246"/>
      <c r="U275" s="14"/>
      <c r="V275" s="14"/>
      <c r="W275" s="14"/>
      <c r="X275" s="14"/>
      <c r="Y275" s="14"/>
      <c r="Z275" s="14"/>
      <c r="AA275" s="14"/>
      <c r="AB275" s="14"/>
      <c r="AC275" s="14"/>
      <c r="AD275" s="14"/>
      <c r="AE275" s="14"/>
      <c r="AT275" s="247" t="s">
        <v>150</v>
      </c>
      <c r="AU275" s="247" t="s">
        <v>81</v>
      </c>
      <c r="AV275" s="14" t="s">
        <v>81</v>
      </c>
      <c r="AW275" s="14" t="s">
        <v>32</v>
      </c>
      <c r="AX275" s="14" t="s">
        <v>71</v>
      </c>
      <c r="AY275" s="247" t="s">
        <v>140</v>
      </c>
    </row>
    <row r="276" s="14" customFormat="1">
      <c r="A276" s="14"/>
      <c r="B276" s="237"/>
      <c r="C276" s="238"/>
      <c r="D276" s="228" t="s">
        <v>150</v>
      </c>
      <c r="E276" s="239" t="s">
        <v>19</v>
      </c>
      <c r="F276" s="240" t="s">
        <v>291</v>
      </c>
      <c r="G276" s="238"/>
      <c r="H276" s="241">
        <v>75.875</v>
      </c>
      <c r="I276" s="242"/>
      <c r="J276" s="238"/>
      <c r="K276" s="238"/>
      <c r="L276" s="243"/>
      <c r="M276" s="244"/>
      <c r="N276" s="245"/>
      <c r="O276" s="245"/>
      <c r="P276" s="245"/>
      <c r="Q276" s="245"/>
      <c r="R276" s="245"/>
      <c r="S276" s="245"/>
      <c r="T276" s="246"/>
      <c r="U276" s="14"/>
      <c r="V276" s="14"/>
      <c r="W276" s="14"/>
      <c r="X276" s="14"/>
      <c r="Y276" s="14"/>
      <c r="Z276" s="14"/>
      <c r="AA276" s="14"/>
      <c r="AB276" s="14"/>
      <c r="AC276" s="14"/>
      <c r="AD276" s="14"/>
      <c r="AE276" s="14"/>
      <c r="AT276" s="247" t="s">
        <v>150</v>
      </c>
      <c r="AU276" s="247" t="s">
        <v>81</v>
      </c>
      <c r="AV276" s="14" t="s">
        <v>81</v>
      </c>
      <c r="AW276" s="14" t="s">
        <v>32</v>
      </c>
      <c r="AX276" s="14" t="s">
        <v>71</v>
      </c>
      <c r="AY276" s="247" t="s">
        <v>140</v>
      </c>
    </row>
    <row r="277" s="14" customFormat="1">
      <c r="A277" s="14"/>
      <c r="B277" s="237"/>
      <c r="C277" s="238"/>
      <c r="D277" s="228" t="s">
        <v>150</v>
      </c>
      <c r="E277" s="239" t="s">
        <v>19</v>
      </c>
      <c r="F277" s="240" t="s">
        <v>397</v>
      </c>
      <c r="G277" s="238"/>
      <c r="H277" s="241">
        <v>3.738</v>
      </c>
      <c r="I277" s="242"/>
      <c r="J277" s="238"/>
      <c r="K277" s="238"/>
      <c r="L277" s="243"/>
      <c r="M277" s="244"/>
      <c r="N277" s="245"/>
      <c r="O277" s="245"/>
      <c r="P277" s="245"/>
      <c r="Q277" s="245"/>
      <c r="R277" s="245"/>
      <c r="S277" s="245"/>
      <c r="T277" s="246"/>
      <c r="U277" s="14"/>
      <c r="V277" s="14"/>
      <c r="W277" s="14"/>
      <c r="X277" s="14"/>
      <c r="Y277" s="14"/>
      <c r="Z277" s="14"/>
      <c r="AA277" s="14"/>
      <c r="AB277" s="14"/>
      <c r="AC277" s="14"/>
      <c r="AD277" s="14"/>
      <c r="AE277" s="14"/>
      <c r="AT277" s="247" t="s">
        <v>150</v>
      </c>
      <c r="AU277" s="247" t="s">
        <v>81</v>
      </c>
      <c r="AV277" s="14" t="s">
        <v>81</v>
      </c>
      <c r="AW277" s="14" t="s">
        <v>32</v>
      </c>
      <c r="AX277" s="14" t="s">
        <v>71</v>
      </c>
      <c r="AY277" s="247" t="s">
        <v>140</v>
      </c>
    </row>
    <row r="278" s="15" customFormat="1">
      <c r="A278" s="15"/>
      <c r="B278" s="248"/>
      <c r="C278" s="249"/>
      <c r="D278" s="228" t="s">
        <v>150</v>
      </c>
      <c r="E278" s="250" t="s">
        <v>19</v>
      </c>
      <c r="F278" s="251" t="s">
        <v>154</v>
      </c>
      <c r="G278" s="249"/>
      <c r="H278" s="252">
        <v>116.491</v>
      </c>
      <c r="I278" s="253"/>
      <c r="J278" s="249"/>
      <c r="K278" s="249"/>
      <c r="L278" s="254"/>
      <c r="M278" s="255"/>
      <c r="N278" s="256"/>
      <c r="O278" s="256"/>
      <c r="P278" s="256"/>
      <c r="Q278" s="256"/>
      <c r="R278" s="256"/>
      <c r="S278" s="256"/>
      <c r="T278" s="257"/>
      <c r="U278" s="15"/>
      <c r="V278" s="15"/>
      <c r="W278" s="15"/>
      <c r="X278" s="15"/>
      <c r="Y278" s="15"/>
      <c r="Z278" s="15"/>
      <c r="AA278" s="15"/>
      <c r="AB278" s="15"/>
      <c r="AC278" s="15"/>
      <c r="AD278" s="15"/>
      <c r="AE278" s="15"/>
      <c r="AT278" s="258" t="s">
        <v>150</v>
      </c>
      <c r="AU278" s="258" t="s">
        <v>81</v>
      </c>
      <c r="AV278" s="15" t="s">
        <v>146</v>
      </c>
      <c r="AW278" s="15" t="s">
        <v>32</v>
      </c>
      <c r="AX278" s="15" t="s">
        <v>79</v>
      </c>
      <c r="AY278" s="258" t="s">
        <v>140</v>
      </c>
    </row>
    <row r="279" s="2" customFormat="1" ht="16.5" customHeight="1">
      <c r="A279" s="41"/>
      <c r="B279" s="42"/>
      <c r="C279" s="260" t="s">
        <v>398</v>
      </c>
      <c r="D279" s="260" t="s">
        <v>269</v>
      </c>
      <c r="E279" s="261" t="s">
        <v>399</v>
      </c>
      <c r="F279" s="262" t="s">
        <v>400</v>
      </c>
      <c r="G279" s="263" t="s">
        <v>87</v>
      </c>
      <c r="H279" s="264">
        <v>116.491</v>
      </c>
      <c r="I279" s="265"/>
      <c r="J279" s="266">
        <f>ROUND(I279*H279,2)</f>
        <v>0</v>
      </c>
      <c r="K279" s="262" t="s">
        <v>19</v>
      </c>
      <c r="L279" s="267"/>
      <c r="M279" s="268" t="s">
        <v>19</v>
      </c>
      <c r="N279" s="269" t="s">
        <v>42</v>
      </c>
      <c r="O279" s="87"/>
      <c r="P279" s="217">
        <f>O279*H279</f>
        <v>0</v>
      </c>
      <c r="Q279" s="217">
        <v>0</v>
      </c>
      <c r="R279" s="217">
        <f>Q279*H279</f>
        <v>0</v>
      </c>
      <c r="S279" s="217">
        <v>0</v>
      </c>
      <c r="T279" s="218">
        <f>S279*H279</f>
        <v>0</v>
      </c>
      <c r="U279" s="41"/>
      <c r="V279" s="41"/>
      <c r="W279" s="41"/>
      <c r="X279" s="41"/>
      <c r="Y279" s="41"/>
      <c r="Z279" s="41"/>
      <c r="AA279" s="41"/>
      <c r="AB279" s="41"/>
      <c r="AC279" s="41"/>
      <c r="AD279" s="41"/>
      <c r="AE279" s="41"/>
      <c r="AR279" s="219" t="s">
        <v>188</v>
      </c>
      <c r="AT279" s="219" t="s">
        <v>269</v>
      </c>
      <c r="AU279" s="219" t="s">
        <v>81</v>
      </c>
      <c r="AY279" s="20" t="s">
        <v>140</v>
      </c>
      <c r="BE279" s="220">
        <f>IF(N279="základní",J279,0)</f>
        <v>0</v>
      </c>
      <c r="BF279" s="220">
        <f>IF(N279="snížená",J279,0)</f>
        <v>0</v>
      </c>
      <c r="BG279" s="220">
        <f>IF(N279="zákl. přenesená",J279,0)</f>
        <v>0</v>
      </c>
      <c r="BH279" s="220">
        <f>IF(N279="sníž. přenesená",J279,0)</f>
        <v>0</v>
      </c>
      <c r="BI279" s="220">
        <f>IF(N279="nulová",J279,0)</f>
        <v>0</v>
      </c>
      <c r="BJ279" s="20" t="s">
        <v>79</v>
      </c>
      <c r="BK279" s="220">
        <f>ROUND(I279*H279,2)</f>
        <v>0</v>
      </c>
      <c r="BL279" s="20" t="s">
        <v>146</v>
      </c>
      <c r="BM279" s="219" t="s">
        <v>401</v>
      </c>
    </row>
    <row r="280" s="2" customFormat="1">
      <c r="A280" s="41"/>
      <c r="B280" s="42"/>
      <c r="C280" s="43"/>
      <c r="D280" s="228" t="s">
        <v>159</v>
      </c>
      <c r="E280" s="43"/>
      <c r="F280" s="259" t="s">
        <v>402</v>
      </c>
      <c r="G280" s="43"/>
      <c r="H280" s="43"/>
      <c r="I280" s="223"/>
      <c r="J280" s="43"/>
      <c r="K280" s="43"/>
      <c r="L280" s="47"/>
      <c r="M280" s="224"/>
      <c r="N280" s="225"/>
      <c r="O280" s="87"/>
      <c r="P280" s="87"/>
      <c r="Q280" s="87"/>
      <c r="R280" s="87"/>
      <c r="S280" s="87"/>
      <c r="T280" s="88"/>
      <c r="U280" s="41"/>
      <c r="V280" s="41"/>
      <c r="W280" s="41"/>
      <c r="X280" s="41"/>
      <c r="Y280" s="41"/>
      <c r="Z280" s="41"/>
      <c r="AA280" s="41"/>
      <c r="AB280" s="41"/>
      <c r="AC280" s="41"/>
      <c r="AD280" s="41"/>
      <c r="AE280" s="41"/>
      <c r="AT280" s="20" t="s">
        <v>159</v>
      </c>
      <c r="AU280" s="20" t="s">
        <v>81</v>
      </c>
    </row>
    <row r="281" s="2" customFormat="1" ht="33" customHeight="1">
      <c r="A281" s="41"/>
      <c r="B281" s="42"/>
      <c r="C281" s="208" t="s">
        <v>403</v>
      </c>
      <c r="D281" s="208" t="s">
        <v>142</v>
      </c>
      <c r="E281" s="209" t="s">
        <v>404</v>
      </c>
      <c r="F281" s="210" t="s">
        <v>405</v>
      </c>
      <c r="G281" s="211" t="s">
        <v>87</v>
      </c>
      <c r="H281" s="212">
        <v>75.875</v>
      </c>
      <c r="I281" s="213"/>
      <c r="J281" s="214">
        <f>ROUND(I281*H281,2)</f>
        <v>0</v>
      </c>
      <c r="K281" s="210" t="s">
        <v>19</v>
      </c>
      <c r="L281" s="47"/>
      <c r="M281" s="215" t="s">
        <v>19</v>
      </c>
      <c r="N281" s="216" t="s">
        <v>42</v>
      </c>
      <c r="O281" s="87"/>
      <c r="P281" s="217">
        <f>O281*H281</f>
        <v>0</v>
      </c>
      <c r="Q281" s="217">
        <v>0</v>
      </c>
      <c r="R281" s="217">
        <f>Q281*H281</f>
        <v>0</v>
      </c>
      <c r="S281" s="217">
        <v>0</v>
      </c>
      <c r="T281" s="218">
        <f>S281*H281</f>
        <v>0</v>
      </c>
      <c r="U281" s="41"/>
      <c r="V281" s="41"/>
      <c r="W281" s="41"/>
      <c r="X281" s="41"/>
      <c r="Y281" s="41"/>
      <c r="Z281" s="41"/>
      <c r="AA281" s="41"/>
      <c r="AB281" s="41"/>
      <c r="AC281" s="41"/>
      <c r="AD281" s="41"/>
      <c r="AE281" s="41"/>
      <c r="AR281" s="219" t="s">
        <v>146</v>
      </c>
      <c r="AT281" s="219" t="s">
        <v>142</v>
      </c>
      <c r="AU281" s="219" t="s">
        <v>81</v>
      </c>
      <c r="AY281" s="20" t="s">
        <v>140</v>
      </c>
      <c r="BE281" s="220">
        <f>IF(N281="základní",J281,0)</f>
        <v>0</v>
      </c>
      <c r="BF281" s="220">
        <f>IF(N281="snížená",J281,0)</f>
        <v>0</v>
      </c>
      <c r="BG281" s="220">
        <f>IF(N281="zákl. přenesená",J281,0)</f>
        <v>0</v>
      </c>
      <c r="BH281" s="220">
        <f>IF(N281="sníž. přenesená",J281,0)</f>
        <v>0</v>
      </c>
      <c r="BI281" s="220">
        <f>IF(N281="nulová",J281,0)</f>
        <v>0</v>
      </c>
      <c r="BJ281" s="20" t="s">
        <v>79</v>
      </c>
      <c r="BK281" s="220">
        <f>ROUND(I281*H281,2)</f>
        <v>0</v>
      </c>
      <c r="BL281" s="20" t="s">
        <v>146</v>
      </c>
      <c r="BM281" s="219" t="s">
        <v>406</v>
      </c>
    </row>
    <row r="282" s="13" customFormat="1">
      <c r="A282" s="13"/>
      <c r="B282" s="226"/>
      <c r="C282" s="227"/>
      <c r="D282" s="228" t="s">
        <v>150</v>
      </c>
      <c r="E282" s="229" t="s">
        <v>19</v>
      </c>
      <c r="F282" s="230" t="s">
        <v>407</v>
      </c>
      <c r="G282" s="227"/>
      <c r="H282" s="229" t="s">
        <v>19</v>
      </c>
      <c r="I282" s="231"/>
      <c r="J282" s="227"/>
      <c r="K282" s="227"/>
      <c r="L282" s="232"/>
      <c r="M282" s="233"/>
      <c r="N282" s="234"/>
      <c r="O282" s="234"/>
      <c r="P282" s="234"/>
      <c r="Q282" s="234"/>
      <c r="R282" s="234"/>
      <c r="S282" s="234"/>
      <c r="T282" s="235"/>
      <c r="U282" s="13"/>
      <c r="V282" s="13"/>
      <c r="W282" s="13"/>
      <c r="X282" s="13"/>
      <c r="Y282" s="13"/>
      <c r="Z282" s="13"/>
      <c r="AA282" s="13"/>
      <c r="AB282" s="13"/>
      <c r="AC282" s="13"/>
      <c r="AD282" s="13"/>
      <c r="AE282" s="13"/>
      <c r="AT282" s="236" t="s">
        <v>150</v>
      </c>
      <c r="AU282" s="236" t="s">
        <v>81</v>
      </c>
      <c r="AV282" s="13" t="s">
        <v>79</v>
      </c>
      <c r="AW282" s="13" t="s">
        <v>32</v>
      </c>
      <c r="AX282" s="13" t="s">
        <v>71</v>
      </c>
      <c r="AY282" s="236" t="s">
        <v>140</v>
      </c>
    </row>
    <row r="283" s="14" customFormat="1">
      <c r="A283" s="14"/>
      <c r="B283" s="237"/>
      <c r="C283" s="238"/>
      <c r="D283" s="228" t="s">
        <v>150</v>
      </c>
      <c r="E283" s="239" t="s">
        <v>19</v>
      </c>
      <c r="F283" s="240" t="s">
        <v>291</v>
      </c>
      <c r="G283" s="238"/>
      <c r="H283" s="241">
        <v>75.875</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150</v>
      </c>
      <c r="AU283" s="247" t="s">
        <v>81</v>
      </c>
      <c r="AV283" s="14" t="s">
        <v>81</v>
      </c>
      <c r="AW283" s="14" t="s">
        <v>32</v>
      </c>
      <c r="AX283" s="14" t="s">
        <v>79</v>
      </c>
      <c r="AY283" s="247" t="s">
        <v>140</v>
      </c>
    </row>
    <row r="284" s="2" customFormat="1" ht="16.5" customHeight="1">
      <c r="A284" s="41"/>
      <c r="B284" s="42"/>
      <c r="C284" s="208" t="s">
        <v>408</v>
      </c>
      <c r="D284" s="208" t="s">
        <v>142</v>
      </c>
      <c r="E284" s="209" t="s">
        <v>409</v>
      </c>
      <c r="F284" s="210" t="s">
        <v>410</v>
      </c>
      <c r="G284" s="211" t="s">
        <v>87</v>
      </c>
      <c r="H284" s="212">
        <v>5.6070000000000002</v>
      </c>
      <c r="I284" s="213"/>
      <c r="J284" s="214">
        <f>ROUND(I284*H284,2)</f>
        <v>0</v>
      </c>
      <c r="K284" s="210" t="s">
        <v>19</v>
      </c>
      <c r="L284" s="47"/>
      <c r="M284" s="215" t="s">
        <v>19</v>
      </c>
      <c r="N284" s="216" t="s">
        <v>42</v>
      </c>
      <c r="O284" s="87"/>
      <c r="P284" s="217">
        <f>O284*H284</f>
        <v>0</v>
      </c>
      <c r="Q284" s="217">
        <v>0</v>
      </c>
      <c r="R284" s="217">
        <f>Q284*H284</f>
        <v>0</v>
      </c>
      <c r="S284" s="217">
        <v>0</v>
      </c>
      <c r="T284" s="218">
        <f>S284*H284</f>
        <v>0</v>
      </c>
      <c r="U284" s="41"/>
      <c r="V284" s="41"/>
      <c r="W284" s="41"/>
      <c r="X284" s="41"/>
      <c r="Y284" s="41"/>
      <c r="Z284" s="41"/>
      <c r="AA284" s="41"/>
      <c r="AB284" s="41"/>
      <c r="AC284" s="41"/>
      <c r="AD284" s="41"/>
      <c r="AE284" s="41"/>
      <c r="AR284" s="219" t="s">
        <v>146</v>
      </c>
      <c r="AT284" s="219" t="s">
        <v>142</v>
      </c>
      <c r="AU284" s="219" t="s">
        <v>81</v>
      </c>
      <c r="AY284" s="20" t="s">
        <v>140</v>
      </c>
      <c r="BE284" s="220">
        <f>IF(N284="základní",J284,0)</f>
        <v>0</v>
      </c>
      <c r="BF284" s="220">
        <f>IF(N284="snížená",J284,0)</f>
        <v>0</v>
      </c>
      <c r="BG284" s="220">
        <f>IF(N284="zákl. přenesená",J284,0)</f>
        <v>0</v>
      </c>
      <c r="BH284" s="220">
        <f>IF(N284="sníž. přenesená",J284,0)</f>
        <v>0</v>
      </c>
      <c r="BI284" s="220">
        <f>IF(N284="nulová",J284,0)</f>
        <v>0</v>
      </c>
      <c r="BJ284" s="20" t="s">
        <v>79</v>
      </c>
      <c r="BK284" s="220">
        <f>ROUND(I284*H284,2)</f>
        <v>0</v>
      </c>
      <c r="BL284" s="20" t="s">
        <v>146</v>
      </c>
      <c r="BM284" s="219" t="s">
        <v>411</v>
      </c>
    </row>
    <row r="285" s="13" customFormat="1">
      <c r="A285" s="13"/>
      <c r="B285" s="226"/>
      <c r="C285" s="227"/>
      <c r="D285" s="228" t="s">
        <v>150</v>
      </c>
      <c r="E285" s="229" t="s">
        <v>19</v>
      </c>
      <c r="F285" s="230" t="s">
        <v>412</v>
      </c>
      <c r="G285" s="227"/>
      <c r="H285" s="229" t="s">
        <v>19</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150</v>
      </c>
      <c r="AU285" s="236" t="s">
        <v>81</v>
      </c>
      <c r="AV285" s="13" t="s">
        <v>79</v>
      </c>
      <c r="AW285" s="13" t="s">
        <v>32</v>
      </c>
      <c r="AX285" s="13" t="s">
        <v>71</v>
      </c>
      <c r="AY285" s="236" t="s">
        <v>140</v>
      </c>
    </row>
    <row r="286" s="13" customFormat="1">
      <c r="A286" s="13"/>
      <c r="B286" s="226"/>
      <c r="C286" s="227"/>
      <c r="D286" s="228" t="s">
        <v>150</v>
      </c>
      <c r="E286" s="229" t="s">
        <v>19</v>
      </c>
      <c r="F286" s="230" t="s">
        <v>413</v>
      </c>
      <c r="G286" s="227"/>
      <c r="H286" s="229" t="s">
        <v>19</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150</v>
      </c>
      <c r="AU286" s="236" t="s">
        <v>81</v>
      </c>
      <c r="AV286" s="13" t="s">
        <v>79</v>
      </c>
      <c r="AW286" s="13" t="s">
        <v>32</v>
      </c>
      <c r="AX286" s="13" t="s">
        <v>71</v>
      </c>
      <c r="AY286" s="236" t="s">
        <v>140</v>
      </c>
    </row>
    <row r="287" s="13" customFormat="1">
      <c r="A287" s="13"/>
      <c r="B287" s="226"/>
      <c r="C287" s="227"/>
      <c r="D287" s="228" t="s">
        <v>150</v>
      </c>
      <c r="E287" s="229" t="s">
        <v>19</v>
      </c>
      <c r="F287" s="230" t="s">
        <v>328</v>
      </c>
      <c r="G287" s="227"/>
      <c r="H287" s="229" t="s">
        <v>19</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150</v>
      </c>
      <c r="AU287" s="236" t="s">
        <v>81</v>
      </c>
      <c r="AV287" s="13" t="s">
        <v>79</v>
      </c>
      <c r="AW287" s="13" t="s">
        <v>32</v>
      </c>
      <c r="AX287" s="13" t="s">
        <v>71</v>
      </c>
      <c r="AY287" s="236" t="s">
        <v>140</v>
      </c>
    </row>
    <row r="288" s="14" customFormat="1">
      <c r="A288" s="14"/>
      <c r="B288" s="237"/>
      <c r="C288" s="238"/>
      <c r="D288" s="228" t="s">
        <v>150</v>
      </c>
      <c r="E288" s="239" t="s">
        <v>19</v>
      </c>
      <c r="F288" s="240" t="s">
        <v>414</v>
      </c>
      <c r="G288" s="238"/>
      <c r="H288" s="241">
        <v>2.766</v>
      </c>
      <c r="I288" s="242"/>
      <c r="J288" s="238"/>
      <c r="K288" s="238"/>
      <c r="L288" s="243"/>
      <c r="M288" s="244"/>
      <c r="N288" s="245"/>
      <c r="O288" s="245"/>
      <c r="P288" s="245"/>
      <c r="Q288" s="245"/>
      <c r="R288" s="245"/>
      <c r="S288" s="245"/>
      <c r="T288" s="246"/>
      <c r="U288" s="14"/>
      <c r="V288" s="14"/>
      <c r="W288" s="14"/>
      <c r="X288" s="14"/>
      <c r="Y288" s="14"/>
      <c r="Z288" s="14"/>
      <c r="AA288" s="14"/>
      <c r="AB288" s="14"/>
      <c r="AC288" s="14"/>
      <c r="AD288" s="14"/>
      <c r="AE288" s="14"/>
      <c r="AT288" s="247" t="s">
        <v>150</v>
      </c>
      <c r="AU288" s="247" t="s">
        <v>81</v>
      </c>
      <c r="AV288" s="14" t="s">
        <v>81</v>
      </c>
      <c r="AW288" s="14" t="s">
        <v>32</v>
      </c>
      <c r="AX288" s="14" t="s">
        <v>71</v>
      </c>
      <c r="AY288" s="247" t="s">
        <v>140</v>
      </c>
    </row>
    <row r="289" s="16" customFormat="1">
      <c r="A289" s="16"/>
      <c r="B289" s="270"/>
      <c r="C289" s="271"/>
      <c r="D289" s="228" t="s">
        <v>150</v>
      </c>
      <c r="E289" s="272" t="s">
        <v>19</v>
      </c>
      <c r="F289" s="273" t="s">
        <v>330</v>
      </c>
      <c r="G289" s="271"/>
      <c r="H289" s="274">
        <v>2.766</v>
      </c>
      <c r="I289" s="275"/>
      <c r="J289" s="271"/>
      <c r="K289" s="271"/>
      <c r="L289" s="276"/>
      <c r="M289" s="277"/>
      <c r="N289" s="278"/>
      <c r="O289" s="278"/>
      <c r="P289" s="278"/>
      <c r="Q289" s="278"/>
      <c r="R289" s="278"/>
      <c r="S289" s="278"/>
      <c r="T289" s="279"/>
      <c r="U289" s="16"/>
      <c r="V289" s="16"/>
      <c r="W289" s="16"/>
      <c r="X289" s="16"/>
      <c r="Y289" s="16"/>
      <c r="Z289" s="16"/>
      <c r="AA289" s="16"/>
      <c r="AB289" s="16"/>
      <c r="AC289" s="16"/>
      <c r="AD289" s="16"/>
      <c r="AE289" s="16"/>
      <c r="AT289" s="280" t="s">
        <v>150</v>
      </c>
      <c r="AU289" s="280" t="s">
        <v>81</v>
      </c>
      <c r="AV289" s="16" t="s">
        <v>161</v>
      </c>
      <c r="AW289" s="16" t="s">
        <v>32</v>
      </c>
      <c r="AX289" s="16" t="s">
        <v>71</v>
      </c>
      <c r="AY289" s="280" t="s">
        <v>140</v>
      </c>
    </row>
    <row r="290" s="13" customFormat="1">
      <c r="A290" s="13"/>
      <c r="B290" s="226"/>
      <c r="C290" s="227"/>
      <c r="D290" s="228" t="s">
        <v>150</v>
      </c>
      <c r="E290" s="229" t="s">
        <v>19</v>
      </c>
      <c r="F290" s="230" t="s">
        <v>331</v>
      </c>
      <c r="G290" s="227"/>
      <c r="H290" s="229" t="s">
        <v>19</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150</v>
      </c>
      <c r="AU290" s="236" t="s">
        <v>81</v>
      </c>
      <c r="AV290" s="13" t="s">
        <v>79</v>
      </c>
      <c r="AW290" s="13" t="s">
        <v>32</v>
      </c>
      <c r="AX290" s="13" t="s">
        <v>71</v>
      </c>
      <c r="AY290" s="236" t="s">
        <v>140</v>
      </c>
    </row>
    <row r="291" s="14" customFormat="1">
      <c r="A291" s="14"/>
      <c r="B291" s="237"/>
      <c r="C291" s="238"/>
      <c r="D291" s="228" t="s">
        <v>150</v>
      </c>
      <c r="E291" s="239" t="s">
        <v>19</v>
      </c>
      <c r="F291" s="240" t="s">
        <v>415</v>
      </c>
      <c r="G291" s="238"/>
      <c r="H291" s="241">
        <v>2.8410000000000002</v>
      </c>
      <c r="I291" s="242"/>
      <c r="J291" s="238"/>
      <c r="K291" s="238"/>
      <c r="L291" s="243"/>
      <c r="M291" s="244"/>
      <c r="N291" s="245"/>
      <c r="O291" s="245"/>
      <c r="P291" s="245"/>
      <c r="Q291" s="245"/>
      <c r="R291" s="245"/>
      <c r="S291" s="245"/>
      <c r="T291" s="246"/>
      <c r="U291" s="14"/>
      <c r="V291" s="14"/>
      <c r="W291" s="14"/>
      <c r="X291" s="14"/>
      <c r="Y291" s="14"/>
      <c r="Z291" s="14"/>
      <c r="AA291" s="14"/>
      <c r="AB291" s="14"/>
      <c r="AC291" s="14"/>
      <c r="AD291" s="14"/>
      <c r="AE291" s="14"/>
      <c r="AT291" s="247" t="s">
        <v>150</v>
      </c>
      <c r="AU291" s="247" t="s">
        <v>81</v>
      </c>
      <c r="AV291" s="14" t="s">
        <v>81</v>
      </c>
      <c r="AW291" s="14" t="s">
        <v>32</v>
      </c>
      <c r="AX291" s="14" t="s">
        <v>71</v>
      </c>
      <c r="AY291" s="247" t="s">
        <v>140</v>
      </c>
    </row>
    <row r="292" s="16" customFormat="1">
      <c r="A292" s="16"/>
      <c r="B292" s="270"/>
      <c r="C292" s="271"/>
      <c r="D292" s="228" t="s">
        <v>150</v>
      </c>
      <c r="E292" s="272" t="s">
        <v>19</v>
      </c>
      <c r="F292" s="273" t="s">
        <v>330</v>
      </c>
      <c r="G292" s="271"/>
      <c r="H292" s="274">
        <v>2.8410000000000002</v>
      </c>
      <c r="I292" s="275"/>
      <c r="J292" s="271"/>
      <c r="K292" s="271"/>
      <c r="L292" s="276"/>
      <c r="M292" s="277"/>
      <c r="N292" s="278"/>
      <c r="O292" s="278"/>
      <c r="P292" s="278"/>
      <c r="Q292" s="278"/>
      <c r="R292" s="278"/>
      <c r="S292" s="278"/>
      <c r="T292" s="279"/>
      <c r="U292" s="16"/>
      <c r="V292" s="16"/>
      <c r="W292" s="16"/>
      <c r="X292" s="16"/>
      <c r="Y292" s="16"/>
      <c r="Z292" s="16"/>
      <c r="AA292" s="16"/>
      <c r="AB292" s="16"/>
      <c r="AC292" s="16"/>
      <c r="AD292" s="16"/>
      <c r="AE292" s="16"/>
      <c r="AT292" s="280" t="s">
        <v>150</v>
      </c>
      <c r="AU292" s="280" t="s">
        <v>81</v>
      </c>
      <c r="AV292" s="16" t="s">
        <v>161</v>
      </c>
      <c r="AW292" s="16" t="s">
        <v>32</v>
      </c>
      <c r="AX292" s="16" t="s">
        <v>71</v>
      </c>
      <c r="AY292" s="280" t="s">
        <v>140</v>
      </c>
    </row>
    <row r="293" s="15" customFormat="1">
      <c r="A293" s="15"/>
      <c r="B293" s="248"/>
      <c r="C293" s="249"/>
      <c r="D293" s="228" t="s">
        <v>150</v>
      </c>
      <c r="E293" s="250" t="s">
        <v>416</v>
      </c>
      <c r="F293" s="251" t="s">
        <v>154</v>
      </c>
      <c r="G293" s="249"/>
      <c r="H293" s="252">
        <v>5.6070000000000002</v>
      </c>
      <c r="I293" s="253"/>
      <c r="J293" s="249"/>
      <c r="K293" s="249"/>
      <c r="L293" s="254"/>
      <c r="M293" s="255"/>
      <c r="N293" s="256"/>
      <c r="O293" s="256"/>
      <c r="P293" s="256"/>
      <c r="Q293" s="256"/>
      <c r="R293" s="256"/>
      <c r="S293" s="256"/>
      <c r="T293" s="257"/>
      <c r="U293" s="15"/>
      <c r="V293" s="15"/>
      <c r="W293" s="15"/>
      <c r="X293" s="15"/>
      <c r="Y293" s="15"/>
      <c r="Z293" s="15"/>
      <c r="AA293" s="15"/>
      <c r="AB293" s="15"/>
      <c r="AC293" s="15"/>
      <c r="AD293" s="15"/>
      <c r="AE293" s="15"/>
      <c r="AT293" s="258" t="s">
        <v>150</v>
      </c>
      <c r="AU293" s="258" t="s">
        <v>81</v>
      </c>
      <c r="AV293" s="15" t="s">
        <v>146</v>
      </c>
      <c r="AW293" s="15" t="s">
        <v>32</v>
      </c>
      <c r="AX293" s="15" t="s">
        <v>79</v>
      </c>
      <c r="AY293" s="258" t="s">
        <v>140</v>
      </c>
    </row>
    <row r="294" s="2" customFormat="1" ht="24.15" customHeight="1">
      <c r="A294" s="41"/>
      <c r="B294" s="42"/>
      <c r="C294" s="208" t="s">
        <v>417</v>
      </c>
      <c r="D294" s="208" t="s">
        <v>142</v>
      </c>
      <c r="E294" s="209" t="s">
        <v>418</v>
      </c>
      <c r="F294" s="210" t="s">
        <v>419</v>
      </c>
      <c r="G294" s="211" t="s">
        <v>87</v>
      </c>
      <c r="H294" s="212">
        <v>118.36</v>
      </c>
      <c r="I294" s="213"/>
      <c r="J294" s="214">
        <f>ROUND(I294*H294,2)</f>
        <v>0</v>
      </c>
      <c r="K294" s="210" t="s">
        <v>19</v>
      </c>
      <c r="L294" s="47"/>
      <c r="M294" s="215" t="s">
        <v>19</v>
      </c>
      <c r="N294" s="216" t="s">
        <v>42</v>
      </c>
      <c r="O294" s="87"/>
      <c r="P294" s="217">
        <f>O294*H294</f>
        <v>0</v>
      </c>
      <c r="Q294" s="217">
        <v>0</v>
      </c>
      <c r="R294" s="217">
        <f>Q294*H294</f>
        <v>0</v>
      </c>
      <c r="S294" s="217">
        <v>0</v>
      </c>
      <c r="T294" s="218">
        <f>S294*H294</f>
        <v>0</v>
      </c>
      <c r="U294" s="41"/>
      <c r="V294" s="41"/>
      <c r="W294" s="41"/>
      <c r="X294" s="41"/>
      <c r="Y294" s="41"/>
      <c r="Z294" s="41"/>
      <c r="AA294" s="41"/>
      <c r="AB294" s="41"/>
      <c r="AC294" s="41"/>
      <c r="AD294" s="41"/>
      <c r="AE294" s="41"/>
      <c r="AR294" s="219" t="s">
        <v>146</v>
      </c>
      <c r="AT294" s="219" t="s">
        <v>142</v>
      </c>
      <c r="AU294" s="219" t="s">
        <v>81</v>
      </c>
      <c r="AY294" s="20" t="s">
        <v>140</v>
      </c>
      <c r="BE294" s="220">
        <f>IF(N294="základní",J294,0)</f>
        <v>0</v>
      </c>
      <c r="BF294" s="220">
        <f>IF(N294="snížená",J294,0)</f>
        <v>0</v>
      </c>
      <c r="BG294" s="220">
        <f>IF(N294="zákl. přenesená",J294,0)</f>
        <v>0</v>
      </c>
      <c r="BH294" s="220">
        <f>IF(N294="sníž. přenesená",J294,0)</f>
        <v>0</v>
      </c>
      <c r="BI294" s="220">
        <f>IF(N294="nulová",J294,0)</f>
        <v>0</v>
      </c>
      <c r="BJ294" s="20" t="s">
        <v>79</v>
      </c>
      <c r="BK294" s="220">
        <f>ROUND(I294*H294,2)</f>
        <v>0</v>
      </c>
      <c r="BL294" s="20" t="s">
        <v>146</v>
      </c>
      <c r="BM294" s="219" t="s">
        <v>420</v>
      </c>
    </row>
    <row r="295" s="13" customFormat="1">
      <c r="A295" s="13"/>
      <c r="B295" s="226"/>
      <c r="C295" s="227"/>
      <c r="D295" s="228" t="s">
        <v>150</v>
      </c>
      <c r="E295" s="229" t="s">
        <v>19</v>
      </c>
      <c r="F295" s="230" t="s">
        <v>421</v>
      </c>
      <c r="G295" s="227"/>
      <c r="H295" s="229" t="s">
        <v>19</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150</v>
      </c>
      <c r="AU295" s="236" t="s">
        <v>81</v>
      </c>
      <c r="AV295" s="13" t="s">
        <v>79</v>
      </c>
      <c r="AW295" s="13" t="s">
        <v>32</v>
      </c>
      <c r="AX295" s="13" t="s">
        <v>71</v>
      </c>
      <c r="AY295" s="236" t="s">
        <v>140</v>
      </c>
    </row>
    <row r="296" s="13" customFormat="1">
      <c r="A296" s="13"/>
      <c r="B296" s="226"/>
      <c r="C296" s="227"/>
      <c r="D296" s="228" t="s">
        <v>150</v>
      </c>
      <c r="E296" s="229" t="s">
        <v>19</v>
      </c>
      <c r="F296" s="230" t="s">
        <v>366</v>
      </c>
      <c r="G296" s="227"/>
      <c r="H296" s="229" t="s">
        <v>19</v>
      </c>
      <c r="I296" s="231"/>
      <c r="J296" s="227"/>
      <c r="K296" s="227"/>
      <c r="L296" s="232"/>
      <c r="M296" s="233"/>
      <c r="N296" s="234"/>
      <c r="O296" s="234"/>
      <c r="P296" s="234"/>
      <c r="Q296" s="234"/>
      <c r="R296" s="234"/>
      <c r="S296" s="234"/>
      <c r="T296" s="235"/>
      <c r="U296" s="13"/>
      <c r="V296" s="13"/>
      <c r="W296" s="13"/>
      <c r="X296" s="13"/>
      <c r="Y296" s="13"/>
      <c r="Z296" s="13"/>
      <c r="AA296" s="13"/>
      <c r="AB296" s="13"/>
      <c r="AC296" s="13"/>
      <c r="AD296" s="13"/>
      <c r="AE296" s="13"/>
      <c r="AT296" s="236" t="s">
        <v>150</v>
      </c>
      <c r="AU296" s="236" t="s">
        <v>81</v>
      </c>
      <c r="AV296" s="13" t="s">
        <v>79</v>
      </c>
      <c r="AW296" s="13" t="s">
        <v>32</v>
      </c>
      <c r="AX296" s="13" t="s">
        <v>71</v>
      </c>
      <c r="AY296" s="236" t="s">
        <v>140</v>
      </c>
    </row>
    <row r="297" s="14" customFormat="1">
      <c r="A297" s="14"/>
      <c r="B297" s="237"/>
      <c r="C297" s="238"/>
      <c r="D297" s="228" t="s">
        <v>150</v>
      </c>
      <c r="E297" s="239" t="s">
        <v>19</v>
      </c>
      <c r="F297" s="240" t="s">
        <v>422</v>
      </c>
      <c r="G297" s="238"/>
      <c r="H297" s="241">
        <v>36.878</v>
      </c>
      <c r="I297" s="242"/>
      <c r="J297" s="238"/>
      <c r="K297" s="238"/>
      <c r="L297" s="243"/>
      <c r="M297" s="244"/>
      <c r="N297" s="245"/>
      <c r="O297" s="245"/>
      <c r="P297" s="245"/>
      <c r="Q297" s="245"/>
      <c r="R297" s="245"/>
      <c r="S297" s="245"/>
      <c r="T297" s="246"/>
      <c r="U297" s="14"/>
      <c r="V297" s="14"/>
      <c r="W297" s="14"/>
      <c r="X297" s="14"/>
      <c r="Y297" s="14"/>
      <c r="Z297" s="14"/>
      <c r="AA297" s="14"/>
      <c r="AB297" s="14"/>
      <c r="AC297" s="14"/>
      <c r="AD297" s="14"/>
      <c r="AE297" s="14"/>
      <c r="AT297" s="247" t="s">
        <v>150</v>
      </c>
      <c r="AU297" s="247" t="s">
        <v>81</v>
      </c>
      <c r="AV297" s="14" t="s">
        <v>81</v>
      </c>
      <c r="AW297" s="14" t="s">
        <v>32</v>
      </c>
      <c r="AX297" s="14" t="s">
        <v>71</v>
      </c>
      <c r="AY297" s="247" t="s">
        <v>140</v>
      </c>
    </row>
    <row r="298" s="14" customFormat="1">
      <c r="A298" s="14"/>
      <c r="B298" s="237"/>
      <c r="C298" s="238"/>
      <c r="D298" s="228" t="s">
        <v>150</v>
      </c>
      <c r="E298" s="239" t="s">
        <v>19</v>
      </c>
      <c r="F298" s="240" t="s">
        <v>291</v>
      </c>
      <c r="G298" s="238"/>
      <c r="H298" s="241">
        <v>75.875</v>
      </c>
      <c r="I298" s="242"/>
      <c r="J298" s="238"/>
      <c r="K298" s="238"/>
      <c r="L298" s="243"/>
      <c r="M298" s="244"/>
      <c r="N298" s="245"/>
      <c r="O298" s="245"/>
      <c r="P298" s="245"/>
      <c r="Q298" s="245"/>
      <c r="R298" s="245"/>
      <c r="S298" s="245"/>
      <c r="T298" s="246"/>
      <c r="U298" s="14"/>
      <c r="V298" s="14"/>
      <c r="W298" s="14"/>
      <c r="X298" s="14"/>
      <c r="Y298" s="14"/>
      <c r="Z298" s="14"/>
      <c r="AA298" s="14"/>
      <c r="AB298" s="14"/>
      <c r="AC298" s="14"/>
      <c r="AD298" s="14"/>
      <c r="AE298" s="14"/>
      <c r="AT298" s="247" t="s">
        <v>150</v>
      </c>
      <c r="AU298" s="247" t="s">
        <v>81</v>
      </c>
      <c r="AV298" s="14" t="s">
        <v>81</v>
      </c>
      <c r="AW298" s="14" t="s">
        <v>32</v>
      </c>
      <c r="AX298" s="14" t="s">
        <v>71</v>
      </c>
      <c r="AY298" s="247" t="s">
        <v>140</v>
      </c>
    </row>
    <row r="299" s="14" customFormat="1">
      <c r="A299" s="14"/>
      <c r="B299" s="237"/>
      <c r="C299" s="238"/>
      <c r="D299" s="228" t="s">
        <v>150</v>
      </c>
      <c r="E299" s="239" t="s">
        <v>19</v>
      </c>
      <c r="F299" s="240" t="s">
        <v>423</v>
      </c>
      <c r="G299" s="238"/>
      <c r="H299" s="241">
        <v>5.6070000000000002</v>
      </c>
      <c r="I299" s="242"/>
      <c r="J299" s="238"/>
      <c r="K299" s="238"/>
      <c r="L299" s="243"/>
      <c r="M299" s="244"/>
      <c r="N299" s="245"/>
      <c r="O299" s="245"/>
      <c r="P299" s="245"/>
      <c r="Q299" s="245"/>
      <c r="R299" s="245"/>
      <c r="S299" s="245"/>
      <c r="T299" s="246"/>
      <c r="U299" s="14"/>
      <c r="V299" s="14"/>
      <c r="W299" s="14"/>
      <c r="X299" s="14"/>
      <c r="Y299" s="14"/>
      <c r="Z299" s="14"/>
      <c r="AA299" s="14"/>
      <c r="AB299" s="14"/>
      <c r="AC299" s="14"/>
      <c r="AD299" s="14"/>
      <c r="AE299" s="14"/>
      <c r="AT299" s="247" t="s">
        <v>150</v>
      </c>
      <c r="AU299" s="247" t="s">
        <v>81</v>
      </c>
      <c r="AV299" s="14" t="s">
        <v>81</v>
      </c>
      <c r="AW299" s="14" t="s">
        <v>32</v>
      </c>
      <c r="AX299" s="14" t="s">
        <v>71</v>
      </c>
      <c r="AY299" s="247" t="s">
        <v>140</v>
      </c>
    </row>
    <row r="300" s="15" customFormat="1">
      <c r="A300" s="15"/>
      <c r="B300" s="248"/>
      <c r="C300" s="249"/>
      <c r="D300" s="228" t="s">
        <v>150</v>
      </c>
      <c r="E300" s="250" t="s">
        <v>19</v>
      </c>
      <c r="F300" s="251" t="s">
        <v>154</v>
      </c>
      <c r="G300" s="249"/>
      <c r="H300" s="252">
        <v>118.36</v>
      </c>
      <c r="I300" s="253"/>
      <c r="J300" s="249"/>
      <c r="K300" s="249"/>
      <c r="L300" s="254"/>
      <c r="M300" s="255"/>
      <c r="N300" s="256"/>
      <c r="O300" s="256"/>
      <c r="P300" s="256"/>
      <c r="Q300" s="256"/>
      <c r="R300" s="256"/>
      <c r="S300" s="256"/>
      <c r="T300" s="257"/>
      <c r="U300" s="15"/>
      <c r="V300" s="15"/>
      <c r="W300" s="15"/>
      <c r="X300" s="15"/>
      <c r="Y300" s="15"/>
      <c r="Z300" s="15"/>
      <c r="AA300" s="15"/>
      <c r="AB300" s="15"/>
      <c r="AC300" s="15"/>
      <c r="AD300" s="15"/>
      <c r="AE300" s="15"/>
      <c r="AT300" s="258" t="s">
        <v>150</v>
      </c>
      <c r="AU300" s="258" t="s">
        <v>81</v>
      </c>
      <c r="AV300" s="15" t="s">
        <v>146</v>
      </c>
      <c r="AW300" s="15" t="s">
        <v>32</v>
      </c>
      <c r="AX300" s="15" t="s">
        <v>79</v>
      </c>
      <c r="AY300" s="258" t="s">
        <v>140</v>
      </c>
    </row>
    <row r="301" s="2" customFormat="1" ht="16.5" customHeight="1">
      <c r="A301" s="41"/>
      <c r="B301" s="42"/>
      <c r="C301" s="208" t="s">
        <v>424</v>
      </c>
      <c r="D301" s="208" t="s">
        <v>142</v>
      </c>
      <c r="E301" s="209" t="s">
        <v>425</v>
      </c>
      <c r="F301" s="210" t="s">
        <v>426</v>
      </c>
      <c r="G301" s="211" t="s">
        <v>87</v>
      </c>
      <c r="H301" s="212">
        <v>5.6070000000000002</v>
      </c>
      <c r="I301" s="213"/>
      <c r="J301" s="214">
        <f>ROUND(I301*H301,2)</f>
        <v>0</v>
      </c>
      <c r="K301" s="210" t="s">
        <v>19</v>
      </c>
      <c r="L301" s="47"/>
      <c r="M301" s="215" t="s">
        <v>19</v>
      </c>
      <c r="N301" s="216" t="s">
        <v>42</v>
      </c>
      <c r="O301" s="87"/>
      <c r="P301" s="217">
        <f>O301*H301</f>
        <v>0</v>
      </c>
      <c r="Q301" s="217">
        <v>0</v>
      </c>
      <c r="R301" s="217">
        <f>Q301*H301</f>
        <v>0</v>
      </c>
      <c r="S301" s="217">
        <v>0</v>
      </c>
      <c r="T301" s="218">
        <f>S301*H301</f>
        <v>0</v>
      </c>
      <c r="U301" s="41"/>
      <c r="V301" s="41"/>
      <c r="W301" s="41"/>
      <c r="X301" s="41"/>
      <c r="Y301" s="41"/>
      <c r="Z301" s="41"/>
      <c r="AA301" s="41"/>
      <c r="AB301" s="41"/>
      <c r="AC301" s="41"/>
      <c r="AD301" s="41"/>
      <c r="AE301" s="41"/>
      <c r="AR301" s="219" t="s">
        <v>146</v>
      </c>
      <c r="AT301" s="219" t="s">
        <v>142</v>
      </c>
      <c r="AU301" s="219" t="s">
        <v>81</v>
      </c>
      <c r="AY301" s="20" t="s">
        <v>140</v>
      </c>
      <c r="BE301" s="220">
        <f>IF(N301="základní",J301,0)</f>
        <v>0</v>
      </c>
      <c r="BF301" s="220">
        <f>IF(N301="snížená",J301,0)</f>
        <v>0</v>
      </c>
      <c r="BG301" s="220">
        <f>IF(N301="zákl. přenesená",J301,0)</f>
        <v>0</v>
      </c>
      <c r="BH301" s="220">
        <f>IF(N301="sníž. přenesená",J301,0)</f>
        <v>0</v>
      </c>
      <c r="BI301" s="220">
        <f>IF(N301="nulová",J301,0)</f>
        <v>0</v>
      </c>
      <c r="BJ301" s="20" t="s">
        <v>79</v>
      </c>
      <c r="BK301" s="220">
        <f>ROUND(I301*H301,2)</f>
        <v>0</v>
      </c>
      <c r="BL301" s="20" t="s">
        <v>146</v>
      </c>
      <c r="BM301" s="219" t="s">
        <v>427</v>
      </c>
    </row>
    <row r="302" s="2" customFormat="1" ht="37.8" customHeight="1">
      <c r="A302" s="41"/>
      <c r="B302" s="42"/>
      <c r="C302" s="208" t="s">
        <v>428</v>
      </c>
      <c r="D302" s="208" t="s">
        <v>142</v>
      </c>
      <c r="E302" s="209" t="s">
        <v>429</v>
      </c>
      <c r="F302" s="210" t="s">
        <v>430</v>
      </c>
      <c r="G302" s="211" t="s">
        <v>87</v>
      </c>
      <c r="H302" s="212">
        <v>22.670000000000002</v>
      </c>
      <c r="I302" s="213"/>
      <c r="J302" s="214">
        <f>ROUND(I302*H302,2)</f>
        <v>0</v>
      </c>
      <c r="K302" s="210" t="s">
        <v>145</v>
      </c>
      <c r="L302" s="47"/>
      <c r="M302" s="215" t="s">
        <v>19</v>
      </c>
      <c r="N302" s="216" t="s">
        <v>42</v>
      </c>
      <c r="O302" s="87"/>
      <c r="P302" s="217">
        <f>O302*H302</f>
        <v>0</v>
      </c>
      <c r="Q302" s="217">
        <v>0</v>
      </c>
      <c r="R302" s="217">
        <f>Q302*H302</f>
        <v>0</v>
      </c>
      <c r="S302" s="217">
        <v>0</v>
      </c>
      <c r="T302" s="218">
        <f>S302*H302</f>
        <v>0</v>
      </c>
      <c r="U302" s="41"/>
      <c r="V302" s="41"/>
      <c r="W302" s="41"/>
      <c r="X302" s="41"/>
      <c r="Y302" s="41"/>
      <c r="Z302" s="41"/>
      <c r="AA302" s="41"/>
      <c r="AB302" s="41"/>
      <c r="AC302" s="41"/>
      <c r="AD302" s="41"/>
      <c r="AE302" s="41"/>
      <c r="AR302" s="219" t="s">
        <v>146</v>
      </c>
      <c r="AT302" s="219" t="s">
        <v>142</v>
      </c>
      <c r="AU302" s="219" t="s">
        <v>81</v>
      </c>
      <c r="AY302" s="20" t="s">
        <v>140</v>
      </c>
      <c r="BE302" s="220">
        <f>IF(N302="základní",J302,0)</f>
        <v>0</v>
      </c>
      <c r="BF302" s="220">
        <f>IF(N302="snížená",J302,0)</f>
        <v>0</v>
      </c>
      <c r="BG302" s="220">
        <f>IF(N302="zákl. přenesená",J302,0)</f>
        <v>0</v>
      </c>
      <c r="BH302" s="220">
        <f>IF(N302="sníž. přenesená",J302,0)</f>
        <v>0</v>
      </c>
      <c r="BI302" s="220">
        <f>IF(N302="nulová",J302,0)</f>
        <v>0</v>
      </c>
      <c r="BJ302" s="20" t="s">
        <v>79</v>
      </c>
      <c r="BK302" s="220">
        <f>ROUND(I302*H302,2)</f>
        <v>0</v>
      </c>
      <c r="BL302" s="20" t="s">
        <v>146</v>
      </c>
      <c r="BM302" s="219" t="s">
        <v>431</v>
      </c>
    </row>
    <row r="303" s="2" customFormat="1">
      <c r="A303" s="41"/>
      <c r="B303" s="42"/>
      <c r="C303" s="43"/>
      <c r="D303" s="221" t="s">
        <v>148</v>
      </c>
      <c r="E303" s="43"/>
      <c r="F303" s="222" t="s">
        <v>432</v>
      </c>
      <c r="G303" s="43"/>
      <c r="H303" s="43"/>
      <c r="I303" s="223"/>
      <c r="J303" s="43"/>
      <c r="K303" s="43"/>
      <c r="L303" s="47"/>
      <c r="M303" s="224"/>
      <c r="N303" s="225"/>
      <c r="O303" s="87"/>
      <c r="P303" s="87"/>
      <c r="Q303" s="87"/>
      <c r="R303" s="87"/>
      <c r="S303" s="87"/>
      <c r="T303" s="88"/>
      <c r="U303" s="41"/>
      <c r="V303" s="41"/>
      <c r="W303" s="41"/>
      <c r="X303" s="41"/>
      <c r="Y303" s="41"/>
      <c r="Z303" s="41"/>
      <c r="AA303" s="41"/>
      <c r="AB303" s="41"/>
      <c r="AC303" s="41"/>
      <c r="AD303" s="41"/>
      <c r="AE303" s="41"/>
      <c r="AT303" s="20" t="s">
        <v>148</v>
      </c>
      <c r="AU303" s="20" t="s">
        <v>81</v>
      </c>
    </row>
    <row r="304" s="13" customFormat="1">
      <c r="A304" s="13"/>
      <c r="B304" s="226"/>
      <c r="C304" s="227"/>
      <c r="D304" s="228" t="s">
        <v>150</v>
      </c>
      <c r="E304" s="229" t="s">
        <v>19</v>
      </c>
      <c r="F304" s="230" t="s">
        <v>289</v>
      </c>
      <c r="G304" s="227"/>
      <c r="H304" s="229" t="s">
        <v>19</v>
      </c>
      <c r="I304" s="231"/>
      <c r="J304" s="227"/>
      <c r="K304" s="227"/>
      <c r="L304" s="232"/>
      <c r="M304" s="233"/>
      <c r="N304" s="234"/>
      <c r="O304" s="234"/>
      <c r="P304" s="234"/>
      <c r="Q304" s="234"/>
      <c r="R304" s="234"/>
      <c r="S304" s="234"/>
      <c r="T304" s="235"/>
      <c r="U304" s="13"/>
      <c r="V304" s="13"/>
      <c r="W304" s="13"/>
      <c r="X304" s="13"/>
      <c r="Y304" s="13"/>
      <c r="Z304" s="13"/>
      <c r="AA304" s="13"/>
      <c r="AB304" s="13"/>
      <c r="AC304" s="13"/>
      <c r="AD304" s="13"/>
      <c r="AE304" s="13"/>
      <c r="AT304" s="236" t="s">
        <v>150</v>
      </c>
      <c r="AU304" s="236" t="s">
        <v>81</v>
      </c>
      <c r="AV304" s="13" t="s">
        <v>79</v>
      </c>
      <c r="AW304" s="13" t="s">
        <v>32</v>
      </c>
      <c r="AX304" s="13" t="s">
        <v>71</v>
      </c>
      <c r="AY304" s="236" t="s">
        <v>140</v>
      </c>
    </row>
    <row r="305" s="14" customFormat="1">
      <c r="A305" s="14"/>
      <c r="B305" s="237"/>
      <c r="C305" s="238"/>
      <c r="D305" s="228" t="s">
        <v>150</v>
      </c>
      <c r="E305" s="239" t="s">
        <v>19</v>
      </c>
      <c r="F305" s="240" t="s">
        <v>433</v>
      </c>
      <c r="G305" s="238"/>
      <c r="H305" s="241">
        <v>1.8600000000000001</v>
      </c>
      <c r="I305" s="242"/>
      <c r="J305" s="238"/>
      <c r="K305" s="238"/>
      <c r="L305" s="243"/>
      <c r="M305" s="244"/>
      <c r="N305" s="245"/>
      <c r="O305" s="245"/>
      <c r="P305" s="245"/>
      <c r="Q305" s="245"/>
      <c r="R305" s="245"/>
      <c r="S305" s="245"/>
      <c r="T305" s="246"/>
      <c r="U305" s="14"/>
      <c r="V305" s="14"/>
      <c r="W305" s="14"/>
      <c r="X305" s="14"/>
      <c r="Y305" s="14"/>
      <c r="Z305" s="14"/>
      <c r="AA305" s="14"/>
      <c r="AB305" s="14"/>
      <c r="AC305" s="14"/>
      <c r="AD305" s="14"/>
      <c r="AE305" s="14"/>
      <c r="AT305" s="247" t="s">
        <v>150</v>
      </c>
      <c r="AU305" s="247" t="s">
        <v>81</v>
      </c>
      <c r="AV305" s="14" t="s">
        <v>81</v>
      </c>
      <c r="AW305" s="14" t="s">
        <v>32</v>
      </c>
      <c r="AX305" s="14" t="s">
        <v>71</v>
      </c>
      <c r="AY305" s="247" t="s">
        <v>140</v>
      </c>
    </row>
    <row r="306" s="14" customFormat="1">
      <c r="A306" s="14"/>
      <c r="B306" s="237"/>
      <c r="C306" s="238"/>
      <c r="D306" s="228" t="s">
        <v>150</v>
      </c>
      <c r="E306" s="239" t="s">
        <v>19</v>
      </c>
      <c r="F306" s="240" t="s">
        <v>434</v>
      </c>
      <c r="G306" s="238"/>
      <c r="H306" s="241">
        <v>10.810000000000001</v>
      </c>
      <c r="I306" s="242"/>
      <c r="J306" s="238"/>
      <c r="K306" s="238"/>
      <c r="L306" s="243"/>
      <c r="M306" s="244"/>
      <c r="N306" s="245"/>
      <c r="O306" s="245"/>
      <c r="P306" s="245"/>
      <c r="Q306" s="245"/>
      <c r="R306" s="245"/>
      <c r="S306" s="245"/>
      <c r="T306" s="246"/>
      <c r="U306" s="14"/>
      <c r="V306" s="14"/>
      <c r="W306" s="14"/>
      <c r="X306" s="14"/>
      <c r="Y306" s="14"/>
      <c r="Z306" s="14"/>
      <c r="AA306" s="14"/>
      <c r="AB306" s="14"/>
      <c r="AC306" s="14"/>
      <c r="AD306" s="14"/>
      <c r="AE306" s="14"/>
      <c r="AT306" s="247" t="s">
        <v>150</v>
      </c>
      <c r="AU306" s="247" t="s">
        <v>81</v>
      </c>
      <c r="AV306" s="14" t="s">
        <v>81</v>
      </c>
      <c r="AW306" s="14" t="s">
        <v>32</v>
      </c>
      <c r="AX306" s="14" t="s">
        <v>71</v>
      </c>
      <c r="AY306" s="247" t="s">
        <v>140</v>
      </c>
    </row>
    <row r="307" s="14" customFormat="1">
      <c r="A307" s="14"/>
      <c r="B307" s="237"/>
      <c r="C307" s="238"/>
      <c r="D307" s="228" t="s">
        <v>150</v>
      </c>
      <c r="E307" s="239" t="s">
        <v>19</v>
      </c>
      <c r="F307" s="240" t="s">
        <v>435</v>
      </c>
      <c r="G307" s="238"/>
      <c r="H307" s="241">
        <v>10</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150</v>
      </c>
      <c r="AU307" s="247" t="s">
        <v>81</v>
      </c>
      <c r="AV307" s="14" t="s">
        <v>81</v>
      </c>
      <c r="AW307" s="14" t="s">
        <v>32</v>
      </c>
      <c r="AX307" s="14" t="s">
        <v>71</v>
      </c>
      <c r="AY307" s="247" t="s">
        <v>140</v>
      </c>
    </row>
    <row r="308" s="15" customFormat="1">
      <c r="A308" s="15"/>
      <c r="B308" s="248"/>
      <c r="C308" s="249"/>
      <c r="D308" s="228" t="s">
        <v>150</v>
      </c>
      <c r="E308" s="250" t="s">
        <v>19</v>
      </c>
      <c r="F308" s="251" t="s">
        <v>154</v>
      </c>
      <c r="G308" s="249"/>
      <c r="H308" s="252">
        <v>22.670000000000002</v>
      </c>
      <c r="I308" s="253"/>
      <c r="J308" s="249"/>
      <c r="K308" s="249"/>
      <c r="L308" s="254"/>
      <c r="M308" s="255"/>
      <c r="N308" s="256"/>
      <c r="O308" s="256"/>
      <c r="P308" s="256"/>
      <c r="Q308" s="256"/>
      <c r="R308" s="256"/>
      <c r="S308" s="256"/>
      <c r="T308" s="257"/>
      <c r="U308" s="15"/>
      <c r="V308" s="15"/>
      <c r="W308" s="15"/>
      <c r="X308" s="15"/>
      <c r="Y308" s="15"/>
      <c r="Z308" s="15"/>
      <c r="AA308" s="15"/>
      <c r="AB308" s="15"/>
      <c r="AC308" s="15"/>
      <c r="AD308" s="15"/>
      <c r="AE308" s="15"/>
      <c r="AT308" s="258" t="s">
        <v>150</v>
      </c>
      <c r="AU308" s="258" t="s">
        <v>81</v>
      </c>
      <c r="AV308" s="15" t="s">
        <v>146</v>
      </c>
      <c r="AW308" s="15" t="s">
        <v>32</v>
      </c>
      <c r="AX308" s="15" t="s">
        <v>79</v>
      </c>
      <c r="AY308" s="258" t="s">
        <v>140</v>
      </c>
    </row>
    <row r="309" s="12" customFormat="1" ht="22.8" customHeight="1">
      <c r="A309" s="12"/>
      <c r="B309" s="192"/>
      <c r="C309" s="193"/>
      <c r="D309" s="194" t="s">
        <v>70</v>
      </c>
      <c r="E309" s="206" t="s">
        <v>436</v>
      </c>
      <c r="F309" s="206" t="s">
        <v>437</v>
      </c>
      <c r="G309" s="193"/>
      <c r="H309" s="193"/>
      <c r="I309" s="196"/>
      <c r="J309" s="207">
        <f>BK309</f>
        <v>0</v>
      </c>
      <c r="K309" s="193"/>
      <c r="L309" s="198"/>
      <c r="M309" s="199"/>
      <c r="N309" s="200"/>
      <c r="O309" s="200"/>
      <c r="P309" s="201">
        <f>SUM(P310:P412)</f>
        <v>0</v>
      </c>
      <c r="Q309" s="200"/>
      <c r="R309" s="201">
        <f>SUM(R310:R412)</f>
        <v>13.468890629999999</v>
      </c>
      <c r="S309" s="200"/>
      <c r="T309" s="202">
        <f>SUM(T310:T412)</f>
        <v>0</v>
      </c>
      <c r="U309" s="12"/>
      <c r="V309" s="12"/>
      <c r="W309" s="12"/>
      <c r="X309" s="12"/>
      <c r="Y309" s="12"/>
      <c r="Z309" s="12"/>
      <c r="AA309" s="12"/>
      <c r="AB309" s="12"/>
      <c r="AC309" s="12"/>
      <c r="AD309" s="12"/>
      <c r="AE309" s="12"/>
      <c r="AR309" s="203" t="s">
        <v>79</v>
      </c>
      <c r="AT309" s="204" t="s">
        <v>70</v>
      </c>
      <c r="AU309" s="204" t="s">
        <v>79</v>
      </c>
      <c r="AY309" s="203" t="s">
        <v>140</v>
      </c>
      <c r="BK309" s="205">
        <f>SUM(BK310:BK412)</f>
        <v>0</v>
      </c>
    </row>
    <row r="310" s="2" customFormat="1" ht="24.15" customHeight="1">
      <c r="A310" s="41"/>
      <c r="B310" s="42"/>
      <c r="C310" s="208" t="s">
        <v>438</v>
      </c>
      <c r="D310" s="208" t="s">
        <v>142</v>
      </c>
      <c r="E310" s="209" t="s">
        <v>316</v>
      </c>
      <c r="F310" s="210" t="s">
        <v>317</v>
      </c>
      <c r="G310" s="211" t="s">
        <v>87</v>
      </c>
      <c r="H310" s="212">
        <v>2</v>
      </c>
      <c r="I310" s="213"/>
      <c r="J310" s="214">
        <f>ROUND(I310*H310,2)</f>
        <v>0</v>
      </c>
      <c r="K310" s="210" t="s">
        <v>145</v>
      </c>
      <c r="L310" s="47"/>
      <c r="M310" s="215" t="s">
        <v>19</v>
      </c>
      <c r="N310" s="216" t="s">
        <v>42</v>
      </c>
      <c r="O310" s="87"/>
      <c r="P310" s="217">
        <f>O310*H310</f>
        <v>0</v>
      </c>
      <c r="Q310" s="217">
        <v>0.0040499999999999998</v>
      </c>
      <c r="R310" s="217">
        <f>Q310*H310</f>
        <v>0.0080999999999999996</v>
      </c>
      <c r="S310" s="217">
        <v>0</v>
      </c>
      <c r="T310" s="218">
        <f>S310*H310</f>
        <v>0</v>
      </c>
      <c r="U310" s="41"/>
      <c r="V310" s="41"/>
      <c r="W310" s="41"/>
      <c r="X310" s="41"/>
      <c r="Y310" s="41"/>
      <c r="Z310" s="41"/>
      <c r="AA310" s="41"/>
      <c r="AB310" s="41"/>
      <c r="AC310" s="41"/>
      <c r="AD310" s="41"/>
      <c r="AE310" s="41"/>
      <c r="AR310" s="219" t="s">
        <v>146</v>
      </c>
      <c r="AT310" s="219" t="s">
        <v>142</v>
      </c>
      <c r="AU310" s="219" t="s">
        <v>81</v>
      </c>
      <c r="AY310" s="20" t="s">
        <v>140</v>
      </c>
      <c r="BE310" s="220">
        <f>IF(N310="základní",J310,0)</f>
        <v>0</v>
      </c>
      <c r="BF310" s="220">
        <f>IF(N310="snížená",J310,0)</f>
        <v>0</v>
      </c>
      <c r="BG310" s="220">
        <f>IF(N310="zákl. přenesená",J310,0)</f>
        <v>0</v>
      </c>
      <c r="BH310" s="220">
        <f>IF(N310="sníž. přenesená",J310,0)</f>
        <v>0</v>
      </c>
      <c r="BI310" s="220">
        <f>IF(N310="nulová",J310,0)</f>
        <v>0</v>
      </c>
      <c r="BJ310" s="20" t="s">
        <v>79</v>
      </c>
      <c r="BK310" s="220">
        <f>ROUND(I310*H310,2)</f>
        <v>0</v>
      </c>
      <c r="BL310" s="20" t="s">
        <v>146</v>
      </c>
      <c r="BM310" s="219" t="s">
        <v>439</v>
      </c>
    </row>
    <row r="311" s="2" customFormat="1">
      <c r="A311" s="41"/>
      <c r="B311" s="42"/>
      <c r="C311" s="43"/>
      <c r="D311" s="221" t="s">
        <v>148</v>
      </c>
      <c r="E311" s="43"/>
      <c r="F311" s="222" t="s">
        <v>319</v>
      </c>
      <c r="G311" s="43"/>
      <c r="H311" s="43"/>
      <c r="I311" s="223"/>
      <c r="J311" s="43"/>
      <c r="K311" s="43"/>
      <c r="L311" s="47"/>
      <c r="M311" s="224"/>
      <c r="N311" s="225"/>
      <c r="O311" s="87"/>
      <c r="P311" s="87"/>
      <c r="Q311" s="87"/>
      <c r="R311" s="87"/>
      <c r="S311" s="87"/>
      <c r="T311" s="88"/>
      <c r="U311" s="41"/>
      <c r="V311" s="41"/>
      <c r="W311" s="41"/>
      <c r="X311" s="41"/>
      <c r="Y311" s="41"/>
      <c r="Z311" s="41"/>
      <c r="AA311" s="41"/>
      <c r="AB311" s="41"/>
      <c r="AC311" s="41"/>
      <c r="AD311" s="41"/>
      <c r="AE311" s="41"/>
      <c r="AT311" s="20" t="s">
        <v>148</v>
      </c>
      <c r="AU311" s="20" t="s">
        <v>81</v>
      </c>
    </row>
    <row r="312" s="2" customFormat="1" ht="24.15" customHeight="1">
      <c r="A312" s="41"/>
      <c r="B312" s="42"/>
      <c r="C312" s="208" t="s">
        <v>440</v>
      </c>
      <c r="D312" s="208" t="s">
        <v>142</v>
      </c>
      <c r="E312" s="209" t="s">
        <v>441</v>
      </c>
      <c r="F312" s="210" t="s">
        <v>442</v>
      </c>
      <c r="G312" s="211" t="s">
        <v>87</v>
      </c>
      <c r="H312" s="212">
        <v>2</v>
      </c>
      <c r="I312" s="213"/>
      <c r="J312" s="214">
        <f>ROUND(I312*H312,2)</f>
        <v>0</v>
      </c>
      <c r="K312" s="210" t="s">
        <v>145</v>
      </c>
      <c r="L312" s="47"/>
      <c r="M312" s="215" t="s">
        <v>19</v>
      </c>
      <c r="N312" s="216" t="s">
        <v>42</v>
      </c>
      <c r="O312" s="87"/>
      <c r="P312" s="217">
        <f>O312*H312</f>
        <v>0</v>
      </c>
      <c r="Q312" s="217">
        <v>0.021000000000000001</v>
      </c>
      <c r="R312" s="217">
        <f>Q312*H312</f>
        <v>0.042000000000000003</v>
      </c>
      <c r="S312" s="217">
        <v>0</v>
      </c>
      <c r="T312" s="218">
        <f>S312*H312</f>
        <v>0</v>
      </c>
      <c r="U312" s="41"/>
      <c r="V312" s="41"/>
      <c r="W312" s="41"/>
      <c r="X312" s="41"/>
      <c r="Y312" s="41"/>
      <c r="Z312" s="41"/>
      <c r="AA312" s="41"/>
      <c r="AB312" s="41"/>
      <c r="AC312" s="41"/>
      <c r="AD312" s="41"/>
      <c r="AE312" s="41"/>
      <c r="AR312" s="219" t="s">
        <v>146</v>
      </c>
      <c r="AT312" s="219" t="s">
        <v>142</v>
      </c>
      <c r="AU312" s="219" t="s">
        <v>81</v>
      </c>
      <c r="AY312" s="20" t="s">
        <v>140</v>
      </c>
      <c r="BE312" s="220">
        <f>IF(N312="základní",J312,0)</f>
        <v>0</v>
      </c>
      <c r="BF312" s="220">
        <f>IF(N312="snížená",J312,0)</f>
        <v>0</v>
      </c>
      <c r="BG312" s="220">
        <f>IF(N312="zákl. přenesená",J312,0)</f>
        <v>0</v>
      </c>
      <c r="BH312" s="220">
        <f>IF(N312="sníž. přenesená",J312,0)</f>
        <v>0</v>
      </c>
      <c r="BI312" s="220">
        <f>IF(N312="nulová",J312,0)</f>
        <v>0</v>
      </c>
      <c r="BJ312" s="20" t="s">
        <v>79</v>
      </c>
      <c r="BK312" s="220">
        <f>ROUND(I312*H312,2)</f>
        <v>0</v>
      </c>
      <c r="BL312" s="20" t="s">
        <v>146</v>
      </c>
      <c r="BM312" s="219" t="s">
        <v>443</v>
      </c>
    </row>
    <row r="313" s="2" customFormat="1">
      <c r="A313" s="41"/>
      <c r="B313" s="42"/>
      <c r="C313" s="43"/>
      <c r="D313" s="221" t="s">
        <v>148</v>
      </c>
      <c r="E313" s="43"/>
      <c r="F313" s="222" t="s">
        <v>444</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148</v>
      </c>
      <c r="AU313" s="20" t="s">
        <v>81</v>
      </c>
    </row>
    <row r="314" s="13" customFormat="1">
      <c r="A314" s="13"/>
      <c r="B314" s="226"/>
      <c r="C314" s="227"/>
      <c r="D314" s="228" t="s">
        <v>150</v>
      </c>
      <c r="E314" s="229" t="s">
        <v>19</v>
      </c>
      <c r="F314" s="230" t="s">
        <v>445</v>
      </c>
      <c r="G314" s="227"/>
      <c r="H314" s="229" t="s">
        <v>19</v>
      </c>
      <c r="I314" s="231"/>
      <c r="J314" s="227"/>
      <c r="K314" s="227"/>
      <c r="L314" s="232"/>
      <c r="M314" s="233"/>
      <c r="N314" s="234"/>
      <c r="O314" s="234"/>
      <c r="P314" s="234"/>
      <c r="Q314" s="234"/>
      <c r="R314" s="234"/>
      <c r="S314" s="234"/>
      <c r="T314" s="235"/>
      <c r="U314" s="13"/>
      <c r="V314" s="13"/>
      <c r="W314" s="13"/>
      <c r="X314" s="13"/>
      <c r="Y314" s="13"/>
      <c r="Z314" s="13"/>
      <c r="AA314" s="13"/>
      <c r="AB314" s="13"/>
      <c r="AC314" s="13"/>
      <c r="AD314" s="13"/>
      <c r="AE314" s="13"/>
      <c r="AT314" s="236" t="s">
        <v>150</v>
      </c>
      <c r="AU314" s="236" t="s">
        <v>81</v>
      </c>
      <c r="AV314" s="13" t="s">
        <v>79</v>
      </c>
      <c r="AW314" s="13" t="s">
        <v>32</v>
      </c>
      <c r="AX314" s="13" t="s">
        <v>71</v>
      </c>
      <c r="AY314" s="236" t="s">
        <v>140</v>
      </c>
    </row>
    <row r="315" s="14" customFormat="1">
      <c r="A315" s="14"/>
      <c r="B315" s="237"/>
      <c r="C315" s="238"/>
      <c r="D315" s="228" t="s">
        <v>150</v>
      </c>
      <c r="E315" s="239" t="s">
        <v>19</v>
      </c>
      <c r="F315" s="240" t="s">
        <v>446</v>
      </c>
      <c r="G315" s="238"/>
      <c r="H315" s="241">
        <v>2</v>
      </c>
      <c r="I315" s="242"/>
      <c r="J315" s="238"/>
      <c r="K315" s="238"/>
      <c r="L315" s="243"/>
      <c r="M315" s="244"/>
      <c r="N315" s="245"/>
      <c r="O315" s="245"/>
      <c r="P315" s="245"/>
      <c r="Q315" s="245"/>
      <c r="R315" s="245"/>
      <c r="S315" s="245"/>
      <c r="T315" s="246"/>
      <c r="U315" s="14"/>
      <c r="V315" s="14"/>
      <c r="W315" s="14"/>
      <c r="X315" s="14"/>
      <c r="Y315" s="14"/>
      <c r="Z315" s="14"/>
      <c r="AA315" s="14"/>
      <c r="AB315" s="14"/>
      <c r="AC315" s="14"/>
      <c r="AD315" s="14"/>
      <c r="AE315" s="14"/>
      <c r="AT315" s="247" t="s">
        <v>150</v>
      </c>
      <c r="AU315" s="247" t="s">
        <v>81</v>
      </c>
      <c r="AV315" s="14" t="s">
        <v>81</v>
      </c>
      <c r="AW315" s="14" t="s">
        <v>32</v>
      </c>
      <c r="AX315" s="14" t="s">
        <v>79</v>
      </c>
      <c r="AY315" s="247" t="s">
        <v>140</v>
      </c>
    </row>
    <row r="316" s="2" customFormat="1" ht="44.25" customHeight="1">
      <c r="A316" s="41"/>
      <c r="B316" s="42"/>
      <c r="C316" s="208" t="s">
        <v>447</v>
      </c>
      <c r="D316" s="208" t="s">
        <v>142</v>
      </c>
      <c r="E316" s="209" t="s">
        <v>448</v>
      </c>
      <c r="F316" s="210" t="s">
        <v>449</v>
      </c>
      <c r="G316" s="211" t="s">
        <v>87</v>
      </c>
      <c r="H316" s="212">
        <v>8</v>
      </c>
      <c r="I316" s="213"/>
      <c r="J316" s="214">
        <f>ROUND(I316*H316,2)</f>
        <v>0</v>
      </c>
      <c r="K316" s="210" t="s">
        <v>145</v>
      </c>
      <c r="L316" s="47"/>
      <c r="M316" s="215" t="s">
        <v>19</v>
      </c>
      <c r="N316" s="216" t="s">
        <v>42</v>
      </c>
      <c r="O316" s="87"/>
      <c r="P316" s="217">
        <f>O316*H316</f>
        <v>0</v>
      </c>
      <c r="Q316" s="217">
        <v>0.0052500000000000003</v>
      </c>
      <c r="R316" s="217">
        <f>Q316*H316</f>
        <v>0.042000000000000003</v>
      </c>
      <c r="S316" s="217">
        <v>0</v>
      </c>
      <c r="T316" s="218">
        <f>S316*H316</f>
        <v>0</v>
      </c>
      <c r="U316" s="41"/>
      <c r="V316" s="41"/>
      <c r="W316" s="41"/>
      <c r="X316" s="41"/>
      <c r="Y316" s="41"/>
      <c r="Z316" s="41"/>
      <c r="AA316" s="41"/>
      <c r="AB316" s="41"/>
      <c r="AC316" s="41"/>
      <c r="AD316" s="41"/>
      <c r="AE316" s="41"/>
      <c r="AR316" s="219" t="s">
        <v>146</v>
      </c>
      <c r="AT316" s="219" t="s">
        <v>142</v>
      </c>
      <c r="AU316" s="219" t="s">
        <v>81</v>
      </c>
      <c r="AY316" s="20" t="s">
        <v>140</v>
      </c>
      <c r="BE316" s="220">
        <f>IF(N316="základní",J316,0)</f>
        <v>0</v>
      </c>
      <c r="BF316" s="220">
        <f>IF(N316="snížená",J316,0)</f>
        <v>0</v>
      </c>
      <c r="BG316" s="220">
        <f>IF(N316="zákl. přenesená",J316,0)</f>
        <v>0</v>
      </c>
      <c r="BH316" s="220">
        <f>IF(N316="sníž. přenesená",J316,0)</f>
        <v>0</v>
      </c>
      <c r="BI316" s="220">
        <f>IF(N316="nulová",J316,0)</f>
        <v>0</v>
      </c>
      <c r="BJ316" s="20" t="s">
        <v>79</v>
      </c>
      <c r="BK316" s="220">
        <f>ROUND(I316*H316,2)</f>
        <v>0</v>
      </c>
      <c r="BL316" s="20" t="s">
        <v>146</v>
      </c>
      <c r="BM316" s="219" t="s">
        <v>450</v>
      </c>
    </row>
    <row r="317" s="2" customFormat="1">
      <c r="A317" s="41"/>
      <c r="B317" s="42"/>
      <c r="C317" s="43"/>
      <c r="D317" s="221" t="s">
        <v>148</v>
      </c>
      <c r="E317" s="43"/>
      <c r="F317" s="222" t="s">
        <v>451</v>
      </c>
      <c r="G317" s="43"/>
      <c r="H317" s="43"/>
      <c r="I317" s="223"/>
      <c r="J317" s="43"/>
      <c r="K317" s="43"/>
      <c r="L317" s="47"/>
      <c r="M317" s="224"/>
      <c r="N317" s="225"/>
      <c r="O317" s="87"/>
      <c r="P317" s="87"/>
      <c r="Q317" s="87"/>
      <c r="R317" s="87"/>
      <c r="S317" s="87"/>
      <c r="T317" s="88"/>
      <c r="U317" s="41"/>
      <c r="V317" s="41"/>
      <c r="W317" s="41"/>
      <c r="X317" s="41"/>
      <c r="Y317" s="41"/>
      <c r="Z317" s="41"/>
      <c r="AA317" s="41"/>
      <c r="AB317" s="41"/>
      <c r="AC317" s="41"/>
      <c r="AD317" s="41"/>
      <c r="AE317" s="41"/>
      <c r="AT317" s="20" t="s">
        <v>148</v>
      </c>
      <c r="AU317" s="20" t="s">
        <v>81</v>
      </c>
    </row>
    <row r="318" s="2" customFormat="1">
      <c r="A318" s="41"/>
      <c r="B318" s="42"/>
      <c r="C318" s="43"/>
      <c r="D318" s="228" t="s">
        <v>159</v>
      </c>
      <c r="E318" s="43"/>
      <c r="F318" s="259" t="s">
        <v>452</v>
      </c>
      <c r="G318" s="43"/>
      <c r="H318" s="43"/>
      <c r="I318" s="223"/>
      <c r="J318" s="43"/>
      <c r="K318" s="43"/>
      <c r="L318" s="47"/>
      <c r="M318" s="224"/>
      <c r="N318" s="225"/>
      <c r="O318" s="87"/>
      <c r="P318" s="87"/>
      <c r="Q318" s="87"/>
      <c r="R318" s="87"/>
      <c r="S318" s="87"/>
      <c r="T318" s="88"/>
      <c r="U318" s="41"/>
      <c r="V318" s="41"/>
      <c r="W318" s="41"/>
      <c r="X318" s="41"/>
      <c r="Y318" s="41"/>
      <c r="Z318" s="41"/>
      <c r="AA318" s="41"/>
      <c r="AB318" s="41"/>
      <c r="AC318" s="41"/>
      <c r="AD318" s="41"/>
      <c r="AE318" s="41"/>
      <c r="AT318" s="20" t="s">
        <v>159</v>
      </c>
      <c r="AU318" s="20" t="s">
        <v>81</v>
      </c>
    </row>
    <row r="319" s="14" customFormat="1">
      <c r="A319" s="14"/>
      <c r="B319" s="237"/>
      <c r="C319" s="238"/>
      <c r="D319" s="228" t="s">
        <v>150</v>
      </c>
      <c r="E319" s="238"/>
      <c r="F319" s="240" t="s">
        <v>453</v>
      </c>
      <c r="G319" s="238"/>
      <c r="H319" s="241">
        <v>8</v>
      </c>
      <c r="I319" s="242"/>
      <c r="J319" s="238"/>
      <c r="K319" s="238"/>
      <c r="L319" s="243"/>
      <c r="M319" s="244"/>
      <c r="N319" s="245"/>
      <c r="O319" s="245"/>
      <c r="P319" s="245"/>
      <c r="Q319" s="245"/>
      <c r="R319" s="245"/>
      <c r="S319" s="245"/>
      <c r="T319" s="246"/>
      <c r="U319" s="14"/>
      <c r="V319" s="14"/>
      <c r="W319" s="14"/>
      <c r="X319" s="14"/>
      <c r="Y319" s="14"/>
      <c r="Z319" s="14"/>
      <c r="AA319" s="14"/>
      <c r="AB319" s="14"/>
      <c r="AC319" s="14"/>
      <c r="AD319" s="14"/>
      <c r="AE319" s="14"/>
      <c r="AT319" s="247" t="s">
        <v>150</v>
      </c>
      <c r="AU319" s="247" t="s">
        <v>81</v>
      </c>
      <c r="AV319" s="14" t="s">
        <v>81</v>
      </c>
      <c r="AW319" s="14" t="s">
        <v>4</v>
      </c>
      <c r="AX319" s="14" t="s">
        <v>79</v>
      </c>
      <c r="AY319" s="247" t="s">
        <v>140</v>
      </c>
    </row>
    <row r="320" s="2" customFormat="1" ht="24.15" customHeight="1">
      <c r="A320" s="41"/>
      <c r="B320" s="42"/>
      <c r="C320" s="208" t="s">
        <v>454</v>
      </c>
      <c r="D320" s="208" t="s">
        <v>142</v>
      </c>
      <c r="E320" s="209" t="s">
        <v>455</v>
      </c>
      <c r="F320" s="210" t="s">
        <v>456</v>
      </c>
      <c r="G320" s="211" t="s">
        <v>87</v>
      </c>
      <c r="H320" s="212">
        <v>2</v>
      </c>
      <c r="I320" s="213"/>
      <c r="J320" s="214">
        <f>ROUND(I320*H320,2)</f>
        <v>0</v>
      </c>
      <c r="K320" s="210" t="s">
        <v>145</v>
      </c>
      <c r="L320" s="47"/>
      <c r="M320" s="215" t="s">
        <v>19</v>
      </c>
      <c r="N320" s="216" t="s">
        <v>42</v>
      </c>
      <c r="O320" s="87"/>
      <c r="P320" s="217">
        <f>O320*H320</f>
        <v>0</v>
      </c>
      <c r="Q320" s="217">
        <v>0.0040000000000000001</v>
      </c>
      <c r="R320" s="217">
        <f>Q320*H320</f>
        <v>0.0080000000000000002</v>
      </c>
      <c r="S320" s="217">
        <v>0</v>
      </c>
      <c r="T320" s="218">
        <f>S320*H320</f>
        <v>0</v>
      </c>
      <c r="U320" s="41"/>
      <c r="V320" s="41"/>
      <c r="W320" s="41"/>
      <c r="X320" s="41"/>
      <c r="Y320" s="41"/>
      <c r="Z320" s="41"/>
      <c r="AA320" s="41"/>
      <c r="AB320" s="41"/>
      <c r="AC320" s="41"/>
      <c r="AD320" s="41"/>
      <c r="AE320" s="41"/>
      <c r="AR320" s="219" t="s">
        <v>146</v>
      </c>
      <c r="AT320" s="219" t="s">
        <v>142</v>
      </c>
      <c r="AU320" s="219" t="s">
        <v>81</v>
      </c>
      <c r="AY320" s="20" t="s">
        <v>140</v>
      </c>
      <c r="BE320" s="220">
        <f>IF(N320="základní",J320,0)</f>
        <v>0</v>
      </c>
      <c r="BF320" s="220">
        <f>IF(N320="snížená",J320,0)</f>
        <v>0</v>
      </c>
      <c r="BG320" s="220">
        <f>IF(N320="zákl. přenesená",J320,0)</f>
        <v>0</v>
      </c>
      <c r="BH320" s="220">
        <f>IF(N320="sníž. přenesená",J320,0)</f>
        <v>0</v>
      </c>
      <c r="BI320" s="220">
        <f>IF(N320="nulová",J320,0)</f>
        <v>0</v>
      </c>
      <c r="BJ320" s="20" t="s">
        <v>79</v>
      </c>
      <c r="BK320" s="220">
        <f>ROUND(I320*H320,2)</f>
        <v>0</v>
      </c>
      <c r="BL320" s="20" t="s">
        <v>146</v>
      </c>
      <c r="BM320" s="219" t="s">
        <v>457</v>
      </c>
    </row>
    <row r="321" s="2" customFormat="1">
      <c r="A321" s="41"/>
      <c r="B321" s="42"/>
      <c r="C321" s="43"/>
      <c r="D321" s="221" t="s">
        <v>148</v>
      </c>
      <c r="E321" s="43"/>
      <c r="F321" s="222" t="s">
        <v>458</v>
      </c>
      <c r="G321" s="43"/>
      <c r="H321" s="43"/>
      <c r="I321" s="223"/>
      <c r="J321" s="43"/>
      <c r="K321" s="43"/>
      <c r="L321" s="47"/>
      <c r="M321" s="224"/>
      <c r="N321" s="225"/>
      <c r="O321" s="87"/>
      <c r="P321" s="87"/>
      <c r="Q321" s="87"/>
      <c r="R321" s="87"/>
      <c r="S321" s="87"/>
      <c r="T321" s="88"/>
      <c r="U321" s="41"/>
      <c r="V321" s="41"/>
      <c r="W321" s="41"/>
      <c r="X321" s="41"/>
      <c r="Y321" s="41"/>
      <c r="Z321" s="41"/>
      <c r="AA321" s="41"/>
      <c r="AB321" s="41"/>
      <c r="AC321" s="41"/>
      <c r="AD321" s="41"/>
      <c r="AE321" s="41"/>
      <c r="AT321" s="20" t="s">
        <v>148</v>
      </c>
      <c r="AU321" s="20" t="s">
        <v>81</v>
      </c>
    </row>
    <row r="322" s="2" customFormat="1" ht="16.5" customHeight="1">
      <c r="A322" s="41"/>
      <c r="B322" s="42"/>
      <c r="C322" s="208" t="s">
        <v>459</v>
      </c>
      <c r="D322" s="208" t="s">
        <v>142</v>
      </c>
      <c r="E322" s="209" t="s">
        <v>285</v>
      </c>
      <c r="F322" s="210" t="s">
        <v>286</v>
      </c>
      <c r="G322" s="211" t="s">
        <v>87</v>
      </c>
      <c r="H322" s="212">
        <v>232.27799999999999</v>
      </c>
      <c r="I322" s="213"/>
      <c r="J322" s="214">
        <f>ROUND(I322*H322,2)</f>
        <v>0</v>
      </c>
      <c r="K322" s="210" t="s">
        <v>145</v>
      </c>
      <c r="L322" s="47"/>
      <c r="M322" s="215" t="s">
        <v>19</v>
      </c>
      <c r="N322" s="216" t="s">
        <v>42</v>
      </c>
      <c r="O322" s="87"/>
      <c r="P322" s="217">
        <f>O322*H322</f>
        <v>0</v>
      </c>
      <c r="Q322" s="217">
        <v>0</v>
      </c>
      <c r="R322" s="217">
        <f>Q322*H322</f>
        <v>0</v>
      </c>
      <c r="S322" s="217">
        <v>0</v>
      </c>
      <c r="T322" s="218">
        <f>S322*H322</f>
        <v>0</v>
      </c>
      <c r="U322" s="41"/>
      <c r="V322" s="41"/>
      <c r="W322" s="41"/>
      <c r="X322" s="41"/>
      <c r="Y322" s="41"/>
      <c r="Z322" s="41"/>
      <c r="AA322" s="41"/>
      <c r="AB322" s="41"/>
      <c r="AC322" s="41"/>
      <c r="AD322" s="41"/>
      <c r="AE322" s="41"/>
      <c r="AR322" s="219" t="s">
        <v>146</v>
      </c>
      <c r="AT322" s="219" t="s">
        <v>142</v>
      </c>
      <c r="AU322" s="219" t="s">
        <v>81</v>
      </c>
      <c r="AY322" s="20" t="s">
        <v>140</v>
      </c>
      <c r="BE322" s="220">
        <f>IF(N322="základní",J322,0)</f>
        <v>0</v>
      </c>
      <c r="BF322" s="220">
        <f>IF(N322="snížená",J322,0)</f>
        <v>0</v>
      </c>
      <c r="BG322" s="220">
        <f>IF(N322="zákl. přenesená",J322,0)</f>
        <v>0</v>
      </c>
      <c r="BH322" s="220">
        <f>IF(N322="sníž. přenesená",J322,0)</f>
        <v>0</v>
      </c>
      <c r="BI322" s="220">
        <f>IF(N322="nulová",J322,0)</f>
        <v>0</v>
      </c>
      <c r="BJ322" s="20" t="s">
        <v>79</v>
      </c>
      <c r="BK322" s="220">
        <f>ROUND(I322*H322,2)</f>
        <v>0</v>
      </c>
      <c r="BL322" s="20" t="s">
        <v>146</v>
      </c>
      <c r="BM322" s="219" t="s">
        <v>460</v>
      </c>
    </row>
    <row r="323" s="2" customFormat="1">
      <c r="A323" s="41"/>
      <c r="B323" s="42"/>
      <c r="C323" s="43"/>
      <c r="D323" s="221" t="s">
        <v>148</v>
      </c>
      <c r="E323" s="43"/>
      <c r="F323" s="222" t="s">
        <v>288</v>
      </c>
      <c r="G323" s="43"/>
      <c r="H323" s="43"/>
      <c r="I323" s="223"/>
      <c r="J323" s="43"/>
      <c r="K323" s="43"/>
      <c r="L323" s="47"/>
      <c r="M323" s="224"/>
      <c r="N323" s="225"/>
      <c r="O323" s="87"/>
      <c r="P323" s="87"/>
      <c r="Q323" s="87"/>
      <c r="R323" s="87"/>
      <c r="S323" s="87"/>
      <c r="T323" s="88"/>
      <c r="U323" s="41"/>
      <c r="V323" s="41"/>
      <c r="W323" s="41"/>
      <c r="X323" s="41"/>
      <c r="Y323" s="41"/>
      <c r="Z323" s="41"/>
      <c r="AA323" s="41"/>
      <c r="AB323" s="41"/>
      <c r="AC323" s="41"/>
      <c r="AD323" s="41"/>
      <c r="AE323" s="41"/>
      <c r="AT323" s="20" t="s">
        <v>148</v>
      </c>
      <c r="AU323" s="20" t="s">
        <v>81</v>
      </c>
    </row>
    <row r="324" s="13" customFormat="1">
      <c r="A324" s="13"/>
      <c r="B324" s="226"/>
      <c r="C324" s="227"/>
      <c r="D324" s="228" t="s">
        <v>150</v>
      </c>
      <c r="E324" s="229" t="s">
        <v>19</v>
      </c>
      <c r="F324" s="230" t="s">
        <v>461</v>
      </c>
      <c r="G324" s="227"/>
      <c r="H324" s="229" t="s">
        <v>19</v>
      </c>
      <c r="I324" s="231"/>
      <c r="J324" s="227"/>
      <c r="K324" s="227"/>
      <c r="L324" s="232"/>
      <c r="M324" s="233"/>
      <c r="N324" s="234"/>
      <c r="O324" s="234"/>
      <c r="P324" s="234"/>
      <c r="Q324" s="234"/>
      <c r="R324" s="234"/>
      <c r="S324" s="234"/>
      <c r="T324" s="235"/>
      <c r="U324" s="13"/>
      <c r="V324" s="13"/>
      <c r="W324" s="13"/>
      <c r="X324" s="13"/>
      <c r="Y324" s="13"/>
      <c r="Z324" s="13"/>
      <c r="AA324" s="13"/>
      <c r="AB324" s="13"/>
      <c r="AC324" s="13"/>
      <c r="AD324" s="13"/>
      <c r="AE324" s="13"/>
      <c r="AT324" s="236" t="s">
        <v>150</v>
      </c>
      <c r="AU324" s="236" t="s">
        <v>81</v>
      </c>
      <c r="AV324" s="13" t="s">
        <v>79</v>
      </c>
      <c r="AW324" s="13" t="s">
        <v>32</v>
      </c>
      <c r="AX324" s="13" t="s">
        <v>71</v>
      </c>
      <c r="AY324" s="236" t="s">
        <v>140</v>
      </c>
    </row>
    <row r="325" s="14" customFormat="1">
      <c r="A325" s="14"/>
      <c r="B325" s="237"/>
      <c r="C325" s="238"/>
      <c r="D325" s="228" t="s">
        <v>150</v>
      </c>
      <c r="E325" s="239" t="s">
        <v>19</v>
      </c>
      <c r="F325" s="240" t="s">
        <v>462</v>
      </c>
      <c r="G325" s="238"/>
      <c r="H325" s="241">
        <v>18.943999999999999</v>
      </c>
      <c r="I325" s="242"/>
      <c r="J325" s="238"/>
      <c r="K325" s="238"/>
      <c r="L325" s="243"/>
      <c r="M325" s="244"/>
      <c r="N325" s="245"/>
      <c r="O325" s="245"/>
      <c r="P325" s="245"/>
      <c r="Q325" s="245"/>
      <c r="R325" s="245"/>
      <c r="S325" s="245"/>
      <c r="T325" s="246"/>
      <c r="U325" s="14"/>
      <c r="V325" s="14"/>
      <c r="W325" s="14"/>
      <c r="X325" s="14"/>
      <c r="Y325" s="14"/>
      <c r="Z325" s="14"/>
      <c r="AA325" s="14"/>
      <c r="AB325" s="14"/>
      <c r="AC325" s="14"/>
      <c r="AD325" s="14"/>
      <c r="AE325" s="14"/>
      <c r="AT325" s="247" t="s">
        <v>150</v>
      </c>
      <c r="AU325" s="247" t="s">
        <v>81</v>
      </c>
      <c r="AV325" s="14" t="s">
        <v>81</v>
      </c>
      <c r="AW325" s="14" t="s">
        <v>32</v>
      </c>
      <c r="AX325" s="14" t="s">
        <v>71</v>
      </c>
      <c r="AY325" s="247" t="s">
        <v>140</v>
      </c>
    </row>
    <row r="326" s="16" customFormat="1">
      <c r="A326" s="16"/>
      <c r="B326" s="270"/>
      <c r="C326" s="271"/>
      <c r="D326" s="228" t="s">
        <v>150</v>
      </c>
      <c r="E326" s="272" t="s">
        <v>89</v>
      </c>
      <c r="F326" s="273" t="s">
        <v>330</v>
      </c>
      <c r="G326" s="271"/>
      <c r="H326" s="274">
        <v>18.943999999999999</v>
      </c>
      <c r="I326" s="275"/>
      <c r="J326" s="271"/>
      <c r="K326" s="271"/>
      <c r="L326" s="276"/>
      <c r="M326" s="277"/>
      <c r="N326" s="278"/>
      <c r="O326" s="278"/>
      <c r="P326" s="278"/>
      <c r="Q326" s="278"/>
      <c r="R326" s="278"/>
      <c r="S326" s="278"/>
      <c r="T326" s="279"/>
      <c r="U326" s="16"/>
      <c r="V326" s="16"/>
      <c r="W326" s="16"/>
      <c r="X326" s="16"/>
      <c r="Y326" s="16"/>
      <c r="Z326" s="16"/>
      <c r="AA326" s="16"/>
      <c r="AB326" s="16"/>
      <c r="AC326" s="16"/>
      <c r="AD326" s="16"/>
      <c r="AE326" s="16"/>
      <c r="AT326" s="280" t="s">
        <v>150</v>
      </c>
      <c r="AU326" s="280" t="s">
        <v>81</v>
      </c>
      <c r="AV326" s="16" t="s">
        <v>161</v>
      </c>
      <c r="AW326" s="16" t="s">
        <v>32</v>
      </c>
      <c r="AX326" s="16" t="s">
        <v>71</v>
      </c>
      <c r="AY326" s="280" t="s">
        <v>140</v>
      </c>
    </row>
    <row r="327" s="14" customFormat="1">
      <c r="A327" s="14"/>
      <c r="B327" s="237"/>
      <c r="C327" s="238"/>
      <c r="D327" s="228" t="s">
        <v>150</v>
      </c>
      <c r="E327" s="239" t="s">
        <v>19</v>
      </c>
      <c r="F327" s="240" t="s">
        <v>463</v>
      </c>
      <c r="G327" s="238"/>
      <c r="H327" s="241">
        <v>213.334</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150</v>
      </c>
      <c r="AU327" s="247" t="s">
        <v>81</v>
      </c>
      <c r="AV327" s="14" t="s">
        <v>81</v>
      </c>
      <c r="AW327" s="14" t="s">
        <v>32</v>
      </c>
      <c r="AX327" s="14" t="s">
        <v>71</v>
      </c>
      <c r="AY327" s="247" t="s">
        <v>140</v>
      </c>
    </row>
    <row r="328" s="16" customFormat="1">
      <c r="A328" s="16"/>
      <c r="B328" s="270"/>
      <c r="C328" s="271"/>
      <c r="D328" s="228" t="s">
        <v>150</v>
      </c>
      <c r="E328" s="272" t="s">
        <v>19</v>
      </c>
      <c r="F328" s="273" t="s">
        <v>330</v>
      </c>
      <c r="G328" s="271"/>
      <c r="H328" s="274">
        <v>213.334</v>
      </c>
      <c r="I328" s="275"/>
      <c r="J328" s="271"/>
      <c r="K328" s="271"/>
      <c r="L328" s="276"/>
      <c r="M328" s="277"/>
      <c r="N328" s="278"/>
      <c r="O328" s="278"/>
      <c r="P328" s="278"/>
      <c r="Q328" s="278"/>
      <c r="R328" s="278"/>
      <c r="S328" s="278"/>
      <c r="T328" s="279"/>
      <c r="U328" s="16"/>
      <c r="V328" s="16"/>
      <c r="W328" s="16"/>
      <c r="X328" s="16"/>
      <c r="Y328" s="16"/>
      <c r="Z328" s="16"/>
      <c r="AA328" s="16"/>
      <c r="AB328" s="16"/>
      <c r="AC328" s="16"/>
      <c r="AD328" s="16"/>
      <c r="AE328" s="16"/>
      <c r="AT328" s="280" t="s">
        <v>150</v>
      </c>
      <c r="AU328" s="280" t="s">
        <v>81</v>
      </c>
      <c r="AV328" s="16" t="s">
        <v>161</v>
      </c>
      <c r="AW328" s="16" t="s">
        <v>32</v>
      </c>
      <c r="AX328" s="16" t="s">
        <v>71</v>
      </c>
      <c r="AY328" s="280" t="s">
        <v>140</v>
      </c>
    </row>
    <row r="329" s="15" customFormat="1">
      <c r="A329" s="15"/>
      <c r="B329" s="248"/>
      <c r="C329" s="249"/>
      <c r="D329" s="228" t="s">
        <v>150</v>
      </c>
      <c r="E329" s="250" t="s">
        <v>19</v>
      </c>
      <c r="F329" s="251" t="s">
        <v>154</v>
      </c>
      <c r="G329" s="249"/>
      <c r="H329" s="252">
        <v>232.27799999999999</v>
      </c>
      <c r="I329" s="253"/>
      <c r="J329" s="249"/>
      <c r="K329" s="249"/>
      <c r="L329" s="254"/>
      <c r="M329" s="255"/>
      <c r="N329" s="256"/>
      <c r="O329" s="256"/>
      <c r="P329" s="256"/>
      <c r="Q329" s="256"/>
      <c r="R329" s="256"/>
      <c r="S329" s="256"/>
      <c r="T329" s="257"/>
      <c r="U329" s="15"/>
      <c r="V329" s="15"/>
      <c r="W329" s="15"/>
      <c r="X329" s="15"/>
      <c r="Y329" s="15"/>
      <c r="Z329" s="15"/>
      <c r="AA329" s="15"/>
      <c r="AB329" s="15"/>
      <c r="AC329" s="15"/>
      <c r="AD329" s="15"/>
      <c r="AE329" s="15"/>
      <c r="AT329" s="258" t="s">
        <v>150</v>
      </c>
      <c r="AU329" s="258" t="s">
        <v>81</v>
      </c>
      <c r="AV329" s="15" t="s">
        <v>146</v>
      </c>
      <c r="AW329" s="15" t="s">
        <v>32</v>
      </c>
      <c r="AX329" s="15" t="s">
        <v>79</v>
      </c>
      <c r="AY329" s="258" t="s">
        <v>140</v>
      </c>
    </row>
    <row r="330" s="2" customFormat="1" ht="24.15" customHeight="1">
      <c r="A330" s="41"/>
      <c r="B330" s="42"/>
      <c r="C330" s="208" t="s">
        <v>464</v>
      </c>
      <c r="D330" s="208" t="s">
        <v>142</v>
      </c>
      <c r="E330" s="209" t="s">
        <v>293</v>
      </c>
      <c r="F330" s="210" t="s">
        <v>294</v>
      </c>
      <c r="G330" s="211" t="s">
        <v>87</v>
      </c>
      <c r="H330" s="212">
        <v>213.334</v>
      </c>
      <c r="I330" s="213"/>
      <c r="J330" s="214">
        <f>ROUND(I330*H330,2)</f>
        <v>0</v>
      </c>
      <c r="K330" s="210" t="s">
        <v>19</v>
      </c>
      <c r="L330" s="47"/>
      <c r="M330" s="215" t="s">
        <v>19</v>
      </c>
      <c r="N330" s="216" t="s">
        <v>42</v>
      </c>
      <c r="O330" s="87"/>
      <c r="P330" s="217">
        <f>O330*H330</f>
        <v>0</v>
      </c>
      <c r="Q330" s="217">
        <v>0</v>
      </c>
      <c r="R330" s="217">
        <f>Q330*H330</f>
        <v>0</v>
      </c>
      <c r="S330" s="217">
        <v>0</v>
      </c>
      <c r="T330" s="218">
        <f>S330*H330</f>
        <v>0</v>
      </c>
      <c r="U330" s="41"/>
      <c r="V330" s="41"/>
      <c r="W330" s="41"/>
      <c r="X330" s="41"/>
      <c r="Y330" s="41"/>
      <c r="Z330" s="41"/>
      <c r="AA330" s="41"/>
      <c r="AB330" s="41"/>
      <c r="AC330" s="41"/>
      <c r="AD330" s="41"/>
      <c r="AE330" s="41"/>
      <c r="AR330" s="219" t="s">
        <v>146</v>
      </c>
      <c r="AT330" s="219" t="s">
        <v>142</v>
      </c>
      <c r="AU330" s="219" t="s">
        <v>81</v>
      </c>
      <c r="AY330" s="20" t="s">
        <v>140</v>
      </c>
      <c r="BE330" s="220">
        <f>IF(N330="základní",J330,0)</f>
        <v>0</v>
      </c>
      <c r="BF330" s="220">
        <f>IF(N330="snížená",J330,0)</f>
        <v>0</v>
      </c>
      <c r="BG330" s="220">
        <f>IF(N330="zákl. přenesená",J330,0)</f>
        <v>0</v>
      </c>
      <c r="BH330" s="220">
        <f>IF(N330="sníž. přenesená",J330,0)</f>
        <v>0</v>
      </c>
      <c r="BI330" s="220">
        <f>IF(N330="nulová",J330,0)</f>
        <v>0</v>
      </c>
      <c r="BJ330" s="20" t="s">
        <v>79</v>
      </c>
      <c r="BK330" s="220">
        <f>ROUND(I330*H330,2)</f>
        <v>0</v>
      </c>
      <c r="BL330" s="20" t="s">
        <v>146</v>
      </c>
      <c r="BM330" s="219" t="s">
        <v>465</v>
      </c>
    </row>
    <row r="331" s="13" customFormat="1">
      <c r="A331" s="13"/>
      <c r="B331" s="226"/>
      <c r="C331" s="227"/>
      <c r="D331" s="228" t="s">
        <v>150</v>
      </c>
      <c r="E331" s="229" t="s">
        <v>19</v>
      </c>
      <c r="F331" s="230" t="s">
        <v>461</v>
      </c>
      <c r="G331" s="227"/>
      <c r="H331" s="229" t="s">
        <v>19</v>
      </c>
      <c r="I331" s="231"/>
      <c r="J331" s="227"/>
      <c r="K331" s="227"/>
      <c r="L331" s="232"/>
      <c r="M331" s="233"/>
      <c r="N331" s="234"/>
      <c r="O331" s="234"/>
      <c r="P331" s="234"/>
      <c r="Q331" s="234"/>
      <c r="R331" s="234"/>
      <c r="S331" s="234"/>
      <c r="T331" s="235"/>
      <c r="U331" s="13"/>
      <c r="V331" s="13"/>
      <c r="W331" s="13"/>
      <c r="X331" s="13"/>
      <c r="Y331" s="13"/>
      <c r="Z331" s="13"/>
      <c r="AA331" s="13"/>
      <c r="AB331" s="13"/>
      <c r="AC331" s="13"/>
      <c r="AD331" s="13"/>
      <c r="AE331" s="13"/>
      <c r="AT331" s="236" t="s">
        <v>150</v>
      </c>
      <c r="AU331" s="236" t="s">
        <v>81</v>
      </c>
      <c r="AV331" s="13" t="s">
        <v>79</v>
      </c>
      <c r="AW331" s="13" t="s">
        <v>32</v>
      </c>
      <c r="AX331" s="13" t="s">
        <v>71</v>
      </c>
      <c r="AY331" s="236" t="s">
        <v>140</v>
      </c>
    </row>
    <row r="332" s="14" customFormat="1">
      <c r="A332" s="14"/>
      <c r="B332" s="237"/>
      <c r="C332" s="238"/>
      <c r="D332" s="228" t="s">
        <v>150</v>
      </c>
      <c r="E332" s="239" t="s">
        <v>19</v>
      </c>
      <c r="F332" s="240" t="s">
        <v>463</v>
      </c>
      <c r="G332" s="238"/>
      <c r="H332" s="241">
        <v>213.334</v>
      </c>
      <c r="I332" s="242"/>
      <c r="J332" s="238"/>
      <c r="K332" s="238"/>
      <c r="L332" s="243"/>
      <c r="M332" s="244"/>
      <c r="N332" s="245"/>
      <c r="O332" s="245"/>
      <c r="P332" s="245"/>
      <c r="Q332" s="245"/>
      <c r="R332" s="245"/>
      <c r="S332" s="245"/>
      <c r="T332" s="246"/>
      <c r="U332" s="14"/>
      <c r="V332" s="14"/>
      <c r="W332" s="14"/>
      <c r="X332" s="14"/>
      <c r="Y332" s="14"/>
      <c r="Z332" s="14"/>
      <c r="AA332" s="14"/>
      <c r="AB332" s="14"/>
      <c r="AC332" s="14"/>
      <c r="AD332" s="14"/>
      <c r="AE332" s="14"/>
      <c r="AT332" s="247" t="s">
        <v>150</v>
      </c>
      <c r="AU332" s="247" t="s">
        <v>81</v>
      </c>
      <c r="AV332" s="14" t="s">
        <v>81</v>
      </c>
      <c r="AW332" s="14" t="s">
        <v>32</v>
      </c>
      <c r="AX332" s="14" t="s">
        <v>79</v>
      </c>
      <c r="AY332" s="247" t="s">
        <v>140</v>
      </c>
    </row>
    <row r="333" s="2" customFormat="1" ht="24.15" customHeight="1">
      <c r="A333" s="41"/>
      <c r="B333" s="42"/>
      <c r="C333" s="208" t="s">
        <v>466</v>
      </c>
      <c r="D333" s="208" t="s">
        <v>142</v>
      </c>
      <c r="E333" s="209" t="s">
        <v>316</v>
      </c>
      <c r="F333" s="210" t="s">
        <v>317</v>
      </c>
      <c r="G333" s="211" t="s">
        <v>87</v>
      </c>
      <c r="H333" s="212">
        <v>43.668999999999997</v>
      </c>
      <c r="I333" s="213"/>
      <c r="J333" s="214">
        <f>ROUND(I333*H333,2)</f>
        <v>0</v>
      </c>
      <c r="K333" s="210" t="s">
        <v>145</v>
      </c>
      <c r="L333" s="47"/>
      <c r="M333" s="215" t="s">
        <v>19</v>
      </c>
      <c r="N333" s="216" t="s">
        <v>42</v>
      </c>
      <c r="O333" s="87"/>
      <c r="P333" s="217">
        <f>O333*H333</f>
        <v>0</v>
      </c>
      <c r="Q333" s="217">
        <v>0.0040499999999999998</v>
      </c>
      <c r="R333" s="217">
        <f>Q333*H333</f>
        <v>0.17685944999999997</v>
      </c>
      <c r="S333" s="217">
        <v>0</v>
      </c>
      <c r="T333" s="218">
        <f>S333*H333</f>
        <v>0</v>
      </c>
      <c r="U333" s="41"/>
      <c r="V333" s="41"/>
      <c r="W333" s="41"/>
      <c r="X333" s="41"/>
      <c r="Y333" s="41"/>
      <c r="Z333" s="41"/>
      <c r="AA333" s="41"/>
      <c r="AB333" s="41"/>
      <c r="AC333" s="41"/>
      <c r="AD333" s="41"/>
      <c r="AE333" s="41"/>
      <c r="AR333" s="219" t="s">
        <v>146</v>
      </c>
      <c r="AT333" s="219" t="s">
        <v>142</v>
      </c>
      <c r="AU333" s="219" t="s">
        <v>81</v>
      </c>
      <c r="AY333" s="20" t="s">
        <v>140</v>
      </c>
      <c r="BE333" s="220">
        <f>IF(N333="základní",J333,0)</f>
        <v>0</v>
      </c>
      <c r="BF333" s="220">
        <f>IF(N333="snížená",J333,0)</f>
        <v>0</v>
      </c>
      <c r="BG333" s="220">
        <f>IF(N333="zákl. přenesená",J333,0)</f>
        <v>0</v>
      </c>
      <c r="BH333" s="220">
        <f>IF(N333="sníž. přenesená",J333,0)</f>
        <v>0</v>
      </c>
      <c r="BI333" s="220">
        <f>IF(N333="nulová",J333,0)</f>
        <v>0</v>
      </c>
      <c r="BJ333" s="20" t="s">
        <v>79</v>
      </c>
      <c r="BK333" s="220">
        <f>ROUND(I333*H333,2)</f>
        <v>0</v>
      </c>
      <c r="BL333" s="20" t="s">
        <v>146</v>
      </c>
      <c r="BM333" s="219" t="s">
        <v>467</v>
      </c>
    </row>
    <row r="334" s="2" customFormat="1">
      <c r="A334" s="41"/>
      <c r="B334" s="42"/>
      <c r="C334" s="43"/>
      <c r="D334" s="221" t="s">
        <v>148</v>
      </c>
      <c r="E334" s="43"/>
      <c r="F334" s="222" t="s">
        <v>319</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148</v>
      </c>
      <c r="AU334" s="20" t="s">
        <v>81</v>
      </c>
    </row>
    <row r="335" s="2" customFormat="1" ht="33" customHeight="1">
      <c r="A335" s="41"/>
      <c r="B335" s="42"/>
      <c r="C335" s="208" t="s">
        <v>468</v>
      </c>
      <c r="D335" s="208" t="s">
        <v>142</v>
      </c>
      <c r="E335" s="209" t="s">
        <v>361</v>
      </c>
      <c r="F335" s="210" t="s">
        <v>362</v>
      </c>
      <c r="G335" s="211" t="s">
        <v>87</v>
      </c>
      <c r="H335" s="212">
        <v>43.668999999999997</v>
      </c>
      <c r="I335" s="213"/>
      <c r="J335" s="214">
        <f>ROUND(I335*H335,2)</f>
        <v>0</v>
      </c>
      <c r="K335" s="210" t="s">
        <v>145</v>
      </c>
      <c r="L335" s="47"/>
      <c r="M335" s="215" t="s">
        <v>19</v>
      </c>
      <c r="N335" s="216" t="s">
        <v>42</v>
      </c>
      <c r="O335" s="87"/>
      <c r="P335" s="217">
        <f>O335*H335</f>
        <v>0</v>
      </c>
      <c r="Q335" s="217">
        <v>0.012080000000000001</v>
      </c>
      <c r="R335" s="217">
        <f>Q335*H335</f>
        <v>0.52752151999999997</v>
      </c>
      <c r="S335" s="217">
        <v>0</v>
      </c>
      <c r="T335" s="218">
        <f>S335*H335</f>
        <v>0</v>
      </c>
      <c r="U335" s="41"/>
      <c r="V335" s="41"/>
      <c r="W335" s="41"/>
      <c r="X335" s="41"/>
      <c r="Y335" s="41"/>
      <c r="Z335" s="41"/>
      <c r="AA335" s="41"/>
      <c r="AB335" s="41"/>
      <c r="AC335" s="41"/>
      <c r="AD335" s="41"/>
      <c r="AE335" s="41"/>
      <c r="AR335" s="219" t="s">
        <v>146</v>
      </c>
      <c r="AT335" s="219" t="s">
        <v>142</v>
      </c>
      <c r="AU335" s="219" t="s">
        <v>81</v>
      </c>
      <c r="AY335" s="20" t="s">
        <v>140</v>
      </c>
      <c r="BE335" s="220">
        <f>IF(N335="základní",J335,0)</f>
        <v>0</v>
      </c>
      <c r="BF335" s="220">
        <f>IF(N335="snížená",J335,0)</f>
        <v>0</v>
      </c>
      <c r="BG335" s="220">
        <f>IF(N335="zákl. přenesená",J335,0)</f>
        <v>0</v>
      </c>
      <c r="BH335" s="220">
        <f>IF(N335="sníž. přenesená",J335,0)</f>
        <v>0</v>
      </c>
      <c r="BI335" s="220">
        <f>IF(N335="nulová",J335,0)</f>
        <v>0</v>
      </c>
      <c r="BJ335" s="20" t="s">
        <v>79</v>
      </c>
      <c r="BK335" s="220">
        <f>ROUND(I335*H335,2)</f>
        <v>0</v>
      </c>
      <c r="BL335" s="20" t="s">
        <v>146</v>
      </c>
      <c r="BM335" s="219" t="s">
        <v>469</v>
      </c>
    </row>
    <row r="336" s="2" customFormat="1">
      <c r="A336" s="41"/>
      <c r="B336" s="42"/>
      <c r="C336" s="43"/>
      <c r="D336" s="221" t="s">
        <v>148</v>
      </c>
      <c r="E336" s="43"/>
      <c r="F336" s="222" t="s">
        <v>364</v>
      </c>
      <c r="G336" s="43"/>
      <c r="H336" s="43"/>
      <c r="I336" s="223"/>
      <c r="J336" s="43"/>
      <c r="K336" s="43"/>
      <c r="L336" s="47"/>
      <c r="M336" s="224"/>
      <c r="N336" s="225"/>
      <c r="O336" s="87"/>
      <c r="P336" s="87"/>
      <c r="Q336" s="87"/>
      <c r="R336" s="87"/>
      <c r="S336" s="87"/>
      <c r="T336" s="88"/>
      <c r="U336" s="41"/>
      <c r="V336" s="41"/>
      <c r="W336" s="41"/>
      <c r="X336" s="41"/>
      <c r="Y336" s="41"/>
      <c r="Z336" s="41"/>
      <c r="AA336" s="41"/>
      <c r="AB336" s="41"/>
      <c r="AC336" s="41"/>
      <c r="AD336" s="41"/>
      <c r="AE336" s="41"/>
      <c r="AT336" s="20" t="s">
        <v>148</v>
      </c>
      <c r="AU336" s="20" t="s">
        <v>81</v>
      </c>
    </row>
    <row r="337" s="2" customFormat="1">
      <c r="A337" s="41"/>
      <c r="B337" s="42"/>
      <c r="C337" s="43"/>
      <c r="D337" s="228" t="s">
        <v>159</v>
      </c>
      <c r="E337" s="43"/>
      <c r="F337" s="259" t="s">
        <v>365</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159</v>
      </c>
      <c r="AU337" s="20" t="s">
        <v>81</v>
      </c>
    </row>
    <row r="338" s="13" customFormat="1">
      <c r="A338" s="13"/>
      <c r="B338" s="226"/>
      <c r="C338" s="227"/>
      <c r="D338" s="228" t="s">
        <v>150</v>
      </c>
      <c r="E338" s="229" t="s">
        <v>19</v>
      </c>
      <c r="F338" s="230" t="s">
        <v>470</v>
      </c>
      <c r="G338" s="227"/>
      <c r="H338" s="229" t="s">
        <v>19</v>
      </c>
      <c r="I338" s="231"/>
      <c r="J338" s="227"/>
      <c r="K338" s="227"/>
      <c r="L338" s="232"/>
      <c r="M338" s="233"/>
      <c r="N338" s="234"/>
      <c r="O338" s="234"/>
      <c r="P338" s="234"/>
      <c r="Q338" s="234"/>
      <c r="R338" s="234"/>
      <c r="S338" s="234"/>
      <c r="T338" s="235"/>
      <c r="U338" s="13"/>
      <c r="V338" s="13"/>
      <c r="W338" s="13"/>
      <c r="X338" s="13"/>
      <c r="Y338" s="13"/>
      <c r="Z338" s="13"/>
      <c r="AA338" s="13"/>
      <c r="AB338" s="13"/>
      <c r="AC338" s="13"/>
      <c r="AD338" s="13"/>
      <c r="AE338" s="13"/>
      <c r="AT338" s="236" t="s">
        <v>150</v>
      </c>
      <c r="AU338" s="236" t="s">
        <v>81</v>
      </c>
      <c r="AV338" s="13" t="s">
        <v>79</v>
      </c>
      <c r="AW338" s="13" t="s">
        <v>32</v>
      </c>
      <c r="AX338" s="13" t="s">
        <v>71</v>
      </c>
      <c r="AY338" s="236" t="s">
        <v>140</v>
      </c>
    </row>
    <row r="339" s="13" customFormat="1">
      <c r="A339" s="13"/>
      <c r="B339" s="226"/>
      <c r="C339" s="227"/>
      <c r="D339" s="228" t="s">
        <v>150</v>
      </c>
      <c r="E339" s="229" t="s">
        <v>19</v>
      </c>
      <c r="F339" s="230" t="s">
        <v>471</v>
      </c>
      <c r="G339" s="227"/>
      <c r="H339" s="229" t="s">
        <v>19</v>
      </c>
      <c r="I339" s="231"/>
      <c r="J339" s="227"/>
      <c r="K339" s="227"/>
      <c r="L339" s="232"/>
      <c r="M339" s="233"/>
      <c r="N339" s="234"/>
      <c r="O339" s="234"/>
      <c r="P339" s="234"/>
      <c r="Q339" s="234"/>
      <c r="R339" s="234"/>
      <c r="S339" s="234"/>
      <c r="T339" s="235"/>
      <c r="U339" s="13"/>
      <c r="V339" s="13"/>
      <c r="W339" s="13"/>
      <c r="X339" s="13"/>
      <c r="Y339" s="13"/>
      <c r="Z339" s="13"/>
      <c r="AA339" s="13"/>
      <c r="AB339" s="13"/>
      <c r="AC339" s="13"/>
      <c r="AD339" s="13"/>
      <c r="AE339" s="13"/>
      <c r="AT339" s="236" t="s">
        <v>150</v>
      </c>
      <c r="AU339" s="236" t="s">
        <v>81</v>
      </c>
      <c r="AV339" s="13" t="s">
        <v>79</v>
      </c>
      <c r="AW339" s="13" t="s">
        <v>32</v>
      </c>
      <c r="AX339" s="13" t="s">
        <v>71</v>
      </c>
      <c r="AY339" s="236" t="s">
        <v>140</v>
      </c>
    </row>
    <row r="340" s="13" customFormat="1">
      <c r="A340" s="13"/>
      <c r="B340" s="226"/>
      <c r="C340" s="227"/>
      <c r="D340" s="228" t="s">
        <v>150</v>
      </c>
      <c r="E340" s="229" t="s">
        <v>19</v>
      </c>
      <c r="F340" s="230" t="s">
        <v>472</v>
      </c>
      <c r="G340" s="227"/>
      <c r="H340" s="229" t="s">
        <v>19</v>
      </c>
      <c r="I340" s="231"/>
      <c r="J340" s="227"/>
      <c r="K340" s="227"/>
      <c r="L340" s="232"/>
      <c r="M340" s="233"/>
      <c r="N340" s="234"/>
      <c r="O340" s="234"/>
      <c r="P340" s="234"/>
      <c r="Q340" s="234"/>
      <c r="R340" s="234"/>
      <c r="S340" s="234"/>
      <c r="T340" s="235"/>
      <c r="U340" s="13"/>
      <c r="V340" s="13"/>
      <c r="W340" s="13"/>
      <c r="X340" s="13"/>
      <c r="Y340" s="13"/>
      <c r="Z340" s="13"/>
      <c r="AA340" s="13"/>
      <c r="AB340" s="13"/>
      <c r="AC340" s="13"/>
      <c r="AD340" s="13"/>
      <c r="AE340" s="13"/>
      <c r="AT340" s="236" t="s">
        <v>150</v>
      </c>
      <c r="AU340" s="236" t="s">
        <v>81</v>
      </c>
      <c r="AV340" s="13" t="s">
        <v>79</v>
      </c>
      <c r="AW340" s="13" t="s">
        <v>32</v>
      </c>
      <c r="AX340" s="13" t="s">
        <v>71</v>
      </c>
      <c r="AY340" s="236" t="s">
        <v>140</v>
      </c>
    </row>
    <row r="341" s="14" customFormat="1">
      <c r="A341" s="14"/>
      <c r="B341" s="237"/>
      <c r="C341" s="238"/>
      <c r="D341" s="228" t="s">
        <v>150</v>
      </c>
      <c r="E341" s="239" t="s">
        <v>19</v>
      </c>
      <c r="F341" s="240" t="s">
        <v>473</v>
      </c>
      <c r="G341" s="238"/>
      <c r="H341" s="241">
        <v>49.060000000000002</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150</v>
      </c>
      <c r="AU341" s="247" t="s">
        <v>81</v>
      </c>
      <c r="AV341" s="14" t="s">
        <v>81</v>
      </c>
      <c r="AW341" s="14" t="s">
        <v>32</v>
      </c>
      <c r="AX341" s="14" t="s">
        <v>71</v>
      </c>
      <c r="AY341" s="247" t="s">
        <v>140</v>
      </c>
    </row>
    <row r="342" s="14" customFormat="1">
      <c r="A342" s="14"/>
      <c r="B342" s="237"/>
      <c r="C342" s="238"/>
      <c r="D342" s="228" t="s">
        <v>150</v>
      </c>
      <c r="E342" s="239" t="s">
        <v>19</v>
      </c>
      <c r="F342" s="240" t="s">
        <v>474</v>
      </c>
      <c r="G342" s="238"/>
      <c r="H342" s="241">
        <v>0.20699999999999999</v>
      </c>
      <c r="I342" s="242"/>
      <c r="J342" s="238"/>
      <c r="K342" s="238"/>
      <c r="L342" s="243"/>
      <c r="M342" s="244"/>
      <c r="N342" s="245"/>
      <c r="O342" s="245"/>
      <c r="P342" s="245"/>
      <c r="Q342" s="245"/>
      <c r="R342" s="245"/>
      <c r="S342" s="245"/>
      <c r="T342" s="246"/>
      <c r="U342" s="14"/>
      <c r="V342" s="14"/>
      <c r="W342" s="14"/>
      <c r="X342" s="14"/>
      <c r="Y342" s="14"/>
      <c r="Z342" s="14"/>
      <c r="AA342" s="14"/>
      <c r="AB342" s="14"/>
      <c r="AC342" s="14"/>
      <c r="AD342" s="14"/>
      <c r="AE342" s="14"/>
      <c r="AT342" s="247" t="s">
        <v>150</v>
      </c>
      <c r="AU342" s="247" t="s">
        <v>81</v>
      </c>
      <c r="AV342" s="14" t="s">
        <v>81</v>
      </c>
      <c r="AW342" s="14" t="s">
        <v>32</v>
      </c>
      <c r="AX342" s="14" t="s">
        <v>71</v>
      </c>
      <c r="AY342" s="247" t="s">
        <v>140</v>
      </c>
    </row>
    <row r="343" s="14" customFormat="1">
      <c r="A343" s="14"/>
      <c r="B343" s="237"/>
      <c r="C343" s="238"/>
      <c r="D343" s="228" t="s">
        <v>150</v>
      </c>
      <c r="E343" s="239" t="s">
        <v>19</v>
      </c>
      <c r="F343" s="240" t="s">
        <v>475</v>
      </c>
      <c r="G343" s="238"/>
      <c r="H343" s="241">
        <v>-3.5470000000000002</v>
      </c>
      <c r="I343" s="242"/>
      <c r="J343" s="238"/>
      <c r="K343" s="238"/>
      <c r="L343" s="243"/>
      <c r="M343" s="244"/>
      <c r="N343" s="245"/>
      <c r="O343" s="245"/>
      <c r="P343" s="245"/>
      <c r="Q343" s="245"/>
      <c r="R343" s="245"/>
      <c r="S343" s="245"/>
      <c r="T343" s="246"/>
      <c r="U343" s="14"/>
      <c r="V343" s="14"/>
      <c r="W343" s="14"/>
      <c r="X343" s="14"/>
      <c r="Y343" s="14"/>
      <c r="Z343" s="14"/>
      <c r="AA343" s="14"/>
      <c r="AB343" s="14"/>
      <c r="AC343" s="14"/>
      <c r="AD343" s="14"/>
      <c r="AE343" s="14"/>
      <c r="AT343" s="247" t="s">
        <v>150</v>
      </c>
      <c r="AU343" s="247" t="s">
        <v>81</v>
      </c>
      <c r="AV343" s="14" t="s">
        <v>81</v>
      </c>
      <c r="AW343" s="14" t="s">
        <v>32</v>
      </c>
      <c r="AX343" s="14" t="s">
        <v>71</v>
      </c>
      <c r="AY343" s="247" t="s">
        <v>140</v>
      </c>
    </row>
    <row r="344" s="14" customFormat="1">
      <c r="A344" s="14"/>
      <c r="B344" s="237"/>
      <c r="C344" s="238"/>
      <c r="D344" s="228" t="s">
        <v>150</v>
      </c>
      <c r="E344" s="239" t="s">
        <v>19</v>
      </c>
      <c r="F344" s="240" t="s">
        <v>476</v>
      </c>
      <c r="G344" s="238"/>
      <c r="H344" s="241">
        <v>-3.4710000000000001</v>
      </c>
      <c r="I344" s="242"/>
      <c r="J344" s="238"/>
      <c r="K344" s="238"/>
      <c r="L344" s="243"/>
      <c r="M344" s="244"/>
      <c r="N344" s="245"/>
      <c r="O344" s="245"/>
      <c r="P344" s="245"/>
      <c r="Q344" s="245"/>
      <c r="R344" s="245"/>
      <c r="S344" s="245"/>
      <c r="T344" s="246"/>
      <c r="U344" s="14"/>
      <c r="V344" s="14"/>
      <c r="W344" s="14"/>
      <c r="X344" s="14"/>
      <c r="Y344" s="14"/>
      <c r="Z344" s="14"/>
      <c r="AA344" s="14"/>
      <c r="AB344" s="14"/>
      <c r="AC344" s="14"/>
      <c r="AD344" s="14"/>
      <c r="AE344" s="14"/>
      <c r="AT344" s="247" t="s">
        <v>150</v>
      </c>
      <c r="AU344" s="247" t="s">
        <v>81</v>
      </c>
      <c r="AV344" s="14" t="s">
        <v>81</v>
      </c>
      <c r="AW344" s="14" t="s">
        <v>32</v>
      </c>
      <c r="AX344" s="14" t="s">
        <v>71</v>
      </c>
      <c r="AY344" s="247" t="s">
        <v>140</v>
      </c>
    </row>
    <row r="345" s="14" customFormat="1">
      <c r="A345" s="14"/>
      <c r="B345" s="237"/>
      <c r="C345" s="238"/>
      <c r="D345" s="228" t="s">
        <v>150</v>
      </c>
      <c r="E345" s="239" t="s">
        <v>19</v>
      </c>
      <c r="F345" s="240" t="s">
        <v>477</v>
      </c>
      <c r="G345" s="238"/>
      <c r="H345" s="241">
        <v>0.92000000000000004</v>
      </c>
      <c r="I345" s="242"/>
      <c r="J345" s="238"/>
      <c r="K345" s="238"/>
      <c r="L345" s="243"/>
      <c r="M345" s="244"/>
      <c r="N345" s="245"/>
      <c r="O345" s="245"/>
      <c r="P345" s="245"/>
      <c r="Q345" s="245"/>
      <c r="R345" s="245"/>
      <c r="S345" s="245"/>
      <c r="T345" s="246"/>
      <c r="U345" s="14"/>
      <c r="V345" s="14"/>
      <c r="W345" s="14"/>
      <c r="X345" s="14"/>
      <c r="Y345" s="14"/>
      <c r="Z345" s="14"/>
      <c r="AA345" s="14"/>
      <c r="AB345" s="14"/>
      <c r="AC345" s="14"/>
      <c r="AD345" s="14"/>
      <c r="AE345" s="14"/>
      <c r="AT345" s="247" t="s">
        <v>150</v>
      </c>
      <c r="AU345" s="247" t="s">
        <v>81</v>
      </c>
      <c r="AV345" s="14" t="s">
        <v>81</v>
      </c>
      <c r="AW345" s="14" t="s">
        <v>32</v>
      </c>
      <c r="AX345" s="14" t="s">
        <v>71</v>
      </c>
      <c r="AY345" s="247" t="s">
        <v>140</v>
      </c>
    </row>
    <row r="346" s="14" customFormat="1">
      <c r="A346" s="14"/>
      <c r="B346" s="237"/>
      <c r="C346" s="238"/>
      <c r="D346" s="228" t="s">
        <v>150</v>
      </c>
      <c r="E346" s="239" t="s">
        <v>19</v>
      </c>
      <c r="F346" s="240" t="s">
        <v>478</v>
      </c>
      <c r="G346" s="238"/>
      <c r="H346" s="241">
        <v>0.5</v>
      </c>
      <c r="I346" s="242"/>
      <c r="J346" s="238"/>
      <c r="K346" s="238"/>
      <c r="L346" s="243"/>
      <c r="M346" s="244"/>
      <c r="N346" s="245"/>
      <c r="O346" s="245"/>
      <c r="P346" s="245"/>
      <c r="Q346" s="245"/>
      <c r="R346" s="245"/>
      <c r="S346" s="245"/>
      <c r="T346" s="246"/>
      <c r="U346" s="14"/>
      <c r="V346" s="14"/>
      <c r="W346" s="14"/>
      <c r="X346" s="14"/>
      <c r="Y346" s="14"/>
      <c r="Z346" s="14"/>
      <c r="AA346" s="14"/>
      <c r="AB346" s="14"/>
      <c r="AC346" s="14"/>
      <c r="AD346" s="14"/>
      <c r="AE346" s="14"/>
      <c r="AT346" s="247" t="s">
        <v>150</v>
      </c>
      <c r="AU346" s="247" t="s">
        <v>81</v>
      </c>
      <c r="AV346" s="14" t="s">
        <v>81</v>
      </c>
      <c r="AW346" s="14" t="s">
        <v>32</v>
      </c>
      <c r="AX346" s="14" t="s">
        <v>71</v>
      </c>
      <c r="AY346" s="247" t="s">
        <v>140</v>
      </c>
    </row>
    <row r="347" s="16" customFormat="1">
      <c r="A347" s="16"/>
      <c r="B347" s="270"/>
      <c r="C347" s="271"/>
      <c r="D347" s="228" t="s">
        <v>150</v>
      </c>
      <c r="E347" s="272" t="s">
        <v>85</v>
      </c>
      <c r="F347" s="273" t="s">
        <v>330</v>
      </c>
      <c r="G347" s="271"/>
      <c r="H347" s="274">
        <v>43.668999999999997</v>
      </c>
      <c r="I347" s="275"/>
      <c r="J347" s="271"/>
      <c r="K347" s="271"/>
      <c r="L347" s="276"/>
      <c r="M347" s="277"/>
      <c r="N347" s="278"/>
      <c r="O347" s="278"/>
      <c r="P347" s="278"/>
      <c r="Q347" s="278"/>
      <c r="R347" s="278"/>
      <c r="S347" s="278"/>
      <c r="T347" s="279"/>
      <c r="U347" s="16"/>
      <c r="V347" s="16"/>
      <c r="W347" s="16"/>
      <c r="X347" s="16"/>
      <c r="Y347" s="16"/>
      <c r="Z347" s="16"/>
      <c r="AA347" s="16"/>
      <c r="AB347" s="16"/>
      <c r="AC347" s="16"/>
      <c r="AD347" s="16"/>
      <c r="AE347" s="16"/>
      <c r="AT347" s="280" t="s">
        <v>150</v>
      </c>
      <c r="AU347" s="280" t="s">
        <v>81</v>
      </c>
      <c r="AV347" s="16" t="s">
        <v>161</v>
      </c>
      <c r="AW347" s="16" t="s">
        <v>32</v>
      </c>
      <c r="AX347" s="16" t="s">
        <v>71</v>
      </c>
      <c r="AY347" s="280" t="s">
        <v>140</v>
      </c>
    </row>
    <row r="348" s="15" customFormat="1">
      <c r="A348" s="15"/>
      <c r="B348" s="248"/>
      <c r="C348" s="249"/>
      <c r="D348" s="228" t="s">
        <v>150</v>
      </c>
      <c r="E348" s="250" t="s">
        <v>19</v>
      </c>
      <c r="F348" s="251" t="s">
        <v>154</v>
      </c>
      <c r="G348" s="249"/>
      <c r="H348" s="252">
        <v>43.668999999999997</v>
      </c>
      <c r="I348" s="253"/>
      <c r="J348" s="249"/>
      <c r="K348" s="249"/>
      <c r="L348" s="254"/>
      <c r="M348" s="255"/>
      <c r="N348" s="256"/>
      <c r="O348" s="256"/>
      <c r="P348" s="256"/>
      <c r="Q348" s="256"/>
      <c r="R348" s="256"/>
      <c r="S348" s="256"/>
      <c r="T348" s="257"/>
      <c r="U348" s="15"/>
      <c r="V348" s="15"/>
      <c r="W348" s="15"/>
      <c r="X348" s="15"/>
      <c r="Y348" s="15"/>
      <c r="Z348" s="15"/>
      <c r="AA348" s="15"/>
      <c r="AB348" s="15"/>
      <c r="AC348" s="15"/>
      <c r="AD348" s="15"/>
      <c r="AE348" s="15"/>
      <c r="AT348" s="258" t="s">
        <v>150</v>
      </c>
      <c r="AU348" s="258" t="s">
        <v>81</v>
      </c>
      <c r="AV348" s="15" t="s">
        <v>146</v>
      </c>
      <c r="AW348" s="15" t="s">
        <v>32</v>
      </c>
      <c r="AX348" s="15" t="s">
        <v>79</v>
      </c>
      <c r="AY348" s="258" t="s">
        <v>140</v>
      </c>
    </row>
    <row r="349" s="2" customFormat="1" ht="55.5" customHeight="1">
      <c r="A349" s="41"/>
      <c r="B349" s="42"/>
      <c r="C349" s="208" t="s">
        <v>479</v>
      </c>
      <c r="D349" s="208" t="s">
        <v>142</v>
      </c>
      <c r="E349" s="209" t="s">
        <v>377</v>
      </c>
      <c r="F349" s="210" t="s">
        <v>378</v>
      </c>
      <c r="G349" s="211" t="s">
        <v>87</v>
      </c>
      <c r="H349" s="212">
        <v>43.668999999999997</v>
      </c>
      <c r="I349" s="213"/>
      <c r="J349" s="214">
        <f>ROUND(I349*H349,2)</f>
        <v>0</v>
      </c>
      <c r="K349" s="210" t="s">
        <v>145</v>
      </c>
      <c r="L349" s="47"/>
      <c r="M349" s="215" t="s">
        <v>19</v>
      </c>
      <c r="N349" s="216" t="s">
        <v>42</v>
      </c>
      <c r="O349" s="87"/>
      <c r="P349" s="217">
        <f>O349*H349</f>
        <v>0</v>
      </c>
      <c r="Q349" s="217">
        <v>0.0060400000000000002</v>
      </c>
      <c r="R349" s="217">
        <f>Q349*H349</f>
        <v>0.26376075999999998</v>
      </c>
      <c r="S349" s="217">
        <v>0</v>
      </c>
      <c r="T349" s="218">
        <f>S349*H349</f>
        <v>0</v>
      </c>
      <c r="U349" s="41"/>
      <c r="V349" s="41"/>
      <c r="W349" s="41"/>
      <c r="X349" s="41"/>
      <c r="Y349" s="41"/>
      <c r="Z349" s="41"/>
      <c r="AA349" s="41"/>
      <c r="AB349" s="41"/>
      <c r="AC349" s="41"/>
      <c r="AD349" s="41"/>
      <c r="AE349" s="41"/>
      <c r="AR349" s="219" t="s">
        <v>146</v>
      </c>
      <c r="AT349" s="219" t="s">
        <v>142</v>
      </c>
      <c r="AU349" s="219" t="s">
        <v>81</v>
      </c>
      <c r="AY349" s="20" t="s">
        <v>140</v>
      </c>
      <c r="BE349" s="220">
        <f>IF(N349="základní",J349,0)</f>
        <v>0</v>
      </c>
      <c r="BF349" s="220">
        <f>IF(N349="snížená",J349,0)</f>
        <v>0</v>
      </c>
      <c r="BG349" s="220">
        <f>IF(N349="zákl. přenesená",J349,0)</f>
        <v>0</v>
      </c>
      <c r="BH349" s="220">
        <f>IF(N349="sníž. přenesená",J349,0)</f>
        <v>0</v>
      </c>
      <c r="BI349" s="220">
        <f>IF(N349="nulová",J349,0)</f>
        <v>0</v>
      </c>
      <c r="BJ349" s="20" t="s">
        <v>79</v>
      </c>
      <c r="BK349" s="220">
        <f>ROUND(I349*H349,2)</f>
        <v>0</v>
      </c>
      <c r="BL349" s="20" t="s">
        <v>146</v>
      </c>
      <c r="BM349" s="219" t="s">
        <v>480</v>
      </c>
    </row>
    <row r="350" s="2" customFormat="1">
      <c r="A350" s="41"/>
      <c r="B350" s="42"/>
      <c r="C350" s="43"/>
      <c r="D350" s="221" t="s">
        <v>148</v>
      </c>
      <c r="E350" s="43"/>
      <c r="F350" s="222" t="s">
        <v>380</v>
      </c>
      <c r="G350" s="43"/>
      <c r="H350" s="43"/>
      <c r="I350" s="223"/>
      <c r="J350" s="43"/>
      <c r="K350" s="43"/>
      <c r="L350" s="47"/>
      <c r="M350" s="224"/>
      <c r="N350" s="225"/>
      <c r="O350" s="87"/>
      <c r="P350" s="87"/>
      <c r="Q350" s="87"/>
      <c r="R350" s="87"/>
      <c r="S350" s="87"/>
      <c r="T350" s="88"/>
      <c r="U350" s="41"/>
      <c r="V350" s="41"/>
      <c r="W350" s="41"/>
      <c r="X350" s="41"/>
      <c r="Y350" s="41"/>
      <c r="Z350" s="41"/>
      <c r="AA350" s="41"/>
      <c r="AB350" s="41"/>
      <c r="AC350" s="41"/>
      <c r="AD350" s="41"/>
      <c r="AE350" s="41"/>
      <c r="AT350" s="20" t="s">
        <v>148</v>
      </c>
      <c r="AU350" s="20" t="s">
        <v>81</v>
      </c>
    </row>
    <row r="351" s="2" customFormat="1" ht="24.15" customHeight="1">
      <c r="A351" s="41"/>
      <c r="B351" s="42"/>
      <c r="C351" s="208" t="s">
        <v>481</v>
      </c>
      <c r="D351" s="208" t="s">
        <v>142</v>
      </c>
      <c r="E351" s="209" t="s">
        <v>382</v>
      </c>
      <c r="F351" s="210" t="s">
        <v>383</v>
      </c>
      <c r="G351" s="211" t="s">
        <v>87</v>
      </c>
      <c r="H351" s="212">
        <v>43.668999999999997</v>
      </c>
      <c r="I351" s="213"/>
      <c r="J351" s="214">
        <f>ROUND(I351*H351,2)</f>
        <v>0</v>
      </c>
      <c r="K351" s="210" t="s">
        <v>145</v>
      </c>
      <c r="L351" s="47"/>
      <c r="M351" s="215" t="s">
        <v>19</v>
      </c>
      <c r="N351" s="216" t="s">
        <v>42</v>
      </c>
      <c r="O351" s="87"/>
      <c r="P351" s="217">
        <f>O351*H351</f>
        <v>0</v>
      </c>
      <c r="Q351" s="217">
        <v>0.016199999999999999</v>
      </c>
      <c r="R351" s="217">
        <f>Q351*H351</f>
        <v>0.70743779999999989</v>
      </c>
      <c r="S351" s="217">
        <v>0</v>
      </c>
      <c r="T351" s="218">
        <f>S351*H351</f>
        <v>0</v>
      </c>
      <c r="U351" s="41"/>
      <c r="V351" s="41"/>
      <c r="W351" s="41"/>
      <c r="X351" s="41"/>
      <c r="Y351" s="41"/>
      <c r="Z351" s="41"/>
      <c r="AA351" s="41"/>
      <c r="AB351" s="41"/>
      <c r="AC351" s="41"/>
      <c r="AD351" s="41"/>
      <c r="AE351" s="41"/>
      <c r="AR351" s="219" t="s">
        <v>146</v>
      </c>
      <c r="AT351" s="219" t="s">
        <v>142</v>
      </c>
      <c r="AU351" s="219" t="s">
        <v>81</v>
      </c>
      <c r="AY351" s="20" t="s">
        <v>140</v>
      </c>
      <c r="BE351" s="220">
        <f>IF(N351="základní",J351,0)</f>
        <v>0</v>
      </c>
      <c r="BF351" s="220">
        <f>IF(N351="snížená",J351,0)</f>
        <v>0</v>
      </c>
      <c r="BG351" s="220">
        <f>IF(N351="zákl. přenesená",J351,0)</f>
        <v>0</v>
      </c>
      <c r="BH351" s="220">
        <f>IF(N351="sníž. přenesená",J351,0)</f>
        <v>0</v>
      </c>
      <c r="BI351" s="220">
        <f>IF(N351="nulová",J351,0)</f>
        <v>0</v>
      </c>
      <c r="BJ351" s="20" t="s">
        <v>79</v>
      </c>
      <c r="BK351" s="220">
        <f>ROUND(I351*H351,2)</f>
        <v>0</v>
      </c>
      <c r="BL351" s="20" t="s">
        <v>146</v>
      </c>
      <c r="BM351" s="219" t="s">
        <v>482</v>
      </c>
    </row>
    <row r="352" s="2" customFormat="1">
      <c r="A352" s="41"/>
      <c r="B352" s="42"/>
      <c r="C352" s="43"/>
      <c r="D352" s="221" t="s">
        <v>148</v>
      </c>
      <c r="E352" s="43"/>
      <c r="F352" s="222" t="s">
        <v>385</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148</v>
      </c>
      <c r="AU352" s="20" t="s">
        <v>81</v>
      </c>
    </row>
    <row r="353" s="2" customFormat="1" ht="44.25" customHeight="1">
      <c r="A353" s="41"/>
      <c r="B353" s="42"/>
      <c r="C353" s="208" t="s">
        <v>483</v>
      </c>
      <c r="D353" s="208" t="s">
        <v>142</v>
      </c>
      <c r="E353" s="209" t="s">
        <v>387</v>
      </c>
      <c r="F353" s="210" t="s">
        <v>388</v>
      </c>
      <c r="G353" s="211" t="s">
        <v>87</v>
      </c>
      <c r="H353" s="212">
        <v>43.668999999999997</v>
      </c>
      <c r="I353" s="213"/>
      <c r="J353" s="214">
        <f>ROUND(I353*H353,2)</f>
        <v>0</v>
      </c>
      <c r="K353" s="210" t="s">
        <v>145</v>
      </c>
      <c r="L353" s="47"/>
      <c r="M353" s="215" t="s">
        <v>19</v>
      </c>
      <c r="N353" s="216" t="s">
        <v>42</v>
      </c>
      <c r="O353" s="87"/>
      <c r="P353" s="217">
        <f>O353*H353</f>
        <v>0</v>
      </c>
      <c r="Q353" s="217">
        <v>0.0054000000000000003</v>
      </c>
      <c r="R353" s="217">
        <f>Q353*H353</f>
        <v>0.23581259999999998</v>
      </c>
      <c r="S353" s="217">
        <v>0</v>
      </c>
      <c r="T353" s="218">
        <f>S353*H353</f>
        <v>0</v>
      </c>
      <c r="U353" s="41"/>
      <c r="V353" s="41"/>
      <c r="W353" s="41"/>
      <c r="X353" s="41"/>
      <c r="Y353" s="41"/>
      <c r="Z353" s="41"/>
      <c r="AA353" s="41"/>
      <c r="AB353" s="41"/>
      <c r="AC353" s="41"/>
      <c r="AD353" s="41"/>
      <c r="AE353" s="41"/>
      <c r="AR353" s="219" t="s">
        <v>146</v>
      </c>
      <c r="AT353" s="219" t="s">
        <v>142</v>
      </c>
      <c r="AU353" s="219" t="s">
        <v>81</v>
      </c>
      <c r="AY353" s="20" t="s">
        <v>140</v>
      </c>
      <c r="BE353" s="220">
        <f>IF(N353="základní",J353,0)</f>
        <v>0</v>
      </c>
      <c r="BF353" s="220">
        <f>IF(N353="snížená",J353,0)</f>
        <v>0</v>
      </c>
      <c r="BG353" s="220">
        <f>IF(N353="zákl. přenesená",J353,0)</f>
        <v>0</v>
      </c>
      <c r="BH353" s="220">
        <f>IF(N353="sníž. přenesená",J353,0)</f>
        <v>0</v>
      </c>
      <c r="BI353" s="220">
        <f>IF(N353="nulová",J353,0)</f>
        <v>0</v>
      </c>
      <c r="BJ353" s="20" t="s">
        <v>79</v>
      </c>
      <c r="BK353" s="220">
        <f>ROUND(I353*H353,2)</f>
        <v>0</v>
      </c>
      <c r="BL353" s="20" t="s">
        <v>146</v>
      </c>
      <c r="BM353" s="219" t="s">
        <v>484</v>
      </c>
    </row>
    <row r="354" s="2" customFormat="1">
      <c r="A354" s="41"/>
      <c r="B354" s="42"/>
      <c r="C354" s="43"/>
      <c r="D354" s="221" t="s">
        <v>148</v>
      </c>
      <c r="E354" s="43"/>
      <c r="F354" s="222" t="s">
        <v>390</v>
      </c>
      <c r="G354" s="43"/>
      <c r="H354" s="43"/>
      <c r="I354" s="223"/>
      <c r="J354" s="43"/>
      <c r="K354" s="43"/>
      <c r="L354" s="47"/>
      <c r="M354" s="224"/>
      <c r="N354" s="225"/>
      <c r="O354" s="87"/>
      <c r="P354" s="87"/>
      <c r="Q354" s="87"/>
      <c r="R354" s="87"/>
      <c r="S354" s="87"/>
      <c r="T354" s="88"/>
      <c r="U354" s="41"/>
      <c r="V354" s="41"/>
      <c r="W354" s="41"/>
      <c r="X354" s="41"/>
      <c r="Y354" s="41"/>
      <c r="Z354" s="41"/>
      <c r="AA354" s="41"/>
      <c r="AB354" s="41"/>
      <c r="AC354" s="41"/>
      <c r="AD354" s="41"/>
      <c r="AE354" s="41"/>
      <c r="AT354" s="20" t="s">
        <v>148</v>
      </c>
      <c r="AU354" s="20" t="s">
        <v>81</v>
      </c>
    </row>
    <row r="355" s="2" customFormat="1" ht="33" customHeight="1">
      <c r="A355" s="41"/>
      <c r="B355" s="42"/>
      <c r="C355" s="208" t="s">
        <v>485</v>
      </c>
      <c r="D355" s="208" t="s">
        <v>142</v>
      </c>
      <c r="E355" s="209" t="s">
        <v>297</v>
      </c>
      <c r="F355" s="210" t="s">
        <v>298</v>
      </c>
      <c r="G355" s="211" t="s">
        <v>87</v>
      </c>
      <c r="H355" s="212">
        <v>169.66499999999999</v>
      </c>
      <c r="I355" s="213"/>
      <c r="J355" s="214">
        <f>ROUND(I355*H355,2)</f>
        <v>0</v>
      </c>
      <c r="K355" s="210" t="s">
        <v>145</v>
      </c>
      <c r="L355" s="47"/>
      <c r="M355" s="215" t="s">
        <v>19</v>
      </c>
      <c r="N355" s="216" t="s">
        <v>42</v>
      </c>
      <c r="O355" s="87"/>
      <c r="P355" s="217">
        <f>O355*H355</f>
        <v>0</v>
      </c>
      <c r="Q355" s="217">
        <v>0.0064999999999999997</v>
      </c>
      <c r="R355" s="217">
        <f>Q355*H355</f>
        <v>1.1028224999999998</v>
      </c>
      <c r="S355" s="217">
        <v>0</v>
      </c>
      <c r="T355" s="218">
        <f>S355*H355</f>
        <v>0</v>
      </c>
      <c r="U355" s="41"/>
      <c r="V355" s="41"/>
      <c r="W355" s="41"/>
      <c r="X355" s="41"/>
      <c r="Y355" s="41"/>
      <c r="Z355" s="41"/>
      <c r="AA355" s="41"/>
      <c r="AB355" s="41"/>
      <c r="AC355" s="41"/>
      <c r="AD355" s="41"/>
      <c r="AE355" s="41"/>
      <c r="AR355" s="219" t="s">
        <v>146</v>
      </c>
      <c r="AT355" s="219" t="s">
        <v>142</v>
      </c>
      <c r="AU355" s="219" t="s">
        <v>81</v>
      </c>
      <c r="AY355" s="20" t="s">
        <v>140</v>
      </c>
      <c r="BE355" s="220">
        <f>IF(N355="základní",J355,0)</f>
        <v>0</v>
      </c>
      <c r="BF355" s="220">
        <f>IF(N355="snížená",J355,0)</f>
        <v>0</v>
      </c>
      <c r="BG355" s="220">
        <f>IF(N355="zákl. přenesená",J355,0)</f>
        <v>0</v>
      </c>
      <c r="BH355" s="220">
        <f>IF(N355="sníž. přenesená",J355,0)</f>
        <v>0</v>
      </c>
      <c r="BI355" s="220">
        <f>IF(N355="nulová",J355,0)</f>
        <v>0</v>
      </c>
      <c r="BJ355" s="20" t="s">
        <v>79</v>
      </c>
      <c r="BK355" s="220">
        <f>ROUND(I355*H355,2)</f>
        <v>0</v>
      </c>
      <c r="BL355" s="20" t="s">
        <v>146</v>
      </c>
      <c r="BM355" s="219" t="s">
        <v>486</v>
      </c>
    </row>
    <row r="356" s="2" customFormat="1">
      <c r="A356" s="41"/>
      <c r="B356" s="42"/>
      <c r="C356" s="43"/>
      <c r="D356" s="221" t="s">
        <v>148</v>
      </c>
      <c r="E356" s="43"/>
      <c r="F356" s="222" t="s">
        <v>300</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148</v>
      </c>
      <c r="AU356" s="20" t="s">
        <v>81</v>
      </c>
    </row>
    <row r="357" s="2" customFormat="1" ht="33" customHeight="1">
      <c r="A357" s="41"/>
      <c r="B357" s="42"/>
      <c r="C357" s="208" t="s">
        <v>487</v>
      </c>
      <c r="D357" s="208" t="s">
        <v>142</v>
      </c>
      <c r="E357" s="209" t="s">
        <v>302</v>
      </c>
      <c r="F357" s="210" t="s">
        <v>303</v>
      </c>
      <c r="G357" s="211" t="s">
        <v>87</v>
      </c>
      <c r="H357" s="212">
        <v>339.32999999999998</v>
      </c>
      <c r="I357" s="213"/>
      <c r="J357" s="214">
        <f>ROUND(I357*H357,2)</f>
        <v>0</v>
      </c>
      <c r="K357" s="210" t="s">
        <v>145</v>
      </c>
      <c r="L357" s="47"/>
      <c r="M357" s="215" t="s">
        <v>19</v>
      </c>
      <c r="N357" s="216" t="s">
        <v>42</v>
      </c>
      <c r="O357" s="87"/>
      <c r="P357" s="217">
        <f>O357*H357</f>
        <v>0</v>
      </c>
      <c r="Q357" s="217">
        <v>0.021000000000000001</v>
      </c>
      <c r="R357" s="217">
        <f>Q357*H357</f>
        <v>7.1259300000000003</v>
      </c>
      <c r="S357" s="217">
        <v>0</v>
      </c>
      <c r="T357" s="218">
        <f>S357*H357</f>
        <v>0</v>
      </c>
      <c r="U357" s="41"/>
      <c r="V357" s="41"/>
      <c r="W357" s="41"/>
      <c r="X357" s="41"/>
      <c r="Y357" s="41"/>
      <c r="Z357" s="41"/>
      <c r="AA357" s="41"/>
      <c r="AB357" s="41"/>
      <c r="AC357" s="41"/>
      <c r="AD357" s="41"/>
      <c r="AE357" s="41"/>
      <c r="AR357" s="219" t="s">
        <v>146</v>
      </c>
      <c r="AT357" s="219" t="s">
        <v>142</v>
      </c>
      <c r="AU357" s="219" t="s">
        <v>81</v>
      </c>
      <c r="AY357" s="20" t="s">
        <v>140</v>
      </c>
      <c r="BE357" s="220">
        <f>IF(N357="základní",J357,0)</f>
        <v>0</v>
      </c>
      <c r="BF357" s="220">
        <f>IF(N357="snížená",J357,0)</f>
        <v>0</v>
      </c>
      <c r="BG357" s="220">
        <f>IF(N357="zákl. přenesená",J357,0)</f>
        <v>0</v>
      </c>
      <c r="BH357" s="220">
        <f>IF(N357="sníž. přenesená",J357,0)</f>
        <v>0</v>
      </c>
      <c r="BI357" s="220">
        <f>IF(N357="nulová",J357,0)</f>
        <v>0</v>
      </c>
      <c r="BJ357" s="20" t="s">
        <v>79</v>
      </c>
      <c r="BK357" s="220">
        <f>ROUND(I357*H357,2)</f>
        <v>0</v>
      </c>
      <c r="BL357" s="20" t="s">
        <v>146</v>
      </c>
      <c r="BM357" s="219" t="s">
        <v>488</v>
      </c>
    </row>
    <row r="358" s="2" customFormat="1">
      <c r="A358" s="41"/>
      <c r="B358" s="42"/>
      <c r="C358" s="43"/>
      <c r="D358" s="221" t="s">
        <v>148</v>
      </c>
      <c r="E358" s="43"/>
      <c r="F358" s="222" t="s">
        <v>305</v>
      </c>
      <c r="G358" s="43"/>
      <c r="H358" s="43"/>
      <c r="I358" s="223"/>
      <c r="J358" s="43"/>
      <c r="K358" s="43"/>
      <c r="L358" s="47"/>
      <c r="M358" s="224"/>
      <c r="N358" s="225"/>
      <c r="O358" s="87"/>
      <c r="P358" s="87"/>
      <c r="Q358" s="87"/>
      <c r="R358" s="87"/>
      <c r="S358" s="87"/>
      <c r="T358" s="88"/>
      <c r="U358" s="41"/>
      <c r="V358" s="41"/>
      <c r="W358" s="41"/>
      <c r="X358" s="41"/>
      <c r="Y358" s="41"/>
      <c r="Z358" s="41"/>
      <c r="AA358" s="41"/>
      <c r="AB358" s="41"/>
      <c r="AC358" s="41"/>
      <c r="AD358" s="41"/>
      <c r="AE358" s="41"/>
      <c r="AT358" s="20" t="s">
        <v>148</v>
      </c>
      <c r="AU358" s="20" t="s">
        <v>81</v>
      </c>
    </row>
    <row r="359" s="13" customFormat="1">
      <c r="A359" s="13"/>
      <c r="B359" s="226"/>
      <c r="C359" s="227"/>
      <c r="D359" s="228" t="s">
        <v>150</v>
      </c>
      <c r="E359" s="229" t="s">
        <v>19</v>
      </c>
      <c r="F359" s="230" t="s">
        <v>489</v>
      </c>
      <c r="G359" s="227"/>
      <c r="H359" s="229" t="s">
        <v>19</v>
      </c>
      <c r="I359" s="231"/>
      <c r="J359" s="227"/>
      <c r="K359" s="227"/>
      <c r="L359" s="232"/>
      <c r="M359" s="233"/>
      <c r="N359" s="234"/>
      <c r="O359" s="234"/>
      <c r="P359" s="234"/>
      <c r="Q359" s="234"/>
      <c r="R359" s="234"/>
      <c r="S359" s="234"/>
      <c r="T359" s="235"/>
      <c r="U359" s="13"/>
      <c r="V359" s="13"/>
      <c r="W359" s="13"/>
      <c r="X359" s="13"/>
      <c r="Y359" s="13"/>
      <c r="Z359" s="13"/>
      <c r="AA359" s="13"/>
      <c r="AB359" s="13"/>
      <c r="AC359" s="13"/>
      <c r="AD359" s="13"/>
      <c r="AE359" s="13"/>
      <c r="AT359" s="236" t="s">
        <v>150</v>
      </c>
      <c r="AU359" s="236" t="s">
        <v>81</v>
      </c>
      <c r="AV359" s="13" t="s">
        <v>79</v>
      </c>
      <c r="AW359" s="13" t="s">
        <v>32</v>
      </c>
      <c r="AX359" s="13" t="s">
        <v>71</v>
      </c>
      <c r="AY359" s="236" t="s">
        <v>140</v>
      </c>
    </row>
    <row r="360" s="13" customFormat="1">
      <c r="A360" s="13"/>
      <c r="B360" s="226"/>
      <c r="C360" s="227"/>
      <c r="D360" s="228" t="s">
        <v>150</v>
      </c>
      <c r="E360" s="229" t="s">
        <v>19</v>
      </c>
      <c r="F360" s="230" t="s">
        <v>490</v>
      </c>
      <c r="G360" s="227"/>
      <c r="H360" s="229" t="s">
        <v>19</v>
      </c>
      <c r="I360" s="231"/>
      <c r="J360" s="227"/>
      <c r="K360" s="227"/>
      <c r="L360" s="232"/>
      <c r="M360" s="233"/>
      <c r="N360" s="234"/>
      <c r="O360" s="234"/>
      <c r="P360" s="234"/>
      <c r="Q360" s="234"/>
      <c r="R360" s="234"/>
      <c r="S360" s="234"/>
      <c r="T360" s="235"/>
      <c r="U360" s="13"/>
      <c r="V360" s="13"/>
      <c r="W360" s="13"/>
      <c r="X360" s="13"/>
      <c r="Y360" s="13"/>
      <c r="Z360" s="13"/>
      <c r="AA360" s="13"/>
      <c r="AB360" s="13"/>
      <c r="AC360" s="13"/>
      <c r="AD360" s="13"/>
      <c r="AE360" s="13"/>
      <c r="AT360" s="236" t="s">
        <v>150</v>
      </c>
      <c r="AU360" s="236" t="s">
        <v>81</v>
      </c>
      <c r="AV360" s="13" t="s">
        <v>79</v>
      </c>
      <c r="AW360" s="13" t="s">
        <v>32</v>
      </c>
      <c r="AX360" s="13" t="s">
        <v>71</v>
      </c>
      <c r="AY360" s="236" t="s">
        <v>140</v>
      </c>
    </row>
    <row r="361" s="13" customFormat="1">
      <c r="A361" s="13"/>
      <c r="B361" s="226"/>
      <c r="C361" s="227"/>
      <c r="D361" s="228" t="s">
        <v>150</v>
      </c>
      <c r="E361" s="229" t="s">
        <v>19</v>
      </c>
      <c r="F361" s="230" t="s">
        <v>491</v>
      </c>
      <c r="G361" s="227"/>
      <c r="H361" s="229" t="s">
        <v>19</v>
      </c>
      <c r="I361" s="231"/>
      <c r="J361" s="227"/>
      <c r="K361" s="227"/>
      <c r="L361" s="232"/>
      <c r="M361" s="233"/>
      <c r="N361" s="234"/>
      <c r="O361" s="234"/>
      <c r="P361" s="234"/>
      <c r="Q361" s="234"/>
      <c r="R361" s="234"/>
      <c r="S361" s="234"/>
      <c r="T361" s="235"/>
      <c r="U361" s="13"/>
      <c r="V361" s="13"/>
      <c r="W361" s="13"/>
      <c r="X361" s="13"/>
      <c r="Y361" s="13"/>
      <c r="Z361" s="13"/>
      <c r="AA361" s="13"/>
      <c r="AB361" s="13"/>
      <c r="AC361" s="13"/>
      <c r="AD361" s="13"/>
      <c r="AE361" s="13"/>
      <c r="AT361" s="236" t="s">
        <v>150</v>
      </c>
      <c r="AU361" s="236" t="s">
        <v>81</v>
      </c>
      <c r="AV361" s="13" t="s">
        <v>79</v>
      </c>
      <c r="AW361" s="13" t="s">
        <v>32</v>
      </c>
      <c r="AX361" s="13" t="s">
        <v>71</v>
      </c>
      <c r="AY361" s="236" t="s">
        <v>140</v>
      </c>
    </row>
    <row r="362" s="13" customFormat="1">
      <c r="A362" s="13"/>
      <c r="B362" s="226"/>
      <c r="C362" s="227"/>
      <c r="D362" s="228" t="s">
        <v>150</v>
      </c>
      <c r="E362" s="229" t="s">
        <v>19</v>
      </c>
      <c r="F362" s="230" t="s">
        <v>461</v>
      </c>
      <c r="G362" s="227"/>
      <c r="H362" s="229" t="s">
        <v>19</v>
      </c>
      <c r="I362" s="231"/>
      <c r="J362" s="227"/>
      <c r="K362" s="227"/>
      <c r="L362" s="232"/>
      <c r="M362" s="233"/>
      <c r="N362" s="234"/>
      <c r="O362" s="234"/>
      <c r="P362" s="234"/>
      <c r="Q362" s="234"/>
      <c r="R362" s="234"/>
      <c r="S362" s="234"/>
      <c r="T362" s="235"/>
      <c r="U362" s="13"/>
      <c r="V362" s="13"/>
      <c r="W362" s="13"/>
      <c r="X362" s="13"/>
      <c r="Y362" s="13"/>
      <c r="Z362" s="13"/>
      <c r="AA362" s="13"/>
      <c r="AB362" s="13"/>
      <c r="AC362" s="13"/>
      <c r="AD362" s="13"/>
      <c r="AE362" s="13"/>
      <c r="AT362" s="236" t="s">
        <v>150</v>
      </c>
      <c r="AU362" s="236" t="s">
        <v>81</v>
      </c>
      <c r="AV362" s="13" t="s">
        <v>79</v>
      </c>
      <c r="AW362" s="13" t="s">
        <v>32</v>
      </c>
      <c r="AX362" s="13" t="s">
        <v>71</v>
      </c>
      <c r="AY362" s="236" t="s">
        <v>140</v>
      </c>
    </row>
    <row r="363" s="14" customFormat="1">
      <c r="A363" s="14"/>
      <c r="B363" s="237"/>
      <c r="C363" s="238"/>
      <c r="D363" s="228" t="s">
        <v>150</v>
      </c>
      <c r="E363" s="239" t="s">
        <v>19</v>
      </c>
      <c r="F363" s="240" t="s">
        <v>492</v>
      </c>
      <c r="G363" s="238"/>
      <c r="H363" s="241">
        <v>213.334</v>
      </c>
      <c r="I363" s="242"/>
      <c r="J363" s="238"/>
      <c r="K363" s="238"/>
      <c r="L363" s="243"/>
      <c r="M363" s="244"/>
      <c r="N363" s="245"/>
      <c r="O363" s="245"/>
      <c r="P363" s="245"/>
      <c r="Q363" s="245"/>
      <c r="R363" s="245"/>
      <c r="S363" s="245"/>
      <c r="T363" s="246"/>
      <c r="U363" s="14"/>
      <c r="V363" s="14"/>
      <c r="W363" s="14"/>
      <c r="X363" s="14"/>
      <c r="Y363" s="14"/>
      <c r="Z363" s="14"/>
      <c r="AA363" s="14"/>
      <c r="AB363" s="14"/>
      <c r="AC363" s="14"/>
      <c r="AD363" s="14"/>
      <c r="AE363" s="14"/>
      <c r="AT363" s="247" t="s">
        <v>150</v>
      </c>
      <c r="AU363" s="247" t="s">
        <v>81</v>
      </c>
      <c r="AV363" s="14" t="s">
        <v>81</v>
      </c>
      <c r="AW363" s="14" t="s">
        <v>32</v>
      </c>
      <c r="AX363" s="14" t="s">
        <v>71</v>
      </c>
      <c r="AY363" s="247" t="s">
        <v>140</v>
      </c>
    </row>
    <row r="364" s="14" customFormat="1">
      <c r="A364" s="14"/>
      <c r="B364" s="237"/>
      <c r="C364" s="238"/>
      <c r="D364" s="228" t="s">
        <v>150</v>
      </c>
      <c r="E364" s="239" t="s">
        <v>19</v>
      </c>
      <c r="F364" s="240" t="s">
        <v>493</v>
      </c>
      <c r="G364" s="238"/>
      <c r="H364" s="241">
        <v>-43.668999999999997</v>
      </c>
      <c r="I364" s="242"/>
      <c r="J364" s="238"/>
      <c r="K364" s="238"/>
      <c r="L364" s="243"/>
      <c r="M364" s="244"/>
      <c r="N364" s="245"/>
      <c r="O364" s="245"/>
      <c r="P364" s="245"/>
      <c r="Q364" s="245"/>
      <c r="R364" s="245"/>
      <c r="S364" s="245"/>
      <c r="T364" s="246"/>
      <c r="U364" s="14"/>
      <c r="V364" s="14"/>
      <c r="W364" s="14"/>
      <c r="X364" s="14"/>
      <c r="Y364" s="14"/>
      <c r="Z364" s="14"/>
      <c r="AA364" s="14"/>
      <c r="AB364" s="14"/>
      <c r="AC364" s="14"/>
      <c r="AD364" s="14"/>
      <c r="AE364" s="14"/>
      <c r="AT364" s="247" t="s">
        <v>150</v>
      </c>
      <c r="AU364" s="247" t="s">
        <v>81</v>
      </c>
      <c r="AV364" s="14" t="s">
        <v>81</v>
      </c>
      <c r="AW364" s="14" t="s">
        <v>32</v>
      </c>
      <c r="AX364" s="14" t="s">
        <v>71</v>
      </c>
      <c r="AY364" s="247" t="s">
        <v>140</v>
      </c>
    </row>
    <row r="365" s="15" customFormat="1">
      <c r="A365" s="15"/>
      <c r="B365" s="248"/>
      <c r="C365" s="249"/>
      <c r="D365" s="228" t="s">
        <v>150</v>
      </c>
      <c r="E365" s="250" t="s">
        <v>19</v>
      </c>
      <c r="F365" s="251" t="s">
        <v>154</v>
      </c>
      <c r="G365" s="249"/>
      <c r="H365" s="252">
        <v>169.66499999999999</v>
      </c>
      <c r="I365" s="253"/>
      <c r="J365" s="249"/>
      <c r="K365" s="249"/>
      <c r="L365" s="254"/>
      <c r="M365" s="255"/>
      <c r="N365" s="256"/>
      <c r="O365" s="256"/>
      <c r="P365" s="256"/>
      <c r="Q365" s="256"/>
      <c r="R365" s="256"/>
      <c r="S365" s="256"/>
      <c r="T365" s="257"/>
      <c r="U365" s="15"/>
      <c r="V365" s="15"/>
      <c r="W365" s="15"/>
      <c r="X365" s="15"/>
      <c r="Y365" s="15"/>
      <c r="Z365" s="15"/>
      <c r="AA365" s="15"/>
      <c r="AB365" s="15"/>
      <c r="AC365" s="15"/>
      <c r="AD365" s="15"/>
      <c r="AE365" s="15"/>
      <c r="AT365" s="258" t="s">
        <v>150</v>
      </c>
      <c r="AU365" s="258" t="s">
        <v>81</v>
      </c>
      <c r="AV365" s="15" t="s">
        <v>146</v>
      </c>
      <c r="AW365" s="15" t="s">
        <v>32</v>
      </c>
      <c r="AX365" s="15" t="s">
        <v>79</v>
      </c>
      <c r="AY365" s="258" t="s">
        <v>140</v>
      </c>
    </row>
    <row r="366" s="14" customFormat="1">
      <c r="A366" s="14"/>
      <c r="B366" s="237"/>
      <c r="C366" s="238"/>
      <c r="D366" s="228" t="s">
        <v>150</v>
      </c>
      <c r="E366" s="238"/>
      <c r="F366" s="240" t="s">
        <v>494</v>
      </c>
      <c r="G366" s="238"/>
      <c r="H366" s="241">
        <v>339.32999999999998</v>
      </c>
      <c r="I366" s="242"/>
      <c r="J366" s="238"/>
      <c r="K366" s="238"/>
      <c r="L366" s="243"/>
      <c r="M366" s="244"/>
      <c r="N366" s="245"/>
      <c r="O366" s="245"/>
      <c r="P366" s="245"/>
      <c r="Q366" s="245"/>
      <c r="R366" s="245"/>
      <c r="S366" s="245"/>
      <c r="T366" s="246"/>
      <c r="U366" s="14"/>
      <c r="V366" s="14"/>
      <c r="W366" s="14"/>
      <c r="X366" s="14"/>
      <c r="Y366" s="14"/>
      <c r="Z366" s="14"/>
      <c r="AA366" s="14"/>
      <c r="AB366" s="14"/>
      <c r="AC366" s="14"/>
      <c r="AD366" s="14"/>
      <c r="AE366" s="14"/>
      <c r="AT366" s="247" t="s">
        <v>150</v>
      </c>
      <c r="AU366" s="247" t="s">
        <v>81</v>
      </c>
      <c r="AV366" s="14" t="s">
        <v>81</v>
      </c>
      <c r="AW366" s="14" t="s">
        <v>4</v>
      </c>
      <c r="AX366" s="14" t="s">
        <v>79</v>
      </c>
      <c r="AY366" s="247" t="s">
        <v>140</v>
      </c>
    </row>
    <row r="367" s="2" customFormat="1" ht="44.25" customHeight="1">
      <c r="A367" s="41"/>
      <c r="B367" s="42"/>
      <c r="C367" s="208" t="s">
        <v>495</v>
      </c>
      <c r="D367" s="208" t="s">
        <v>142</v>
      </c>
      <c r="E367" s="209" t="s">
        <v>311</v>
      </c>
      <c r="F367" s="210" t="s">
        <v>312</v>
      </c>
      <c r="G367" s="211" t="s">
        <v>87</v>
      </c>
      <c r="H367" s="212">
        <v>339.32999999999998</v>
      </c>
      <c r="I367" s="213"/>
      <c r="J367" s="214">
        <f>ROUND(I367*H367,2)</f>
        <v>0</v>
      </c>
      <c r="K367" s="210" t="s">
        <v>145</v>
      </c>
      <c r="L367" s="47"/>
      <c r="M367" s="215" t="s">
        <v>19</v>
      </c>
      <c r="N367" s="216" t="s">
        <v>42</v>
      </c>
      <c r="O367" s="87"/>
      <c r="P367" s="217">
        <f>O367*H367</f>
        <v>0</v>
      </c>
      <c r="Q367" s="217">
        <v>0.0070000000000000001</v>
      </c>
      <c r="R367" s="217">
        <f>Q367*H367</f>
        <v>2.3753099999999998</v>
      </c>
      <c r="S367" s="217">
        <v>0</v>
      </c>
      <c r="T367" s="218">
        <f>S367*H367</f>
        <v>0</v>
      </c>
      <c r="U367" s="41"/>
      <c r="V367" s="41"/>
      <c r="W367" s="41"/>
      <c r="X367" s="41"/>
      <c r="Y367" s="41"/>
      <c r="Z367" s="41"/>
      <c r="AA367" s="41"/>
      <c r="AB367" s="41"/>
      <c r="AC367" s="41"/>
      <c r="AD367" s="41"/>
      <c r="AE367" s="41"/>
      <c r="AR367" s="219" t="s">
        <v>146</v>
      </c>
      <c r="AT367" s="219" t="s">
        <v>142</v>
      </c>
      <c r="AU367" s="219" t="s">
        <v>81</v>
      </c>
      <c r="AY367" s="20" t="s">
        <v>140</v>
      </c>
      <c r="BE367" s="220">
        <f>IF(N367="základní",J367,0)</f>
        <v>0</v>
      </c>
      <c r="BF367" s="220">
        <f>IF(N367="snížená",J367,0)</f>
        <v>0</v>
      </c>
      <c r="BG367" s="220">
        <f>IF(N367="zákl. přenesená",J367,0)</f>
        <v>0</v>
      </c>
      <c r="BH367" s="220">
        <f>IF(N367="sníž. přenesená",J367,0)</f>
        <v>0</v>
      </c>
      <c r="BI367" s="220">
        <f>IF(N367="nulová",J367,0)</f>
        <v>0</v>
      </c>
      <c r="BJ367" s="20" t="s">
        <v>79</v>
      </c>
      <c r="BK367" s="220">
        <f>ROUND(I367*H367,2)</f>
        <v>0</v>
      </c>
      <c r="BL367" s="20" t="s">
        <v>146</v>
      </c>
      <c r="BM367" s="219" t="s">
        <v>496</v>
      </c>
    </row>
    <row r="368" s="2" customFormat="1">
      <c r="A368" s="41"/>
      <c r="B368" s="42"/>
      <c r="C368" s="43"/>
      <c r="D368" s="221" t="s">
        <v>148</v>
      </c>
      <c r="E368" s="43"/>
      <c r="F368" s="222" t="s">
        <v>314</v>
      </c>
      <c r="G368" s="43"/>
      <c r="H368" s="43"/>
      <c r="I368" s="223"/>
      <c r="J368" s="43"/>
      <c r="K368" s="43"/>
      <c r="L368" s="47"/>
      <c r="M368" s="224"/>
      <c r="N368" s="225"/>
      <c r="O368" s="87"/>
      <c r="P368" s="87"/>
      <c r="Q368" s="87"/>
      <c r="R368" s="87"/>
      <c r="S368" s="87"/>
      <c r="T368" s="88"/>
      <c r="U368" s="41"/>
      <c r="V368" s="41"/>
      <c r="W368" s="41"/>
      <c r="X368" s="41"/>
      <c r="Y368" s="41"/>
      <c r="Z368" s="41"/>
      <c r="AA368" s="41"/>
      <c r="AB368" s="41"/>
      <c r="AC368" s="41"/>
      <c r="AD368" s="41"/>
      <c r="AE368" s="41"/>
      <c r="AT368" s="20" t="s">
        <v>148</v>
      </c>
      <c r="AU368" s="20" t="s">
        <v>81</v>
      </c>
    </row>
    <row r="369" s="14" customFormat="1">
      <c r="A369" s="14"/>
      <c r="B369" s="237"/>
      <c r="C369" s="238"/>
      <c r="D369" s="228" t="s">
        <v>150</v>
      </c>
      <c r="E369" s="238"/>
      <c r="F369" s="240" t="s">
        <v>494</v>
      </c>
      <c r="G369" s="238"/>
      <c r="H369" s="241">
        <v>339.32999999999998</v>
      </c>
      <c r="I369" s="242"/>
      <c r="J369" s="238"/>
      <c r="K369" s="238"/>
      <c r="L369" s="243"/>
      <c r="M369" s="244"/>
      <c r="N369" s="245"/>
      <c r="O369" s="245"/>
      <c r="P369" s="245"/>
      <c r="Q369" s="245"/>
      <c r="R369" s="245"/>
      <c r="S369" s="245"/>
      <c r="T369" s="246"/>
      <c r="U369" s="14"/>
      <c r="V369" s="14"/>
      <c r="W369" s="14"/>
      <c r="X369" s="14"/>
      <c r="Y369" s="14"/>
      <c r="Z369" s="14"/>
      <c r="AA369" s="14"/>
      <c r="AB369" s="14"/>
      <c r="AC369" s="14"/>
      <c r="AD369" s="14"/>
      <c r="AE369" s="14"/>
      <c r="AT369" s="247" t="s">
        <v>150</v>
      </c>
      <c r="AU369" s="247" t="s">
        <v>81</v>
      </c>
      <c r="AV369" s="14" t="s">
        <v>81</v>
      </c>
      <c r="AW369" s="14" t="s">
        <v>4</v>
      </c>
      <c r="AX369" s="14" t="s">
        <v>79</v>
      </c>
      <c r="AY369" s="247" t="s">
        <v>140</v>
      </c>
    </row>
    <row r="370" s="2" customFormat="1" ht="33" customHeight="1">
      <c r="A370" s="41"/>
      <c r="B370" s="42"/>
      <c r="C370" s="208" t="s">
        <v>497</v>
      </c>
      <c r="D370" s="208" t="s">
        <v>142</v>
      </c>
      <c r="E370" s="209" t="s">
        <v>498</v>
      </c>
      <c r="F370" s="210" t="s">
        <v>499</v>
      </c>
      <c r="G370" s="211" t="s">
        <v>87</v>
      </c>
      <c r="H370" s="212">
        <v>213.334</v>
      </c>
      <c r="I370" s="213"/>
      <c r="J370" s="214">
        <f>ROUND(I370*H370,2)</f>
        <v>0</v>
      </c>
      <c r="K370" s="210" t="s">
        <v>19</v>
      </c>
      <c r="L370" s="47"/>
      <c r="M370" s="215" t="s">
        <v>19</v>
      </c>
      <c r="N370" s="216" t="s">
        <v>42</v>
      </c>
      <c r="O370" s="87"/>
      <c r="P370" s="217">
        <f>O370*H370</f>
        <v>0</v>
      </c>
      <c r="Q370" s="217">
        <v>0</v>
      </c>
      <c r="R370" s="217">
        <f>Q370*H370</f>
        <v>0</v>
      </c>
      <c r="S370" s="217">
        <v>0</v>
      </c>
      <c r="T370" s="218">
        <f>S370*H370</f>
        <v>0</v>
      </c>
      <c r="U370" s="41"/>
      <c r="V370" s="41"/>
      <c r="W370" s="41"/>
      <c r="X370" s="41"/>
      <c r="Y370" s="41"/>
      <c r="Z370" s="41"/>
      <c r="AA370" s="41"/>
      <c r="AB370" s="41"/>
      <c r="AC370" s="41"/>
      <c r="AD370" s="41"/>
      <c r="AE370" s="41"/>
      <c r="AR370" s="219" t="s">
        <v>146</v>
      </c>
      <c r="AT370" s="219" t="s">
        <v>142</v>
      </c>
      <c r="AU370" s="219" t="s">
        <v>81</v>
      </c>
      <c r="AY370" s="20" t="s">
        <v>140</v>
      </c>
      <c r="BE370" s="220">
        <f>IF(N370="základní",J370,0)</f>
        <v>0</v>
      </c>
      <c r="BF370" s="220">
        <f>IF(N370="snížená",J370,0)</f>
        <v>0</v>
      </c>
      <c r="BG370" s="220">
        <f>IF(N370="zákl. přenesená",J370,0)</f>
        <v>0</v>
      </c>
      <c r="BH370" s="220">
        <f>IF(N370="sníž. přenesená",J370,0)</f>
        <v>0</v>
      </c>
      <c r="BI370" s="220">
        <f>IF(N370="nulová",J370,0)</f>
        <v>0</v>
      </c>
      <c r="BJ370" s="20" t="s">
        <v>79</v>
      </c>
      <c r="BK370" s="220">
        <f>ROUND(I370*H370,2)</f>
        <v>0</v>
      </c>
      <c r="BL370" s="20" t="s">
        <v>146</v>
      </c>
      <c r="BM370" s="219" t="s">
        <v>500</v>
      </c>
    </row>
    <row r="371" s="2" customFormat="1" ht="24.15" customHeight="1">
      <c r="A371" s="41"/>
      <c r="B371" s="42"/>
      <c r="C371" s="208" t="s">
        <v>501</v>
      </c>
      <c r="D371" s="208" t="s">
        <v>142</v>
      </c>
      <c r="E371" s="209" t="s">
        <v>392</v>
      </c>
      <c r="F371" s="210" t="s">
        <v>393</v>
      </c>
      <c r="G371" s="211" t="s">
        <v>87</v>
      </c>
      <c r="H371" s="212">
        <v>213.334</v>
      </c>
      <c r="I371" s="213"/>
      <c r="J371" s="214">
        <f>ROUND(I371*H371,2)</f>
        <v>0</v>
      </c>
      <c r="K371" s="210" t="s">
        <v>145</v>
      </c>
      <c r="L371" s="47"/>
      <c r="M371" s="215" t="s">
        <v>19</v>
      </c>
      <c r="N371" s="216" t="s">
        <v>42</v>
      </c>
      <c r="O371" s="87"/>
      <c r="P371" s="217">
        <f>O371*H371</f>
        <v>0</v>
      </c>
      <c r="Q371" s="217">
        <v>0.0040000000000000001</v>
      </c>
      <c r="R371" s="217">
        <f>Q371*H371</f>
        <v>0.85333599999999998</v>
      </c>
      <c r="S371" s="217">
        <v>0</v>
      </c>
      <c r="T371" s="218">
        <f>S371*H371</f>
        <v>0</v>
      </c>
      <c r="U371" s="41"/>
      <c r="V371" s="41"/>
      <c r="W371" s="41"/>
      <c r="X371" s="41"/>
      <c r="Y371" s="41"/>
      <c r="Z371" s="41"/>
      <c r="AA371" s="41"/>
      <c r="AB371" s="41"/>
      <c r="AC371" s="41"/>
      <c r="AD371" s="41"/>
      <c r="AE371" s="41"/>
      <c r="AR371" s="219" t="s">
        <v>146</v>
      </c>
      <c r="AT371" s="219" t="s">
        <v>142</v>
      </c>
      <c r="AU371" s="219" t="s">
        <v>81</v>
      </c>
      <c r="AY371" s="20" t="s">
        <v>140</v>
      </c>
      <c r="BE371" s="220">
        <f>IF(N371="základní",J371,0)</f>
        <v>0</v>
      </c>
      <c r="BF371" s="220">
        <f>IF(N371="snížená",J371,0)</f>
        <v>0</v>
      </c>
      <c r="BG371" s="220">
        <f>IF(N371="zákl. přenesená",J371,0)</f>
        <v>0</v>
      </c>
      <c r="BH371" s="220">
        <f>IF(N371="sníž. přenesená",J371,0)</f>
        <v>0</v>
      </c>
      <c r="BI371" s="220">
        <f>IF(N371="nulová",J371,0)</f>
        <v>0</v>
      </c>
      <c r="BJ371" s="20" t="s">
        <v>79</v>
      </c>
      <c r="BK371" s="220">
        <f>ROUND(I371*H371,2)</f>
        <v>0</v>
      </c>
      <c r="BL371" s="20" t="s">
        <v>146</v>
      </c>
      <c r="BM371" s="219" t="s">
        <v>502</v>
      </c>
    </row>
    <row r="372" s="2" customFormat="1">
      <c r="A372" s="41"/>
      <c r="B372" s="42"/>
      <c r="C372" s="43"/>
      <c r="D372" s="221" t="s">
        <v>148</v>
      </c>
      <c r="E372" s="43"/>
      <c r="F372" s="222" t="s">
        <v>395</v>
      </c>
      <c r="G372" s="43"/>
      <c r="H372" s="43"/>
      <c r="I372" s="223"/>
      <c r="J372" s="43"/>
      <c r="K372" s="43"/>
      <c r="L372" s="47"/>
      <c r="M372" s="224"/>
      <c r="N372" s="225"/>
      <c r="O372" s="87"/>
      <c r="P372" s="87"/>
      <c r="Q372" s="87"/>
      <c r="R372" s="87"/>
      <c r="S372" s="87"/>
      <c r="T372" s="88"/>
      <c r="U372" s="41"/>
      <c r="V372" s="41"/>
      <c r="W372" s="41"/>
      <c r="X372" s="41"/>
      <c r="Y372" s="41"/>
      <c r="Z372" s="41"/>
      <c r="AA372" s="41"/>
      <c r="AB372" s="41"/>
      <c r="AC372" s="41"/>
      <c r="AD372" s="41"/>
      <c r="AE372" s="41"/>
      <c r="AT372" s="20" t="s">
        <v>148</v>
      </c>
      <c r="AU372" s="20" t="s">
        <v>81</v>
      </c>
    </row>
    <row r="373" s="13" customFormat="1">
      <c r="A373" s="13"/>
      <c r="B373" s="226"/>
      <c r="C373" s="227"/>
      <c r="D373" s="228" t="s">
        <v>150</v>
      </c>
      <c r="E373" s="229" t="s">
        <v>19</v>
      </c>
      <c r="F373" s="230" t="s">
        <v>503</v>
      </c>
      <c r="G373" s="227"/>
      <c r="H373" s="229" t="s">
        <v>19</v>
      </c>
      <c r="I373" s="231"/>
      <c r="J373" s="227"/>
      <c r="K373" s="227"/>
      <c r="L373" s="232"/>
      <c r="M373" s="233"/>
      <c r="N373" s="234"/>
      <c r="O373" s="234"/>
      <c r="P373" s="234"/>
      <c r="Q373" s="234"/>
      <c r="R373" s="234"/>
      <c r="S373" s="234"/>
      <c r="T373" s="235"/>
      <c r="U373" s="13"/>
      <c r="V373" s="13"/>
      <c r="W373" s="13"/>
      <c r="X373" s="13"/>
      <c r="Y373" s="13"/>
      <c r="Z373" s="13"/>
      <c r="AA373" s="13"/>
      <c r="AB373" s="13"/>
      <c r="AC373" s="13"/>
      <c r="AD373" s="13"/>
      <c r="AE373" s="13"/>
      <c r="AT373" s="236" t="s">
        <v>150</v>
      </c>
      <c r="AU373" s="236" t="s">
        <v>81</v>
      </c>
      <c r="AV373" s="13" t="s">
        <v>79</v>
      </c>
      <c r="AW373" s="13" t="s">
        <v>32</v>
      </c>
      <c r="AX373" s="13" t="s">
        <v>71</v>
      </c>
      <c r="AY373" s="236" t="s">
        <v>140</v>
      </c>
    </row>
    <row r="374" s="13" customFormat="1">
      <c r="A374" s="13"/>
      <c r="B374" s="226"/>
      <c r="C374" s="227"/>
      <c r="D374" s="228" t="s">
        <v>150</v>
      </c>
      <c r="E374" s="229" t="s">
        <v>19</v>
      </c>
      <c r="F374" s="230" t="s">
        <v>461</v>
      </c>
      <c r="G374" s="227"/>
      <c r="H374" s="229" t="s">
        <v>19</v>
      </c>
      <c r="I374" s="231"/>
      <c r="J374" s="227"/>
      <c r="K374" s="227"/>
      <c r="L374" s="232"/>
      <c r="M374" s="233"/>
      <c r="N374" s="234"/>
      <c r="O374" s="234"/>
      <c r="P374" s="234"/>
      <c r="Q374" s="234"/>
      <c r="R374" s="234"/>
      <c r="S374" s="234"/>
      <c r="T374" s="235"/>
      <c r="U374" s="13"/>
      <c r="V374" s="13"/>
      <c r="W374" s="13"/>
      <c r="X374" s="13"/>
      <c r="Y374" s="13"/>
      <c r="Z374" s="13"/>
      <c r="AA374" s="13"/>
      <c r="AB374" s="13"/>
      <c r="AC374" s="13"/>
      <c r="AD374" s="13"/>
      <c r="AE374" s="13"/>
      <c r="AT374" s="236" t="s">
        <v>150</v>
      </c>
      <c r="AU374" s="236" t="s">
        <v>81</v>
      </c>
      <c r="AV374" s="13" t="s">
        <v>79</v>
      </c>
      <c r="AW374" s="13" t="s">
        <v>32</v>
      </c>
      <c r="AX374" s="13" t="s">
        <v>71</v>
      </c>
      <c r="AY374" s="236" t="s">
        <v>140</v>
      </c>
    </row>
    <row r="375" s="14" customFormat="1">
      <c r="A375" s="14"/>
      <c r="B375" s="237"/>
      <c r="C375" s="238"/>
      <c r="D375" s="228" t="s">
        <v>150</v>
      </c>
      <c r="E375" s="239" t="s">
        <v>19</v>
      </c>
      <c r="F375" s="240" t="s">
        <v>492</v>
      </c>
      <c r="G375" s="238"/>
      <c r="H375" s="241">
        <v>213.334</v>
      </c>
      <c r="I375" s="242"/>
      <c r="J375" s="238"/>
      <c r="K375" s="238"/>
      <c r="L375" s="243"/>
      <c r="M375" s="244"/>
      <c r="N375" s="245"/>
      <c r="O375" s="245"/>
      <c r="P375" s="245"/>
      <c r="Q375" s="245"/>
      <c r="R375" s="245"/>
      <c r="S375" s="245"/>
      <c r="T375" s="246"/>
      <c r="U375" s="14"/>
      <c r="V375" s="14"/>
      <c r="W375" s="14"/>
      <c r="X375" s="14"/>
      <c r="Y375" s="14"/>
      <c r="Z375" s="14"/>
      <c r="AA375" s="14"/>
      <c r="AB375" s="14"/>
      <c r="AC375" s="14"/>
      <c r="AD375" s="14"/>
      <c r="AE375" s="14"/>
      <c r="AT375" s="247" t="s">
        <v>150</v>
      </c>
      <c r="AU375" s="247" t="s">
        <v>81</v>
      </c>
      <c r="AV375" s="14" t="s">
        <v>81</v>
      </c>
      <c r="AW375" s="14" t="s">
        <v>32</v>
      </c>
      <c r="AX375" s="14" t="s">
        <v>71</v>
      </c>
      <c r="AY375" s="247" t="s">
        <v>140</v>
      </c>
    </row>
    <row r="376" s="15" customFormat="1">
      <c r="A376" s="15"/>
      <c r="B376" s="248"/>
      <c r="C376" s="249"/>
      <c r="D376" s="228" t="s">
        <v>150</v>
      </c>
      <c r="E376" s="250" t="s">
        <v>19</v>
      </c>
      <c r="F376" s="251" t="s">
        <v>154</v>
      </c>
      <c r="G376" s="249"/>
      <c r="H376" s="252">
        <v>213.334</v>
      </c>
      <c r="I376" s="253"/>
      <c r="J376" s="249"/>
      <c r="K376" s="249"/>
      <c r="L376" s="254"/>
      <c r="M376" s="255"/>
      <c r="N376" s="256"/>
      <c r="O376" s="256"/>
      <c r="P376" s="256"/>
      <c r="Q376" s="256"/>
      <c r="R376" s="256"/>
      <c r="S376" s="256"/>
      <c r="T376" s="257"/>
      <c r="U376" s="15"/>
      <c r="V376" s="15"/>
      <c r="W376" s="15"/>
      <c r="X376" s="15"/>
      <c r="Y376" s="15"/>
      <c r="Z376" s="15"/>
      <c r="AA376" s="15"/>
      <c r="AB376" s="15"/>
      <c r="AC376" s="15"/>
      <c r="AD376" s="15"/>
      <c r="AE376" s="15"/>
      <c r="AT376" s="258" t="s">
        <v>150</v>
      </c>
      <c r="AU376" s="258" t="s">
        <v>81</v>
      </c>
      <c r="AV376" s="15" t="s">
        <v>146</v>
      </c>
      <c r="AW376" s="15" t="s">
        <v>32</v>
      </c>
      <c r="AX376" s="15" t="s">
        <v>79</v>
      </c>
      <c r="AY376" s="258" t="s">
        <v>140</v>
      </c>
    </row>
    <row r="377" s="2" customFormat="1" ht="16.5" customHeight="1">
      <c r="A377" s="41"/>
      <c r="B377" s="42"/>
      <c r="C377" s="260" t="s">
        <v>250</v>
      </c>
      <c r="D377" s="260" t="s">
        <v>269</v>
      </c>
      <c r="E377" s="261" t="s">
        <v>399</v>
      </c>
      <c r="F377" s="262" t="s">
        <v>400</v>
      </c>
      <c r="G377" s="263" t="s">
        <v>87</v>
      </c>
      <c r="H377" s="264">
        <v>213.334</v>
      </c>
      <c r="I377" s="265"/>
      <c r="J377" s="266">
        <f>ROUND(I377*H377,2)</f>
        <v>0</v>
      </c>
      <c r="K377" s="262" t="s">
        <v>19</v>
      </c>
      <c r="L377" s="267"/>
      <c r="M377" s="268" t="s">
        <v>19</v>
      </c>
      <c r="N377" s="269" t="s">
        <v>42</v>
      </c>
      <c r="O377" s="87"/>
      <c r="P377" s="217">
        <f>O377*H377</f>
        <v>0</v>
      </c>
      <c r="Q377" s="217">
        <v>0</v>
      </c>
      <c r="R377" s="217">
        <f>Q377*H377</f>
        <v>0</v>
      </c>
      <c r="S377" s="217">
        <v>0</v>
      </c>
      <c r="T377" s="218">
        <f>S377*H377</f>
        <v>0</v>
      </c>
      <c r="U377" s="41"/>
      <c r="V377" s="41"/>
      <c r="W377" s="41"/>
      <c r="X377" s="41"/>
      <c r="Y377" s="41"/>
      <c r="Z377" s="41"/>
      <c r="AA377" s="41"/>
      <c r="AB377" s="41"/>
      <c r="AC377" s="41"/>
      <c r="AD377" s="41"/>
      <c r="AE377" s="41"/>
      <c r="AR377" s="219" t="s">
        <v>188</v>
      </c>
      <c r="AT377" s="219" t="s">
        <v>269</v>
      </c>
      <c r="AU377" s="219" t="s">
        <v>81</v>
      </c>
      <c r="AY377" s="20" t="s">
        <v>140</v>
      </c>
      <c r="BE377" s="220">
        <f>IF(N377="základní",J377,0)</f>
        <v>0</v>
      </c>
      <c r="BF377" s="220">
        <f>IF(N377="snížená",J377,0)</f>
        <v>0</v>
      </c>
      <c r="BG377" s="220">
        <f>IF(N377="zákl. přenesená",J377,0)</f>
        <v>0</v>
      </c>
      <c r="BH377" s="220">
        <f>IF(N377="sníž. přenesená",J377,0)</f>
        <v>0</v>
      </c>
      <c r="BI377" s="220">
        <f>IF(N377="nulová",J377,0)</f>
        <v>0</v>
      </c>
      <c r="BJ377" s="20" t="s">
        <v>79</v>
      </c>
      <c r="BK377" s="220">
        <f>ROUND(I377*H377,2)</f>
        <v>0</v>
      </c>
      <c r="BL377" s="20" t="s">
        <v>146</v>
      </c>
      <c r="BM377" s="219" t="s">
        <v>504</v>
      </c>
    </row>
    <row r="378" s="2" customFormat="1">
      <c r="A378" s="41"/>
      <c r="B378" s="42"/>
      <c r="C378" s="43"/>
      <c r="D378" s="228" t="s">
        <v>159</v>
      </c>
      <c r="E378" s="43"/>
      <c r="F378" s="259" t="s">
        <v>402</v>
      </c>
      <c r="G378" s="43"/>
      <c r="H378" s="43"/>
      <c r="I378" s="223"/>
      <c r="J378" s="43"/>
      <c r="K378" s="43"/>
      <c r="L378" s="47"/>
      <c r="M378" s="224"/>
      <c r="N378" s="225"/>
      <c r="O378" s="87"/>
      <c r="P378" s="87"/>
      <c r="Q378" s="87"/>
      <c r="R378" s="87"/>
      <c r="S378" s="87"/>
      <c r="T378" s="88"/>
      <c r="U378" s="41"/>
      <c r="V378" s="41"/>
      <c r="W378" s="41"/>
      <c r="X378" s="41"/>
      <c r="Y378" s="41"/>
      <c r="Z378" s="41"/>
      <c r="AA378" s="41"/>
      <c r="AB378" s="41"/>
      <c r="AC378" s="41"/>
      <c r="AD378" s="41"/>
      <c r="AE378" s="41"/>
      <c r="AT378" s="20" t="s">
        <v>159</v>
      </c>
      <c r="AU378" s="20" t="s">
        <v>81</v>
      </c>
    </row>
    <row r="379" s="2" customFormat="1" ht="24.15" customHeight="1">
      <c r="A379" s="41"/>
      <c r="B379" s="42"/>
      <c r="C379" s="208" t="s">
        <v>505</v>
      </c>
      <c r="D379" s="208" t="s">
        <v>142</v>
      </c>
      <c r="E379" s="209" t="s">
        <v>418</v>
      </c>
      <c r="F379" s="210" t="s">
        <v>419</v>
      </c>
      <c r="G379" s="211" t="s">
        <v>87</v>
      </c>
      <c r="H379" s="212">
        <v>232.27799999999999</v>
      </c>
      <c r="I379" s="213"/>
      <c r="J379" s="214">
        <f>ROUND(I379*H379,2)</f>
        <v>0</v>
      </c>
      <c r="K379" s="210" t="s">
        <v>19</v>
      </c>
      <c r="L379" s="47"/>
      <c r="M379" s="215" t="s">
        <v>19</v>
      </c>
      <c r="N379" s="216" t="s">
        <v>42</v>
      </c>
      <c r="O379" s="87"/>
      <c r="P379" s="217">
        <f>O379*H379</f>
        <v>0</v>
      </c>
      <c r="Q379" s="217">
        <v>0</v>
      </c>
      <c r="R379" s="217">
        <f>Q379*H379</f>
        <v>0</v>
      </c>
      <c r="S379" s="217">
        <v>0</v>
      </c>
      <c r="T379" s="218">
        <f>S379*H379</f>
        <v>0</v>
      </c>
      <c r="U379" s="41"/>
      <c r="V379" s="41"/>
      <c r="W379" s="41"/>
      <c r="X379" s="41"/>
      <c r="Y379" s="41"/>
      <c r="Z379" s="41"/>
      <c r="AA379" s="41"/>
      <c r="AB379" s="41"/>
      <c r="AC379" s="41"/>
      <c r="AD379" s="41"/>
      <c r="AE379" s="41"/>
      <c r="AR379" s="219" t="s">
        <v>146</v>
      </c>
      <c r="AT379" s="219" t="s">
        <v>142</v>
      </c>
      <c r="AU379" s="219" t="s">
        <v>81</v>
      </c>
      <c r="AY379" s="20" t="s">
        <v>140</v>
      </c>
      <c r="BE379" s="220">
        <f>IF(N379="základní",J379,0)</f>
        <v>0</v>
      </c>
      <c r="BF379" s="220">
        <f>IF(N379="snížená",J379,0)</f>
        <v>0</v>
      </c>
      <c r="BG379" s="220">
        <f>IF(N379="zákl. přenesená",J379,0)</f>
        <v>0</v>
      </c>
      <c r="BH379" s="220">
        <f>IF(N379="sníž. přenesená",J379,0)</f>
        <v>0</v>
      </c>
      <c r="BI379" s="220">
        <f>IF(N379="nulová",J379,0)</f>
        <v>0</v>
      </c>
      <c r="BJ379" s="20" t="s">
        <v>79</v>
      </c>
      <c r="BK379" s="220">
        <f>ROUND(I379*H379,2)</f>
        <v>0</v>
      </c>
      <c r="BL379" s="20" t="s">
        <v>146</v>
      </c>
      <c r="BM379" s="219" t="s">
        <v>506</v>
      </c>
    </row>
    <row r="380" s="13" customFormat="1">
      <c r="A380" s="13"/>
      <c r="B380" s="226"/>
      <c r="C380" s="227"/>
      <c r="D380" s="228" t="s">
        <v>150</v>
      </c>
      <c r="E380" s="229" t="s">
        <v>19</v>
      </c>
      <c r="F380" s="230" t="s">
        <v>507</v>
      </c>
      <c r="G380" s="227"/>
      <c r="H380" s="229" t="s">
        <v>19</v>
      </c>
      <c r="I380" s="231"/>
      <c r="J380" s="227"/>
      <c r="K380" s="227"/>
      <c r="L380" s="232"/>
      <c r="M380" s="233"/>
      <c r="N380" s="234"/>
      <c r="O380" s="234"/>
      <c r="P380" s="234"/>
      <c r="Q380" s="234"/>
      <c r="R380" s="234"/>
      <c r="S380" s="234"/>
      <c r="T380" s="235"/>
      <c r="U380" s="13"/>
      <c r="V380" s="13"/>
      <c r="W380" s="13"/>
      <c r="X380" s="13"/>
      <c r="Y380" s="13"/>
      <c r="Z380" s="13"/>
      <c r="AA380" s="13"/>
      <c r="AB380" s="13"/>
      <c r="AC380" s="13"/>
      <c r="AD380" s="13"/>
      <c r="AE380" s="13"/>
      <c r="AT380" s="236" t="s">
        <v>150</v>
      </c>
      <c r="AU380" s="236" t="s">
        <v>81</v>
      </c>
      <c r="AV380" s="13" t="s">
        <v>79</v>
      </c>
      <c r="AW380" s="13" t="s">
        <v>32</v>
      </c>
      <c r="AX380" s="13" t="s">
        <v>71</v>
      </c>
      <c r="AY380" s="236" t="s">
        <v>140</v>
      </c>
    </row>
    <row r="381" s="14" customFormat="1">
      <c r="A381" s="14"/>
      <c r="B381" s="237"/>
      <c r="C381" s="238"/>
      <c r="D381" s="228" t="s">
        <v>150</v>
      </c>
      <c r="E381" s="239" t="s">
        <v>19</v>
      </c>
      <c r="F381" s="240" t="s">
        <v>508</v>
      </c>
      <c r="G381" s="238"/>
      <c r="H381" s="241">
        <v>18.943999999999999</v>
      </c>
      <c r="I381" s="242"/>
      <c r="J381" s="238"/>
      <c r="K381" s="238"/>
      <c r="L381" s="243"/>
      <c r="M381" s="244"/>
      <c r="N381" s="245"/>
      <c r="O381" s="245"/>
      <c r="P381" s="245"/>
      <c r="Q381" s="245"/>
      <c r="R381" s="245"/>
      <c r="S381" s="245"/>
      <c r="T381" s="246"/>
      <c r="U381" s="14"/>
      <c r="V381" s="14"/>
      <c r="W381" s="14"/>
      <c r="X381" s="14"/>
      <c r="Y381" s="14"/>
      <c r="Z381" s="14"/>
      <c r="AA381" s="14"/>
      <c r="AB381" s="14"/>
      <c r="AC381" s="14"/>
      <c r="AD381" s="14"/>
      <c r="AE381" s="14"/>
      <c r="AT381" s="247" t="s">
        <v>150</v>
      </c>
      <c r="AU381" s="247" t="s">
        <v>81</v>
      </c>
      <c r="AV381" s="14" t="s">
        <v>81</v>
      </c>
      <c r="AW381" s="14" t="s">
        <v>32</v>
      </c>
      <c r="AX381" s="14" t="s">
        <v>71</v>
      </c>
      <c r="AY381" s="247" t="s">
        <v>140</v>
      </c>
    </row>
    <row r="382" s="14" customFormat="1">
      <c r="A382" s="14"/>
      <c r="B382" s="237"/>
      <c r="C382" s="238"/>
      <c r="D382" s="228" t="s">
        <v>150</v>
      </c>
      <c r="E382" s="239" t="s">
        <v>19</v>
      </c>
      <c r="F382" s="240" t="s">
        <v>509</v>
      </c>
      <c r="G382" s="238"/>
      <c r="H382" s="241">
        <v>213.334</v>
      </c>
      <c r="I382" s="242"/>
      <c r="J382" s="238"/>
      <c r="K382" s="238"/>
      <c r="L382" s="243"/>
      <c r="M382" s="244"/>
      <c r="N382" s="245"/>
      <c r="O382" s="245"/>
      <c r="P382" s="245"/>
      <c r="Q382" s="245"/>
      <c r="R382" s="245"/>
      <c r="S382" s="245"/>
      <c r="T382" s="246"/>
      <c r="U382" s="14"/>
      <c r="V382" s="14"/>
      <c r="W382" s="14"/>
      <c r="X382" s="14"/>
      <c r="Y382" s="14"/>
      <c r="Z382" s="14"/>
      <c r="AA382" s="14"/>
      <c r="AB382" s="14"/>
      <c r="AC382" s="14"/>
      <c r="AD382" s="14"/>
      <c r="AE382" s="14"/>
      <c r="AT382" s="247" t="s">
        <v>150</v>
      </c>
      <c r="AU382" s="247" t="s">
        <v>81</v>
      </c>
      <c r="AV382" s="14" t="s">
        <v>81</v>
      </c>
      <c r="AW382" s="14" t="s">
        <v>32</v>
      </c>
      <c r="AX382" s="14" t="s">
        <v>71</v>
      </c>
      <c r="AY382" s="247" t="s">
        <v>140</v>
      </c>
    </row>
    <row r="383" s="15" customFormat="1">
      <c r="A383" s="15"/>
      <c r="B383" s="248"/>
      <c r="C383" s="249"/>
      <c r="D383" s="228" t="s">
        <v>150</v>
      </c>
      <c r="E383" s="250" t="s">
        <v>19</v>
      </c>
      <c r="F383" s="251" t="s">
        <v>154</v>
      </c>
      <c r="G383" s="249"/>
      <c r="H383" s="252">
        <v>232.27799999999999</v>
      </c>
      <c r="I383" s="253"/>
      <c r="J383" s="249"/>
      <c r="K383" s="249"/>
      <c r="L383" s="254"/>
      <c r="M383" s="255"/>
      <c r="N383" s="256"/>
      <c r="O383" s="256"/>
      <c r="P383" s="256"/>
      <c r="Q383" s="256"/>
      <c r="R383" s="256"/>
      <c r="S383" s="256"/>
      <c r="T383" s="257"/>
      <c r="U383" s="15"/>
      <c r="V383" s="15"/>
      <c r="W383" s="15"/>
      <c r="X383" s="15"/>
      <c r="Y383" s="15"/>
      <c r="Z383" s="15"/>
      <c r="AA383" s="15"/>
      <c r="AB383" s="15"/>
      <c r="AC383" s="15"/>
      <c r="AD383" s="15"/>
      <c r="AE383" s="15"/>
      <c r="AT383" s="258" t="s">
        <v>150</v>
      </c>
      <c r="AU383" s="258" t="s">
        <v>81</v>
      </c>
      <c r="AV383" s="15" t="s">
        <v>146</v>
      </c>
      <c r="AW383" s="15" t="s">
        <v>32</v>
      </c>
      <c r="AX383" s="15" t="s">
        <v>79</v>
      </c>
      <c r="AY383" s="258" t="s">
        <v>140</v>
      </c>
    </row>
    <row r="384" s="2" customFormat="1" ht="24.15" customHeight="1">
      <c r="A384" s="41"/>
      <c r="B384" s="42"/>
      <c r="C384" s="260" t="s">
        <v>510</v>
      </c>
      <c r="D384" s="260" t="s">
        <v>269</v>
      </c>
      <c r="E384" s="261" t="s">
        <v>511</v>
      </c>
      <c r="F384" s="262" t="s">
        <v>512</v>
      </c>
      <c r="G384" s="263" t="s">
        <v>87</v>
      </c>
      <c r="H384" s="264">
        <v>213.334</v>
      </c>
      <c r="I384" s="265"/>
      <c r="J384" s="266">
        <f>ROUND(I384*H384,2)</f>
        <v>0</v>
      </c>
      <c r="K384" s="262" t="s">
        <v>19</v>
      </c>
      <c r="L384" s="267"/>
      <c r="M384" s="268" t="s">
        <v>19</v>
      </c>
      <c r="N384" s="269" t="s">
        <v>42</v>
      </c>
      <c r="O384" s="87"/>
      <c r="P384" s="217">
        <f>O384*H384</f>
        <v>0</v>
      </c>
      <c r="Q384" s="217">
        <v>0</v>
      </c>
      <c r="R384" s="217">
        <f>Q384*H384</f>
        <v>0</v>
      </c>
      <c r="S384" s="217">
        <v>0</v>
      </c>
      <c r="T384" s="218">
        <f>S384*H384</f>
        <v>0</v>
      </c>
      <c r="U384" s="41"/>
      <c r="V384" s="41"/>
      <c r="W384" s="41"/>
      <c r="X384" s="41"/>
      <c r="Y384" s="41"/>
      <c r="Z384" s="41"/>
      <c r="AA384" s="41"/>
      <c r="AB384" s="41"/>
      <c r="AC384" s="41"/>
      <c r="AD384" s="41"/>
      <c r="AE384" s="41"/>
      <c r="AR384" s="219" t="s">
        <v>188</v>
      </c>
      <c r="AT384" s="219" t="s">
        <v>269</v>
      </c>
      <c r="AU384" s="219" t="s">
        <v>81</v>
      </c>
      <c r="AY384" s="20" t="s">
        <v>140</v>
      </c>
      <c r="BE384" s="220">
        <f>IF(N384="základní",J384,0)</f>
        <v>0</v>
      </c>
      <c r="BF384" s="220">
        <f>IF(N384="snížená",J384,0)</f>
        <v>0</v>
      </c>
      <c r="BG384" s="220">
        <f>IF(N384="zákl. přenesená",J384,0)</f>
        <v>0</v>
      </c>
      <c r="BH384" s="220">
        <f>IF(N384="sníž. přenesená",J384,0)</f>
        <v>0</v>
      </c>
      <c r="BI384" s="220">
        <f>IF(N384="nulová",J384,0)</f>
        <v>0</v>
      </c>
      <c r="BJ384" s="20" t="s">
        <v>79</v>
      </c>
      <c r="BK384" s="220">
        <f>ROUND(I384*H384,2)</f>
        <v>0</v>
      </c>
      <c r="BL384" s="20" t="s">
        <v>146</v>
      </c>
      <c r="BM384" s="219" t="s">
        <v>513</v>
      </c>
    </row>
    <row r="385" s="13" customFormat="1">
      <c r="A385" s="13"/>
      <c r="B385" s="226"/>
      <c r="C385" s="227"/>
      <c r="D385" s="228" t="s">
        <v>150</v>
      </c>
      <c r="E385" s="229" t="s">
        <v>19</v>
      </c>
      <c r="F385" s="230" t="s">
        <v>507</v>
      </c>
      <c r="G385" s="227"/>
      <c r="H385" s="229" t="s">
        <v>19</v>
      </c>
      <c r="I385" s="231"/>
      <c r="J385" s="227"/>
      <c r="K385" s="227"/>
      <c r="L385" s="232"/>
      <c r="M385" s="233"/>
      <c r="N385" s="234"/>
      <c r="O385" s="234"/>
      <c r="P385" s="234"/>
      <c r="Q385" s="234"/>
      <c r="R385" s="234"/>
      <c r="S385" s="234"/>
      <c r="T385" s="235"/>
      <c r="U385" s="13"/>
      <c r="V385" s="13"/>
      <c r="W385" s="13"/>
      <c r="X385" s="13"/>
      <c r="Y385" s="13"/>
      <c r="Z385" s="13"/>
      <c r="AA385" s="13"/>
      <c r="AB385" s="13"/>
      <c r="AC385" s="13"/>
      <c r="AD385" s="13"/>
      <c r="AE385" s="13"/>
      <c r="AT385" s="236" t="s">
        <v>150</v>
      </c>
      <c r="AU385" s="236" t="s">
        <v>81</v>
      </c>
      <c r="AV385" s="13" t="s">
        <v>79</v>
      </c>
      <c r="AW385" s="13" t="s">
        <v>32</v>
      </c>
      <c r="AX385" s="13" t="s">
        <v>71</v>
      </c>
      <c r="AY385" s="236" t="s">
        <v>140</v>
      </c>
    </row>
    <row r="386" s="14" customFormat="1">
      <c r="A386" s="14"/>
      <c r="B386" s="237"/>
      <c r="C386" s="238"/>
      <c r="D386" s="228" t="s">
        <v>150</v>
      </c>
      <c r="E386" s="239" t="s">
        <v>19</v>
      </c>
      <c r="F386" s="240" t="s">
        <v>509</v>
      </c>
      <c r="G386" s="238"/>
      <c r="H386" s="241">
        <v>213.334</v>
      </c>
      <c r="I386" s="242"/>
      <c r="J386" s="238"/>
      <c r="K386" s="238"/>
      <c r="L386" s="243"/>
      <c r="M386" s="244"/>
      <c r="N386" s="245"/>
      <c r="O386" s="245"/>
      <c r="P386" s="245"/>
      <c r="Q386" s="245"/>
      <c r="R386" s="245"/>
      <c r="S386" s="245"/>
      <c r="T386" s="246"/>
      <c r="U386" s="14"/>
      <c r="V386" s="14"/>
      <c r="W386" s="14"/>
      <c r="X386" s="14"/>
      <c r="Y386" s="14"/>
      <c r="Z386" s="14"/>
      <c r="AA386" s="14"/>
      <c r="AB386" s="14"/>
      <c r="AC386" s="14"/>
      <c r="AD386" s="14"/>
      <c r="AE386" s="14"/>
      <c r="AT386" s="247" t="s">
        <v>150</v>
      </c>
      <c r="AU386" s="247" t="s">
        <v>81</v>
      </c>
      <c r="AV386" s="14" t="s">
        <v>81</v>
      </c>
      <c r="AW386" s="14" t="s">
        <v>32</v>
      </c>
      <c r="AX386" s="14" t="s">
        <v>79</v>
      </c>
      <c r="AY386" s="247" t="s">
        <v>140</v>
      </c>
    </row>
    <row r="387" s="2" customFormat="1" ht="24.15" customHeight="1">
      <c r="A387" s="41"/>
      <c r="B387" s="42"/>
      <c r="C387" s="208" t="s">
        <v>514</v>
      </c>
      <c r="D387" s="208" t="s">
        <v>142</v>
      </c>
      <c r="E387" s="209" t="s">
        <v>515</v>
      </c>
      <c r="F387" s="210" t="s">
        <v>516</v>
      </c>
      <c r="G387" s="211" t="s">
        <v>87</v>
      </c>
      <c r="H387" s="212">
        <v>18.943999999999999</v>
      </c>
      <c r="I387" s="213"/>
      <c r="J387" s="214">
        <f>ROUND(I387*H387,2)</f>
        <v>0</v>
      </c>
      <c r="K387" s="210" t="s">
        <v>19</v>
      </c>
      <c r="L387" s="47"/>
      <c r="M387" s="215" t="s">
        <v>19</v>
      </c>
      <c r="N387" s="216" t="s">
        <v>42</v>
      </c>
      <c r="O387" s="87"/>
      <c r="P387" s="217">
        <f>O387*H387</f>
        <v>0</v>
      </c>
      <c r="Q387" s="217">
        <v>0</v>
      </c>
      <c r="R387" s="217">
        <f>Q387*H387</f>
        <v>0</v>
      </c>
      <c r="S387" s="217">
        <v>0</v>
      </c>
      <c r="T387" s="218">
        <f>S387*H387</f>
        <v>0</v>
      </c>
      <c r="U387" s="41"/>
      <c r="V387" s="41"/>
      <c r="W387" s="41"/>
      <c r="X387" s="41"/>
      <c r="Y387" s="41"/>
      <c r="Z387" s="41"/>
      <c r="AA387" s="41"/>
      <c r="AB387" s="41"/>
      <c r="AC387" s="41"/>
      <c r="AD387" s="41"/>
      <c r="AE387" s="41"/>
      <c r="AR387" s="219" t="s">
        <v>146</v>
      </c>
      <c r="AT387" s="219" t="s">
        <v>142</v>
      </c>
      <c r="AU387" s="219" t="s">
        <v>81</v>
      </c>
      <c r="AY387" s="20" t="s">
        <v>140</v>
      </c>
      <c r="BE387" s="220">
        <f>IF(N387="základní",J387,0)</f>
        <v>0</v>
      </c>
      <c r="BF387" s="220">
        <f>IF(N387="snížená",J387,0)</f>
        <v>0</v>
      </c>
      <c r="BG387" s="220">
        <f>IF(N387="zákl. přenesená",J387,0)</f>
        <v>0</v>
      </c>
      <c r="BH387" s="220">
        <f>IF(N387="sníž. přenesená",J387,0)</f>
        <v>0</v>
      </c>
      <c r="BI387" s="220">
        <f>IF(N387="nulová",J387,0)</f>
        <v>0</v>
      </c>
      <c r="BJ387" s="20" t="s">
        <v>79</v>
      </c>
      <c r="BK387" s="220">
        <f>ROUND(I387*H387,2)</f>
        <v>0</v>
      </c>
      <c r="BL387" s="20" t="s">
        <v>146</v>
      </c>
      <c r="BM387" s="219" t="s">
        <v>517</v>
      </c>
    </row>
    <row r="388" s="14" customFormat="1">
      <c r="A388" s="14"/>
      <c r="B388" s="237"/>
      <c r="C388" s="238"/>
      <c r="D388" s="228" t="s">
        <v>150</v>
      </c>
      <c r="E388" s="239" t="s">
        <v>19</v>
      </c>
      <c r="F388" s="240" t="s">
        <v>89</v>
      </c>
      <c r="G388" s="238"/>
      <c r="H388" s="241">
        <v>18.943999999999999</v>
      </c>
      <c r="I388" s="242"/>
      <c r="J388" s="238"/>
      <c r="K388" s="238"/>
      <c r="L388" s="243"/>
      <c r="M388" s="244"/>
      <c r="N388" s="245"/>
      <c r="O388" s="245"/>
      <c r="P388" s="245"/>
      <c r="Q388" s="245"/>
      <c r="R388" s="245"/>
      <c r="S388" s="245"/>
      <c r="T388" s="246"/>
      <c r="U388" s="14"/>
      <c r="V388" s="14"/>
      <c r="W388" s="14"/>
      <c r="X388" s="14"/>
      <c r="Y388" s="14"/>
      <c r="Z388" s="14"/>
      <c r="AA388" s="14"/>
      <c r="AB388" s="14"/>
      <c r="AC388" s="14"/>
      <c r="AD388" s="14"/>
      <c r="AE388" s="14"/>
      <c r="AT388" s="247" t="s">
        <v>150</v>
      </c>
      <c r="AU388" s="247" t="s">
        <v>81</v>
      </c>
      <c r="AV388" s="14" t="s">
        <v>81</v>
      </c>
      <c r="AW388" s="14" t="s">
        <v>32</v>
      </c>
      <c r="AX388" s="14" t="s">
        <v>79</v>
      </c>
      <c r="AY388" s="247" t="s">
        <v>140</v>
      </c>
    </row>
    <row r="389" s="2" customFormat="1" ht="16.5" customHeight="1">
      <c r="A389" s="41"/>
      <c r="B389" s="42"/>
      <c r="C389" s="208" t="s">
        <v>518</v>
      </c>
      <c r="D389" s="208" t="s">
        <v>142</v>
      </c>
      <c r="E389" s="209" t="s">
        <v>409</v>
      </c>
      <c r="F389" s="210" t="s">
        <v>410</v>
      </c>
      <c r="G389" s="211" t="s">
        <v>87</v>
      </c>
      <c r="H389" s="212">
        <v>7.359</v>
      </c>
      <c r="I389" s="213"/>
      <c r="J389" s="214">
        <f>ROUND(I389*H389,2)</f>
        <v>0</v>
      </c>
      <c r="K389" s="210" t="s">
        <v>19</v>
      </c>
      <c r="L389" s="47"/>
      <c r="M389" s="215" t="s">
        <v>19</v>
      </c>
      <c r="N389" s="216" t="s">
        <v>42</v>
      </c>
      <c r="O389" s="87"/>
      <c r="P389" s="217">
        <f>O389*H389</f>
        <v>0</v>
      </c>
      <c r="Q389" s="217">
        <v>0</v>
      </c>
      <c r="R389" s="217">
        <f>Q389*H389</f>
        <v>0</v>
      </c>
      <c r="S389" s="217">
        <v>0</v>
      </c>
      <c r="T389" s="218">
        <f>S389*H389</f>
        <v>0</v>
      </c>
      <c r="U389" s="41"/>
      <c r="V389" s="41"/>
      <c r="W389" s="41"/>
      <c r="X389" s="41"/>
      <c r="Y389" s="41"/>
      <c r="Z389" s="41"/>
      <c r="AA389" s="41"/>
      <c r="AB389" s="41"/>
      <c r="AC389" s="41"/>
      <c r="AD389" s="41"/>
      <c r="AE389" s="41"/>
      <c r="AR389" s="219" t="s">
        <v>146</v>
      </c>
      <c r="AT389" s="219" t="s">
        <v>142</v>
      </c>
      <c r="AU389" s="219" t="s">
        <v>81</v>
      </c>
      <c r="AY389" s="20" t="s">
        <v>140</v>
      </c>
      <c r="BE389" s="220">
        <f>IF(N389="základní",J389,0)</f>
        <v>0</v>
      </c>
      <c r="BF389" s="220">
        <f>IF(N389="snížená",J389,0)</f>
        <v>0</v>
      </c>
      <c r="BG389" s="220">
        <f>IF(N389="zákl. přenesená",J389,0)</f>
        <v>0</v>
      </c>
      <c r="BH389" s="220">
        <f>IF(N389="sníž. přenesená",J389,0)</f>
        <v>0</v>
      </c>
      <c r="BI389" s="220">
        <f>IF(N389="nulová",J389,0)</f>
        <v>0</v>
      </c>
      <c r="BJ389" s="20" t="s">
        <v>79</v>
      </c>
      <c r="BK389" s="220">
        <f>ROUND(I389*H389,2)</f>
        <v>0</v>
      </c>
      <c r="BL389" s="20" t="s">
        <v>146</v>
      </c>
      <c r="BM389" s="219" t="s">
        <v>519</v>
      </c>
    </row>
    <row r="390" s="13" customFormat="1">
      <c r="A390" s="13"/>
      <c r="B390" s="226"/>
      <c r="C390" s="227"/>
      <c r="D390" s="228" t="s">
        <v>150</v>
      </c>
      <c r="E390" s="229" t="s">
        <v>19</v>
      </c>
      <c r="F390" s="230" t="s">
        <v>520</v>
      </c>
      <c r="G390" s="227"/>
      <c r="H390" s="229" t="s">
        <v>19</v>
      </c>
      <c r="I390" s="231"/>
      <c r="J390" s="227"/>
      <c r="K390" s="227"/>
      <c r="L390" s="232"/>
      <c r="M390" s="233"/>
      <c r="N390" s="234"/>
      <c r="O390" s="234"/>
      <c r="P390" s="234"/>
      <c r="Q390" s="234"/>
      <c r="R390" s="234"/>
      <c r="S390" s="234"/>
      <c r="T390" s="235"/>
      <c r="U390" s="13"/>
      <c r="V390" s="13"/>
      <c r="W390" s="13"/>
      <c r="X390" s="13"/>
      <c r="Y390" s="13"/>
      <c r="Z390" s="13"/>
      <c r="AA390" s="13"/>
      <c r="AB390" s="13"/>
      <c r="AC390" s="13"/>
      <c r="AD390" s="13"/>
      <c r="AE390" s="13"/>
      <c r="AT390" s="236" t="s">
        <v>150</v>
      </c>
      <c r="AU390" s="236" t="s">
        <v>81</v>
      </c>
      <c r="AV390" s="13" t="s">
        <v>79</v>
      </c>
      <c r="AW390" s="13" t="s">
        <v>32</v>
      </c>
      <c r="AX390" s="13" t="s">
        <v>71</v>
      </c>
      <c r="AY390" s="236" t="s">
        <v>140</v>
      </c>
    </row>
    <row r="391" s="13" customFormat="1">
      <c r="A391" s="13"/>
      <c r="B391" s="226"/>
      <c r="C391" s="227"/>
      <c r="D391" s="228" t="s">
        <v>150</v>
      </c>
      <c r="E391" s="229" t="s">
        <v>19</v>
      </c>
      <c r="F391" s="230" t="s">
        <v>461</v>
      </c>
      <c r="G391" s="227"/>
      <c r="H391" s="229" t="s">
        <v>19</v>
      </c>
      <c r="I391" s="231"/>
      <c r="J391" s="227"/>
      <c r="K391" s="227"/>
      <c r="L391" s="232"/>
      <c r="M391" s="233"/>
      <c r="N391" s="234"/>
      <c r="O391" s="234"/>
      <c r="P391" s="234"/>
      <c r="Q391" s="234"/>
      <c r="R391" s="234"/>
      <c r="S391" s="234"/>
      <c r="T391" s="235"/>
      <c r="U391" s="13"/>
      <c r="V391" s="13"/>
      <c r="W391" s="13"/>
      <c r="X391" s="13"/>
      <c r="Y391" s="13"/>
      <c r="Z391" s="13"/>
      <c r="AA391" s="13"/>
      <c r="AB391" s="13"/>
      <c r="AC391" s="13"/>
      <c r="AD391" s="13"/>
      <c r="AE391" s="13"/>
      <c r="AT391" s="236" t="s">
        <v>150</v>
      </c>
      <c r="AU391" s="236" t="s">
        <v>81</v>
      </c>
      <c r="AV391" s="13" t="s">
        <v>79</v>
      </c>
      <c r="AW391" s="13" t="s">
        <v>32</v>
      </c>
      <c r="AX391" s="13" t="s">
        <v>71</v>
      </c>
      <c r="AY391" s="236" t="s">
        <v>140</v>
      </c>
    </row>
    <row r="392" s="14" customFormat="1">
      <c r="A392" s="14"/>
      <c r="B392" s="237"/>
      <c r="C392" s="238"/>
      <c r="D392" s="228" t="s">
        <v>150</v>
      </c>
      <c r="E392" s="239" t="s">
        <v>19</v>
      </c>
      <c r="F392" s="240" t="s">
        <v>521</v>
      </c>
      <c r="G392" s="238"/>
      <c r="H392" s="241">
        <v>7.359</v>
      </c>
      <c r="I392" s="242"/>
      <c r="J392" s="238"/>
      <c r="K392" s="238"/>
      <c r="L392" s="243"/>
      <c r="M392" s="244"/>
      <c r="N392" s="245"/>
      <c r="O392" s="245"/>
      <c r="P392" s="245"/>
      <c r="Q392" s="245"/>
      <c r="R392" s="245"/>
      <c r="S392" s="245"/>
      <c r="T392" s="246"/>
      <c r="U392" s="14"/>
      <c r="V392" s="14"/>
      <c r="W392" s="14"/>
      <c r="X392" s="14"/>
      <c r="Y392" s="14"/>
      <c r="Z392" s="14"/>
      <c r="AA392" s="14"/>
      <c r="AB392" s="14"/>
      <c r="AC392" s="14"/>
      <c r="AD392" s="14"/>
      <c r="AE392" s="14"/>
      <c r="AT392" s="247" t="s">
        <v>150</v>
      </c>
      <c r="AU392" s="247" t="s">
        <v>81</v>
      </c>
      <c r="AV392" s="14" t="s">
        <v>81</v>
      </c>
      <c r="AW392" s="14" t="s">
        <v>32</v>
      </c>
      <c r="AX392" s="14" t="s">
        <v>79</v>
      </c>
      <c r="AY392" s="247" t="s">
        <v>140</v>
      </c>
    </row>
    <row r="393" s="2" customFormat="1" ht="16.5" customHeight="1">
      <c r="A393" s="41"/>
      <c r="B393" s="42"/>
      <c r="C393" s="208" t="s">
        <v>522</v>
      </c>
      <c r="D393" s="208" t="s">
        <v>142</v>
      </c>
      <c r="E393" s="209" t="s">
        <v>425</v>
      </c>
      <c r="F393" s="210" t="s">
        <v>426</v>
      </c>
      <c r="G393" s="211" t="s">
        <v>87</v>
      </c>
      <c r="H393" s="212">
        <v>26.303000000000001</v>
      </c>
      <c r="I393" s="213"/>
      <c r="J393" s="214">
        <f>ROUND(I393*H393,2)</f>
        <v>0</v>
      </c>
      <c r="K393" s="210" t="s">
        <v>19</v>
      </c>
      <c r="L393" s="47"/>
      <c r="M393" s="215" t="s">
        <v>19</v>
      </c>
      <c r="N393" s="216" t="s">
        <v>42</v>
      </c>
      <c r="O393" s="87"/>
      <c r="P393" s="217">
        <f>O393*H393</f>
        <v>0</v>
      </c>
      <c r="Q393" s="217">
        <v>0</v>
      </c>
      <c r="R393" s="217">
        <f>Q393*H393</f>
        <v>0</v>
      </c>
      <c r="S393" s="217">
        <v>0</v>
      </c>
      <c r="T393" s="218">
        <f>S393*H393</f>
        <v>0</v>
      </c>
      <c r="U393" s="41"/>
      <c r="V393" s="41"/>
      <c r="W393" s="41"/>
      <c r="X393" s="41"/>
      <c r="Y393" s="41"/>
      <c r="Z393" s="41"/>
      <c r="AA393" s="41"/>
      <c r="AB393" s="41"/>
      <c r="AC393" s="41"/>
      <c r="AD393" s="41"/>
      <c r="AE393" s="41"/>
      <c r="AR393" s="219" t="s">
        <v>146</v>
      </c>
      <c r="AT393" s="219" t="s">
        <v>142</v>
      </c>
      <c r="AU393" s="219" t="s">
        <v>81</v>
      </c>
      <c r="AY393" s="20" t="s">
        <v>140</v>
      </c>
      <c r="BE393" s="220">
        <f>IF(N393="základní",J393,0)</f>
        <v>0</v>
      </c>
      <c r="BF393" s="220">
        <f>IF(N393="snížená",J393,0)</f>
        <v>0</v>
      </c>
      <c r="BG393" s="220">
        <f>IF(N393="zákl. přenesená",J393,0)</f>
        <v>0</v>
      </c>
      <c r="BH393" s="220">
        <f>IF(N393="sníž. přenesená",J393,0)</f>
        <v>0</v>
      </c>
      <c r="BI393" s="220">
        <f>IF(N393="nulová",J393,0)</f>
        <v>0</v>
      </c>
      <c r="BJ393" s="20" t="s">
        <v>79</v>
      </c>
      <c r="BK393" s="220">
        <f>ROUND(I393*H393,2)</f>
        <v>0</v>
      </c>
      <c r="BL393" s="20" t="s">
        <v>146</v>
      </c>
      <c r="BM393" s="219" t="s">
        <v>523</v>
      </c>
    </row>
    <row r="394" s="13" customFormat="1">
      <c r="A394" s="13"/>
      <c r="B394" s="226"/>
      <c r="C394" s="227"/>
      <c r="D394" s="228" t="s">
        <v>150</v>
      </c>
      <c r="E394" s="229" t="s">
        <v>19</v>
      </c>
      <c r="F394" s="230" t="s">
        <v>507</v>
      </c>
      <c r="G394" s="227"/>
      <c r="H394" s="229" t="s">
        <v>19</v>
      </c>
      <c r="I394" s="231"/>
      <c r="J394" s="227"/>
      <c r="K394" s="227"/>
      <c r="L394" s="232"/>
      <c r="M394" s="233"/>
      <c r="N394" s="234"/>
      <c r="O394" s="234"/>
      <c r="P394" s="234"/>
      <c r="Q394" s="234"/>
      <c r="R394" s="234"/>
      <c r="S394" s="234"/>
      <c r="T394" s="235"/>
      <c r="U394" s="13"/>
      <c r="V394" s="13"/>
      <c r="W394" s="13"/>
      <c r="X394" s="13"/>
      <c r="Y394" s="13"/>
      <c r="Z394" s="13"/>
      <c r="AA394" s="13"/>
      <c r="AB394" s="13"/>
      <c r="AC394" s="13"/>
      <c r="AD394" s="13"/>
      <c r="AE394" s="13"/>
      <c r="AT394" s="236" t="s">
        <v>150</v>
      </c>
      <c r="AU394" s="236" t="s">
        <v>81</v>
      </c>
      <c r="AV394" s="13" t="s">
        <v>79</v>
      </c>
      <c r="AW394" s="13" t="s">
        <v>32</v>
      </c>
      <c r="AX394" s="13" t="s">
        <v>71</v>
      </c>
      <c r="AY394" s="236" t="s">
        <v>140</v>
      </c>
    </row>
    <row r="395" s="14" customFormat="1">
      <c r="A395" s="14"/>
      <c r="B395" s="237"/>
      <c r="C395" s="238"/>
      <c r="D395" s="228" t="s">
        <v>150</v>
      </c>
      <c r="E395" s="239" t="s">
        <v>19</v>
      </c>
      <c r="F395" s="240" t="s">
        <v>524</v>
      </c>
      <c r="G395" s="238"/>
      <c r="H395" s="241">
        <v>18.943999999999999</v>
      </c>
      <c r="I395" s="242"/>
      <c r="J395" s="238"/>
      <c r="K395" s="238"/>
      <c r="L395" s="243"/>
      <c r="M395" s="244"/>
      <c r="N395" s="245"/>
      <c r="O395" s="245"/>
      <c r="P395" s="245"/>
      <c r="Q395" s="245"/>
      <c r="R395" s="245"/>
      <c r="S395" s="245"/>
      <c r="T395" s="246"/>
      <c r="U395" s="14"/>
      <c r="V395" s="14"/>
      <c r="W395" s="14"/>
      <c r="X395" s="14"/>
      <c r="Y395" s="14"/>
      <c r="Z395" s="14"/>
      <c r="AA395" s="14"/>
      <c r="AB395" s="14"/>
      <c r="AC395" s="14"/>
      <c r="AD395" s="14"/>
      <c r="AE395" s="14"/>
      <c r="AT395" s="247" t="s">
        <v>150</v>
      </c>
      <c r="AU395" s="247" t="s">
        <v>81</v>
      </c>
      <c r="AV395" s="14" t="s">
        <v>81</v>
      </c>
      <c r="AW395" s="14" t="s">
        <v>32</v>
      </c>
      <c r="AX395" s="14" t="s">
        <v>71</v>
      </c>
      <c r="AY395" s="247" t="s">
        <v>140</v>
      </c>
    </row>
    <row r="396" s="13" customFormat="1">
      <c r="A396" s="13"/>
      <c r="B396" s="226"/>
      <c r="C396" s="227"/>
      <c r="D396" s="228" t="s">
        <v>150</v>
      </c>
      <c r="E396" s="229" t="s">
        <v>19</v>
      </c>
      <c r="F396" s="230" t="s">
        <v>520</v>
      </c>
      <c r="G396" s="227"/>
      <c r="H396" s="229" t="s">
        <v>19</v>
      </c>
      <c r="I396" s="231"/>
      <c r="J396" s="227"/>
      <c r="K396" s="227"/>
      <c r="L396" s="232"/>
      <c r="M396" s="233"/>
      <c r="N396" s="234"/>
      <c r="O396" s="234"/>
      <c r="P396" s="234"/>
      <c r="Q396" s="234"/>
      <c r="R396" s="234"/>
      <c r="S396" s="234"/>
      <c r="T396" s="235"/>
      <c r="U396" s="13"/>
      <c r="V396" s="13"/>
      <c r="W396" s="13"/>
      <c r="X396" s="13"/>
      <c r="Y396" s="13"/>
      <c r="Z396" s="13"/>
      <c r="AA396" s="13"/>
      <c r="AB396" s="13"/>
      <c r="AC396" s="13"/>
      <c r="AD396" s="13"/>
      <c r="AE396" s="13"/>
      <c r="AT396" s="236" t="s">
        <v>150</v>
      </c>
      <c r="AU396" s="236" t="s">
        <v>81</v>
      </c>
      <c r="AV396" s="13" t="s">
        <v>79</v>
      </c>
      <c r="AW396" s="13" t="s">
        <v>32</v>
      </c>
      <c r="AX396" s="13" t="s">
        <v>71</v>
      </c>
      <c r="AY396" s="236" t="s">
        <v>140</v>
      </c>
    </row>
    <row r="397" s="13" customFormat="1">
      <c r="A397" s="13"/>
      <c r="B397" s="226"/>
      <c r="C397" s="227"/>
      <c r="D397" s="228" t="s">
        <v>150</v>
      </c>
      <c r="E397" s="229" t="s">
        <v>19</v>
      </c>
      <c r="F397" s="230" t="s">
        <v>461</v>
      </c>
      <c r="G397" s="227"/>
      <c r="H397" s="229" t="s">
        <v>19</v>
      </c>
      <c r="I397" s="231"/>
      <c r="J397" s="227"/>
      <c r="K397" s="227"/>
      <c r="L397" s="232"/>
      <c r="M397" s="233"/>
      <c r="N397" s="234"/>
      <c r="O397" s="234"/>
      <c r="P397" s="234"/>
      <c r="Q397" s="234"/>
      <c r="R397" s="234"/>
      <c r="S397" s="234"/>
      <c r="T397" s="235"/>
      <c r="U397" s="13"/>
      <c r="V397" s="13"/>
      <c r="W397" s="13"/>
      <c r="X397" s="13"/>
      <c r="Y397" s="13"/>
      <c r="Z397" s="13"/>
      <c r="AA397" s="13"/>
      <c r="AB397" s="13"/>
      <c r="AC397" s="13"/>
      <c r="AD397" s="13"/>
      <c r="AE397" s="13"/>
      <c r="AT397" s="236" t="s">
        <v>150</v>
      </c>
      <c r="AU397" s="236" t="s">
        <v>81</v>
      </c>
      <c r="AV397" s="13" t="s">
        <v>79</v>
      </c>
      <c r="AW397" s="13" t="s">
        <v>32</v>
      </c>
      <c r="AX397" s="13" t="s">
        <v>71</v>
      </c>
      <c r="AY397" s="236" t="s">
        <v>140</v>
      </c>
    </row>
    <row r="398" s="14" customFormat="1">
      <c r="A398" s="14"/>
      <c r="B398" s="237"/>
      <c r="C398" s="238"/>
      <c r="D398" s="228" t="s">
        <v>150</v>
      </c>
      <c r="E398" s="239" t="s">
        <v>19</v>
      </c>
      <c r="F398" s="240" t="s">
        <v>521</v>
      </c>
      <c r="G398" s="238"/>
      <c r="H398" s="241">
        <v>7.359</v>
      </c>
      <c r="I398" s="242"/>
      <c r="J398" s="238"/>
      <c r="K398" s="238"/>
      <c r="L398" s="243"/>
      <c r="M398" s="244"/>
      <c r="N398" s="245"/>
      <c r="O398" s="245"/>
      <c r="P398" s="245"/>
      <c r="Q398" s="245"/>
      <c r="R398" s="245"/>
      <c r="S398" s="245"/>
      <c r="T398" s="246"/>
      <c r="U398" s="14"/>
      <c r="V398" s="14"/>
      <c r="W398" s="14"/>
      <c r="X398" s="14"/>
      <c r="Y398" s="14"/>
      <c r="Z398" s="14"/>
      <c r="AA398" s="14"/>
      <c r="AB398" s="14"/>
      <c r="AC398" s="14"/>
      <c r="AD398" s="14"/>
      <c r="AE398" s="14"/>
      <c r="AT398" s="247" t="s">
        <v>150</v>
      </c>
      <c r="AU398" s="247" t="s">
        <v>81</v>
      </c>
      <c r="AV398" s="14" t="s">
        <v>81</v>
      </c>
      <c r="AW398" s="14" t="s">
        <v>32</v>
      </c>
      <c r="AX398" s="14" t="s">
        <v>71</v>
      </c>
      <c r="AY398" s="247" t="s">
        <v>140</v>
      </c>
    </row>
    <row r="399" s="15" customFormat="1">
      <c r="A399" s="15"/>
      <c r="B399" s="248"/>
      <c r="C399" s="249"/>
      <c r="D399" s="228" t="s">
        <v>150</v>
      </c>
      <c r="E399" s="250" t="s">
        <v>19</v>
      </c>
      <c r="F399" s="251" t="s">
        <v>154</v>
      </c>
      <c r="G399" s="249"/>
      <c r="H399" s="252">
        <v>26.303000000000001</v>
      </c>
      <c r="I399" s="253"/>
      <c r="J399" s="249"/>
      <c r="K399" s="249"/>
      <c r="L399" s="254"/>
      <c r="M399" s="255"/>
      <c r="N399" s="256"/>
      <c r="O399" s="256"/>
      <c r="P399" s="256"/>
      <c r="Q399" s="256"/>
      <c r="R399" s="256"/>
      <c r="S399" s="256"/>
      <c r="T399" s="257"/>
      <c r="U399" s="15"/>
      <c r="V399" s="15"/>
      <c r="W399" s="15"/>
      <c r="X399" s="15"/>
      <c r="Y399" s="15"/>
      <c r="Z399" s="15"/>
      <c r="AA399" s="15"/>
      <c r="AB399" s="15"/>
      <c r="AC399" s="15"/>
      <c r="AD399" s="15"/>
      <c r="AE399" s="15"/>
      <c r="AT399" s="258" t="s">
        <v>150</v>
      </c>
      <c r="AU399" s="258" t="s">
        <v>81</v>
      </c>
      <c r="AV399" s="15" t="s">
        <v>146</v>
      </c>
      <c r="AW399" s="15" t="s">
        <v>32</v>
      </c>
      <c r="AX399" s="15" t="s">
        <v>79</v>
      </c>
      <c r="AY399" s="258" t="s">
        <v>140</v>
      </c>
    </row>
    <row r="400" s="2" customFormat="1" ht="33" customHeight="1">
      <c r="A400" s="41"/>
      <c r="B400" s="42"/>
      <c r="C400" s="208" t="s">
        <v>525</v>
      </c>
      <c r="D400" s="208" t="s">
        <v>142</v>
      </c>
      <c r="E400" s="209" t="s">
        <v>526</v>
      </c>
      <c r="F400" s="210" t="s">
        <v>527</v>
      </c>
      <c r="G400" s="211" t="s">
        <v>528</v>
      </c>
      <c r="H400" s="212">
        <v>1</v>
      </c>
      <c r="I400" s="213"/>
      <c r="J400" s="214">
        <f>ROUND(I400*H400,2)</f>
        <v>0</v>
      </c>
      <c r="K400" s="210" t="s">
        <v>19</v>
      </c>
      <c r="L400" s="47"/>
      <c r="M400" s="215" t="s">
        <v>19</v>
      </c>
      <c r="N400" s="216" t="s">
        <v>42</v>
      </c>
      <c r="O400" s="87"/>
      <c r="P400" s="217">
        <f>O400*H400</f>
        <v>0</v>
      </c>
      <c r="Q400" s="217">
        <v>0</v>
      </c>
      <c r="R400" s="217">
        <f>Q400*H400</f>
        <v>0</v>
      </c>
      <c r="S400" s="217">
        <v>0</v>
      </c>
      <c r="T400" s="218">
        <f>S400*H400</f>
        <v>0</v>
      </c>
      <c r="U400" s="41"/>
      <c r="V400" s="41"/>
      <c r="W400" s="41"/>
      <c r="X400" s="41"/>
      <c r="Y400" s="41"/>
      <c r="Z400" s="41"/>
      <c r="AA400" s="41"/>
      <c r="AB400" s="41"/>
      <c r="AC400" s="41"/>
      <c r="AD400" s="41"/>
      <c r="AE400" s="41"/>
      <c r="AR400" s="219" t="s">
        <v>146</v>
      </c>
      <c r="AT400" s="219" t="s">
        <v>142</v>
      </c>
      <c r="AU400" s="219" t="s">
        <v>81</v>
      </c>
      <c r="AY400" s="20" t="s">
        <v>140</v>
      </c>
      <c r="BE400" s="220">
        <f>IF(N400="základní",J400,0)</f>
        <v>0</v>
      </c>
      <c r="BF400" s="220">
        <f>IF(N400="snížená",J400,0)</f>
        <v>0</v>
      </c>
      <c r="BG400" s="220">
        <f>IF(N400="zákl. přenesená",J400,0)</f>
        <v>0</v>
      </c>
      <c r="BH400" s="220">
        <f>IF(N400="sníž. přenesená",J400,0)</f>
        <v>0</v>
      </c>
      <c r="BI400" s="220">
        <f>IF(N400="nulová",J400,0)</f>
        <v>0</v>
      </c>
      <c r="BJ400" s="20" t="s">
        <v>79</v>
      </c>
      <c r="BK400" s="220">
        <f>ROUND(I400*H400,2)</f>
        <v>0</v>
      </c>
      <c r="BL400" s="20" t="s">
        <v>146</v>
      </c>
      <c r="BM400" s="219" t="s">
        <v>529</v>
      </c>
    </row>
    <row r="401" s="13" customFormat="1">
      <c r="A401" s="13"/>
      <c r="B401" s="226"/>
      <c r="C401" s="227"/>
      <c r="D401" s="228" t="s">
        <v>150</v>
      </c>
      <c r="E401" s="229" t="s">
        <v>19</v>
      </c>
      <c r="F401" s="230" t="s">
        <v>530</v>
      </c>
      <c r="G401" s="227"/>
      <c r="H401" s="229" t="s">
        <v>19</v>
      </c>
      <c r="I401" s="231"/>
      <c r="J401" s="227"/>
      <c r="K401" s="227"/>
      <c r="L401" s="232"/>
      <c r="M401" s="233"/>
      <c r="N401" s="234"/>
      <c r="O401" s="234"/>
      <c r="P401" s="234"/>
      <c r="Q401" s="234"/>
      <c r="R401" s="234"/>
      <c r="S401" s="234"/>
      <c r="T401" s="235"/>
      <c r="U401" s="13"/>
      <c r="V401" s="13"/>
      <c r="W401" s="13"/>
      <c r="X401" s="13"/>
      <c r="Y401" s="13"/>
      <c r="Z401" s="13"/>
      <c r="AA401" s="13"/>
      <c r="AB401" s="13"/>
      <c r="AC401" s="13"/>
      <c r="AD401" s="13"/>
      <c r="AE401" s="13"/>
      <c r="AT401" s="236" t="s">
        <v>150</v>
      </c>
      <c r="AU401" s="236" t="s">
        <v>81</v>
      </c>
      <c r="AV401" s="13" t="s">
        <v>79</v>
      </c>
      <c r="AW401" s="13" t="s">
        <v>32</v>
      </c>
      <c r="AX401" s="13" t="s">
        <v>71</v>
      </c>
      <c r="AY401" s="236" t="s">
        <v>140</v>
      </c>
    </row>
    <row r="402" s="13" customFormat="1">
      <c r="A402" s="13"/>
      <c r="B402" s="226"/>
      <c r="C402" s="227"/>
      <c r="D402" s="228" t="s">
        <v>150</v>
      </c>
      <c r="E402" s="229" t="s">
        <v>19</v>
      </c>
      <c r="F402" s="230" t="s">
        <v>531</v>
      </c>
      <c r="G402" s="227"/>
      <c r="H402" s="229" t="s">
        <v>19</v>
      </c>
      <c r="I402" s="231"/>
      <c r="J402" s="227"/>
      <c r="K402" s="227"/>
      <c r="L402" s="232"/>
      <c r="M402" s="233"/>
      <c r="N402" s="234"/>
      <c r="O402" s="234"/>
      <c r="P402" s="234"/>
      <c r="Q402" s="234"/>
      <c r="R402" s="234"/>
      <c r="S402" s="234"/>
      <c r="T402" s="235"/>
      <c r="U402" s="13"/>
      <c r="V402" s="13"/>
      <c r="W402" s="13"/>
      <c r="X402" s="13"/>
      <c r="Y402" s="13"/>
      <c r="Z402" s="13"/>
      <c r="AA402" s="13"/>
      <c r="AB402" s="13"/>
      <c r="AC402" s="13"/>
      <c r="AD402" s="13"/>
      <c r="AE402" s="13"/>
      <c r="AT402" s="236" t="s">
        <v>150</v>
      </c>
      <c r="AU402" s="236" t="s">
        <v>81</v>
      </c>
      <c r="AV402" s="13" t="s">
        <v>79</v>
      </c>
      <c r="AW402" s="13" t="s">
        <v>32</v>
      </c>
      <c r="AX402" s="13" t="s">
        <v>71</v>
      </c>
      <c r="AY402" s="236" t="s">
        <v>140</v>
      </c>
    </row>
    <row r="403" s="13" customFormat="1">
      <c r="A403" s="13"/>
      <c r="B403" s="226"/>
      <c r="C403" s="227"/>
      <c r="D403" s="228" t="s">
        <v>150</v>
      </c>
      <c r="E403" s="229" t="s">
        <v>19</v>
      </c>
      <c r="F403" s="230" t="s">
        <v>532</v>
      </c>
      <c r="G403" s="227"/>
      <c r="H403" s="229" t="s">
        <v>19</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150</v>
      </c>
      <c r="AU403" s="236" t="s">
        <v>81</v>
      </c>
      <c r="AV403" s="13" t="s">
        <v>79</v>
      </c>
      <c r="AW403" s="13" t="s">
        <v>32</v>
      </c>
      <c r="AX403" s="13" t="s">
        <v>71</v>
      </c>
      <c r="AY403" s="236" t="s">
        <v>140</v>
      </c>
    </row>
    <row r="404" s="13" customFormat="1">
      <c r="A404" s="13"/>
      <c r="B404" s="226"/>
      <c r="C404" s="227"/>
      <c r="D404" s="228" t="s">
        <v>150</v>
      </c>
      <c r="E404" s="229" t="s">
        <v>19</v>
      </c>
      <c r="F404" s="230" t="s">
        <v>533</v>
      </c>
      <c r="G404" s="227"/>
      <c r="H404" s="229" t="s">
        <v>19</v>
      </c>
      <c r="I404" s="231"/>
      <c r="J404" s="227"/>
      <c r="K404" s="227"/>
      <c r="L404" s="232"/>
      <c r="M404" s="233"/>
      <c r="N404" s="234"/>
      <c r="O404" s="234"/>
      <c r="P404" s="234"/>
      <c r="Q404" s="234"/>
      <c r="R404" s="234"/>
      <c r="S404" s="234"/>
      <c r="T404" s="235"/>
      <c r="U404" s="13"/>
      <c r="V404" s="13"/>
      <c r="W404" s="13"/>
      <c r="X404" s="13"/>
      <c r="Y404" s="13"/>
      <c r="Z404" s="13"/>
      <c r="AA404" s="13"/>
      <c r="AB404" s="13"/>
      <c r="AC404" s="13"/>
      <c r="AD404" s="13"/>
      <c r="AE404" s="13"/>
      <c r="AT404" s="236" t="s">
        <v>150</v>
      </c>
      <c r="AU404" s="236" t="s">
        <v>81</v>
      </c>
      <c r="AV404" s="13" t="s">
        <v>79</v>
      </c>
      <c r="AW404" s="13" t="s">
        <v>32</v>
      </c>
      <c r="AX404" s="13" t="s">
        <v>71</v>
      </c>
      <c r="AY404" s="236" t="s">
        <v>140</v>
      </c>
    </row>
    <row r="405" s="13" customFormat="1">
      <c r="A405" s="13"/>
      <c r="B405" s="226"/>
      <c r="C405" s="227"/>
      <c r="D405" s="228" t="s">
        <v>150</v>
      </c>
      <c r="E405" s="229" t="s">
        <v>19</v>
      </c>
      <c r="F405" s="230" t="s">
        <v>534</v>
      </c>
      <c r="G405" s="227"/>
      <c r="H405" s="229" t="s">
        <v>19</v>
      </c>
      <c r="I405" s="231"/>
      <c r="J405" s="227"/>
      <c r="K405" s="227"/>
      <c r="L405" s="232"/>
      <c r="M405" s="233"/>
      <c r="N405" s="234"/>
      <c r="O405" s="234"/>
      <c r="P405" s="234"/>
      <c r="Q405" s="234"/>
      <c r="R405" s="234"/>
      <c r="S405" s="234"/>
      <c r="T405" s="235"/>
      <c r="U405" s="13"/>
      <c r="V405" s="13"/>
      <c r="W405" s="13"/>
      <c r="X405" s="13"/>
      <c r="Y405" s="13"/>
      <c r="Z405" s="13"/>
      <c r="AA405" s="13"/>
      <c r="AB405" s="13"/>
      <c r="AC405" s="13"/>
      <c r="AD405" s="13"/>
      <c r="AE405" s="13"/>
      <c r="AT405" s="236" t="s">
        <v>150</v>
      </c>
      <c r="AU405" s="236" t="s">
        <v>81</v>
      </c>
      <c r="AV405" s="13" t="s">
        <v>79</v>
      </c>
      <c r="AW405" s="13" t="s">
        <v>32</v>
      </c>
      <c r="AX405" s="13" t="s">
        <v>71</v>
      </c>
      <c r="AY405" s="236" t="s">
        <v>140</v>
      </c>
    </row>
    <row r="406" s="14" customFormat="1">
      <c r="A406" s="14"/>
      <c r="B406" s="237"/>
      <c r="C406" s="238"/>
      <c r="D406" s="228" t="s">
        <v>150</v>
      </c>
      <c r="E406" s="239" t="s">
        <v>19</v>
      </c>
      <c r="F406" s="240" t="s">
        <v>79</v>
      </c>
      <c r="G406" s="238"/>
      <c r="H406" s="241">
        <v>1</v>
      </c>
      <c r="I406" s="242"/>
      <c r="J406" s="238"/>
      <c r="K406" s="238"/>
      <c r="L406" s="243"/>
      <c r="M406" s="244"/>
      <c r="N406" s="245"/>
      <c r="O406" s="245"/>
      <c r="P406" s="245"/>
      <c r="Q406" s="245"/>
      <c r="R406" s="245"/>
      <c r="S406" s="245"/>
      <c r="T406" s="246"/>
      <c r="U406" s="14"/>
      <c r="V406" s="14"/>
      <c r="W406" s="14"/>
      <c r="X406" s="14"/>
      <c r="Y406" s="14"/>
      <c r="Z406" s="14"/>
      <c r="AA406" s="14"/>
      <c r="AB406" s="14"/>
      <c r="AC406" s="14"/>
      <c r="AD406" s="14"/>
      <c r="AE406" s="14"/>
      <c r="AT406" s="247" t="s">
        <v>150</v>
      </c>
      <c r="AU406" s="247" t="s">
        <v>81</v>
      </c>
      <c r="AV406" s="14" t="s">
        <v>81</v>
      </c>
      <c r="AW406" s="14" t="s">
        <v>32</v>
      </c>
      <c r="AX406" s="14" t="s">
        <v>79</v>
      </c>
      <c r="AY406" s="247" t="s">
        <v>140</v>
      </c>
    </row>
    <row r="407" s="2" customFormat="1" ht="37.8" customHeight="1">
      <c r="A407" s="41"/>
      <c r="B407" s="42"/>
      <c r="C407" s="208" t="s">
        <v>535</v>
      </c>
      <c r="D407" s="208" t="s">
        <v>142</v>
      </c>
      <c r="E407" s="209" t="s">
        <v>429</v>
      </c>
      <c r="F407" s="210" t="s">
        <v>430</v>
      </c>
      <c r="G407" s="211" t="s">
        <v>87</v>
      </c>
      <c r="H407" s="212">
        <v>30.706</v>
      </c>
      <c r="I407" s="213"/>
      <c r="J407" s="214">
        <f>ROUND(I407*H407,2)</f>
        <v>0</v>
      </c>
      <c r="K407" s="210" t="s">
        <v>145</v>
      </c>
      <c r="L407" s="47"/>
      <c r="M407" s="215" t="s">
        <v>19</v>
      </c>
      <c r="N407" s="216" t="s">
        <v>42</v>
      </c>
      <c r="O407" s="87"/>
      <c r="P407" s="217">
        <f>O407*H407</f>
        <v>0</v>
      </c>
      <c r="Q407" s="217">
        <v>0</v>
      </c>
      <c r="R407" s="217">
        <f>Q407*H407</f>
        <v>0</v>
      </c>
      <c r="S407" s="217">
        <v>0</v>
      </c>
      <c r="T407" s="218">
        <f>S407*H407</f>
        <v>0</v>
      </c>
      <c r="U407" s="41"/>
      <c r="V407" s="41"/>
      <c r="W407" s="41"/>
      <c r="X407" s="41"/>
      <c r="Y407" s="41"/>
      <c r="Z407" s="41"/>
      <c r="AA407" s="41"/>
      <c r="AB407" s="41"/>
      <c r="AC407" s="41"/>
      <c r="AD407" s="41"/>
      <c r="AE407" s="41"/>
      <c r="AR407" s="219" t="s">
        <v>146</v>
      </c>
      <c r="AT407" s="219" t="s">
        <v>142</v>
      </c>
      <c r="AU407" s="219" t="s">
        <v>81</v>
      </c>
      <c r="AY407" s="20" t="s">
        <v>140</v>
      </c>
      <c r="BE407" s="220">
        <f>IF(N407="základní",J407,0)</f>
        <v>0</v>
      </c>
      <c r="BF407" s="220">
        <f>IF(N407="snížená",J407,0)</f>
        <v>0</v>
      </c>
      <c r="BG407" s="220">
        <f>IF(N407="zákl. přenesená",J407,0)</f>
        <v>0</v>
      </c>
      <c r="BH407" s="220">
        <f>IF(N407="sníž. přenesená",J407,0)</f>
        <v>0</v>
      </c>
      <c r="BI407" s="220">
        <f>IF(N407="nulová",J407,0)</f>
        <v>0</v>
      </c>
      <c r="BJ407" s="20" t="s">
        <v>79</v>
      </c>
      <c r="BK407" s="220">
        <f>ROUND(I407*H407,2)</f>
        <v>0</v>
      </c>
      <c r="BL407" s="20" t="s">
        <v>146</v>
      </c>
      <c r="BM407" s="219" t="s">
        <v>536</v>
      </c>
    </row>
    <row r="408" s="2" customFormat="1">
      <c r="A408" s="41"/>
      <c r="B408" s="42"/>
      <c r="C408" s="43"/>
      <c r="D408" s="221" t="s">
        <v>148</v>
      </c>
      <c r="E408" s="43"/>
      <c r="F408" s="222" t="s">
        <v>432</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148</v>
      </c>
      <c r="AU408" s="20" t="s">
        <v>81</v>
      </c>
    </row>
    <row r="409" s="13" customFormat="1">
      <c r="A409" s="13"/>
      <c r="B409" s="226"/>
      <c r="C409" s="227"/>
      <c r="D409" s="228" t="s">
        <v>150</v>
      </c>
      <c r="E409" s="229" t="s">
        <v>19</v>
      </c>
      <c r="F409" s="230" t="s">
        <v>461</v>
      </c>
      <c r="G409" s="227"/>
      <c r="H409" s="229" t="s">
        <v>19</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150</v>
      </c>
      <c r="AU409" s="236" t="s">
        <v>81</v>
      </c>
      <c r="AV409" s="13" t="s">
        <v>79</v>
      </c>
      <c r="AW409" s="13" t="s">
        <v>32</v>
      </c>
      <c r="AX409" s="13" t="s">
        <v>71</v>
      </c>
      <c r="AY409" s="236" t="s">
        <v>140</v>
      </c>
    </row>
    <row r="410" s="14" customFormat="1">
      <c r="A410" s="14"/>
      <c r="B410" s="237"/>
      <c r="C410" s="238"/>
      <c r="D410" s="228" t="s">
        <v>150</v>
      </c>
      <c r="E410" s="239" t="s">
        <v>19</v>
      </c>
      <c r="F410" s="240" t="s">
        <v>537</v>
      </c>
      <c r="G410" s="238"/>
      <c r="H410" s="241">
        <v>20.706</v>
      </c>
      <c r="I410" s="242"/>
      <c r="J410" s="238"/>
      <c r="K410" s="238"/>
      <c r="L410" s="243"/>
      <c r="M410" s="244"/>
      <c r="N410" s="245"/>
      <c r="O410" s="245"/>
      <c r="P410" s="245"/>
      <c r="Q410" s="245"/>
      <c r="R410" s="245"/>
      <c r="S410" s="245"/>
      <c r="T410" s="246"/>
      <c r="U410" s="14"/>
      <c r="V410" s="14"/>
      <c r="W410" s="14"/>
      <c r="X410" s="14"/>
      <c r="Y410" s="14"/>
      <c r="Z410" s="14"/>
      <c r="AA410" s="14"/>
      <c r="AB410" s="14"/>
      <c r="AC410" s="14"/>
      <c r="AD410" s="14"/>
      <c r="AE410" s="14"/>
      <c r="AT410" s="247" t="s">
        <v>150</v>
      </c>
      <c r="AU410" s="247" t="s">
        <v>81</v>
      </c>
      <c r="AV410" s="14" t="s">
        <v>81</v>
      </c>
      <c r="AW410" s="14" t="s">
        <v>32</v>
      </c>
      <c r="AX410" s="14" t="s">
        <v>71</v>
      </c>
      <c r="AY410" s="247" t="s">
        <v>140</v>
      </c>
    </row>
    <row r="411" s="14" customFormat="1">
      <c r="A411" s="14"/>
      <c r="B411" s="237"/>
      <c r="C411" s="238"/>
      <c r="D411" s="228" t="s">
        <v>150</v>
      </c>
      <c r="E411" s="239" t="s">
        <v>19</v>
      </c>
      <c r="F411" s="240" t="s">
        <v>435</v>
      </c>
      <c r="G411" s="238"/>
      <c r="H411" s="241">
        <v>10</v>
      </c>
      <c r="I411" s="242"/>
      <c r="J411" s="238"/>
      <c r="K411" s="238"/>
      <c r="L411" s="243"/>
      <c r="M411" s="244"/>
      <c r="N411" s="245"/>
      <c r="O411" s="245"/>
      <c r="P411" s="245"/>
      <c r="Q411" s="245"/>
      <c r="R411" s="245"/>
      <c r="S411" s="245"/>
      <c r="T411" s="246"/>
      <c r="U411" s="14"/>
      <c r="V411" s="14"/>
      <c r="W411" s="14"/>
      <c r="X411" s="14"/>
      <c r="Y411" s="14"/>
      <c r="Z411" s="14"/>
      <c r="AA411" s="14"/>
      <c r="AB411" s="14"/>
      <c r="AC411" s="14"/>
      <c r="AD411" s="14"/>
      <c r="AE411" s="14"/>
      <c r="AT411" s="247" t="s">
        <v>150</v>
      </c>
      <c r="AU411" s="247" t="s">
        <v>81</v>
      </c>
      <c r="AV411" s="14" t="s">
        <v>81</v>
      </c>
      <c r="AW411" s="14" t="s">
        <v>32</v>
      </c>
      <c r="AX411" s="14" t="s">
        <v>71</v>
      </c>
      <c r="AY411" s="247" t="s">
        <v>140</v>
      </c>
    </row>
    <row r="412" s="15" customFormat="1">
      <c r="A412" s="15"/>
      <c r="B412" s="248"/>
      <c r="C412" s="249"/>
      <c r="D412" s="228" t="s">
        <v>150</v>
      </c>
      <c r="E412" s="250" t="s">
        <v>19</v>
      </c>
      <c r="F412" s="251" t="s">
        <v>154</v>
      </c>
      <c r="G412" s="249"/>
      <c r="H412" s="252">
        <v>30.706</v>
      </c>
      <c r="I412" s="253"/>
      <c r="J412" s="249"/>
      <c r="K412" s="249"/>
      <c r="L412" s="254"/>
      <c r="M412" s="255"/>
      <c r="N412" s="256"/>
      <c r="O412" s="256"/>
      <c r="P412" s="256"/>
      <c r="Q412" s="256"/>
      <c r="R412" s="256"/>
      <c r="S412" s="256"/>
      <c r="T412" s="257"/>
      <c r="U412" s="15"/>
      <c r="V412" s="15"/>
      <c r="W412" s="15"/>
      <c r="X412" s="15"/>
      <c r="Y412" s="15"/>
      <c r="Z412" s="15"/>
      <c r="AA412" s="15"/>
      <c r="AB412" s="15"/>
      <c r="AC412" s="15"/>
      <c r="AD412" s="15"/>
      <c r="AE412" s="15"/>
      <c r="AT412" s="258" t="s">
        <v>150</v>
      </c>
      <c r="AU412" s="258" t="s">
        <v>81</v>
      </c>
      <c r="AV412" s="15" t="s">
        <v>146</v>
      </c>
      <c r="AW412" s="15" t="s">
        <v>32</v>
      </c>
      <c r="AX412" s="15" t="s">
        <v>79</v>
      </c>
      <c r="AY412" s="258" t="s">
        <v>140</v>
      </c>
    </row>
    <row r="413" s="12" customFormat="1" ht="22.8" customHeight="1">
      <c r="A413" s="12"/>
      <c r="B413" s="192"/>
      <c r="C413" s="193"/>
      <c r="D413" s="194" t="s">
        <v>70</v>
      </c>
      <c r="E413" s="206" t="s">
        <v>538</v>
      </c>
      <c r="F413" s="206" t="s">
        <v>539</v>
      </c>
      <c r="G413" s="193"/>
      <c r="H413" s="193"/>
      <c r="I413" s="196"/>
      <c r="J413" s="207">
        <f>BK413</f>
        <v>0</v>
      </c>
      <c r="K413" s="193"/>
      <c r="L413" s="198"/>
      <c r="M413" s="199"/>
      <c r="N413" s="200"/>
      <c r="O413" s="200"/>
      <c r="P413" s="201">
        <f>SUM(P414:P445)</f>
        <v>0</v>
      </c>
      <c r="Q413" s="200"/>
      <c r="R413" s="201">
        <f>SUM(R414:R445)</f>
        <v>0.010626</v>
      </c>
      <c r="S413" s="200"/>
      <c r="T413" s="202">
        <f>SUM(T414:T445)</f>
        <v>0</v>
      </c>
      <c r="U413" s="12"/>
      <c r="V413" s="12"/>
      <c r="W413" s="12"/>
      <c r="X413" s="12"/>
      <c r="Y413" s="12"/>
      <c r="Z413" s="12"/>
      <c r="AA413" s="12"/>
      <c r="AB413" s="12"/>
      <c r="AC413" s="12"/>
      <c r="AD413" s="12"/>
      <c r="AE413" s="12"/>
      <c r="AR413" s="203" t="s">
        <v>79</v>
      </c>
      <c r="AT413" s="204" t="s">
        <v>70</v>
      </c>
      <c r="AU413" s="204" t="s">
        <v>79</v>
      </c>
      <c r="AY413" s="203" t="s">
        <v>140</v>
      </c>
      <c r="BK413" s="205">
        <f>SUM(BK414:BK445)</f>
        <v>0</v>
      </c>
    </row>
    <row r="414" s="2" customFormat="1" ht="37.8" customHeight="1">
      <c r="A414" s="41"/>
      <c r="B414" s="42"/>
      <c r="C414" s="208" t="s">
        <v>540</v>
      </c>
      <c r="D414" s="208" t="s">
        <v>142</v>
      </c>
      <c r="E414" s="209" t="s">
        <v>541</v>
      </c>
      <c r="F414" s="210" t="s">
        <v>542</v>
      </c>
      <c r="G414" s="211" t="s">
        <v>87</v>
      </c>
      <c r="H414" s="212">
        <v>50.600000000000001</v>
      </c>
      <c r="I414" s="213"/>
      <c r="J414" s="214">
        <f>ROUND(I414*H414,2)</f>
        <v>0</v>
      </c>
      <c r="K414" s="210" t="s">
        <v>145</v>
      </c>
      <c r="L414" s="47"/>
      <c r="M414" s="215" t="s">
        <v>19</v>
      </c>
      <c r="N414" s="216" t="s">
        <v>42</v>
      </c>
      <c r="O414" s="87"/>
      <c r="P414" s="217">
        <f>O414*H414</f>
        <v>0</v>
      </c>
      <c r="Q414" s="217">
        <v>0.00021000000000000001</v>
      </c>
      <c r="R414" s="217">
        <f>Q414*H414</f>
        <v>0.010626</v>
      </c>
      <c r="S414" s="217">
        <v>0</v>
      </c>
      <c r="T414" s="218">
        <f>S414*H414</f>
        <v>0</v>
      </c>
      <c r="U414" s="41"/>
      <c r="V414" s="41"/>
      <c r="W414" s="41"/>
      <c r="X414" s="41"/>
      <c r="Y414" s="41"/>
      <c r="Z414" s="41"/>
      <c r="AA414" s="41"/>
      <c r="AB414" s="41"/>
      <c r="AC414" s="41"/>
      <c r="AD414" s="41"/>
      <c r="AE414" s="41"/>
      <c r="AR414" s="219" t="s">
        <v>146</v>
      </c>
      <c r="AT414" s="219" t="s">
        <v>142</v>
      </c>
      <c r="AU414" s="219" t="s">
        <v>81</v>
      </c>
      <c r="AY414" s="20" t="s">
        <v>140</v>
      </c>
      <c r="BE414" s="220">
        <f>IF(N414="základní",J414,0)</f>
        <v>0</v>
      </c>
      <c r="BF414" s="220">
        <f>IF(N414="snížená",J414,0)</f>
        <v>0</v>
      </c>
      <c r="BG414" s="220">
        <f>IF(N414="zákl. přenesená",J414,0)</f>
        <v>0</v>
      </c>
      <c r="BH414" s="220">
        <f>IF(N414="sníž. přenesená",J414,0)</f>
        <v>0</v>
      </c>
      <c r="BI414" s="220">
        <f>IF(N414="nulová",J414,0)</f>
        <v>0</v>
      </c>
      <c r="BJ414" s="20" t="s">
        <v>79</v>
      </c>
      <c r="BK414" s="220">
        <f>ROUND(I414*H414,2)</f>
        <v>0</v>
      </c>
      <c r="BL414" s="20" t="s">
        <v>146</v>
      </c>
      <c r="BM414" s="219" t="s">
        <v>543</v>
      </c>
    </row>
    <row r="415" s="2" customFormat="1">
      <c r="A415" s="41"/>
      <c r="B415" s="42"/>
      <c r="C415" s="43"/>
      <c r="D415" s="221" t="s">
        <v>148</v>
      </c>
      <c r="E415" s="43"/>
      <c r="F415" s="222" t="s">
        <v>544</v>
      </c>
      <c r="G415" s="43"/>
      <c r="H415" s="43"/>
      <c r="I415" s="223"/>
      <c r="J415" s="43"/>
      <c r="K415" s="43"/>
      <c r="L415" s="47"/>
      <c r="M415" s="224"/>
      <c r="N415" s="225"/>
      <c r="O415" s="87"/>
      <c r="P415" s="87"/>
      <c r="Q415" s="87"/>
      <c r="R415" s="87"/>
      <c r="S415" s="87"/>
      <c r="T415" s="88"/>
      <c r="U415" s="41"/>
      <c r="V415" s="41"/>
      <c r="W415" s="41"/>
      <c r="X415" s="41"/>
      <c r="Y415" s="41"/>
      <c r="Z415" s="41"/>
      <c r="AA415" s="41"/>
      <c r="AB415" s="41"/>
      <c r="AC415" s="41"/>
      <c r="AD415" s="41"/>
      <c r="AE415" s="41"/>
      <c r="AT415" s="20" t="s">
        <v>148</v>
      </c>
      <c r="AU415" s="20" t="s">
        <v>81</v>
      </c>
    </row>
    <row r="416" s="13" customFormat="1">
      <c r="A416" s="13"/>
      <c r="B416" s="226"/>
      <c r="C416" s="227"/>
      <c r="D416" s="228" t="s">
        <v>150</v>
      </c>
      <c r="E416" s="229" t="s">
        <v>19</v>
      </c>
      <c r="F416" s="230" t="s">
        <v>545</v>
      </c>
      <c r="G416" s="227"/>
      <c r="H416" s="229" t="s">
        <v>19</v>
      </c>
      <c r="I416" s="231"/>
      <c r="J416" s="227"/>
      <c r="K416" s="227"/>
      <c r="L416" s="232"/>
      <c r="M416" s="233"/>
      <c r="N416" s="234"/>
      <c r="O416" s="234"/>
      <c r="P416" s="234"/>
      <c r="Q416" s="234"/>
      <c r="R416" s="234"/>
      <c r="S416" s="234"/>
      <c r="T416" s="235"/>
      <c r="U416" s="13"/>
      <c r="V416" s="13"/>
      <c r="W416" s="13"/>
      <c r="X416" s="13"/>
      <c r="Y416" s="13"/>
      <c r="Z416" s="13"/>
      <c r="AA416" s="13"/>
      <c r="AB416" s="13"/>
      <c r="AC416" s="13"/>
      <c r="AD416" s="13"/>
      <c r="AE416" s="13"/>
      <c r="AT416" s="236" t="s">
        <v>150</v>
      </c>
      <c r="AU416" s="236" t="s">
        <v>81</v>
      </c>
      <c r="AV416" s="13" t="s">
        <v>79</v>
      </c>
      <c r="AW416" s="13" t="s">
        <v>32</v>
      </c>
      <c r="AX416" s="13" t="s">
        <v>71</v>
      </c>
      <c r="AY416" s="236" t="s">
        <v>140</v>
      </c>
    </row>
    <row r="417" s="13" customFormat="1">
      <c r="A417" s="13"/>
      <c r="B417" s="226"/>
      <c r="C417" s="227"/>
      <c r="D417" s="228" t="s">
        <v>150</v>
      </c>
      <c r="E417" s="229" t="s">
        <v>19</v>
      </c>
      <c r="F417" s="230" t="s">
        <v>289</v>
      </c>
      <c r="G417" s="227"/>
      <c r="H417" s="229" t="s">
        <v>19</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150</v>
      </c>
      <c r="AU417" s="236" t="s">
        <v>81</v>
      </c>
      <c r="AV417" s="13" t="s">
        <v>79</v>
      </c>
      <c r="AW417" s="13" t="s">
        <v>32</v>
      </c>
      <c r="AX417" s="13" t="s">
        <v>71</v>
      </c>
      <c r="AY417" s="236" t="s">
        <v>140</v>
      </c>
    </row>
    <row r="418" s="14" customFormat="1">
      <c r="A418" s="14"/>
      <c r="B418" s="237"/>
      <c r="C418" s="238"/>
      <c r="D418" s="228" t="s">
        <v>150</v>
      </c>
      <c r="E418" s="239" t="s">
        <v>19</v>
      </c>
      <c r="F418" s="240" t="s">
        <v>546</v>
      </c>
      <c r="G418" s="238"/>
      <c r="H418" s="241">
        <v>50.600000000000001</v>
      </c>
      <c r="I418" s="242"/>
      <c r="J418" s="238"/>
      <c r="K418" s="238"/>
      <c r="L418" s="243"/>
      <c r="M418" s="244"/>
      <c r="N418" s="245"/>
      <c r="O418" s="245"/>
      <c r="P418" s="245"/>
      <c r="Q418" s="245"/>
      <c r="R418" s="245"/>
      <c r="S418" s="245"/>
      <c r="T418" s="246"/>
      <c r="U418" s="14"/>
      <c r="V418" s="14"/>
      <c r="W418" s="14"/>
      <c r="X418" s="14"/>
      <c r="Y418" s="14"/>
      <c r="Z418" s="14"/>
      <c r="AA418" s="14"/>
      <c r="AB418" s="14"/>
      <c r="AC418" s="14"/>
      <c r="AD418" s="14"/>
      <c r="AE418" s="14"/>
      <c r="AT418" s="247" t="s">
        <v>150</v>
      </c>
      <c r="AU418" s="247" t="s">
        <v>81</v>
      </c>
      <c r="AV418" s="14" t="s">
        <v>81</v>
      </c>
      <c r="AW418" s="14" t="s">
        <v>32</v>
      </c>
      <c r="AX418" s="14" t="s">
        <v>79</v>
      </c>
      <c r="AY418" s="247" t="s">
        <v>140</v>
      </c>
    </row>
    <row r="419" s="2" customFormat="1" ht="49.05" customHeight="1">
      <c r="A419" s="41"/>
      <c r="B419" s="42"/>
      <c r="C419" s="208" t="s">
        <v>547</v>
      </c>
      <c r="D419" s="208" t="s">
        <v>142</v>
      </c>
      <c r="E419" s="209" t="s">
        <v>548</v>
      </c>
      <c r="F419" s="210" t="s">
        <v>549</v>
      </c>
      <c r="G419" s="211" t="s">
        <v>87</v>
      </c>
      <c r="H419" s="212">
        <v>226.82300000000001</v>
      </c>
      <c r="I419" s="213"/>
      <c r="J419" s="214">
        <f>ROUND(I419*H419,2)</f>
        <v>0</v>
      </c>
      <c r="K419" s="210" t="s">
        <v>145</v>
      </c>
      <c r="L419" s="47"/>
      <c r="M419" s="215" t="s">
        <v>19</v>
      </c>
      <c r="N419" s="216" t="s">
        <v>42</v>
      </c>
      <c r="O419" s="87"/>
      <c r="P419" s="217">
        <f>O419*H419</f>
        <v>0</v>
      </c>
      <c r="Q419" s="217">
        <v>0</v>
      </c>
      <c r="R419" s="217">
        <f>Q419*H419</f>
        <v>0</v>
      </c>
      <c r="S419" s="217">
        <v>0</v>
      </c>
      <c r="T419" s="218">
        <f>S419*H419</f>
        <v>0</v>
      </c>
      <c r="U419" s="41"/>
      <c r="V419" s="41"/>
      <c r="W419" s="41"/>
      <c r="X419" s="41"/>
      <c r="Y419" s="41"/>
      <c r="Z419" s="41"/>
      <c r="AA419" s="41"/>
      <c r="AB419" s="41"/>
      <c r="AC419" s="41"/>
      <c r="AD419" s="41"/>
      <c r="AE419" s="41"/>
      <c r="AR419" s="219" t="s">
        <v>146</v>
      </c>
      <c r="AT419" s="219" t="s">
        <v>142</v>
      </c>
      <c r="AU419" s="219" t="s">
        <v>81</v>
      </c>
      <c r="AY419" s="20" t="s">
        <v>140</v>
      </c>
      <c r="BE419" s="220">
        <f>IF(N419="základní",J419,0)</f>
        <v>0</v>
      </c>
      <c r="BF419" s="220">
        <f>IF(N419="snížená",J419,0)</f>
        <v>0</v>
      </c>
      <c r="BG419" s="220">
        <f>IF(N419="zákl. přenesená",J419,0)</f>
        <v>0</v>
      </c>
      <c r="BH419" s="220">
        <f>IF(N419="sníž. přenesená",J419,0)</f>
        <v>0</v>
      </c>
      <c r="BI419" s="220">
        <f>IF(N419="nulová",J419,0)</f>
        <v>0</v>
      </c>
      <c r="BJ419" s="20" t="s">
        <v>79</v>
      </c>
      <c r="BK419" s="220">
        <f>ROUND(I419*H419,2)</f>
        <v>0</v>
      </c>
      <c r="BL419" s="20" t="s">
        <v>146</v>
      </c>
      <c r="BM419" s="219" t="s">
        <v>550</v>
      </c>
    </row>
    <row r="420" s="2" customFormat="1">
      <c r="A420" s="41"/>
      <c r="B420" s="42"/>
      <c r="C420" s="43"/>
      <c r="D420" s="221" t="s">
        <v>148</v>
      </c>
      <c r="E420" s="43"/>
      <c r="F420" s="222" t="s">
        <v>551</v>
      </c>
      <c r="G420" s="43"/>
      <c r="H420" s="43"/>
      <c r="I420" s="223"/>
      <c r="J420" s="43"/>
      <c r="K420" s="43"/>
      <c r="L420" s="47"/>
      <c r="M420" s="224"/>
      <c r="N420" s="225"/>
      <c r="O420" s="87"/>
      <c r="P420" s="87"/>
      <c r="Q420" s="87"/>
      <c r="R420" s="87"/>
      <c r="S420" s="87"/>
      <c r="T420" s="88"/>
      <c r="U420" s="41"/>
      <c r="V420" s="41"/>
      <c r="W420" s="41"/>
      <c r="X420" s="41"/>
      <c r="Y420" s="41"/>
      <c r="Z420" s="41"/>
      <c r="AA420" s="41"/>
      <c r="AB420" s="41"/>
      <c r="AC420" s="41"/>
      <c r="AD420" s="41"/>
      <c r="AE420" s="41"/>
      <c r="AT420" s="20" t="s">
        <v>148</v>
      </c>
      <c r="AU420" s="20" t="s">
        <v>81</v>
      </c>
    </row>
    <row r="421" s="13" customFormat="1">
      <c r="A421" s="13"/>
      <c r="B421" s="226"/>
      <c r="C421" s="227"/>
      <c r="D421" s="228" t="s">
        <v>150</v>
      </c>
      <c r="E421" s="229" t="s">
        <v>19</v>
      </c>
      <c r="F421" s="230" t="s">
        <v>552</v>
      </c>
      <c r="G421" s="227"/>
      <c r="H421" s="229" t="s">
        <v>19</v>
      </c>
      <c r="I421" s="231"/>
      <c r="J421" s="227"/>
      <c r="K421" s="227"/>
      <c r="L421" s="232"/>
      <c r="M421" s="233"/>
      <c r="N421" s="234"/>
      <c r="O421" s="234"/>
      <c r="P421" s="234"/>
      <c r="Q421" s="234"/>
      <c r="R421" s="234"/>
      <c r="S421" s="234"/>
      <c r="T421" s="235"/>
      <c r="U421" s="13"/>
      <c r="V421" s="13"/>
      <c r="W421" s="13"/>
      <c r="X421" s="13"/>
      <c r="Y421" s="13"/>
      <c r="Z421" s="13"/>
      <c r="AA421" s="13"/>
      <c r="AB421" s="13"/>
      <c r="AC421" s="13"/>
      <c r="AD421" s="13"/>
      <c r="AE421" s="13"/>
      <c r="AT421" s="236" t="s">
        <v>150</v>
      </c>
      <c r="AU421" s="236" t="s">
        <v>81</v>
      </c>
      <c r="AV421" s="13" t="s">
        <v>79</v>
      </c>
      <c r="AW421" s="13" t="s">
        <v>32</v>
      </c>
      <c r="AX421" s="13" t="s">
        <v>71</v>
      </c>
      <c r="AY421" s="236" t="s">
        <v>140</v>
      </c>
    </row>
    <row r="422" s="14" customFormat="1">
      <c r="A422" s="14"/>
      <c r="B422" s="237"/>
      <c r="C422" s="238"/>
      <c r="D422" s="228" t="s">
        <v>150</v>
      </c>
      <c r="E422" s="239" t="s">
        <v>19</v>
      </c>
      <c r="F422" s="240" t="s">
        <v>553</v>
      </c>
      <c r="G422" s="238"/>
      <c r="H422" s="241">
        <v>186.54300000000001</v>
      </c>
      <c r="I422" s="242"/>
      <c r="J422" s="238"/>
      <c r="K422" s="238"/>
      <c r="L422" s="243"/>
      <c r="M422" s="244"/>
      <c r="N422" s="245"/>
      <c r="O422" s="245"/>
      <c r="P422" s="245"/>
      <c r="Q422" s="245"/>
      <c r="R422" s="245"/>
      <c r="S422" s="245"/>
      <c r="T422" s="246"/>
      <c r="U422" s="14"/>
      <c r="V422" s="14"/>
      <c r="W422" s="14"/>
      <c r="X422" s="14"/>
      <c r="Y422" s="14"/>
      <c r="Z422" s="14"/>
      <c r="AA422" s="14"/>
      <c r="AB422" s="14"/>
      <c r="AC422" s="14"/>
      <c r="AD422" s="14"/>
      <c r="AE422" s="14"/>
      <c r="AT422" s="247" t="s">
        <v>150</v>
      </c>
      <c r="AU422" s="247" t="s">
        <v>81</v>
      </c>
      <c r="AV422" s="14" t="s">
        <v>81</v>
      </c>
      <c r="AW422" s="14" t="s">
        <v>32</v>
      </c>
      <c r="AX422" s="14" t="s">
        <v>71</v>
      </c>
      <c r="AY422" s="247" t="s">
        <v>140</v>
      </c>
    </row>
    <row r="423" s="14" customFormat="1">
      <c r="A423" s="14"/>
      <c r="B423" s="237"/>
      <c r="C423" s="238"/>
      <c r="D423" s="228" t="s">
        <v>150</v>
      </c>
      <c r="E423" s="239" t="s">
        <v>19</v>
      </c>
      <c r="F423" s="240" t="s">
        <v>554</v>
      </c>
      <c r="G423" s="238"/>
      <c r="H423" s="241">
        <v>40.280000000000001</v>
      </c>
      <c r="I423" s="242"/>
      <c r="J423" s="238"/>
      <c r="K423" s="238"/>
      <c r="L423" s="243"/>
      <c r="M423" s="244"/>
      <c r="N423" s="245"/>
      <c r="O423" s="245"/>
      <c r="P423" s="245"/>
      <c r="Q423" s="245"/>
      <c r="R423" s="245"/>
      <c r="S423" s="245"/>
      <c r="T423" s="246"/>
      <c r="U423" s="14"/>
      <c r="V423" s="14"/>
      <c r="W423" s="14"/>
      <c r="X423" s="14"/>
      <c r="Y423" s="14"/>
      <c r="Z423" s="14"/>
      <c r="AA423" s="14"/>
      <c r="AB423" s="14"/>
      <c r="AC423" s="14"/>
      <c r="AD423" s="14"/>
      <c r="AE423" s="14"/>
      <c r="AT423" s="247" t="s">
        <v>150</v>
      </c>
      <c r="AU423" s="247" t="s">
        <v>81</v>
      </c>
      <c r="AV423" s="14" t="s">
        <v>81</v>
      </c>
      <c r="AW423" s="14" t="s">
        <v>32</v>
      </c>
      <c r="AX423" s="14" t="s">
        <v>71</v>
      </c>
      <c r="AY423" s="247" t="s">
        <v>140</v>
      </c>
    </row>
    <row r="424" s="15" customFormat="1">
      <c r="A424" s="15"/>
      <c r="B424" s="248"/>
      <c r="C424" s="249"/>
      <c r="D424" s="228" t="s">
        <v>150</v>
      </c>
      <c r="E424" s="250" t="s">
        <v>19</v>
      </c>
      <c r="F424" s="251" t="s">
        <v>154</v>
      </c>
      <c r="G424" s="249"/>
      <c r="H424" s="252">
        <v>226.82300000000001</v>
      </c>
      <c r="I424" s="253"/>
      <c r="J424" s="249"/>
      <c r="K424" s="249"/>
      <c r="L424" s="254"/>
      <c r="M424" s="255"/>
      <c r="N424" s="256"/>
      <c r="O424" s="256"/>
      <c r="P424" s="256"/>
      <c r="Q424" s="256"/>
      <c r="R424" s="256"/>
      <c r="S424" s="256"/>
      <c r="T424" s="257"/>
      <c r="U424" s="15"/>
      <c r="V424" s="15"/>
      <c r="W424" s="15"/>
      <c r="X424" s="15"/>
      <c r="Y424" s="15"/>
      <c r="Z424" s="15"/>
      <c r="AA424" s="15"/>
      <c r="AB424" s="15"/>
      <c r="AC424" s="15"/>
      <c r="AD424" s="15"/>
      <c r="AE424" s="15"/>
      <c r="AT424" s="258" t="s">
        <v>150</v>
      </c>
      <c r="AU424" s="258" t="s">
        <v>81</v>
      </c>
      <c r="AV424" s="15" t="s">
        <v>146</v>
      </c>
      <c r="AW424" s="15" t="s">
        <v>32</v>
      </c>
      <c r="AX424" s="15" t="s">
        <v>79</v>
      </c>
      <c r="AY424" s="258" t="s">
        <v>140</v>
      </c>
    </row>
    <row r="425" s="2" customFormat="1" ht="49.05" customHeight="1">
      <c r="A425" s="41"/>
      <c r="B425" s="42"/>
      <c r="C425" s="208" t="s">
        <v>555</v>
      </c>
      <c r="D425" s="208" t="s">
        <v>142</v>
      </c>
      <c r="E425" s="209" t="s">
        <v>556</v>
      </c>
      <c r="F425" s="210" t="s">
        <v>557</v>
      </c>
      <c r="G425" s="211" t="s">
        <v>87</v>
      </c>
      <c r="H425" s="212">
        <v>20414.07</v>
      </c>
      <c r="I425" s="213"/>
      <c r="J425" s="214">
        <f>ROUND(I425*H425,2)</f>
        <v>0</v>
      </c>
      <c r="K425" s="210" t="s">
        <v>145</v>
      </c>
      <c r="L425" s="47"/>
      <c r="M425" s="215" t="s">
        <v>19</v>
      </c>
      <c r="N425" s="216" t="s">
        <v>42</v>
      </c>
      <c r="O425" s="87"/>
      <c r="P425" s="217">
        <f>O425*H425</f>
        <v>0</v>
      </c>
      <c r="Q425" s="217">
        <v>0</v>
      </c>
      <c r="R425" s="217">
        <f>Q425*H425</f>
        <v>0</v>
      </c>
      <c r="S425" s="217">
        <v>0</v>
      </c>
      <c r="T425" s="218">
        <f>S425*H425</f>
        <v>0</v>
      </c>
      <c r="U425" s="41"/>
      <c r="V425" s="41"/>
      <c r="W425" s="41"/>
      <c r="X425" s="41"/>
      <c r="Y425" s="41"/>
      <c r="Z425" s="41"/>
      <c r="AA425" s="41"/>
      <c r="AB425" s="41"/>
      <c r="AC425" s="41"/>
      <c r="AD425" s="41"/>
      <c r="AE425" s="41"/>
      <c r="AR425" s="219" t="s">
        <v>146</v>
      </c>
      <c r="AT425" s="219" t="s">
        <v>142</v>
      </c>
      <c r="AU425" s="219" t="s">
        <v>81</v>
      </c>
      <c r="AY425" s="20" t="s">
        <v>140</v>
      </c>
      <c r="BE425" s="220">
        <f>IF(N425="základní",J425,0)</f>
        <v>0</v>
      </c>
      <c r="BF425" s="220">
        <f>IF(N425="snížená",J425,0)</f>
        <v>0</v>
      </c>
      <c r="BG425" s="220">
        <f>IF(N425="zákl. přenesená",J425,0)</f>
        <v>0</v>
      </c>
      <c r="BH425" s="220">
        <f>IF(N425="sníž. přenesená",J425,0)</f>
        <v>0</v>
      </c>
      <c r="BI425" s="220">
        <f>IF(N425="nulová",J425,0)</f>
        <v>0</v>
      </c>
      <c r="BJ425" s="20" t="s">
        <v>79</v>
      </c>
      <c r="BK425" s="220">
        <f>ROUND(I425*H425,2)</f>
        <v>0</v>
      </c>
      <c r="BL425" s="20" t="s">
        <v>146</v>
      </c>
      <c r="BM425" s="219" t="s">
        <v>558</v>
      </c>
    </row>
    <row r="426" s="2" customFormat="1">
      <c r="A426" s="41"/>
      <c r="B426" s="42"/>
      <c r="C426" s="43"/>
      <c r="D426" s="221" t="s">
        <v>148</v>
      </c>
      <c r="E426" s="43"/>
      <c r="F426" s="222" t="s">
        <v>559</v>
      </c>
      <c r="G426" s="43"/>
      <c r="H426" s="43"/>
      <c r="I426" s="223"/>
      <c r="J426" s="43"/>
      <c r="K426" s="43"/>
      <c r="L426" s="47"/>
      <c r="M426" s="224"/>
      <c r="N426" s="225"/>
      <c r="O426" s="87"/>
      <c r="P426" s="87"/>
      <c r="Q426" s="87"/>
      <c r="R426" s="87"/>
      <c r="S426" s="87"/>
      <c r="T426" s="88"/>
      <c r="U426" s="41"/>
      <c r="V426" s="41"/>
      <c r="W426" s="41"/>
      <c r="X426" s="41"/>
      <c r="Y426" s="41"/>
      <c r="Z426" s="41"/>
      <c r="AA426" s="41"/>
      <c r="AB426" s="41"/>
      <c r="AC426" s="41"/>
      <c r="AD426" s="41"/>
      <c r="AE426" s="41"/>
      <c r="AT426" s="20" t="s">
        <v>148</v>
      </c>
      <c r="AU426" s="20" t="s">
        <v>81</v>
      </c>
    </row>
    <row r="427" s="14" customFormat="1">
      <c r="A427" s="14"/>
      <c r="B427" s="237"/>
      <c r="C427" s="238"/>
      <c r="D427" s="228" t="s">
        <v>150</v>
      </c>
      <c r="E427" s="238"/>
      <c r="F427" s="240" t="s">
        <v>560</v>
      </c>
      <c r="G427" s="238"/>
      <c r="H427" s="241">
        <v>20414.07</v>
      </c>
      <c r="I427" s="242"/>
      <c r="J427" s="238"/>
      <c r="K427" s="238"/>
      <c r="L427" s="243"/>
      <c r="M427" s="244"/>
      <c r="N427" s="245"/>
      <c r="O427" s="245"/>
      <c r="P427" s="245"/>
      <c r="Q427" s="245"/>
      <c r="R427" s="245"/>
      <c r="S427" s="245"/>
      <c r="T427" s="246"/>
      <c r="U427" s="14"/>
      <c r="V427" s="14"/>
      <c r="W427" s="14"/>
      <c r="X427" s="14"/>
      <c r="Y427" s="14"/>
      <c r="Z427" s="14"/>
      <c r="AA427" s="14"/>
      <c r="AB427" s="14"/>
      <c r="AC427" s="14"/>
      <c r="AD427" s="14"/>
      <c r="AE427" s="14"/>
      <c r="AT427" s="247" t="s">
        <v>150</v>
      </c>
      <c r="AU427" s="247" t="s">
        <v>81</v>
      </c>
      <c r="AV427" s="14" t="s">
        <v>81</v>
      </c>
      <c r="AW427" s="14" t="s">
        <v>4</v>
      </c>
      <c r="AX427" s="14" t="s">
        <v>79</v>
      </c>
      <c r="AY427" s="247" t="s">
        <v>140</v>
      </c>
    </row>
    <row r="428" s="2" customFormat="1" ht="49.05" customHeight="1">
      <c r="A428" s="41"/>
      <c r="B428" s="42"/>
      <c r="C428" s="208" t="s">
        <v>561</v>
      </c>
      <c r="D428" s="208" t="s">
        <v>142</v>
      </c>
      <c r="E428" s="209" t="s">
        <v>562</v>
      </c>
      <c r="F428" s="210" t="s">
        <v>563</v>
      </c>
      <c r="G428" s="211" t="s">
        <v>87</v>
      </c>
      <c r="H428" s="212">
        <v>226.82300000000001</v>
      </c>
      <c r="I428" s="213"/>
      <c r="J428" s="214">
        <f>ROUND(I428*H428,2)</f>
        <v>0</v>
      </c>
      <c r="K428" s="210" t="s">
        <v>145</v>
      </c>
      <c r="L428" s="47"/>
      <c r="M428" s="215" t="s">
        <v>19</v>
      </c>
      <c r="N428" s="216" t="s">
        <v>42</v>
      </c>
      <c r="O428" s="87"/>
      <c r="P428" s="217">
        <f>O428*H428</f>
        <v>0</v>
      </c>
      <c r="Q428" s="217">
        <v>0</v>
      </c>
      <c r="R428" s="217">
        <f>Q428*H428</f>
        <v>0</v>
      </c>
      <c r="S428" s="217">
        <v>0</v>
      </c>
      <c r="T428" s="218">
        <f>S428*H428</f>
        <v>0</v>
      </c>
      <c r="U428" s="41"/>
      <c r="V428" s="41"/>
      <c r="W428" s="41"/>
      <c r="X428" s="41"/>
      <c r="Y428" s="41"/>
      <c r="Z428" s="41"/>
      <c r="AA428" s="41"/>
      <c r="AB428" s="41"/>
      <c r="AC428" s="41"/>
      <c r="AD428" s="41"/>
      <c r="AE428" s="41"/>
      <c r="AR428" s="219" t="s">
        <v>146</v>
      </c>
      <c r="AT428" s="219" t="s">
        <v>142</v>
      </c>
      <c r="AU428" s="219" t="s">
        <v>81</v>
      </c>
      <c r="AY428" s="20" t="s">
        <v>140</v>
      </c>
      <c r="BE428" s="220">
        <f>IF(N428="základní",J428,0)</f>
        <v>0</v>
      </c>
      <c r="BF428" s="220">
        <f>IF(N428="snížená",J428,0)</f>
        <v>0</v>
      </c>
      <c r="BG428" s="220">
        <f>IF(N428="zákl. přenesená",J428,0)</f>
        <v>0</v>
      </c>
      <c r="BH428" s="220">
        <f>IF(N428="sníž. přenesená",J428,0)</f>
        <v>0</v>
      </c>
      <c r="BI428" s="220">
        <f>IF(N428="nulová",J428,0)</f>
        <v>0</v>
      </c>
      <c r="BJ428" s="20" t="s">
        <v>79</v>
      </c>
      <c r="BK428" s="220">
        <f>ROUND(I428*H428,2)</f>
        <v>0</v>
      </c>
      <c r="BL428" s="20" t="s">
        <v>146</v>
      </c>
      <c r="BM428" s="219" t="s">
        <v>564</v>
      </c>
    </row>
    <row r="429" s="2" customFormat="1">
      <c r="A429" s="41"/>
      <c r="B429" s="42"/>
      <c r="C429" s="43"/>
      <c r="D429" s="221" t="s">
        <v>148</v>
      </c>
      <c r="E429" s="43"/>
      <c r="F429" s="222" t="s">
        <v>565</v>
      </c>
      <c r="G429" s="43"/>
      <c r="H429" s="43"/>
      <c r="I429" s="223"/>
      <c r="J429" s="43"/>
      <c r="K429" s="43"/>
      <c r="L429" s="47"/>
      <c r="M429" s="224"/>
      <c r="N429" s="225"/>
      <c r="O429" s="87"/>
      <c r="P429" s="87"/>
      <c r="Q429" s="87"/>
      <c r="R429" s="87"/>
      <c r="S429" s="87"/>
      <c r="T429" s="88"/>
      <c r="U429" s="41"/>
      <c r="V429" s="41"/>
      <c r="W429" s="41"/>
      <c r="X429" s="41"/>
      <c r="Y429" s="41"/>
      <c r="Z429" s="41"/>
      <c r="AA429" s="41"/>
      <c r="AB429" s="41"/>
      <c r="AC429" s="41"/>
      <c r="AD429" s="41"/>
      <c r="AE429" s="41"/>
      <c r="AT429" s="20" t="s">
        <v>148</v>
      </c>
      <c r="AU429" s="20" t="s">
        <v>81</v>
      </c>
    </row>
    <row r="430" s="2" customFormat="1" ht="24.15" customHeight="1">
      <c r="A430" s="41"/>
      <c r="B430" s="42"/>
      <c r="C430" s="208" t="s">
        <v>566</v>
      </c>
      <c r="D430" s="208" t="s">
        <v>142</v>
      </c>
      <c r="E430" s="209" t="s">
        <v>567</v>
      </c>
      <c r="F430" s="210" t="s">
        <v>568</v>
      </c>
      <c r="G430" s="211" t="s">
        <v>87</v>
      </c>
      <c r="H430" s="212">
        <v>226.82300000000001</v>
      </c>
      <c r="I430" s="213"/>
      <c r="J430" s="214">
        <f>ROUND(I430*H430,2)</f>
        <v>0</v>
      </c>
      <c r="K430" s="210" t="s">
        <v>145</v>
      </c>
      <c r="L430" s="47"/>
      <c r="M430" s="215" t="s">
        <v>19</v>
      </c>
      <c r="N430" s="216" t="s">
        <v>42</v>
      </c>
      <c r="O430" s="87"/>
      <c r="P430" s="217">
        <f>O430*H430</f>
        <v>0</v>
      </c>
      <c r="Q430" s="217">
        <v>0</v>
      </c>
      <c r="R430" s="217">
        <f>Q430*H430</f>
        <v>0</v>
      </c>
      <c r="S430" s="217">
        <v>0</v>
      </c>
      <c r="T430" s="218">
        <f>S430*H430</f>
        <v>0</v>
      </c>
      <c r="U430" s="41"/>
      <c r="V430" s="41"/>
      <c r="W430" s="41"/>
      <c r="X430" s="41"/>
      <c r="Y430" s="41"/>
      <c r="Z430" s="41"/>
      <c r="AA430" s="41"/>
      <c r="AB430" s="41"/>
      <c r="AC430" s="41"/>
      <c r="AD430" s="41"/>
      <c r="AE430" s="41"/>
      <c r="AR430" s="219" t="s">
        <v>146</v>
      </c>
      <c r="AT430" s="219" t="s">
        <v>142</v>
      </c>
      <c r="AU430" s="219" t="s">
        <v>81</v>
      </c>
      <c r="AY430" s="20" t="s">
        <v>140</v>
      </c>
      <c r="BE430" s="220">
        <f>IF(N430="základní",J430,0)</f>
        <v>0</v>
      </c>
      <c r="BF430" s="220">
        <f>IF(N430="snížená",J430,0)</f>
        <v>0</v>
      </c>
      <c r="BG430" s="220">
        <f>IF(N430="zákl. přenesená",J430,0)</f>
        <v>0</v>
      </c>
      <c r="BH430" s="220">
        <f>IF(N430="sníž. přenesená",J430,0)</f>
        <v>0</v>
      </c>
      <c r="BI430" s="220">
        <f>IF(N430="nulová",J430,0)</f>
        <v>0</v>
      </c>
      <c r="BJ430" s="20" t="s">
        <v>79</v>
      </c>
      <c r="BK430" s="220">
        <f>ROUND(I430*H430,2)</f>
        <v>0</v>
      </c>
      <c r="BL430" s="20" t="s">
        <v>146</v>
      </c>
      <c r="BM430" s="219" t="s">
        <v>569</v>
      </c>
    </row>
    <row r="431" s="2" customFormat="1">
      <c r="A431" s="41"/>
      <c r="B431" s="42"/>
      <c r="C431" s="43"/>
      <c r="D431" s="221" t="s">
        <v>148</v>
      </c>
      <c r="E431" s="43"/>
      <c r="F431" s="222" t="s">
        <v>570</v>
      </c>
      <c r="G431" s="43"/>
      <c r="H431" s="43"/>
      <c r="I431" s="223"/>
      <c r="J431" s="43"/>
      <c r="K431" s="43"/>
      <c r="L431" s="47"/>
      <c r="M431" s="224"/>
      <c r="N431" s="225"/>
      <c r="O431" s="87"/>
      <c r="P431" s="87"/>
      <c r="Q431" s="87"/>
      <c r="R431" s="87"/>
      <c r="S431" s="87"/>
      <c r="T431" s="88"/>
      <c r="U431" s="41"/>
      <c r="V431" s="41"/>
      <c r="W431" s="41"/>
      <c r="X431" s="41"/>
      <c r="Y431" s="41"/>
      <c r="Z431" s="41"/>
      <c r="AA431" s="41"/>
      <c r="AB431" s="41"/>
      <c r="AC431" s="41"/>
      <c r="AD431" s="41"/>
      <c r="AE431" s="41"/>
      <c r="AT431" s="20" t="s">
        <v>148</v>
      </c>
      <c r="AU431" s="20" t="s">
        <v>81</v>
      </c>
    </row>
    <row r="432" s="2" customFormat="1" ht="24.15" customHeight="1">
      <c r="A432" s="41"/>
      <c r="B432" s="42"/>
      <c r="C432" s="208" t="s">
        <v>571</v>
      </c>
      <c r="D432" s="208" t="s">
        <v>142</v>
      </c>
      <c r="E432" s="209" t="s">
        <v>572</v>
      </c>
      <c r="F432" s="210" t="s">
        <v>573</v>
      </c>
      <c r="G432" s="211" t="s">
        <v>87</v>
      </c>
      <c r="H432" s="212">
        <v>20414.07</v>
      </c>
      <c r="I432" s="213"/>
      <c r="J432" s="214">
        <f>ROUND(I432*H432,2)</f>
        <v>0</v>
      </c>
      <c r="K432" s="210" t="s">
        <v>145</v>
      </c>
      <c r="L432" s="47"/>
      <c r="M432" s="215" t="s">
        <v>19</v>
      </c>
      <c r="N432" s="216" t="s">
        <v>42</v>
      </c>
      <c r="O432" s="87"/>
      <c r="P432" s="217">
        <f>O432*H432</f>
        <v>0</v>
      </c>
      <c r="Q432" s="217">
        <v>0</v>
      </c>
      <c r="R432" s="217">
        <f>Q432*H432</f>
        <v>0</v>
      </c>
      <c r="S432" s="217">
        <v>0</v>
      </c>
      <c r="T432" s="218">
        <f>S432*H432</f>
        <v>0</v>
      </c>
      <c r="U432" s="41"/>
      <c r="V432" s="41"/>
      <c r="W432" s="41"/>
      <c r="X432" s="41"/>
      <c r="Y432" s="41"/>
      <c r="Z432" s="41"/>
      <c r="AA432" s="41"/>
      <c r="AB432" s="41"/>
      <c r="AC432" s="41"/>
      <c r="AD432" s="41"/>
      <c r="AE432" s="41"/>
      <c r="AR432" s="219" t="s">
        <v>146</v>
      </c>
      <c r="AT432" s="219" t="s">
        <v>142</v>
      </c>
      <c r="AU432" s="219" t="s">
        <v>81</v>
      </c>
      <c r="AY432" s="20" t="s">
        <v>140</v>
      </c>
      <c r="BE432" s="220">
        <f>IF(N432="základní",J432,0)</f>
        <v>0</v>
      </c>
      <c r="BF432" s="220">
        <f>IF(N432="snížená",J432,0)</f>
        <v>0</v>
      </c>
      <c r="BG432" s="220">
        <f>IF(N432="zákl. přenesená",J432,0)</f>
        <v>0</v>
      </c>
      <c r="BH432" s="220">
        <f>IF(N432="sníž. přenesená",J432,0)</f>
        <v>0</v>
      </c>
      <c r="BI432" s="220">
        <f>IF(N432="nulová",J432,0)</f>
        <v>0</v>
      </c>
      <c r="BJ432" s="20" t="s">
        <v>79</v>
      </c>
      <c r="BK432" s="220">
        <f>ROUND(I432*H432,2)</f>
        <v>0</v>
      </c>
      <c r="BL432" s="20" t="s">
        <v>146</v>
      </c>
      <c r="BM432" s="219" t="s">
        <v>574</v>
      </c>
    </row>
    <row r="433" s="2" customFormat="1">
      <c r="A433" s="41"/>
      <c r="B433" s="42"/>
      <c r="C433" s="43"/>
      <c r="D433" s="221" t="s">
        <v>148</v>
      </c>
      <c r="E433" s="43"/>
      <c r="F433" s="222" t="s">
        <v>575</v>
      </c>
      <c r="G433" s="43"/>
      <c r="H433" s="43"/>
      <c r="I433" s="223"/>
      <c r="J433" s="43"/>
      <c r="K433" s="43"/>
      <c r="L433" s="47"/>
      <c r="M433" s="224"/>
      <c r="N433" s="225"/>
      <c r="O433" s="87"/>
      <c r="P433" s="87"/>
      <c r="Q433" s="87"/>
      <c r="R433" s="87"/>
      <c r="S433" s="87"/>
      <c r="T433" s="88"/>
      <c r="U433" s="41"/>
      <c r="V433" s="41"/>
      <c r="W433" s="41"/>
      <c r="X433" s="41"/>
      <c r="Y433" s="41"/>
      <c r="Z433" s="41"/>
      <c r="AA433" s="41"/>
      <c r="AB433" s="41"/>
      <c r="AC433" s="41"/>
      <c r="AD433" s="41"/>
      <c r="AE433" s="41"/>
      <c r="AT433" s="20" t="s">
        <v>148</v>
      </c>
      <c r="AU433" s="20" t="s">
        <v>81</v>
      </c>
    </row>
    <row r="434" s="14" customFormat="1">
      <c r="A434" s="14"/>
      <c r="B434" s="237"/>
      <c r="C434" s="238"/>
      <c r="D434" s="228" t="s">
        <v>150</v>
      </c>
      <c r="E434" s="238"/>
      <c r="F434" s="240" t="s">
        <v>560</v>
      </c>
      <c r="G434" s="238"/>
      <c r="H434" s="241">
        <v>20414.07</v>
      </c>
      <c r="I434" s="242"/>
      <c r="J434" s="238"/>
      <c r="K434" s="238"/>
      <c r="L434" s="243"/>
      <c r="M434" s="244"/>
      <c r="N434" s="245"/>
      <c r="O434" s="245"/>
      <c r="P434" s="245"/>
      <c r="Q434" s="245"/>
      <c r="R434" s="245"/>
      <c r="S434" s="245"/>
      <c r="T434" s="246"/>
      <c r="U434" s="14"/>
      <c r="V434" s="14"/>
      <c r="W434" s="14"/>
      <c r="X434" s="14"/>
      <c r="Y434" s="14"/>
      <c r="Z434" s="14"/>
      <c r="AA434" s="14"/>
      <c r="AB434" s="14"/>
      <c r="AC434" s="14"/>
      <c r="AD434" s="14"/>
      <c r="AE434" s="14"/>
      <c r="AT434" s="247" t="s">
        <v>150</v>
      </c>
      <c r="AU434" s="247" t="s">
        <v>81</v>
      </c>
      <c r="AV434" s="14" t="s">
        <v>81</v>
      </c>
      <c r="AW434" s="14" t="s">
        <v>4</v>
      </c>
      <c r="AX434" s="14" t="s">
        <v>79</v>
      </c>
      <c r="AY434" s="247" t="s">
        <v>140</v>
      </c>
    </row>
    <row r="435" s="2" customFormat="1" ht="24.15" customHeight="1">
      <c r="A435" s="41"/>
      <c r="B435" s="42"/>
      <c r="C435" s="208" t="s">
        <v>576</v>
      </c>
      <c r="D435" s="208" t="s">
        <v>142</v>
      </c>
      <c r="E435" s="209" t="s">
        <v>577</v>
      </c>
      <c r="F435" s="210" t="s">
        <v>578</v>
      </c>
      <c r="G435" s="211" t="s">
        <v>87</v>
      </c>
      <c r="H435" s="212">
        <v>226.82300000000001</v>
      </c>
      <c r="I435" s="213"/>
      <c r="J435" s="214">
        <f>ROUND(I435*H435,2)</f>
        <v>0</v>
      </c>
      <c r="K435" s="210" t="s">
        <v>145</v>
      </c>
      <c r="L435" s="47"/>
      <c r="M435" s="215" t="s">
        <v>19</v>
      </c>
      <c r="N435" s="216" t="s">
        <v>42</v>
      </c>
      <c r="O435" s="87"/>
      <c r="P435" s="217">
        <f>O435*H435</f>
        <v>0</v>
      </c>
      <c r="Q435" s="217">
        <v>0</v>
      </c>
      <c r="R435" s="217">
        <f>Q435*H435</f>
        <v>0</v>
      </c>
      <c r="S435" s="217">
        <v>0</v>
      </c>
      <c r="T435" s="218">
        <f>S435*H435</f>
        <v>0</v>
      </c>
      <c r="U435" s="41"/>
      <c r="V435" s="41"/>
      <c r="W435" s="41"/>
      <c r="X435" s="41"/>
      <c r="Y435" s="41"/>
      <c r="Z435" s="41"/>
      <c r="AA435" s="41"/>
      <c r="AB435" s="41"/>
      <c r="AC435" s="41"/>
      <c r="AD435" s="41"/>
      <c r="AE435" s="41"/>
      <c r="AR435" s="219" t="s">
        <v>146</v>
      </c>
      <c r="AT435" s="219" t="s">
        <v>142</v>
      </c>
      <c r="AU435" s="219" t="s">
        <v>81</v>
      </c>
      <c r="AY435" s="20" t="s">
        <v>140</v>
      </c>
      <c r="BE435" s="220">
        <f>IF(N435="základní",J435,0)</f>
        <v>0</v>
      </c>
      <c r="BF435" s="220">
        <f>IF(N435="snížená",J435,0)</f>
        <v>0</v>
      </c>
      <c r="BG435" s="220">
        <f>IF(N435="zákl. přenesená",J435,0)</f>
        <v>0</v>
      </c>
      <c r="BH435" s="220">
        <f>IF(N435="sníž. přenesená",J435,0)</f>
        <v>0</v>
      </c>
      <c r="BI435" s="220">
        <f>IF(N435="nulová",J435,0)</f>
        <v>0</v>
      </c>
      <c r="BJ435" s="20" t="s">
        <v>79</v>
      </c>
      <c r="BK435" s="220">
        <f>ROUND(I435*H435,2)</f>
        <v>0</v>
      </c>
      <c r="BL435" s="20" t="s">
        <v>146</v>
      </c>
      <c r="BM435" s="219" t="s">
        <v>579</v>
      </c>
    </row>
    <row r="436" s="2" customFormat="1">
      <c r="A436" s="41"/>
      <c r="B436" s="42"/>
      <c r="C436" s="43"/>
      <c r="D436" s="221" t="s">
        <v>148</v>
      </c>
      <c r="E436" s="43"/>
      <c r="F436" s="222" t="s">
        <v>580</v>
      </c>
      <c r="G436" s="43"/>
      <c r="H436" s="43"/>
      <c r="I436" s="223"/>
      <c r="J436" s="43"/>
      <c r="K436" s="43"/>
      <c r="L436" s="47"/>
      <c r="M436" s="224"/>
      <c r="N436" s="225"/>
      <c r="O436" s="87"/>
      <c r="P436" s="87"/>
      <c r="Q436" s="87"/>
      <c r="R436" s="87"/>
      <c r="S436" s="87"/>
      <c r="T436" s="88"/>
      <c r="U436" s="41"/>
      <c r="V436" s="41"/>
      <c r="W436" s="41"/>
      <c r="X436" s="41"/>
      <c r="Y436" s="41"/>
      <c r="Z436" s="41"/>
      <c r="AA436" s="41"/>
      <c r="AB436" s="41"/>
      <c r="AC436" s="41"/>
      <c r="AD436" s="41"/>
      <c r="AE436" s="41"/>
      <c r="AT436" s="20" t="s">
        <v>148</v>
      </c>
      <c r="AU436" s="20" t="s">
        <v>81</v>
      </c>
    </row>
    <row r="437" s="2" customFormat="1" ht="33" customHeight="1">
      <c r="A437" s="41"/>
      <c r="B437" s="42"/>
      <c r="C437" s="208" t="s">
        <v>581</v>
      </c>
      <c r="D437" s="208" t="s">
        <v>142</v>
      </c>
      <c r="E437" s="209" t="s">
        <v>582</v>
      </c>
      <c r="F437" s="210" t="s">
        <v>583</v>
      </c>
      <c r="G437" s="211" t="s">
        <v>231</v>
      </c>
      <c r="H437" s="212">
        <v>3</v>
      </c>
      <c r="I437" s="213"/>
      <c r="J437" s="214">
        <f>ROUND(I437*H437,2)</f>
        <v>0</v>
      </c>
      <c r="K437" s="210" t="s">
        <v>145</v>
      </c>
      <c r="L437" s="47"/>
      <c r="M437" s="215" t="s">
        <v>19</v>
      </c>
      <c r="N437" s="216" t="s">
        <v>42</v>
      </c>
      <c r="O437" s="87"/>
      <c r="P437" s="217">
        <f>O437*H437</f>
        <v>0</v>
      </c>
      <c r="Q437" s="217">
        <v>0</v>
      </c>
      <c r="R437" s="217">
        <f>Q437*H437</f>
        <v>0</v>
      </c>
      <c r="S437" s="217">
        <v>0</v>
      </c>
      <c r="T437" s="218">
        <f>S437*H437</f>
        <v>0</v>
      </c>
      <c r="U437" s="41"/>
      <c r="V437" s="41"/>
      <c r="W437" s="41"/>
      <c r="X437" s="41"/>
      <c r="Y437" s="41"/>
      <c r="Z437" s="41"/>
      <c r="AA437" s="41"/>
      <c r="AB437" s="41"/>
      <c r="AC437" s="41"/>
      <c r="AD437" s="41"/>
      <c r="AE437" s="41"/>
      <c r="AR437" s="219" t="s">
        <v>146</v>
      </c>
      <c r="AT437" s="219" t="s">
        <v>142</v>
      </c>
      <c r="AU437" s="219" t="s">
        <v>81</v>
      </c>
      <c r="AY437" s="20" t="s">
        <v>140</v>
      </c>
      <c r="BE437" s="220">
        <f>IF(N437="základní",J437,0)</f>
        <v>0</v>
      </c>
      <c r="BF437" s="220">
        <f>IF(N437="snížená",J437,0)</f>
        <v>0</v>
      </c>
      <c r="BG437" s="220">
        <f>IF(N437="zákl. přenesená",J437,0)</f>
        <v>0</v>
      </c>
      <c r="BH437" s="220">
        <f>IF(N437="sníž. přenesená",J437,0)</f>
        <v>0</v>
      </c>
      <c r="BI437" s="220">
        <f>IF(N437="nulová",J437,0)</f>
        <v>0</v>
      </c>
      <c r="BJ437" s="20" t="s">
        <v>79</v>
      </c>
      <c r="BK437" s="220">
        <f>ROUND(I437*H437,2)</f>
        <v>0</v>
      </c>
      <c r="BL437" s="20" t="s">
        <v>146</v>
      </c>
      <c r="BM437" s="219" t="s">
        <v>584</v>
      </c>
    </row>
    <row r="438" s="2" customFormat="1">
      <c r="A438" s="41"/>
      <c r="B438" s="42"/>
      <c r="C438" s="43"/>
      <c r="D438" s="221" t="s">
        <v>148</v>
      </c>
      <c r="E438" s="43"/>
      <c r="F438" s="222" t="s">
        <v>585</v>
      </c>
      <c r="G438" s="43"/>
      <c r="H438" s="43"/>
      <c r="I438" s="223"/>
      <c r="J438" s="43"/>
      <c r="K438" s="43"/>
      <c r="L438" s="47"/>
      <c r="M438" s="224"/>
      <c r="N438" s="225"/>
      <c r="O438" s="87"/>
      <c r="P438" s="87"/>
      <c r="Q438" s="87"/>
      <c r="R438" s="87"/>
      <c r="S438" s="87"/>
      <c r="T438" s="88"/>
      <c r="U438" s="41"/>
      <c r="V438" s="41"/>
      <c r="W438" s="41"/>
      <c r="X438" s="41"/>
      <c r="Y438" s="41"/>
      <c r="Z438" s="41"/>
      <c r="AA438" s="41"/>
      <c r="AB438" s="41"/>
      <c r="AC438" s="41"/>
      <c r="AD438" s="41"/>
      <c r="AE438" s="41"/>
      <c r="AT438" s="20" t="s">
        <v>148</v>
      </c>
      <c r="AU438" s="20" t="s">
        <v>81</v>
      </c>
    </row>
    <row r="439" s="13" customFormat="1">
      <c r="A439" s="13"/>
      <c r="B439" s="226"/>
      <c r="C439" s="227"/>
      <c r="D439" s="228" t="s">
        <v>150</v>
      </c>
      <c r="E439" s="229" t="s">
        <v>19</v>
      </c>
      <c r="F439" s="230" t="s">
        <v>586</v>
      </c>
      <c r="G439" s="227"/>
      <c r="H439" s="229" t="s">
        <v>19</v>
      </c>
      <c r="I439" s="231"/>
      <c r="J439" s="227"/>
      <c r="K439" s="227"/>
      <c r="L439" s="232"/>
      <c r="M439" s="233"/>
      <c r="N439" s="234"/>
      <c r="O439" s="234"/>
      <c r="P439" s="234"/>
      <c r="Q439" s="234"/>
      <c r="R439" s="234"/>
      <c r="S439" s="234"/>
      <c r="T439" s="235"/>
      <c r="U439" s="13"/>
      <c r="V439" s="13"/>
      <c r="W439" s="13"/>
      <c r="X439" s="13"/>
      <c r="Y439" s="13"/>
      <c r="Z439" s="13"/>
      <c r="AA439" s="13"/>
      <c r="AB439" s="13"/>
      <c r="AC439" s="13"/>
      <c r="AD439" s="13"/>
      <c r="AE439" s="13"/>
      <c r="AT439" s="236" t="s">
        <v>150</v>
      </c>
      <c r="AU439" s="236" t="s">
        <v>81</v>
      </c>
      <c r="AV439" s="13" t="s">
        <v>79</v>
      </c>
      <c r="AW439" s="13" t="s">
        <v>32</v>
      </c>
      <c r="AX439" s="13" t="s">
        <v>71</v>
      </c>
      <c r="AY439" s="236" t="s">
        <v>140</v>
      </c>
    </row>
    <row r="440" s="14" customFormat="1">
      <c r="A440" s="14"/>
      <c r="B440" s="237"/>
      <c r="C440" s="238"/>
      <c r="D440" s="228" t="s">
        <v>150</v>
      </c>
      <c r="E440" s="239" t="s">
        <v>19</v>
      </c>
      <c r="F440" s="240" t="s">
        <v>161</v>
      </c>
      <c r="G440" s="238"/>
      <c r="H440" s="241">
        <v>3</v>
      </c>
      <c r="I440" s="242"/>
      <c r="J440" s="238"/>
      <c r="K440" s="238"/>
      <c r="L440" s="243"/>
      <c r="M440" s="244"/>
      <c r="N440" s="245"/>
      <c r="O440" s="245"/>
      <c r="P440" s="245"/>
      <c r="Q440" s="245"/>
      <c r="R440" s="245"/>
      <c r="S440" s="245"/>
      <c r="T440" s="246"/>
      <c r="U440" s="14"/>
      <c r="V440" s="14"/>
      <c r="W440" s="14"/>
      <c r="X440" s="14"/>
      <c r="Y440" s="14"/>
      <c r="Z440" s="14"/>
      <c r="AA440" s="14"/>
      <c r="AB440" s="14"/>
      <c r="AC440" s="14"/>
      <c r="AD440" s="14"/>
      <c r="AE440" s="14"/>
      <c r="AT440" s="247" t="s">
        <v>150</v>
      </c>
      <c r="AU440" s="247" t="s">
        <v>81</v>
      </c>
      <c r="AV440" s="14" t="s">
        <v>81</v>
      </c>
      <c r="AW440" s="14" t="s">
        <v>32</v>
      </c>
      <c r="AX440" s="14" t="s">
        <v>79</v>
      </c>
      <c r="AY440" s="247" t="s">
        <v>140</v>
      </c>
    </row>
    <row r="441" s="2" customFormat="1" ht="33" customHeight="1">
      <c r="A441" s="41"/>
      <c r="B441" s="42"/>
      <c r="C441" s="208" t="s">
        <v>587</v>
      </c>
      <c r="D441" s="208" t="s">
        <v>142</v>
      </c>
      <c r="E441" s="209" t="s">
        <v>588</v>
      </c>
      <c r="F441" s="210" t="s">
        <v>589</v>
      </c>
      <c r="G441" s="211" t="s">
        <v>231</v>
      </c>
      <c r="H441" s="212">
        <v>270</v>
      </c>
      <c r="I441" s="213"/>
      <c r="J441" s="214">
        <f>ROUND(I441*H441,2)</f>
        <v>0</v>
      </c>
      <c r="K441" s="210" t="s">
        <v>145</v>
      </c>
      <c r="L441" s="47"/>
      <c r="M441" s="215" t="s">
        <v>19</v>
      </c>
      <c r="N441" s="216" t="s">
        <v>42</v>
      </c>
      <c r="O441" s="87"/>
      <c r="P441" s="217">
        <f>O441*H441</f>
        <v>0</v>
      </c>
      <c r="Q441" s="217">
        <v>0</v>
      </c>
      <c r="R441" s="217">
        <f>Q441*H441</f>
        <v>0</v>
      </c>
      <c r="S441" s="217">
        <v>0</v>
      </c>
      <c r="T441" s="218">
        <f>S441*H441</f>
        <v>0</v>
      </c>
      <c r="U441" s="41"/>
      <c r="V441" s="41"/>
      <c r="W441" s="41"/>
      <c r="X441" s="41"/>
      <c r="Y441" s="41"/>
      <c r="Z441" s="41"/>
      <c r="AA441" s="41"/>
      <c r="AB441" s="41"/>
      <c r="AC441" s="41"/>
      <c r="AD441" s="41"/>
      <c r="AE441" s="41"/>
      <c r="AR441" s="219" t="s">
        <v>146</v>
      </c>
      <c r="AT441" s="219" t="s">
        <v>142</v>
      </c>
      <c r="AU441" s="219" t="s">
        <v>81</v>
      </c>
      <c r="AY441" s="20" t="s">
        <v>140</v>
      </c>
      <c r="BE441" s="220">
        <f>IF(N441="základní",J441,0)</f>
        <v>0</v>
      </c>
      <c r="BF441" s="220">
        <f>IF(N441="snížená",J441,0)</f>
        <v>0</v>
      </c>
      <c r="BG441" s="220">
        <f>IF(N441="zákl. přenesená",J441,0)</f>
        <v>0</v>
      </c>
      <c r="BH441" s="220">
        <f>IF(N441="sníž. přenesená",J441,0)</f>
        <v>0</v>
      </c>
      <c r="BI441" s="220">
        <f>IF(N441="nulová",J441,0)</f>
        <v>0</v>
      </c>
      <c r="BJ441" s="20" t="s">
        <v>79</v>
      </c>
      <c r="BK441" s="220">
        <f>ROUND(I441*H441,2)</f>
        <v>0</v>
      </c>
      <c r="BL441" s="20" t="s">
        <v>146</v>
      </c>
      <c r="BM441" s="219" t="s">
        <v>590</v>
      </c>
    </row>
    <row r="442" s="2" customFormat="1">
      <c r="A442" s="41"/>
      <c r="B442" s="42"/>
      <c r="C442" s="43"/>
      <c r="D442" s="221" t="s">
        <v>148</v>
      </c>
      <c r="E442" s="43"/>
      <c r="F442" s="222" t="s">
        <v>591</v>
      </c>
      <c r="G442" s="43"/>
      <c r="H442" s="43"/>
      <c r="I442" s="223"/>
      <c r="J442" s="43"/>
      <c r="K442" s="43"/>
      <c r="L442" s="47"/>
      <c r="M442" s="224"/>
      <c r="N442" s="225"/>
      <c r="O442" s="87"/>
      <c r="P442" s="87"/>
      <c r="Q442" s="87"/>
      <c r="R442" s="87"/>
      <c r="S442" s="87"/>
      <c r="T442" s="88"/>
      <c r="U442" s="41"/>
      <c r="V442" s="41"/>
      <c r="W442" s="41"/>
      <c r="X442" s="41"/>
      <c r="Y442" s="41"/>
      <c r="Z442" s="41"/>
      <c r="AA442" s="41"/>
      <c r="AB442" s="41"/>
      <c r="AC442" s="41"/>
      <c r="AD442" s="41"/>
      <c r="AE442" s="41"/>
      <c r="AT442" s="20" t="s">
        <v>148</v>
      </c>
      <c r="AU442" s="20" t="s">
        <v>81</v>
      </c>
    </row>
    <row r="443" s="14" customFormat="1">
      <c r="A443" s="14"/>
      <c r="B443" s="237"/>
      <c r="C443" s="238"/>
      <c r="D443" s="228" t="s">
        <v>150</v>
      </c>
      <c r="E443" s="238"/>
      <c r="F443" s="240" t="s">
        <v>592</v>
      </c>
      <c r="G443" s="238"/>
      <c r="H443" s="241">
        <v>270</v>
      </c>
      <c r="I443" s="242"/>
      <c r="J443" s="238"/>
      <c r="K443" s="238"/>
      <c r="L443" s="243"/>
      <c r="M443" s="244"/>
      <c r="N443" s="245"/>
      <c r="O443" s="245"/>
      <c r="P443" s="245"/>
      <c r="Q443" s="245"/>
      <c r="R443" s="245"/>
      <c r="S443" s="245"/>
      <c r="T443" s="246"/>
      <c r="U443" s="14"/>
      <c r="V443" s="14"/>
      <c r="W443" s="14"/>
      <c r="X443" s="14"/>
      <c r="Y443" s="14"/>
      <c r="Z443" s="14"/>
      <c r="AA443" s="14"/>
      <c r="AB443" s="14"/>
      <c r="AC443" s="14"/>
      <c r="AD443" s="14"/>
      <c r="AE443" s="14"/>
      <c r="AT443" s="247" t="s">
        <v>150</v>
      </c>
      <c r="AU443" s="247" t="s">
        <v>81</v>
      </c>
      <c r="AV443" s="14" t="s">
        <v>81</v>
      </c>
      <c r="AW443" s="14" t="s">
        <v>4</v>
      </c>
      <c r="AX443" s="14" t="s">
        <v>79</v>
      </c>
      <c r="AY443" s="247" t="s">
        <v>140</v>
      </c>
    </row>
    <row r="444" s="2" customFormat="1" ht="33" customHeight="1">
      <c r="A444" s="41"/>
      <c r="B444" s="42"/>
      <c r="C444" s="208" t="s">
        <v>593</v>
      </c>
      <c r="D444" s="208" t="s">
        <v>142</v>
      </c>
      <c r="E444" s="209" t="s">
        <v>594</v>
      </c>
      <c r="F444" s="210" t="s">
        <v>595</v>
      </c>
      <c r="G444" s="211" t="s">
        <v>231</v>
      </c>
      <c r="H444" s="212">
        <v>3</v>
      </c>
      <c r="I444" s="213"/>
      <c r="J444" s="214">
        <f>ROUND(I444*H444,2)</f>
        <v>0</v>
      </c>
      <c r="K444" s="210" t="s">
        <v>145</v>
      </c>
      <c r="L444" s="47"/>
      <c r="M444" s="215" t="s">
        <v>19</v>
      </c>
      <c r="N444" s="216" t="s">
        <v>42</v>
      </c>
      <c r="O444" s="87"/>
      <c r="P444" s="217">
        <f>O444*H444</f>
        <v>0</v>
      </c>
      <c r="Q444" s="217">
        <v>0</v>
      </c>
      <c r="R444" s="217">
        <f>Q444*H444</f>
        <v>0</v>
      </c>
      <c r="S444" s="217">
        <v>0</v>
      </c>
      <c r="T444" s="218">
        <f>S444*H444</f>
        <v>0</v>
      </c>
      <c r="U444" s="41"/>
      <c r="V444" s="41"/>
      <c r="W444" s="41"/>
      <c r="X444" s="41"/>
      <c r="Y444" s="41"/>
      <c r="Z444" s="41"/>
      <c r="AA444" s="41"/>
      <c r="AB444" s="41"/>
      <c r="AC444" s="41"/>
      <c r="AD444" s="41"/>
      <c r="AE444" s="41"/>
      <c r="AR444" s="219" t="s">
        <v>146</v>
      </c>
      <c r="AT444" s="219" t="s">
        <v>142</v>
      </c>
      <c r="AU444" s="219" t="s">
        <v>81</v>
      </c>
      <c r="AY444" s="20" t="s">
        <v>140</v>
      </c>
      <c r="BE444" s="220">
        <f>IF(N444="základní",J444,0)</f>
        <v>0</v>
      </c>
      <c r="BF444" s="220">
        <f>IF(N444="snížená",J444,0)</f>
        <v>0</v>
      </c>
      <c r="BG444" s="220">
        <f>IF(N444="zákl. přenesená",J444,0)</f>
        <v>0</v>
      </c>
      <c r="BH444" s="220">
        <f>IF(N444="sníž. přenesená",J444,0)</f>
        <v>0</v>
      </c>
      <c r="BI444" s="220">
        <f>IF(N444="nulová",J444,0)</f>
        <v>0</v>
      </c>
      <c r="BJ444" s="20" t="s">
        <v>79</v>
      </c>
      <c r="BK444" s="220">
        <f>ROUND(I444*H444,2)</f>
        <v>0</v>
      </c>
      <c r="BL444" s="20" t="s">
        <v>146</v>
      </c>
      <c r="BM444" s="219" t="s">
        <v>596</v>
      </c>
    </row>
    <row r="445" s="2" customFormat="1">
      <c r="A445" s="41"/>
      <c r="B445" s="42"/>
      <c r="C445" s="43"/>
      <c r="D445" s="221" t="s">
        <v>148</v>
      </c>
      <c r="E445" s="43"/>
      <c r="F445" s="222" t="s">
        <v>597</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148</v>
      </c>
      <c r="AU445" s="20" t="s">
        <v>81</v>
      </c>
    </row>
    <row r="446" s="12" customFormat="1" ht="22.8" customHeight="1">
      <c r="A446" s="12"/>
      <c r="B446" s="192"/>
      <c r="C446" s="193"/>
      <c r="D446" s="194" t="s">
        <v>70</v>
      </c>
      <c r="E446" s="206" t="s">
        <v>598</v>
      </c>
      <c r="F446" s="206" t="s">
        <v>599</v>
      </c>
      <c r="G446" s="193"/>
      <c r="H446" s="193"/>
      <c r="I446" s="196"/>
      <c r="J446" s="207">
        <f>BK446</f>
        <v>0</v>
      </c>
      <c r="K446" s="193"/>
      <c r="L446" s="198"/>
      <c r="M446" s="199"/>
      <c r="N446" s="200"/>
      <c r="O446" s="200"/>
      <c r="P446" s="201">
        <f>SUM(P447:P481)</f>
        <v>0</v>
      </c>
      <c r="Q446" s="200"/>
      <c r="R446" s="201">
        <f>SUM(R447:R481)</f>
        <v>0</v>
      </c>
      <c r="S446" s="200"/>
      <c r="T446" s="202">
        <f>SUM(T447:T481)</f>
        <v>3.7582409999999995</v>
      </c>
      <c r="U446" s="12"/>
      <c r="V446" s="12"/>
      <c r="W446" s="12"/>
      <c r="X446" s="12"/>
      <c r="Y446" s="12"/>
      <c r="Z446" s="12"/>
      <c r="AA446" s="12"/>
      <c r="AB446" s="12"/>
      <c r="AC446" s="12"/>
      <c r="AD446" s="12"/>
      <c r="AE446" s="12"/>
      <c r="AR446" s="203" t="s">
        <v>79</v>
      </c>
      <c r="AT446" s="204" t="s">
        <v>70</v>
      </c>
      <c r="AU446" s="204" t="s">
        <v>79</v>
      </c>
      <c r="AY446" s="203" t="s">
        <v>140</v>
      </c>
      <c r="BK446" s="205">
        <f>SUM(BK447:BK481)</f>
        <v>0</v>
      </c>
    </row>
    <row r="447" s="2" customFormat="1" ht="24.15" customHeight="1">
      <c r="A447" s="41"/>
      <c r="B447" s="42"/>
      <c r="C447" s="208" t="s">
        <v>600</v>
      </c>
      <c r="D447" s="208" t="s">
        <v>142</v>
      </c>
      <c r="E447" s="209" t="s">
        <v>601</v>
      </c>
      <c r="F447" s="210" t="s">
        <v>602</v>
      </c>
      <c r="G447" s="211" t="s">
        <v>231</v>
      </c>
      <c r="H447" s="212">
        <v>11.346</v>
      </c>
      <c r="I447" s="213"/>
      <c r="J447" s="214">
        <f>ROUND(I447*H447,2)</f>
        <v>0</v>
      </c>
      <c r="K447" s="210" t="s">
        <v>19</v>
      </c>
      <c r="L447" s="47"/>
      <c r="M447" s="215" t="s">
        <v>19</v>
      </c>
      <c r="N447" s="216" t="s">
        <v>42</v>
      </c>
      <c r="O447" s="87"/>
      <c r="P447" s="217">
        <f>O447*H447</f>
        <v>0</v>
      </c>
      <c r="Q447" s="217">
        <v>0</v>
      </c>
      <c r="R447" s="217">
        <f>Q447*H447</f>
        <v>0</v>
      </c>
      <c r="S447" s="217">
        <v>0</v>
      </c>
      <c r="T447" s="218">
        <f>S447*H447</f>
        <v>0</v>
      </c>
      <c r="U447" s="41"/>
      <c r="V447" s="41"/>
      <c r="W447" s="41"/>
      <c r="X447" s="41"/>
      <c r="Y447" s="41"/>
      <c r="Z447" s="41"/>
      <c r="AA447" s="41"/>
      <c r="AB447" s="41"/>
      <c r="AC447" s="41"/>
      <c r="AD447" s="41"/>
      <c r="AE447" s="41"/>
      <c r="AR447" s="219" t="s">
        <v>146</v>
      </c>
      <c r="AT447" s="219" t="s">
        <v>142</v>
      </c>
      <c r="AU447" s="219" t="s">
        <v>81</v>
      </c>
      <c r="AY447" s="20" t="s">
        <v>140</v>
      </c>
      <c r="BE447" s="220">
        <f>IF(N447="základní",J447,0)</f>
        <v>0</v>
      </c>
      <c r="BF447" s="220">
        <f>IF(N447="snížená",J447,0)</f>
        <v>0</v>
      </c>
      <c r="BG447" s="220">
        <f>IF(N447="zákl. přenesená",J447,0)</f>
        <v>0</v>
      </c>
      <c r="BH447" s="220">
        <f>IF(N447="sníž. přenesená",J447,0)</f>
        <v>0</v>
      </c>
      <c r="BI447" s="220">
        <f>IF(N447="nulová",J447,0)</f>
        <v>0</v>
      </c>
      <c r="BJ447" s="20" t="s">
        <v>79</v>
      </c>
      <c r="BK447" s="220">
        <f>ROUND(I447*H447,2)</f>
        <v>0</v>
      </c>
      <c r="BL447" s="20" t="s">
        <v>146</v>
      </c>
      <c r="BM447" s="219" t="s">
        <v>603</v>
      </c>
    </row>
    <row r="448" s="13" customFormat="1">
      <c r="A448" s="13"/>
      <c r="B448" s="226"/>
      <c r="C448" s="227"/>
      <c r="D448" s="228" t="s">
        <v>150</v>
      </c>
      <c r="E448" s="229" t="s">
        <v>19</v>
      </c>
      <c r="F448" s="230" t="s">
        <v>604</v>
      </c>
      <c r="G448" s="227"/>
      <c r="H448" s="229" t="s">
        <v>19</v>
      </c>
      <c r="I448" s="231"/>
      <c r="J448" s="227"/>
      <c r="K448" s="227"/>
      <c r="L448" s="232"/>
      <c r="M448" s="233"/>
      <c r="N448" s="234"/>
      <c r="O448" s="234"/>
      <c r="P448" s="234"/>
      <c r="Q448" s="234"/>
      <c r="R448" s="234"/>
      <c r="S448" s="234"/>
      <c r="T448" s="235"/>
      <c r="U448" s="13"/>
      <c r="V448" s="13"/>
      <c r="W448" s="13"/>
      <c r="X448" s="13"/>
      <c r="Y448" s="13"/>
      <c r="Z448" s="13"/>
      <c r="AA448" s="13"/>
      <c r="AB448" s="13"/>
      <c r="AC448" s="13"/>
      <c r="AD448" s="13"/>
      <c r="AE448" s="13"/>
      <c r="AT448" s="236" t="s">
        <v>150</v>
      </c>
      <c r="AU448" s="236" t="s">
        <v>81</v>
      </c>
      <c r="AV448" s="13" t="s">
        <v>79</v>
      </c>
      <c r="AW448" s="13" t="s">
        <v>32</v>
      </c>
      <c r="AX448" s="13" t="s">
        <v>71</v>
      </c>
      <c r="AY448" s="236" t="s">
        <v>140</v>
      </c>
    </row>
    <row r="449" s="13" customFormat="1">
      <c r="A449" s="13"/>
      <c r="B449" s="226"/>
      <c r="C449" s="227"/>
      <c r="D449" s="228" t="s">
        <v>150</v>
      </c>
      <c r="E449" s="229" t="s">
        <v>19</v>
      </c>
      <c r="F449" s="230" t="s">
        <v>605</v>
      </c>
      <c r="G449" s="227"/>
      <c r="H449" s="229" t="s">
        <v>19</v>
      </c>
      <c r="I449" s="231"/>
      <c r="J449" s="227"/>
      <c r="K449" s="227"/>
      <c r="L449" s="232"/>
      <c r="M449" s="233"/>
      <c r="N449" s="234"/>
      <c r="O449" s="234"/>
      <c r="P449" s="234"/>
      <c r="Q449" s="234"/>
      <c r="R449" s="234"/>
      <c r="S449" s="234"/>
      <c r="T449" s="235"/>
      <c r="U449" s="13"/>
      <c r="V449" s="13"/>
      <c r="W449" s="13"/>
      <c r="X449" s="13"/>
      <c r="Y449" s="13"/>
      <c r="Z449" s="13"/>
      <c r="AA449" s="13"/>
      <c r="AB449" s="13"/>
      <c r="AC449" s="13"/>
      <c r="AD449" s="13"/>
      <c r="AE449" s="13"/>
      <c r="AT449" s="236" t="s">
        <v>150</v>
      </c>
      <c r="AU449" s="236" t="s">
        <v>81</v>
      </c>
      <c r="AV449" s="13" t="s">
        <v>79</v>
      </c>
      <c r="AW449" s="13" t="s">
        <v>32</v>
      </c>
      <c r="AX449" s="13" t="s">
        <v>71</v>
      </c>
      <c r="AY449" s="236" t="s">
        <v>140</v>
      </c>
    </row>
    <row r="450" s="14" customFormat="1">
      <c r="A450" s="14"/>
      <c r="B450" s="237"/>
      <c r="C450" s="238"/>
      <c r="D450" s="228" t="s">
        <v>150</v>
      </c>
      <c r="E450" s="239" t="s">
        <v>19</v>
      </c>
      <c r="F450" s="240" t="s">
        <v>606</v>
      </c>
      <c r="G450" s="238"/>
      <c r="H450" s="241">
        <v>11.346</v>
      </c>
      <c r="I450" s="242"/>
      <c r="J450" s="238"/>
      <c r="K450" s="238"/>
      <c r="L450" s="243"/>
      <c r="M450" s="244"/>
      <c r="N450" s="245"/>
      <c r="O450" s="245"/>
      <c r="P450" s="245"/>
      <c r="Q450" s="245"/>
      <c r="R450" s="245"/>
      <c r="S450" s="245"/>
      <c r="T450" s="246"/>
      <c r="U450" s="14"/>
      <c r="V450" s="14"/>
      <c r="W450" s="14"/>
      <c r="X450" s="14"/>
      <c r="Y450" s="14"/>
      <c r="Z450" s="14"/>
      <c r="AA450" s="14"/>
      <c r="AB450" s="14"/>
      <c r="AC450" s="14"/>
      <c r="AD450" s="14"/>
      <c r="AE450" s="14"/>
      <c r="AT450" s="247" t="s">
        <v>150</v>
      </c>
      <c r="AU450" s="247" t="s">
        <v>81</v>
      </c>
      <c r="AV450" s="14" t="s">
        <v>81</v>
      </c>
      <c r="AW450" s="14" t="s">
        <v>32</v>
      </c>
      <c r="AX450" s="14" t="s">
        <v>79</v>
      </c>
      <c r="AY450" s="247" t="s">
        <v>140</v>
      </c>
    </row>
    <row r="451" s="2" customFormat="1" ht="44.25" customHeight="1">
      <c r="A451" s="41"/>
      <c r="B451" s="42"/>
      <c r="C451" s="208" t="s">
        <v>607</v>
      </c>
      <c r="D451" s="208" t="s">
        <v>142</v>
      </c>
      <c r="E451" s="209" t="s">
        <v>608</v>
      </c>
      <c r="F451" s="210" t="s">
        <v>609</v>
      </c>
      <c r="G451" s="211" t="s">
        <v>87</v>
      </c>
      <c r="H451" s="212">
        <v>53.698999999999998</v>
      </c>
      <c r="I451" s="213"/>
      <c r="J451" s="214">
        <f>ROUND(I451*H451,2)</f>
        <v>0</v>
      </c>
      <c r="K451" s="210" t="s">
        <v>145</v>
      </c>
      <c r="L451" s="47"/>
      <c r="M451" s="215" t="s">
        <v>19</v>
      </c>
      <c r="N451" s="216" t="s">
        <v>42</v>
      </c>
      <c r="O451" s="87"/>
      <c r="P451" s="217">
        <f>O451*H451</f>
        <v>0</v>
      </c>
      <c r="Q451" s="217">
        <v>0</v>
      </c>
      <c r="R451" s="217">
        <f>Q451*H451</f>
        <v>0</v>
      </c>
      <c r="S451" s="217">
        <v>0.058999999999999997</v>
      </c>
      <c r="T451" s="218">
        <f>S451*H451</f>
        <v>3.1682409999999996</v>
      </c>
      <c r="U451" s="41"/>
      <c r="V451" s="41"/>
      <c r="W451" s="41"/>
      <c r="X451" s="41"/>
      <c r="Y451" s="41"/>
      <c r="Z451" s="41"/>
      <c r="AA451" s="41"/>
      <c r="AB451" s="41"/>
      <c r="AC451" s="41"/>
      <c r="AD451" s="41"/>
      <c r="AE451" s="41"/>
      <c r="AR451" s="219" t="s">
        <v>146</v>
      </c>
      <c r="AT451" s="219" t="s">
        <v>142</v>
      </c>
      <c r="AU451" s="219" t="s">
        <v>81</v>
      </c>
      <c r="AY451" s="20" t="s">
        <v>140</v>
      </c>
      <c r="BE451" s="220">
        <f>IF(N451="základní",J451,0)</f>
        <v>0</v>
      </c>
      <c r="BF451" s="220">
        <f>IF(N451="snížená",J451,0)</f>
        <v>0</v>
      </c>
      <c r="BG451" s="220">
        <f>IF(N451="zákl. přenesená",J451,0)</f>
        <v>0</v>
      </c>
      <c r="BH451" s="220">
        <f>IF(N451="sníž. přenesená",J451,0)</f>
        <v>0</v>
      </c>
      <c r="BI451" s="220">
        <f>IF(N451="nulová",J451,0)</f>
        <v>0</v>
      </c>
      <c r="BJ451" s="20" t="s">
        <v>79</v>
      </c>
      <c r="BK451" s="220">
        <f>ROUND(I451*H451,2)</f>
        <v>0</v>
      </c>
      <c r="BL451" s="20" t="s">
        <v>146</v>
      </c>
      <c r="BM451" s="219" t="s">
        <v>610</v>
      </c>
    </row>
    <row r="452" s="2" customFormat="1">
      <c r="A452" s="41"/>
      <c r="B452" s="42"/>
      <c r="C452" s="43"/>
      <c r="D452" s="221" t="s">
        <v>148</v>
      </c>
      <c r="E452" s="43"/>
      <c r="F452" s="222" t="s">
        <v>611</v>
      </c>
      <c r="G452" s="43"/>
      <c r="H452" s="43"/>
      <c r="I452" s="223"/>
      <c r="J452" s="43"/>
      <c r="K452" s="43"/>
      <c r="L452" s="47"/>
      <c r="M452" s="224"/>
      <c r="N452" s="225"/>
      <c r="O452" s="87"/>
      <c r="P452" s="87"/>
      <c r="Q452" s="87"/>
      <c r="R452" s="87"/>
      <c r="S452" s="87"/>
      <c r="T452" s="88"/>
      <c r="U452" s="41"/>
      <c r="V452" s="41"/>
      <c r="W452" s="41"/>
      <c r="X452" s="41"/>
      <c r="Y452" s="41"/>
      <c r="Z452" s="41"/>
      <c r="AA452" s="41"/>
      <c r="AB452" s="41"/>
      <c r="AC452" s="41"/>
      <c r="AD452" s="41"/>
      <c r="AE452" s="41"/>
      <c r="AT452" s="20" t="s">
        <v>148</v>
      </c>
      <c r="AU452" s="20" t="s">
        <v>81</v>
      </c>
    </row>
    <row r="453" s="13" customFormat="1">
      <c r="A453" s="13"/>
      <c r="B453" s="226"/>
      <c r="C453" s="227"/>
      <c r="D453" s="228" t="s">
        <v>150</v>
      </c>
      <c r="E453" s="229" t="s">
        <v>19</v>
      </c>
      <c r="F453" s="230" t="s">
        <v>612</v>
      </c>
      <c r="G453" s="227"/>
      <c r="H453" s="229" t="s">
        <v>19</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150</v>
      </c>
      <c r="AU453" s="236" t="s">
        <v>81</v>
      </c>
      <c r="AV453" s="13" t="s">
        <v>79</v>
      </c>
      <c r="AW453" s="13" t="s">
        <v>32</v>
      </c>
      <c r="AX453" s="13" t="s">
        <v>71</v>
      </c>
      <c r="AY453" s="236" t="s">
        <v>140</v>
      </c>
    </row>
    <row r="454" s="13" customFormat="1">
      <c r="A454" s="13"/>
      <c r="B454" s="226"/>
      <c r="C454" s="227"/>
      <c r="D454" s="228" t="s">
        <v>150</v>
      </c>
      <c r="E454" s="229" t="s">
        <v>19</v>
      </c>
      <c r="F454" s="230" t="s">
        <v>328</v>
      </c>
      <c r="G454" s="227"/>
      <c r="H454" s="229" t="s">
        <v>19</v>
      </c>
      <c r="I454" s="231"/>
      <c r="J454" s="227"/>
      <c r="K454" s="227"/>
      <c r="L454" s="232"/>
      <c r="M454" s="233"/>
      <c r="N454" s="234"/>
      <c r="O454" s="234"/>
      <c r="P454" s="234"/>
      <c r="Q454" s="234"/>
      <c r="R454" s="234"/>
      <c r="S454" s="234"/>
      <c r="T454" s="235"/>
      <c r="U454" s="13"/>
      <c r="V454" s="13"/>
      <c r="W454" s="13"/>
      <c r="X454" s="13"/>
      <c r="Y454" s="13"/>
      <c r="Z454" s="13"/>
      <c r="AA454" s="13"/>
      <c r="AB454" s="13"/>
      <c r="AC454" s="13"/>
      <c r="AD454" s="13"/>
      <c r="AE454" s="13"/>
      <c r="AT454" s="236" t="s">
        <v>150</v>
      </c>
      <c r="AU454" s="236" t="s">
        <v>81</v>
      </c>
      <c r="AV454" s="13" t="s">
        <v>79</v>
      </c>
      <c r="AW454" s="13" t="s">
        <v>32</v>
      </c>
      <c r="AX454" s="13" t="s">
        <v>71</v>
      </c>
      <c r="AY454" s="236" t="s">
        <v>140</v>
      </c>
    </row>
    <row r="455" s="14" customFormat="1">
      <c r="A455" s="14"/>
      <c r="B455" s="237"/>
      <c r="C455" s="238"/>
      <c r="D455" s="228" t="s">
        <v>150</v>
      </c>
      <c r="E455" s="239" t="s">
        <v>19</v>
      </c>
      <c r="F455" s="240" t="s">
        <v>613</v>
      </c>
      <c r="G455" s="238"/>
      <c r="H455" s="241">
        <v>26.783999999999999</v>
      </c>
      <c r="I455" s="242"/>
      <c r="J455" s="238"/>
      <c r="K455" s="238"/>
      <c r="L455" s="243"/>
      <c r="M455" s="244"/>
      <c r="N455" s="245"/>
      <c r="O455" s="245"/>
      <c r="P455" s="245"/>
      <c r="Q455" s="245"/>
      <c r="R455" s="245"/>
      <c r="S455" s="245"/>
      <c r="T455" s="246"/>
      <c r="U455" s="14"/>
      <c r="V455" s="14"/>
      <c r="W455" s="14"/>
      <c r="X455" s="14"/>
      <c r="Y455" s="14"/>
      <c r="Z455" s="14"/>
      <c r="AA455" s="14"/>
      <c r="AB455" s="14"/>
      <c r="AC455" s="14"/>
      <c r="AD455" s="14"/>
      <c r="AE455" s="14"/>
      <c r="AT455" s="247" t="s">
        <v>150</v>
      </c>
      <c r="AU455" s="247" t="s">
        <v>81</v>
      </c>
      <c r="AV455" s="14" t="s">
        <v>81</v>
      </c>
      <c r="AW455" s="14" t="s">
        <v>32</v>
      </c>
      <c r="AX455" s="14" t="s">
        <v>71</v>
      </c>
      <c r="AY455" s="247" t="s">
        <v>140</v>
      </c>
    </row>
    <row r="456" s="14" customFormat="1">
      <c r="A456" s="14"/>
      <c r="B456" s="237"/>
      <c r="C456" s="238"/>
      <c r="D456" s="228" t="s">
        <v>150</v>
      </c>
      <c r="E456" s="239" t="s">
        <v>19</v>
      </c>
      <c r="F456" s="240" t="s">
        <v>369</v>
      </c>
      <c r="G456" s="238"/>
      <c r="H456" s="241">
        <v>-0.025999999999999999</v>
      </c>
      <c r="I456" s="242"/>
      <c r="J456" s="238"/>
      <c r="K456" s="238"/>
      <c r="L456" s="243"/>
      <c r="M456" s="244"/>
      <c r="N456" s="245"/>
      <c r="O456" s="245"/>
      <c r="P456" s="245"/>
      <c r="Q456" s="245"/>
      <c r="R456" s="245"/>
      <c r="S456" s="245"/>
      <c r="T456" s="246"/>
      <c r="U456" s="14"/>
      <c r="V456" s="14"/>
      <c r="W456" s="14"/>
      <c r="X456" s="14"/>
      <c r="Y456" s="14"/>
      <c r="Z456" s="14"/>
      <c r="AA456" s="14"/>
      <c r="AB456" s="14"/>
      <c r="AC456" s="14"/>
      <c r="AD456" s="14"/>
      <c r="AE456" s="14"/>
      <c r="AT456" s="247" t="s">
        <v>150</v>
      </c>
      <c r="AU456" s="247" t="s">
        <v>81</v>
      </c>
      <c r="AV456" s="14" t="s">
        <v>81</v>
      </c>
      <c r="AW456" s="14" t="s">
        <v>32</v>
      </c>
      <c r="AX456" s="14" t="s">
        <v>71</v>
      </c>
      <c r="AY456" s="247" t="s">
        <v>140</v>
      </c>
    </row>
    <row r="457" s="14" customFormat="1">
      <c r="A457" s="14"/>
      <c r="B457" s="237"/>
      <c r="C457" s="238"/>
      <c r="D457" s="228" t="s">
        <v>150</v>
      </c>
      <c r="E457" s="239" t="s">
        <v>19</v>
      </c>
      <c r="F457" s="240" t="s">
        <v>370</v>
      </c>
      <c r="G457" s="238"/>
      <c r="H457" s="241">
        <v>0.622</v>
      </c>
      <c r="I457" s="242"/>
      <c r="J457" s="238"/>
      <c r="K457" s="238"/>
      <c r="L457" s="243"/>
      <c r="M457" s="244"/>
      <c r="N457" s="245"/>
      <c r="O457" s="245"/>
      <c r="P457" s="245"/>
      <c r="Q457" s="245"/>
      <c r="R457" s="245"/>
      <c r="S457" s="245"/>
      <c r="T457" s="246"/>
      <c r="U457" s="14"/>
      <c r="V457" s="14"/>
      <c r="W457" s="14"/>
      <c r="X457" s="14"/>
      <c r="Y457" s="14"/>
      <c r="Z457" s="14"/>
      <c r="AA457" s="14"/>
      <c r="AB457" s="14"/>
      <c r="AC457" s="14"/>
      <c r="AD457" s="14"/>
      <c r="AE457" s="14"/>
      <c r="AT457" s="247" t="s">
        <v>150</v>
      </c>
      <c r="AU457" s="247" t="s">
        <v>81</v>
      </c>
      <c r="AV457" s="14" t="s">
        <v>81</v>
      </c>
      <c r="AW457" s="14" t="s">
        <v>32</v>
      </c>
      <c r="AX457" s="14" t="s">
        <v>71</v>
      </c>
      <c r="AY457" s="247" t="s">
        <v>140</v>
      </c>
    </row>
    <row r="458" s="16" customFormat="1">
      <c r="A458" s="16"/>
      <c r="B458" s="270"/>
      <c r="C458" s="271"/>
      <c r="D458" s="228" t="s">
        <v>150</v>
      </c>
      <c r="E458" s="272" t="s">
        <v>19</v>
      </c>
      <c r="F458" s="273" t="s">
        <v>330</v>
      </c>
      <c r="G458" s="271"/>
      <c r="H458" s="274">
        <v>27.379999999999999</v>
      </c>
      <c r="I458" s="275"/>
      <c r="J458" s="271"/>
      <c r="K458" s="271"/>
      <c r="L458" s="276"/>
      <c r="M458" s="277"/>
      <c r="N458" s="278"/>
      <c r="O458" s="278"/>
      <c r="P458" s="278"/>
      <c r="Q458" s="278"/>
      <c r="R458" s="278"/>
      <c r="S458" s="278"/>
      <c r="T458" s="279"/>
      <c r="U458" s="16"/>
      <c r="V458" s="16"/>
      <c r="W458" s="16"/>
      <c r="X458" s="16"/>
      <c r="Y458" s="16"/>
      <c r="Z458" s="16"/>
      <c r="AA458" s="16"/>
      <c r="AB458" s="16"/>
      <c r="AC458" s="16"/>
      <c r="AD458" s="16"/>
      <c r="AE458" s="16"/>
      <c r="AT458" s="280" t="s">
        <v>150</v>
      </c>
      <c r="AU458" s="280" t="s">
        <v>81</v>
      </c>
      <c r="AV458" s="16" t="s">
        <v>161</v>
      </c>
      <c r="AW458" s="16" t="s">
        <v>32</v>
      </c>
      <c r="AX458" s="16" t="s">
        <v>71</v>
      </c>
      <c r="AY458" s="280" t="s">
        <v>140</v>
      </c>
    </row>
    <row r="459" s="13" customFormat="1">
      <c r="A459" s="13"/>
      <c r="B459" s="226"/>
      <c r="C459" s="227"/>
      <c r="D459" s="228" t="s">
        <v>150</v>
      </c>
      <c r="E459" s="229" t="s">
        <v>19</v>
      </c>
      <c r="F459" s="230" t="s">
        <v>331</v>
      </c>
      <c r="G459" s="227"/>
      <c r="H459" s="229" t="s">
        <v>19</v>
      </c>
      <c r="I459" s="231"/>
      <c r="J459" s="227"/>
      <c r="K459" s="227"/>
      <c r="L459" s="232"/>
      <c r="M459" s="233"/>
      <c r="N459" s="234"/>
      <c r="O459" s="234"/>
      <c r="P459" s="234"/>
      <c r="Q459" s="234"/>
      <c r="R459" s="234"/>
      <c r="S459" s="234"/>
      <c r="T459" s="235"/>
      <c r="U459" s="13"/>
      <c r="V459" s="13"/>
      <c r="W459" s="13"/>
      <c r="X459" s="13"/>
      <c r="Y459" s="13"/>
      <c r="Z459" s="13"/>
      <c r="AA459" s="13"/>
      <c r="AB459" s="13"/>
      <c r="AC459" s="13"/>
      <c r="AD459" s="13"/>
      <c r="AE459" s="13"/>
      <c r="AT459" s="236" t="s">
        <v>150</v>
      </c>
      <c r="AU459" s="236" t="s">
        <v>81</v>
      </c>
      <c r="AV459" s="13" t="s">
        <v>79</v>
      </c>
      <c r="AW459" s="13" t="s">
        <v>32</v>
      </c>
      <c r="AX459" s="13" t="s">
        <v>71</v>
      </c>
      <c r="AY459" s="236" t="s">
        <v>140</v>
      </c>
    </row>
    <row r="460" s="14" customFormat="1">
      <c r="A460" s="14"/>
      <c r="B460" s="237"/>
      <c r="C460" s="238"/>
      <c r="D460" s="228" t="s">
        <v>150</v>
      </c>
      <c r="E460" s="239" t="s">
        <v>19</v>
      </c>
      <c r="F460" s="240" t="s">
        <v>614</v>
      </c>
      <c r="G460" s="238"/>
      <c r="H460" s="241">
        <v>25.033999999999999</v>
      </c>
      <c r="I460" s="242"/>
      <c r="J460" s="238"/>
      <c r="K460" s="238"/>
      <c r="L460" s="243"/>
      <c r="M460" s="244"/>
      <c r="N460" s="245"/>
      <c r="O460" s="245"/>
      <c r="P460" s="245"/>
      <c r="Q460" s="245"/>
      <c r="R460" s="245"/>
      <c r="S460" s="245"/>
      <c r="T460" s="246"/>
      <c r="U460" s="14"/>
      <c r="V460" s="14"/>
      <c r="W460" s="14"/>
      <c r="X460" s="14"/>
      <c r="Y460" s="14"/>
      <c r="Z460" s="14"/>
      <c r="AA460" s="14"/>
      <c r="AB460" s="14"/>
      <c r="AC460" s="14"/>
      <c r="AD460" s="14"/>
      <c r="AE460" s="14"/>
      <c r="AT460" s="247" t="s">
        <v>150</v>
      </c>
      <c r="AU460" s="247" t="s">
        <v>81</v>
      </c>
      <c r="AV460" s="14" t="s">
        <v>81</v>
      </c>
      <c r="AW460" s="14" t="s">
        <v>32</v>
      </c>
      <c r="AX460" s="14" t="s">
        <v>71</v>
      </c>
      <c r="AY460" s="247" t="s">
        <v>140</v>
      </c>
    </row>
    <row r="461" s="14" customFormat="1">
      <c r="A461" s="14"/>
      <c r="B461" s="237"/>
      <c r="C461" s="238"/>
      <c r="D461" s="228" t="s">
        <v>150</v>
      </c>
      <c r="E461" s="239" t="s">
        <v>19</v>
      </c>
      <c r="F461" s="240" t="s">
        <v>615</v>
      </c>
      <c r="G461" s="238"/>
      <c r="H461" s="241">
        <v>0.81000000000000005</v>
      </c>
      <c r="I461" s="242"/>
      <c r="J461" s="238"/>
      <c r="K461" s="238"/>
      <c r="L461" s="243"/>
      <c r="M461" s="244"/>
      <c r="N461" s="245"/>
      <c r="O461" s="245"/>
      <c r="P461" s="245"/>
      <c r="Q461" s="245"/>
      <c r="R461" s="245"/>
      <c r="S461" s="245"/>
      <c r="T461" s="246"/>
      <c r="U461" s="14"/>
      <c r="V461" s="14"/>
      <c r="W461" s="14"/>
      <c r="X461" s="14"/>
      <c r="Y461" s="14"/>
      <c r="Z461" s="14"/>
      <c r="AA461" s="14"/>
      <c r="AB461" s="14"/>
      <c r="AC461" s="14"/>
      <c r="AD461" s="14"/>
      <c r="AE461" s="14"/>
      <c r="AT461" s="247" t="s">
        <v>150</v>
      </c>
      <c r="AU461" s="247" t="s">
        <v>81</v>
      </c>
      <c r="AV461" s="14" t="s">
        <v>81</v>
      </c>
      <c r="AW461" s="14" t="s">
        <v>32</v>
      </c>
      <c r="AX461" s="14" t="s">
        <v>71</v>
      </c>
      <c r="AY461" s="247" t="s">
        <v>140</v>
      </c>
    </row>
    <row r="462" s="14" customFormat="1">
      <c r="A462" s="14"/>
      <c r="B462" s="237"/>
      <c r="C462" s="238"/>
      <c r="D462" s="228" t="s">
        <v>150</v>
      </c>
      <c r="E462" s="239" t="s">
        <v>19</v>
      </c>
      <c r="F462" s="240" t="s">
        <v>373</v>
      </c>
      <c r="G462" s="238"/>
      <c r="H462" s="241">
        <v>0.19700000000000001</v>
      </c>
      <c r="I462" s="242"/>
      <c r="J462" s="238"/>
      <c r="K462" s="238"/>
      <c r="L462" s="243"/>
      <c r="M462" s="244"/>
      <c r="N462" s="245"/>
      <c r="O462" s="245"/>
      <c r="P462" s="245"/>
      <c r="Q462" s="245"/>
      <c r="R462" s="245"/>
      <c r="S462" s="245"/>
      <c r="T462" s="246"/>
      <c r="U462" s="14"/>
      <c r="V462" s="14"/>
      <c r="W462" s="14"/>
      <c r="X462" s="14"/>
      <c r="Y462" s="14"/>
      <c r="Z462" s="14"/>
      <c r="AA462" s="14"/>
      <c r="AB462" s="14"/>
      <c r="AC462" s="14"/>
      <c r="AD462" s="14"/>
      <c r="AE462" s="14"/>
      <c r="AT462" s="247" t="s">
        <v>150</v>
      </c>
      <c r="AU462" s="247" t="s">
        <v>81</v>
      </c>
      <c r="AV462" s="14" t="s">
        <v>81</v>
      </c>
      <c r="AW462" s="14" t="s">
        <v>32</v>
      </c>
      <c r="AX462" s="14" t="s">
        <v>71</v>
      </c>
      <c r="AY462" s="247" t="s">
        <v>140</v>
      </c>
    </row>
    <row r="463" s="14" customFormat="1">
      <c r="A463" s="14"/>
      <c r="B463" s="237"/>
      <c r="C463" s="238"/>
      <c r="D463" s="228" t="s">
        <v>150</v>
      </c>
      <c r="E463" s="239" t="s">
        <v>19</v>
      </c>
      <c r="F463" s="240" t="s">
        <v>374</v>
      </c>
      <c r="G463" s="238"/>
      <c r="H463" s="241">
        <v>0.27800000000000002</v>
      </c>
      <c r="I463" s="242"/>
      <c r="J463" s="238"/>
      <c r="K463" s="238"/>
      <c r="L463" s="243"/>
      <c r="M463" s="244"/>
      <c r="N463" s="245"/>
      <c r="O463" s="245"/>
      <c r="P463" s="245"/>
      <c r="Q463" s="245"/>
      <c r="R463" s="245"/>
      <c r="S463" s="245"/>
      <c r="T463" s="246"/>
      <c r="U463" s="14"/>
      <c r="V463" s="14"/>
      <c r="W463" s="14"/>
      <c r="X463" s="14"/>
      <c r="Y463" s="14"/>
      <c r="Z463" s="14"/>
      <c r="AA463" s="14"/>
      <c r="AB463" s="14"/>
      <c r="AC463" s="14"/>
      <c r="AD463" s="14"/>
      <c r="AE463" s="14"/>
      <c r="AT463" s="247" t="s">
        <v>150</v>
      </c>
      <c r="AU463" s="247" t="s">
        <v>81</v>
      </c>
      <c r="AV463" s="14" t="s">
        <v>81</v>
      </c>
      <c r="AW463" s="14" t="s">
        <v>32</v>
      </c>
      <c r="AX463" s="14" t="s">
        <v>71</v>
      </c>
      <c r="AY463" s="247" t="s">
        <v>140</v>
      </c>
    </row>
    <row r="464" s="16" customFormat="1">
      <c r="A464" s="16"/>
      <c r="B464" s="270"/>
      <c r="C464" s="271"/>
      <c r="D464" s="228" t="s">
        <v>150</v>
      </c>
      <c r="E464" s="272" t="s">
        <v>19</v>
      </c>
      <c r="F464" s="273" t="s">
        <v>330</v>
      </c>
      <c r="G464" s="271"/>
      <c r="H464" s="274">
        <v>26.318999999999999</v>
      </c>
      <c r="I464" s="275"/>
      <c r="J464" s="271"/>
      <c r="K464" s="271"/>
      <c r="L464" s="276"/>
      <c r="M464" s="277"/>
      <c r="N464" s="278"/>
      <c r="O464" s="278"/>
      <c r="P464" s="278"/>
      <c r="Q464" s="278"/>
      <c r="R464" s="278"/>
      <c r="S464" s="278"/>
      <c r="T464" s="279"/>
      <c r="U464" s="16"/>
      <c r="V464" s="16"/>
      <c r="W464" s="16"/>
      <c r="X464" s="16"/>
      <c r="Y464" s="16"/>
      <c r="Z464" s="16"/>
      <c r="AA464" s="16"/>
      <c r="AB464" s="16"/>
      <c r="AC464" s="16"/>
      <c r="AD464" s="16"/>
      <c r="AE464" s="16"/>
      <c r="AT464" s="280" t="s">
        <v>150</v>
      </c>
      <c r="AU464" s="280" t="s">
        <v>81</v>
      </c>
      <c r="AV464" s="16" t="s">
        <v>161</v>
      </c>
      <c r="AW464" s="16" t="s">
        <v>32</v>
      </c>
      <c r="AX464" s="16" t="s">
        <v>71</v>
      </c>
      <c r="AY464" s="280" t="s">
        <v>140</v>
      </c>
    </row>
    <row r="465" s="15" customFormat="1">
      <c r="A465" s="15"/>
      <c r="B465" s="248"/>
      <c r="C465" s="249"/>
      <c r="D465" s="228" t="s">
        <v>150</v>
      </c>
      <c r="E465" s="250" t="s">
        <v>616</v>
      </c>
      <c r="F465" s="251" t="s">
        <v>154</v>
      </c>
      <c r="G465" s="249"/>
      <c r="H465" s="252">
        <v>53.698999999999998</v>
      </c>
      <c r="I465" s="253"/>
      <c r="J465" s="249"/>
      <c r="K465" s="249"/>
      <c r="L465" s="254"/>
      <c r="M465" s="255"/>
      <c r="N465" s="256"/>
      <c r="O465" s="256"/>
      <c r="P465" s="256"/>
      <c r="Q465" s="256"/>
      <c r="R465" s="256"/>
      <c r="S465" s="256"/>
      <c r="T465" s="257"/>
      <c r="U465" s="15"/>
      <c r="V465" s="15"/>
      <c r="W465" s="15"/>
      <c r="X465" s="15"/>
      <c r="Y465" s="15"/>
      <c r="Z465" s="15"/>
      <c r="AA465" s="15"/>
      <c r="AB465" s="15"/>
      <c r="AC465" s="15"/>
      <c r="AD465" s="15"/>
      <c r="AE465" s="15"/>
      <c r="AT465" s="258" t="s">
        <v>150</v>
      </c>
      <c r="AU465" s="258" t="s">
        <v>81</v>
      </c>
      <c r="AV465" s="15" t="s">
        <v>146</v>
      </c>
      <c r="AW465" s="15" t="s">
        <v>32</v>
      </c>
      <c r="AX465" s="15" t="s">
        <v>79</v>
      </c>
      <c r="AY465" s="258" t="s">
        <v>140</v>
      </c>
    </row>
    <row r="466" s="2" customFormat="1" ht="24.15" customHeight="1">
      <c r="A466" s="41"/>
      <c r="B466" s="42"/>
      <c r="C466" s="208" t="s">
        <v>617</v>
      </c>
      <c r="D466" s="208" t="s">
        <v>142</v>
      </c>
      <c r="E466" s="209" t="s">
        <v>618</v>
      </c>
      <c r="F466" s="210" t="s">
        <v>619</v>
      </c>
      <c r="G466" s="211" t="s">
        <v>87</v>
      </c>
      <c r="H466" s="212">
        <v>53.698999999999998</v>
      </c>
      <c r="I466" s="213"/>
      <c r="J466" s="214">
        <f>ROUND(I466*H466,2)</f>
        <v>0</v>
      </c>
      <c r="K466" s="210" t="s">
        <v>145</v>
      </c>
      <c r="L466" s="47"/>
      <c r="M466" s="215" t="s">
        <v>19</v>
      </c>
      <c r="N466" s="216" t="s">
        <v>42</v>
      </c>
      <c r="O466" s="87"/>
      <c r="P466" s="217">
        <f>O466*H466</f>
        <v>0</v>
      </c>
      <c r="Q466" s="217">
        <v>0</v>
      </c>
      <c r="R466" s="217">
        <f>Q466*H466</f>
        <v>0</v>
      </c>
      <c r="S466" s="217">
        <v>0</v>
      </c>
      <c r="T466" s="218">
        <f>S466*H466</f>
        <v>0</v>
      </c>
      <c r="U466" s="41"/>
      <c r="V466" s="41"/>
      <c r="W466" s="41"/>
      <c r="X466" s="41"/>
      <c r="Y466" s="41"/>
      <c r="Z466" s="41"/>
      <c r="AA466" s="41"/>
      <c r="AB466" s="41"/>
      <c r="AC466" s="41"/>
      <c r="AD466" s="41"/>
      <c r="AE466" s="41"/>
      <c r="AR466" s="219" t="s">
        <v>146</v>
      </c>
      <c r="AT466" s="219" t="s">
        <v>142</v>
      </c>
      <c r="AU466" s="219" t="s">
        <v>81</v>
      </c>
      <c r="AY466" s="20" t="s">
        <v>140</v>
      </c>
      <c r="BE466" s="220">
        <f>IF(N466="základní",J466,0)</f>
        <v>0</v>
      </c>
      <c r="BF466" s="220">
        <f>IF(N466="snížená",J466,0)</f>
        <v>0</v>
      </c>
      <c r="BG466" s="220">
        <f>IF(N466="zákl. přenesená",J466,0)</f>
        <v>0</v>
      </c>
      <c r="BH466" s="220">
        <f>IF(N466="sníž. přenesená",J466,0)</f>
        <v>0</v>
      </c>
      <c r="BI466" s="220">
        <f>IF(N466="nulová",J466,0)</f>
        <v>0</v>
      </c>
      <c r="BJ466" s="20" t="s">
        <v>79</v>
      </c>
      <c r="BK466" s="220">
        <f>ROUND(I466*H466,2)</f>
        <v>0</v>
      </c>
      <c r="BL466" s="20" t="s">
        <v>146</v>
      </c>
      <c r="BM466" s="219" t="s">
        <v>620</v>
      </c>
    </row>
    <row r="467" s="2" customFormat="1">
      <c r="A467" s="41"/>
      <c r="B467" s="42"/>
      <c r="C467" s="43"/>
      <c r="D467" s="221" t="s">
        <v>148</v>
      </c>
      <c r="E467" s="43"/>
      <c r="F467" s="222" t="s">
        <v>621</v>
      </c>
      <c r="G467" s="43"/>
      <c r="H467" s="43"/>
      <c r="I467" s="223"/>
      <c r="J467" s="43"/>
      <c r="K467" s="43"/>
      <c r="L467" s="47"/>
      <c r="M467" s="224"/>
      <c r="N467" s="225"/>
      <c r="O467" s="87"/>
      <c r="P467" s="87"/>
      <c r="Q467" s="87"/>
      <c r="R467" s="87"/>
      <c r="S467" s="87"/>
      <c r="T467" s="88"/>
      <c r="U467" s="41"/>
      <c r="V467" s="41"/>
      <c r="W467" s="41"/>
      <c r="X467" s="41"/>
      <c r="Y467" s="41"/>
      <c r="Z467" s="41"/>
      <c r="AA467" s="41"/>
      <c r="AB467" s="41"/>
      <c r="AC467" s="41"/>
      <c r="AD467" s="41"/>
      <c r="AE467" s="41"/>
      <c r="AT467" s="20" t="s">
        <v>148</v>
      </c>
      <c r="AU467" s="20" t="s">
        <v>81</v>
      </c>
    </row>
    <row r="468" s="2" customFormat="1" ht="16.5" customHeight="1">
      <c r="A468" s="41"/>
      <c r="B468" s="42"/>
      <c r="C468" s="208" t="s">
        <v>622</v>
      </c>
      <c r="D468" s="208" t="s">
        <v>142</v>
      </c>
      <c r="E468" s="209" t="s">
        <v>623</v>
      </c>
      <c r="F468" s="210" t="s">
        <v>624</v>
      </c>
      <c r="G468" s="211" t="s">
        <v>87</v>
      </c>
      <c r="H468" s="212">
        <v>75.875</v>
      </c>
      <c r="I468" s="213"/>
      <c r="J468" s="214">
        <f>ROUND(I468*H468,2)</f>
        <v>0</v>
      </c>
      <c r="K468" s="210" t="s">
        <v>145</v>
      </c>
      <c r="L468" s="47"/>
      <c r="M468" s="215" t="s">
        <v>19</v>
      </c>
      <c r="N468" s="216" t="s">
        <v>42</v>
      </c>
      <c r="O468" s="87"/>
      <c r="P468" s="217">
        <f>O468*H468</f>
        <v>0</v>
      </c>
      <c r="Q468" s="217">
        <v>0</v>
      </c>
      <c r="R468" s="217">
        <f>Q468*H468</f>
        <v>0</v>
      </c>
      <c r="S468" s="217">
        <v>0</v>
      </c>
      <c r="T468" s="218">
        <f>S468*H468</f>
        <v>0</v>
      </c>
      <c r="U468" s="41"/>
      <c r="V468" s="41"/>
      <c r="W468" s="41"/>
      <c r="X468" s="41"/>
      <c r="Y468" s="41"/>
      <c r="Z468" s="41"/>
      <c r="AA468" s="41"/>
      <c r="AB468" s="41"/>
      <c r="AC468" s="41"/>
      <c r="AD468" s="41"/>
      <c r="AE468" s="41"/>
      <c r="AR468" s="219" t="s">
        <v>146</v>
      </c>
      <c r="AT468" s="219" t="s">
        <v>142</v>
      </c>
      <c r="AU468" s="219" t="s">
        <v>81</v>
      </c>
      <c r="AY468" s="20" t="s">
        <v>140</v>
      </c>
      <c r="BE468" s="220">
        <f>IF(N468="základní",J468,0)</f>
        <v>0</v>
      </c>
      <c r="BF468" s="220">
        <f>IF(N468="snížená",J468,0)</f>
        <v>0</v>
      </c>
      <c r="BG468" s="220">
        <f>IF(N468="zákl. přenesená",J468,0)</f>
        <v>0</v>
      </c>
      <c r="BH468" s="220">
        <f>IF(N468="sníž. přenesená",J468,0)</f>
        <v>0</v>
      </c>
      <c r="BI468" s="220">
        <f>IF(N468="nulová",J468,0)</f>
        <v>0</v>
      </c>
      <c r="BJ468" s="20" t="s">
        <v>79</v>
      </c>
      <c r="BK468" s="220">
        <f>ROUND(I468*H468,2)</f>
        <v>0</v>
      </c>
      <c r="BL468" s="20" t="s">
        <v>146</v>
      </c>
      <c r="BM468" s="219" t="s">
        <v>625</v>
      </c>
    </row>
    <row r="469" s="2" customFormat="1">
      <c r="A469" s="41"/>
      <c r="B469" s="42"/>
      <c r="C469" s="43"/>
      <c r="D469" s="221" t="s">
        <v>148</v>
      </c>
      <c r="E469" s="43"/>
      <c r="F469" s="222" t="s">
        <v>626</v>
      </c>
      <c r="G469" s="43"/>
      <c r="H469" s="43"/>
      <c r="I469" s="223"/>
      <c r="J469" s="43"/>
      <c r="K469" s="43"/>
      <c r="L469" s="47"/>
      <c r="M469" s="224"/>
      <c r="N469" s="225"/>
      <c r="O469" s="87"/>
      <c r="P469" s="87"/>
      <c r="Q469" s="87"/>
      <c r="R469" s="87"/>
      <c r="S469" s="87"/>
      <c r="T469" s="88"/>
      <c r="U469" s="41"/>
      <c r="V469" s="41"/>
      <c r="W469" s="41"/>
      <c r="X469" s="41"/>
      <c r="Y469" s="41"/>
      <c r="Z469" s="41"/>
      <c r="AA469" s="41"/>
      <c r="AB469" s="41"/>
      <c r="AC469" s="41"/>
      <c r="AD469" s="41"/>
      <c r="AE469" s="41"/>
      <c r="AT469" s="20" t="s">
        <v>148</v>
      </c>
      <c r="AU469" s="20" t="s">
        <v>81</v>
      </c>
    </row>
    <row r="470" s="13" customFormat="1">
      <c r="A470" s="13"/>
      <c r="B470" s="226"/>
      <c r="C470" s="227"/>
      <c r="D470" s="228" t="s">
        <v>150</v>
      </c>
      <c r="E470" s="229" t="s">
        <v>19</v>
      </c>
      <c r="F470" s="230" t="s">
        <v>627</v>
      </c>
      <c r="G470" s="227"/>
      <c r="H470" s="229" t="s">
        <v>19</v>
      </c>
      <c r="I470" s="231"/>
      <c r="J470" s="227"/>
      <c r="K470" s="227"/>
      <c r="L470" s="232"/>
      <c r="M470" s="233"/>
      <c r="N470" s="234"/>
      <c r="O470" s="234"/>
      <c r="P470" s="234"/>
      <c r="Q470" s="234"/>
      <c r="R470" s="234"/>
      <c r="S470" s="234"/>
      <c r="T470" s="235"/>
      <c r="U470" s="13"/>
      <c r="V470" s="13"/>
      <c r="W470" s="13"/>
      <c r="X470" s="13"/>
      <c r="Y470" s="13"/>
      <c r="Z470" s="13"/>
      <c r="AA470" s="13"/>
      <c r="AB470" s="13"/>
      <c r="AC470" s="13"/>
      <c r="AD470" s="13"/>
      <c r="AE470" s="13"/>
      <c r="AT470" s="236" t="s">
        <v>150</v>
      </c>
      <c r="AU470" s="236" t="s">
        <v>81</v>
      </c>
      <c r="AV470" s="13" t="s">
        <v>79</v>
      </c>
      <c r="AW470" s="13" t="s">
        <v>32</v>
      </c>
      <c r="AX470" s="13" t="s">
        <v>71</v>
      </c>
      <c r="AY470" s="236" t="s">
        <v>140</v>
      </c>
    </row>
    <row r="471" s="13" customFormat="1">
      <c r="A471" s="13"/>
      <c r="B471" s="226"/>
      <c r="C471" s="227"/>
      <c r="D471" s="228" t="s">
        <v>150</v>
      </c>
      <c r="E471" s="229" t="s">
        <v>19</v>
      </c>
      <c r="F471" s="230" t="s">
        <v>628</v>
      </c>
      <c r="G471" s="227"/>
      <c r="H471" s="229" t="s">
        <v>19</v>
      </c>
      <c r="I471" s="231"/>
      <c r="J471" s="227"/>
      <c r="K471" s="227"/>
      <c r="L471" s="232"/>
      <c r="M471" s="233"/>
      <c r="N471" s="234"/>
      <c r="O471" s="234"/>
      <c r="P471" s="234"/>
      <c r="Q471" s="234"/>
      <c r="R471" s="234"/>
      <c r="S471" s="234"/>
      <c r="T471" s="235"/>
      <c r="U471" s="13"/>
      <c r="V471" s="13"/>
      <c r="W471" s="13"/>
      <c r="X471" s="13"/>
      <c r="Y471" s="13"/>
      <c r="Z471" s="13"/>
      <c r="AA471" s="13"/>
      <c r="AB471" s="13"/>
      <c r="AC471" s="13"/>
      <c r="AD471" s="13"/>
      <c r="AE471" s="13"/>
      <c r="AT471" s="236" t="s">
        <v>150</v>
      </c>
      <c r="AU471" s="236" t="s">
        <v>81</v>
      </c>
      <c r="AV471" s="13" t="s">
        <v>79</v>
      </c>
      <c r="AW471" s="13" t="s">
        <v>32</v>
      </c>
      <c r="AX471" s="13" t="s">
        <v>71</v>
      </c>
      <c r="AY471" s="236" t="s">
        <v>140</v>
      </c>
    </row>
    <row r="472" s="13" customFormat="1">
      <c r="A472" s="13"/>
      <c r="B472" s="226"/>
      <c r="C472" s="227"/>
      <c r="D472" s="228" t="s">
        <v>150</v>
      </c>
      <c r="E472" s="229" t="s">
        <v>19</v>
      </c>
      <c r="F472" s="230" t="s">
        <v>629</v>
      </c>
      <c r="G472" s="227"/>
      <c r="H472" s="229" t="s">
        <v>19</v>
      </c>
      <c r="I472" s="231"/>
      <c r="J472" s="227"/>
      <c r="K472" s="227"/>
      <c r="L472" s="232"/>
      <c r="M472" s="233"/>
      <c r="N472" s="234"/>
      <c r="O472" s="234"/>
      <c r="P472" s="234"/>
      <c r="Q472" s="234"/>
      <c r="R472" s="234"/>
      <c r="S472" s="234"/>
      <c r="T472" s="235"/>
      <c r="U472" s="13"/>
      <c r="V472" s="13"/>
      <c r="W472" s="13"/>
      <c r="X472" s="13"/>
      <c r="Y472" s="13"/>
      <c r="Z472" s="13"/>
      <c r="AA472" s="13"/>
      <c r="AB472" s="13"/>
      <c r="AC472" s="13"/>
      <c r="AD472" s="13"/>
      <c r="AE472" s="13"/>
      <c r="AT472" s="236" t="s">
        <v>150</v>
      </c>
      <c r="AU472" s="236" t="s">
        <v>81</v>
      </c>
      <c r="AV472" s="13" t="s">
        <v>79</v>
      </c>
      <c r="AW472" s="13" t="s">
        <v>32</v>
      </c>
      <c r="AX472" s="13" t="s">
        <v>71</v>
      </c>
      <c r="AY472" s="236" t="s">
        <v>140</v>
      </c>
    </row>
    <row r="473" s="13" customFormat="1">
      <c r="A473" s="13"/>
      <c r="B473" s="226"/>
      <c r="C473" s="227"/>
      <c r="D473" s="228" t="s">
        <v>150</v>
      </c>
      <c r="E473" s="229" t="s">
        <v>19</v>
      </c>
      <c r="F473" s="230" t="s">
        <v>630</v>
      </c>
      <c r="G473" s="227"/>
      <c r="H473" s="229" t="s">
        <v>19</v>
      </c>
      <c r="I473" s="231"/>
      <c r="J473" s="227"/>
      <c r="K473" s="227"/>
      <c r="L473" s="232"/>
      <c r="M473" s="233"/>
      <c r="N473" s="234"/>
      <c r="O473" s="234"/>
      <c r="P473" s="234"/>
      <c r="Q473" s="234"/>
      <c r="R473" s="234"/>
      <c r="S473" s="234"/>
      <c r="T473" s="235"/>
      <c r="U473" s="13"/>
      <c r="V473" s="13"/>
      <c r="W473" s="13"/>
      <c r="X473" s="13"/>
      <c r="Y473" s="13"/>
      <c r="Z473" s="13"/>
      <c r="AA473" s="13"/>
      <c r="AB473" s="13"/>
      <c r="AC473" s="13"/>
      <c r="AD473" s="13"/>
      <c r="AE473" s="13"/>
      <c r="AT473" s="236" t="s">
        <v>150</v>
      </c>
      <c r="AU473" s="236" t="s">
        <v>81</v>
      </c>
      <c r="AV473" s="13" t="s">
        <v>79</v>
      </c>
      <c r="AW473" s="13" t="s">
        <v>32</v>
      </c>
      <c r="AX473" s="13" t="s">
        <v>71</v>
      </c>
      <c r="AY473" s="236" t="s">
        <v>140</v>
      </c>
    </row>
    <row r="474" s="13" customFormat="1">
      <c r="A474" s="13"/>
      <c r="B474" s="226"/>
      <c r="C474" s="227"/>
      <c r="D474" s="228" t="s">
        <v>150</v>
      </c>
      <c r="E474" s="229" t="s">
        <v>19</v>
      </c>
      <c r="F474" s="230" t="s">
        <v>289</v>
      </c>
      <c r="G474" s="227"/>
      <c r="H474" s="229" t="s">
        <v>19</v>
      </c>
      <c r="I474" s="231"/>
      <c r="J474" s="227"/>
      <c r="K474" s="227"/>
      <c r="L474" s="232"/>
      <c r="M474" s="233"/>
      <c r="N474" s="234"/>
      <c r="O474" s="234"/>
      <c r="P474" s="234"/>
      <c r="Q474" s="234"/>
      <c r="R474" s="234"/>
      <c r="S474" s="234"/>
      <c r="T474" s="235"/>
      <c r="U474" s="13"/>
      <c r="V474" s="13"/>
      <c r="W474" s="13"/>
      <c r="X474" s="13"/>
      <c r="Y474" s="13"/>
      <c r="Z474" s="13"/>
      <c r="AA474" s="13"/>
      <c r="AB474" s="13"/>
      <c r="AC474" s="13"/>
      <c r="AD474" s="13"/>
      <c r="AE474" s="13"/>
      <c r="AT474" s="236" t="s">
        <v>150</v>
      </c>
      <c r="AU474" s="236" t="s">
        <v>81</v>
      </c>
      <c r="AV474" s="13" t="s">
        <v>79</v>
      </c>
      <c r="AW474" s="13" t="s">
        <v>32</v>
      </c>
      <c r="AX474" s="13" t="s">
        <v>71</v>
      </c>
      <c r="AY474" s="236" t="s">
        <v>140</v>
      </c>
    </row>
    <row r="475" s="14" customFormat="1">
      <c r="A475" s="14"/>
      <c r="B475" s="237"/>
      <c r="C475" s="238"/>
      <c r="D475" s="228" t="s">
        <v>150</v>
      </c>
      <c r="E475" s="239" t="s">
        <v>19</v>
      </c>
      <c r="F475" s="240" t="s">
        <v>631</v>
      </c>
      <c r="G475" s="238"/>
      <c r="H475" s="241">
        <v>75.844999999999999</v>
      </c>
      <c r="I475" s="242"/>
      <c r="J475" s="238"/>
      <c r="K475" s="238"/>
      <c r="L475" s="243"/>
      <c r="M475" s="244"/>
      <c r="N475" s="245"/>
      <c r="O475" s="245"/>
      <c r="P475" s="245"/>
      <c r="Q475" s="245"/>
      <c r="R475" s="245"/>
      <c r="S475" s="245"/>
      <c r="T475" s="246"/>
      <c r="U475" s="14"/>
      <c r="V475" s="14"/>
      <c r="W475" s="14"/>
      <c r="X475" s="14"/>
      <c r="Y475" s="14"/>
      <c r="Z475" s="14"/>
      <c r="AA475" s="14"/>
      <c r="AB475" s="14"/>
      <c r="AC475" s="14"/>
      <c r="AD475" s="14"/>
      <c r="AE475" s="14"/>
      <c r="AT475" s="247" t="s">
        <v>150</v>
      </c>
      <c r="AU475" s="247" t="s">
        <v>81</v>
      </c>
      <c r="AV475" s="14" t="s">
        <v>81</v>
      </c>
      <c r="AW475" s="14" t="s">
        <v>32</v>
      </c>
      <c r="AX475" s="14" t="s">
        <v>71</v>
      </c>
      <c r="AY475" s="247" t="s">
        <v>140</v>
      </c>
    </row>
    <row r="476" s="14" customFormat="1">
      <c r="A476" s="14"/>
      <c r="B476" s="237"/>
      <c r="C476" s="238"/>
      <c r="D476" s="228" t="s">
        <v>150</v>
      </c>
      <c r="E476" s="239" t="s">
        <v>19</v>
      </c>
      <c r="F476" s="240" t="s">
        <v>632</v>
      </c>
      <c r="G476" s="238"/>
      <c r="H476" s="241">
        <v>0.029999999999999999</v>
      </c>
      <c r="I476" s="242"/>
      <c r="J476" s="238"/>
      <c r="K476" s="238"/>
      <c r="L476" s="243"/>
      <c r="M476" s="244"/>
      <c r="N476" s="245"/>
      <c r="O476" s="245"/>
      <c r="P476" s="245"/>
      <c r="Q476" s="245"/>
      <c r="R476" s="245"/>
      <c r="S476" s="245"/>
      <c r="T476" s="246"/>
      <c r="U476" s="14"/>
      <c r="V476" s="14"/>
      <c r="W476" s="14"/>
      <c r="X476" s="14"/>
      <c r="Y476" s="14"/>
      <c r="Z476" s="14"/>
      <c r="AA476" s="14"/>
      <c r="AB476" s="14"/>
      <c r="AC476" s="14"/>
      <c r="AD476" s="14"/>
      <c r="AE476" s="14"/>
      <c r="AT476" s="247" t="s">
        <v>150</v>
      </c>
      <c r="AU476" s="247" t="s">
        <v>81</v>
      </c>
      <c r="AV476" s="14" t="s">
        <v>81</v>
      </c>
      <c r="AW476" s="14" t="s">
        <v>32</v>
      </c>
      <c r="AX476" s="14" t="s">
        <v>71</v>
      </c>
      <c r="AY476" s="247" t="s">
        <v>140</v>
      </c>
    </row>
    <row r="477" s="15" customFormat="1">
      <c r="A477" s="15"/>
      <c r="B477" s="248"/>
      <c r="C477" s="249"/>
      <c r="D477" s="228" t="s">
        <v>150</v>
      </c>
      <c r="E477" s="250" t="s">
        <v>633</v>
      </c>
      <c r="F477" s="251" t="s">
        <v>154</v>
      </c>
      <c r="G477" s="249"/>
      <c r="H477" s="252">
        <v>75.875</v>
      </c>
      <c r="I477" s="253"/>
      <c r="J477" s="249"/>
      <c r="K477" s="249"/>
      <c r="L477" s="254"/>
      <c r="M477" s="255"/>
      <c r="N477" s="256"/>
      <c r="O477" s="256"/>
      <c r="P477" s="256"/>
      <c r="Q477" s="256"/>
      <c r="R477" s="256"/>
      <c r="S477" s="256"/>
      <c r="T477" s="257"/>
      <c r="U477" s="15"/>
      <c r="V477" s="15"/>
      <c r="W477" s="15"/>
      <c r="X477" s="15"/>
      <c r="Y477" s="15"/>
      <c r="Z477" s="15"/>
      <c r="AA477" s="15"/>
      <c r="AB477" s="15"/>
      <c r="AC477" s="15"/>
      <c r="AD477" s="15"/>
      <c r="AE477" s="15"/>
      <c r="AT477" s="258" t="s">
        <v>150</v>
      </c>
      <c r="AU477" s="258" t="s">
        <v>81</v>
      </c>
      <c r="AV477" s="15" t="s">
        <v>146</v>
      </c>
      <c r="AW477" s="15" t="s">
        <v>32</v>
      </c>
      <c r="AX477" s="15" t="s">
        <v>79</v>
      </c>
      <c r="AY477" s="258" t="s">
        <v>140</v>
      </c>
    </row>
    <row r="478" s="2" customFormat="1" ht="44.25" customHeight="1">
      <c r="A478" s="41"/>
      <c r="B478" s="42"/>
      <c r="C478" s="208" t="s">
        <v>634</v>
      </c>
      <c r="D478" s="208" t="s">
        <v>142</v>
      </c>
      <c r="E478" s="209" t="s">
        <v>608</v>
      </c>
      <c r="F478" s="210" t="s">
        <v>609</v>
      </c>
      <c r="G478" s="211" t="s">
        <v>87</v>
      </c>
      <c r="H478" s="212">
        <v>10</v>
      </c>
      <c r="I478" s="213"/>
      <c r="J478" s="214">
        <f>ROUND(I478*H478,2)</f>
        <v>0</v>
      </c>
      <c r="K478" s="210" t="s">
        <v>145</v>
      </c>
      <c r="L478" s="47"/>
      <c r="M478" s="215" t="s">
        <v>19</v>
      </c>
      <c r="N478" s="216" t="s">
        <v>42</v>
      </c>
      <c r="O478" s="87"/>
      <c r="P478" s="217">
        <f>O478*H478</f>
        <v>0</v>
      </c>
      <c r="Q478" s="217">
        <v>0</v>
      </c>
      <c r="R478" s="217">
        <f>Q478*H478</f>
        <v>0</v>
      </c>
      <c r="S478" s="217">
        <v>0.058999999999999997</v>
      </c>
      <c r="T478" s="218">
        <f>S478*H478</f>
        <v>0.58999999999999997</v>
      </c>
      <c r="U478" s="41"/>
      <c r="V478" s="41"/>
      <c r="W478" s="41"/>
      <c r="X478" s="41"/>
      <c r="Y478" s="41"/>
      <c r="Z478" s="41"/>
      <c r="AA478" s="41"/>
      <c r="AB478" s="41"/>
      <c r="AC478" s="41"/>
      <c r="AD478" s="41"/>
      <c r="AE478" s="41"/>
      <c r="AR478" s="219" t="s">
        <v>146</v>
      </c>
      <c r="AT478" s="219" t="s">
        <v>142</v>
      </c>
      <c r="AU478" s="219" t="s">
        <v>81</v>
      </c>
      <c r="AY478" s="20" t="s">
        <v>140</v>
      </c>
      <c r="BE478" s="220">
        <f>IF(N478="základní",J478,0)</f>
        <v>0</v>
      </c>
      <c r="BF478" s="220">
        <f>IF(N478="snížená",J478,0)</f>
        <v>0</v>
      </c>
      <c r="BG478" s="220">
        <f>IF(N478="zákl. přenesená",J478,0)</f>
        <v>0</v>
      </c>
      <c r="BH478" s="220">
        <f>IF(N478="sníž. přenesená",J478,0)</f>
        <v>0</v>
      </c>
      <c r="BI478" s="220">
        <f>IF(N478="nulová",J478,0)</f>
        <v>0</v>
      </c>
      <c r="BJ478" s="20" t="s">
        <v>79</v>
      </c>
      <c r="BK478" s="220">
        <f>ROUND(I478*H478,2)</f>
        <v>0</v>
      </c>
      <c r="BL478" s="20" t="s">
        <v>146</v>
      </c>
      <c r="BM478" s="219" t="s">
        <v>635</v>
      </c>
    </row>
    <row r="479" s="2" customFormat="1">
      <c r="A479" s="41"/>
      <c r="B479" s="42"/>
      <c r="C479" s="43"/>
      <c r="D479" s="221" t="s">
        <v>148</v>
      </c>
      <c r="E479" s="43"/>
      <c r="F479" s="222" t="s">
        <v>611</v>
      </c>
      <c r="G479" s="43"/>
      <c r="H479" s="43"/>
      <c r="I479" s="223"/>
      <c r="J479" s="43"/>
      <c r="K479" s="43"/>
      <c r="L479" s="47"/>
      <c r="M479" s="224"/>
      <c r="N479" s="225"/>
      <c r="O479" s="87"/>
      <c r="P479" s="87"/>
      <c r="Q479" s="87"/>
      <c r="R479" s="87"/>
      <c r="S479" s="87"/>
      <c r="T479" s="88"/>
      <c r="U479" s="41"/>
      <c r="V479" s="41"/>
      <c r="W479" s="41"/>
      <c r="X479" s="41"/>
      <c r="Y479" s="41"/>
      <c r="Z479" s="41"/>
      <c r="AA479" s="41"/>
      <c r="AB479" s="41"/>
      <c r="AC479" s="41"/>
      <c r="AD479" s="41"/>
      <c r="AE479" s="41"/>
      <c r="AT479" s="20" t="s">
        <v>148</v>
      </c>
      <c r="AU479" s="20" t="s">
        <v>81</v>
      </c>
    </row>
    <row r="480" s="13" customFormat="1">
      <c r="A480" s="13"/>
      <c r="B480" s="226"/>
      <c r="C480" s="227"/>
      <c r="D480" s="228" t="s">
        <v>150</v>
      </c>
      <c r="E480" s="229" t="s">
        <v>19</v>
      </c>
      <c r="F480" s="230" t="s">
        <v>636</v>
      </c>
      <c r="G480" s="227"/>
      <c r="H480" s="229" t="s">
        <v>19</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150</v>
      </c>
      <c r="AU480" s="236" t="s">
        <v>81</v>
      </c>
      <c r="AV480" s="13" t="s">
        <v>79</v>
      </c>
      <c r="AW480" s="13" t="s">
        <v>32</v>
      </c>
      <c r="AX480" s="13" t="s">
        <v>71</v>
      </c>
      <c r="AY480" s="236" t="s">
        <v>140</v>
      </c>
    </row>
    <row r="481" s="14" customFormat="1">
      <c r="A481" s="14"/>
      <c r="B481" s="237"/>
      <c r="C481" s="238"/>
      <c r="D481" s="228" t="s">
        <v>150</v>
      </c>
      <c r="E481" s="239" t="s">
        <v>19</v>
      </c>
      <c r="F481" s="240" t="s">
        <v>308</v>
      </c>
      <c r="G481" s="238"/>
      <c r="H481" s="241">
        <v>10</v>
      </c>
      <c r="I481" s="242"/>
      <c r="J481" s="238"/>
      <c r="K481" s="238"/>
      <c r="L481" s="243"/>
      <c r="M481" s="244"/>
      <c r="N481" s="245"/>
      <c r="O481" s="245"/>
      <c r="P481" s="245"/>
      <c r="Q481" s="245"/>
      <c r="R481" s="245"/>
      <c r="S481" s="245"/>
      <c r="T481" s="246"/>
      <c r="U481" s="14"/>
      <c r="V481" s="14"/>
      <c r="W481" s="14"/>
      <c r="X481" s="14"/>
      <c r="Y481" s="14"/>
      <c r="Z481" s="14"/>
      <c r="AA481" s="14"/>
      <c r="AB481" s="14"/>
      <c r="AC481" s="14"/>
      <c r="AD481" s="14"/>
      <c r="AE481" s="14"/>
      <c r="AT481" s="247" t="s">
        <v>150</v>
      </c>
      <c r="AU481" s="247" t="s">
        <v>81</v>
      </c>
      <c r="AV481" s="14" t="s">
        <v>81</v>
      </c>
      <c r="AW481" s="14" t="s">
        <v>32</v>
      </c>
      <c r="AX481" s="14" t="s">
        <v>79</v>
      </c>
      <c r="AY481" s="247" t="s">
        <v>140</v>
      </c>
    </row>
    <row r="482" s="12" customFormat="1" ht="22.8" customHeight="1">
      <c r="A482" s="12"/>
      <c r="B482" s="192"/>
      <c r="C482" s="193"/>
      <c r="D482" s="194" t="s">
        <v>70</v>
      </c>
      <c r="E482" s="206" t="s">
        <v>637</v>
      </c>
      <c r="F482" s="206" t="s">
        <v>638</v>
      </c>
      <c r="G482" s="193"/>
      <c r="H482" s="193"/>
      <c r="I482" s="196"/>
      <c r="J482" s="207">
        <f>BK482</f>
        <v>0</v>
      </c>
      <c r="K482" s="193"/>
      <c r="L482" s="198"/>
      <c r="M482" s="199"/>
      <c r="N482" s="200"/>
      <c r="O482" s="200"/>
      <c r="P482" s="201">
        <f>SUM(P483:P522)</f>
        <v>0</v>
      </c>
      <c r="Q482" s="200"/>
      <c r="R482" s="201">
        <f>SUM(R483:R522)</f>
        <v>0</v>
      </c>
      <c r="S482" s="200"/>
      <c r="T482" s="202">
        <f>SUM(T483:T522)</f>
        <v>2.0123129999999998</v>
      </c>
      <c r="U482" s="12"/>
      <c r="V482" s="12"/>
      <c r="W482" s="12"/>
      <c r="X482" s="12"/>
      <c r="Y482" s="12"/>
      <c r="Z482" s="12"/>
      <c r="AA482" s="12"/>
      <c r="AB482" s="12"/>
      <c r="AC482" s="12"/>
      <c r="AD482" s="12"/>
      <c r="AE482" s="12"/>
      <c r="AR482" s="203" t="s">
        <v>79</v>
      </c>
      <c r="AT482" s="204" t="s">
        <v>70</v>
      </c>
      <c r="AU482" s="204" t="s">
        <v>79</v>
      </c>
      <c r="AY482" s="203" t="s">
        <v>140</v>
      </c>
      <c r="BK482" s="205">
        <f>SUM(BK483:BK522)</f>
        <v>0</v>
      </c>
    </row>
    <row r="483" s="2" customFormat="1" ht="44.25" customHeight="1">
      <c r="A483" s="41"/>
      <c r="B483" s="42"/>
      <c r="C483" s="208" t="s">
        <v>639</v>
      </c>
      <c r="D483" s="208" t="s">
        <v>142</v>
      </c>
      <c r="E483" s="209" t="s">
        <v>608</v>
      </c>
      <c r="F483" s="210" t="s">
        <v>609</v>
      </c>
      <c r="G483" s="211" t="s">
        <v>87</v>
      </c>
      <c r="H483" s="212">
        <v>31.795000000000002</v>
      </c>
      <c r="I483" s="213"/>
      <c r="J483" s="214">
        <f>ROUND(I483*H483,2)</f>
        <v>0</v>
      </c>
      <c r="K483" s="210" t="s">
        <v>145</v>
      </c>
      <c r="L483" s="47"/>
      <c r="M483" s="215" t="s">
        <v>19</v>
      </c>
      <c r="N483" s="216" t="s">
        <v>42</v>
      </c>
      <c r="O483" s="87"/>
      <c r="P483" s="217">
        <f>O483*H483</f>
        <v>0</v>
      </c>
      <c r="Q483" s="217">
        <v>0</v>
      </c>
      <c r="R483" s="217">
        <f>Q483*H483</f>
        <v>0</v>
      </c>
      <c r="S483" s="217">
        <v>0.058999999999999997</v>
      </c>
      <c r="T483" s="218">
        <f>S483*H483</f>
        <v>1.8759049999999999</v>
      </c>
      <c r="U483" s="41"/>
      <c r="V483" s="41"/>
      <c r="W483" s="41"/>
      <c r="X483" s="41"/>
      <c r="Y483" s="41"/>
      <c r="Z483" s="41"/>
      <c r="AA483" s="41"/>
      <c r="AB483" s="41"/>
      <c r="AC483" s="41"/>
      <c r="AD483" s="41"/>
      <c r="AE483" s="41"/>
      <c r="AR483" s="219" t="s">
        <v>146</v>
      </c>
      <c r="AT483" s="219" t="s">
        <v>142</v>
      </c>
      <c r="AU483" s="219" t="s">
        <v>81</v>
      </c>
      <c r="AY483" s="20" t="s">
        <v>140</v>
      </c>
      <c r="BE483" s="220">
        <f>IF(N483="základní",J483,0)</f>
        <v>0</v>
      </c>
      <c r="BF483" s="220">
        <f>IF(N483="snížená",J483,0)</f>
        <v>0</v>
      </c>
      <c r="BG483" s="220">
        <f>IF(N483="zákl. přenesená",J483,0)</f>
        <v>0</v>
      </c>
      <c r="BH483" s="220">
        <f>IF(N483="sníž. přenesená",J483,0)</f>
        <v>0</v>
      </c>
      <c r="BI483" s="220">
        <f>IF(N483="nulová",J483,0)</f>
        <v>0</v>
      </c>
      <c r="BJ483" s="20" t="s">
        <v>79</v>
      </c>
      <c r="BK483" s="220">
        <f>ROUND(I483*H483,2)</f>
        <v>0</v>
      </c>
      <c r="BL483" s="20" t="s">
        <v>146</v>
      </c>
      <c r="BM483" s="219" t="s">
        <v>640</v>
      </c>
    </row>
    <row r="484" s="2" customFormat="1">
      <c r="A484" s="41"/>
      <c r="B484" s="42"/>
      <c r="C484" s="43"/>
      <c r="D484" s="221" t="s">
        <v>148</v>
      </c>
      <c r="E484" s="43"/>
      <c r="F484" s="222" t="s">
        <v>611</v>
      </c>
      <c r="G484" s="43"/>
      <c r="H484" s="43"/>
      <c r="I484" s="223"/>
      <c r="J484" s="43"/>
      <c r="K484" s="43"/>
      <c r="L484" s="47"/>
      <c r="M484" s="224"/>
      <c r="N484" s="225"/>
      <c r="O484" s="87"/>
      <c r="P484" s="87"/>
      <c r="Q484" s="87"/>
      <c r="R484" s="87"/>
      <c r="S484" s="87"/>
      <c r="T484" s="88"/>
      <c r="U484" s="41"/>
      <c r="V484" s="41"/>
      <c r="W484" s="41"/>
      <c r="X484" s="41"/>
      <c r="Y484" s="41"/>
      <c r="Z484" s="41"/>
      <c r="AA484" s="41"/>
      <c r="AB484" s="41"/>
      <c r="AC484" s="41"/>
      <c r="AD484" s="41"/>
      <c r="AE484" s="41"/>
      <c r="AT484" s="20" t="s">
        <v>148</v>
      </c>
      <c r="AU484" s="20" t="s">
        <v>81</v>
      </c>
    </row>
    <row r="485" s="13" customFormat="1">
      <c r="A485" s="13"/>
      <c r="B485" s="226"/>
      <c r="C485" s="227"/>
      <c r="D485" s="228" t="s">
        <v>150</v>
      </c>
      <c r="E485" s="229" t="s">
        <v>19</v>
      </c>
      <c r="F485" s="230" t="s">
        <v>641</v>
      </c>
      <c r="G485" s="227"/>
      <c r="H485" s="229" t="s">
        <v>19</v>
      </c>
      <c r="I485" s="231"/>
      <c r="J485" s="227"/>
      <c r="K485" s="227"/>
      <c r="L485" s="232"/>
      <c r="M485" s="233"/>
      <c r="N485" s="234"/>
      <c r="O485" s="234"/>
      <c r="P485" s="234"/>
      <c r="Q485" s="234"/>
      <c r="R485" s="234"/>
      <c r="S485" s="234"/>
      <c r="T485" s="235"/>
      <c r="U485" s="13"/>
      <c r="V485" s="13"/>
      <c r="W485" s="13"/>
      <c r="X485" s="13"/>
      <c r="Y485" s="13"/>
      <c r="Z485" s="13"/>
      <c r="AA485" s="13"/>
      <c r="AB485" s="13"/>
      <c r="AC485" s="13"/>
      <c r="AD485" s="13"/>
      <c r="AE485" s="13"/>
      <c r="AT485" s="236" t="s">
        <v>150</v>
      </c>
      <c r="AU485" s="236" t="s">
        <v>81</v>
      </c>
      <c r="AV485" s="13" t="s">
        <v>79</v>
      </c>
      <c r="AW485" s="13" t="s">
        <v>32</v>
      </c>
      <c r="AX485" s="13" t="s">
        <v>71</v>
      </c>
      <c r="AY485" s="236" t="s">
        <v>140</v>
      </c>
    </row>
    <row r="486" s="14" customFormat="1">
      <c r="A486" s="14"/>
      <c r="B486" s="237"/>
      <c r="C486" s="238"/>
      <c r="D486" s="228" t="s">
        <v>150</v>
      </c>
      <c r="E486" s="239" t="s">
        <v>19</v>
      </c>
      <c r="F486" s="240" t="s">
        <v>446</v>
      </c>
      <c r="G486" s="238"/>
      <c r="H486" s="241">
        <v>2</v>
      </c>
      <c r="I486" s="242"/>
      <c r="J486" s="238"/>
      <c r="K486" s="238"/>
      <c r="L486" s="243"/>
      <c r="M486" s="244"/>
      <c r="N486" s="245"/>
      <c r="O486" s="245"/>
      <c r="P486" s="245"/>
      <c r="Q486" s="245"/>
      <c r="R486" s="245"/>
      <c r="S486" s="245"/>
      <c r="T486" s="246"/>
      <c r="U486" s="14"/>
      <c r="V486" s="14"/>
      <c r="W486" s="14"/>
      <c r="X486" s="14"/>
      <c r="Y486" s="14"/>
      <c r="Z486" s="14"/>
      <c r="AA486" s="14"/>
      <c r="AB486" s="14"/>
      <c r="AC486" s="14"/>
      <c r="AD486" s="14"/>
      <c r="AE486" s="14"/>
      <c r="AT486" s="247" t="s">
        <v>150</v>
      </c>
      <c r="AU486" s="247" t="s">
        <v>81</v>
      </c>
      <c r="AV486" s="14" t="s">
        <v>81</v>
      </c>
      <c r="AW486" s="14" t="s">
        <v>32</v>
      </c>
      <c r="AX486" s="14" t="s">
        <v>71</v>
      </c>
      <c r="AY486" s="247" t="s">
        <v>140</v>
      </c>
    </row>
    <row r="487" s="16" customFormat="1">
      <c r="A487" s="16"/>
      <c r="B487" s="270"/>
      <c r="C487" s="271"/>
      <c r="D487" s="228" t="s">
        <v>150</v>
      </c>
      <c r="E487" s="272" t="s">
        <v>19</v>
      </c>
      <c r="F487" s="273" t="s">
        <v>330</v>
      </c>
      <c r="G487" s="271"/>
      <c r="H487" s="274">
        <v>2</v>
      </c>
      <c r="I487" s="275"/>
      <c r="J487" s="271"/>
      <c r="K487" s="271"/>
      <c r="L487" s="276"/>
      <c r="M487" s="277"/>
      <c r="N487" s="278"/>
      <c r="O487" s="278"/>
      <c r="P487" s="278"/>
      <c r="Q487" s="278"/>
      <c r="R487" s="278"/>
      <c r="S487" s="278"/>
      <c r="T487" s="279"/>
      <c r="U487" s="16"/>
      <c r="V487" s="16"/>
      <c r="W487" s="16"/>
      <c r="X487" s="16"/>
      <c r="Y487" s="16"/>
      <c r="Z487" s="16"/>
      <c r="AA487" s="16"/>
      <c r="AB487" s="16"/>
      <c r="AC487" s="16"/>
      <c r="AD487" s="16"/>
      <c r="AE487" s="16"/>
      <c r="AT487" s="280" t="s">
        <v>150</v>
      </c>
      <c r="AU487" s="280" t="s">
        <v>81</v>
      </c>
      <c r="AV487" s="16" t="s">
        <v>161</v>
      </c>
      <c r="AW487" s="16" t="s">
        <v>32</v>
      </c>
      <c r="AX487" s="16" t="s">
        <v>71</v>
      </c>
      <c r="AY487" s="280" t="s">
        <v>140</v>
      </c>
    </row>
    <row r="488" s="13" customFormat="1">
      <c r="A488" s="13"/>
      <c r="B488" s="226"/>
      <c r="C488" s="227"/>
      <c r="D488" s="228" t="s">
        <v>150</v>
      </c>
      <c r="E488" s="229" t="s">
        <v>19</v>
      </c>
      <c r="F488" s="230" t="s">
        <v>461</v>
      </c>
      <c r="G488" s="227"/>
      <c r="H488" s="229" t="s">
        <v>19</v>
      </c>
      <c r="I488" s="231"/>
      <c r="J488" s="227"/>
      <c r="K488" s="227"/>
      <c r="L488" s="232"/>
      <c r="M488" s="233"/>
      <c r="N488" s="234"/>
      <c r="O488" s="234"/>
      <c r="P488" s="234"/>
      <c r="Q488" s="234"/>
      <c r="R488" s="234"/>
      <c r="S488" s="234"/>
      <c r="T488" s="235"/>
      <c r="U488" s="13"/>
      <c r="V488" s="13"/>
      <c r="W488" s="13"/>
      <c r="X488" s="13"/>
      <c r="Y488" s="13"/>
      <c r="Z488" s="13"/>
      <c r="AA488" s="13"/>
      <c r="AB488" s="13"/>
      <c r="AC488" s="13"/>
      <c r="AD488" s="13"/>
      <c r="AE488" s="13"/>
      <c r="AT488" s="236" t="s">
        <v>150</v>
      </c>
      <c r="AU488" s="236" t="s">
        <v>81</v>
      </c>
      <c r="AV488" s="13" t="s">
        <v>79</v>
      </c>
      <c r="AW488" s="13" t="s">
        <v>32</v>
      </c>
      <c r="AX488" s="13" t="s">
        <v>71</v>
      </c>
      <c r="AY488" s="236" t="s">
        <v>140</v>
      </c>
    </row>
    <row r="489" s="13" customFormat="1">
      <c r="A489" s="13"/>
      <c r="B489" s="226"/>
      <c r="C489" s="227"/>
      <c r="D489" s="228" t="s">
        <v>150</v>
      </c>
      <c r="E489" s="229" t="s">
        <v>19</v>
      </c>
      <c r="F489" s="230" t="s">
        <v>642</v>
      </c>
      <c r="G489" s="227"/>
      <c r="H489" s="229" t="s">
        <v>19</v>
      </c>
      <c r="I489" s="231"/>
      <c r="J489" s="227"/>
      <c r="K489" s="227"/>
      <c r="L489" s="232"/>
      <c r="M489" s="233"/>
      <c r="N489" s="234"/>
      <c r="O489" s="234"/>
      <c r="P489" s="234"/>
      <c r="Q489" s="234"/>
      <c r="R489" s="234"/>
      <c r="S489" s="234"/>
      <c r="T489" s="235"/>
      <c r="U489" s="13"/>
      <c r="V489" s="13"/>
      <c r="W489" s="13"/>
      <c r="X489" s="13"/>
      <c r="Y489" s="13"/>
      <c r="Z489" s="13"/>
      <c r="AA489" s="13"/>
      <c r="AB489" s="13"/>
      <c r="AC489" s="13"/>
      <c r="AD489" s="13"/>
      <c r="AE489" s="13"/>
      <c r="AT489" s="236" t="s">
        <v>150</v>
      </c>
      <c r="AU489" s="236" t="s">
        <v>81</v>
      </c>
      <c r="AV489" s="13" t="s">
        <v>79</v>
      </c>
      <c r="AW489" s="13" t="s">
        <v>32</v>
      </c>
      <c r="AX489" s="13" t="s">
        <v>71</v>
      </c>
      <c r="AY489" s="236" t="s">
        <v>140</v>
      </c>
    </row>
    <row r="490" s="14" customFormat="1">
      <c r="A490" s="14"/>
      <c r="B490" s="237"/>
      <c r="C490" s="238"/>
      <c r="D490" s="228" t="s">
        <v>150</v>
      </c>
      <c r="E490" s="239" t="s">
        <v>19</v>
      </c>
      <c r="F490" s="240" t="s">
        <v>643</v>
      </c>
      <c r="G490" s="238"/>
      <c r="H490" s="241">
        <v>202.74000000000001</v>
      </c>
      <c r="I490" s="242"/>
      <c r="J490" s="238"/>
      <c r="K490" s="238"/>
      <c r="L490" s="243"/>
      <c r="M490" s="244"/>
      <c r="N490" s="245"/>
      <c r="O490" s="245"/>
      <c r="P490" s="245"/>
      <c r="Q490" s="245"/>
      <c r="R490" s="245"/>
      <c r="S490" s="245"/>
      <c r="T490" s="246"/>
      <c r="U490" s="14"/>
      <c r="V490" s="14"/>
      <c r="W490" s="14"/>
      <c r="X490" s="14"/>
      <c r="Y490" s="14"/>
      <c r="Z490" s="14"/>
      <c r="AA490" s="14"/>
      <c r="AB490" s="14"/>
      <c r="AC490" s="14"/>
      <c r="AD490" s="14"/>
      <c r="AE490" s="14"/>
      <c r="AT490" s="247" t="s">
        <v>150</v>
      </c>
      <c r="AU490" s="247" t="s">
        <v>81</v>
      </c>
      <c r="AV490" s="14" t="s">
        <v>81</v>
      </c>
      <c r="AW490" s="14" t="s">
        <v>32</v>
      </c>
      <c r="AX490" s="14" t="s">
        <v>71</v>
      </c>
      <c r="AY490" s="247" t="s">
        <v>140</v>
      </c>
    </row>
    <row r="491" s="14" customFormat="1">
      <c r="A491" s="14"/>
      <c r="B491" s="237"/>
      <c r="C491" s="238"/>
      <c r="D491" s="228" t="s">
        <v>150</v>
      </c>
      <c r="E491" s="239" t="s">
        <v>19</v>
      </c>
      <c r="F491" s="240" t="s">
        <v>474</v>
      </c>
      <c r="G491" s="238"/>
      <c r="H491" s="241">
        <v>0.20699999999999999</v>
      </c>
      <c r="I491" s="242"/>
      <c r="J491" s="238"/>
      <c r="K491" s="238"/>
      <c r="L491" s="243"/>
      <c r="M491" s="244"/>
      <c r="N491" s="245"/>
      <c r="O491" s="245"/>
      <c r="P491" s="245"/>
      <c r="Q491" s="245"/>
      <c r="R491" s="245"/>
      <c r="S491" s="245"/>
      <c r="T491" s="246"/>
      <c r="U491" s="14"/>
      <c r="V491" s="14"/>
      <c r="W491" s="14"/>
      <c r="X491" s="14"/>
      <c r="Y491" s="14"/>
      <c r="Z491" s="14"/>
      <c r="AA491" s="14"/>
      <c r="AB491" s="14"/>
      <c r="AC491" s="14"/>
      <c r="AD491" s="14"/>
      <c r="AE491" s="14"/>
      <c r="AT491" s="247" t="s">
        <v>150</v>
      </c>
      <c r="AU491" s="247" t="s">
        <v>81</v>
      </c>
      <c r="AV491" s="14" t="s">
        <v>81</v>
      </c>
      <c r="AW491" s="14" t="s">
        <v>32</v>
      </c>
      <c r="AX491" s="14" t="s">
        <v>71</v>
      </c>
      <c r="AY491" s="247" t="s">
        <v>140</v>
      </c>
    </row>
    <row r="492" s="14" customFormat="1">
      <c r="A492" s="14"/>
      <c r="B492" s="237"/>
      <c r="C492" s="238"/>
      <c r="D492" s="228" t="s">
        <v>150</v>
      </c>
      <c r="E492" s="239" t="s">
        <v>19</v>
      </c>
      <c r="F492" s="240" t="s">
        <v>644</v>
      </c>
      <c r="G492" s="238"/>
      <c r="H492" s="241">
        <v>-11.856</v>
      </c>
      <c r="I492" s="242"/>
      <c r="J492" s="238"/>
      <c r="K492" s="238"/>
      <c r="L492" s="243"/>
      <c r="M492" s="244"/>
      <c r="N492" s="245"/>
      <c r="O492" s="245"/>
      <c r="P492" s="245"/>
      <c r="Q492" s="245"/>
      <c r="R492" s="245"/>
      <c r="S492" s="245"/>
      <c r="T492" s="246"/>
      <c r="U492" s="14"/>
      <c r="V492" s="14"/>
      <c r="W492" s="14"/>
      <c r="X492" s="14"/>
      <c r="Y492" s="14"/>
      <c r="Z492" s="14"/>
      <c r="AA492" s="14"/>
      <c r="AB492" s="14"/>
      <c r="AC492" s="14"/>
      <c r="AD492" s="14"/>
      <c r="AE492" s="14"/>
      <c r="AT492" s="247" t="s">
        <v>150</v>
      </c>
      <c r="AU492" s="247" t="s">
        <v>81</v>
      </c>
      <c r="AV492" s="14" t="s">
        <v>81</v>
      </c>
      <c r="AW492" s="14" t="s">
        <v>32</v>
      </c>
      <c r="AX492" s="14" t="s">
        <v>71</v>
      </c>
      <c r="AY492" s="247" t="s">
        <v>140</v>
      </c>
    </row>
    <row r="493" s="14" customFormat="1">
      <c r="A493" s="14"/>
      <c r="B493" s="237"/>
      <c r="C493" s="238"/>
      <c r="D493" s="228" t="s">
        <v>150</v>
      </c>
      <c r="E493" s="239" t="s">
        <v>19</v>
      </c>
      <c r="F493" s="240" t="s">
        <v>645</v>
      </c>
      <c r="G493" s="238"/>
      <c r="H493" s="241">
        <v>-3.5470000000000002</v>
      </c>
      <c r="I493" s="242"/>
      <c r="J493" s="238"/>
      <c r="K493" s="238"/>
      <c r="L493" s="243"/>
      <c r="M493" s="244"/>
      <c r="N493" s="245"/>
      <c r="O493" s="245"/>
      <c r="P493" s="245"/>
      <c r="Q493" s="245"/>
      <c r="R493" s="245"/>
      <c r="S493" s="245"/>
      <c r="T493" s="246"/>
      <c r="U493" s="14"/>
      <c r="V493" s="14"/>
      <c r="W493" s="14"/>
      <c r="X493" s="14"/>
      <c r="Y493" s="14"/>
      <c r="Z493" s="14"/>
      <c r="AA493" s="14"/>
      <c r="AB493" s="14"/>
      <c r="AC493" s="14"/>
      <c r="AD493" s="14"/>
      <c r="AE493" s="14"/>
      <c r="AT493" s="247" t="s">
        <v>150</v>
      </c>
      <c r="AU493" s="247" t="s">
        <v>81</v>
      </c>
      <c r="AV493" s="14" t="s">
        <v>81</v>
      </c>
      <c r="AW493" s="14" t="s">
        <v>32</v>
      </c>
      <c r="AX493" s="14" t="s">
        <v>71</v>
      </c>
      <c r="AY493" s="247" t="s">
        <v>140</v>
      </c>
    </row>
    <row r="494" s="14" customFormat="1">
      <c r="A494" s="14"/>
      <c r="B494" s="237"/>
      <c r="C494" s="238"/>
      <c r="D494" s="228" t="s">
        <v>150</v>
      </c>
      <c r="E494" s="239" t="s">
        <v>19</v>
      </c>
      <c r="F494" s="240" t="s">
        <v>476</v>
      </c>
      <c r="G494" s="238"/>
      <c r="H494" s="241">
        <v>-3.4710000000000001</v>
      </c>
      <c r="I494" s="242"/>
      <c r="J494" s="238"/>
      <c r="K494" s="238"/>
      <c r="L494" s="243"/>
      <c r="M494" s="244"/>
      <c r="N494" s="245"/>
      <c r="O494" s="245"/>
      <c r="P494" s="245"/>
      <c r="Q494" s="245"/>
      <c r="R494" s="245"/>
      <c r="S494" s="245"/>
      <c r="T494" s="246"/>
      <c r="U494" s="14"/>
      <c r="V494" s="14"/>
      <c r="W494" s="14"/>
      <c r="X494" s="14"/>
      <c r="Y494" s="14"/>
      <c r="Z494" s="14"/>
      <c r="AA494" s="14"/>
      <c r="AB494" s="14"/>
      <c r="AC494" s="14"/>
      <c r="AD494" s="14"/>
      <c r="AE494" s="14"/>
      <c r="AT494" s="247" t="s">
        <v>150</v>
      </c>
      <c r="AU494" s="247" t="s">
        <v>81</v>
      </c>
      <c r="AV494" s="14" t="s">
        <v>81</v>
      </c>
      <c r="AW494" s="14" t="s">
        <v>32</v>
      </c>
      <c r="AX494" s="14" t="s">
        <v>71</v>
      </c>
      <c r="AY494" s="247" t="s">
        <v>140</v>
      </c>
    </row>
    <row r="495" s="14" customFormat="1">
      <c r="A495" s="14"/>
      <c r="B495" s="237"/>
      <c r="C495" s="238"/>
      <c r="D495" s="228" t="s">
        <v>150</v>
      </c>
      <c r="E495" s="239" t="s">
        <v>19</v>
      </c>
      <c r="F495" s="240" t="s">
        <v>646</v>
      </c>
      <c r="G495" s="238"/>
      <c r="H495" s="241">
        <v>44.520000000000003</v>
      </c>
      <c r="I495" s="242"/>
      <c r="J495" s="238"/>
      <c r="K495" s="238"/>
      <c r="L495" s="243"/>
      <c r="M495" s="244"/>
      <c r="N495" s="245"/>
      <c r="O495" s="245"/>
      <c r="P495" s="245"/>
      <c r="Q495" s="245"/>
      <c r="R495" s="245"/>
      <c r="S495" s="245"/>
      <c r="T495" s="246"/>
      <c r="U495" s="14"/>
      <c r="V495" s="14"/>
      <c r="W495" s="14"/>
      <c r="X495" s="14"/>
      <c r="Y495" s="14"/>
      <c r="Z495" s="14"/>
      <c r="AA495" s="14"/>
      <c r="AB495" s="14"/>
      <c r="AC495" s="14"/>
      <c r="AD495" s="14"/>
      <c r="AE495" s="14"/>
      <c r="AT495" s="247" t="s">
        <v>150</v>
      </c>
      <c r="AU495" s="247" t="s">
        <v>81</v>
      </c>
      <c r="AV495" s="14" t="s">
        <v>81</v>
      </c>
      <c r="AW495" s="14" t="s">
        <v>32</v>
      </c>
      <c r="AX495" s="14" t="s">
        <v>71</v>
      </c>
      <c r="AY495" s="247" t="s">
        <v>140</v>
      </c>
    </row>
    <row r="496" s="14" customFormat="1">
      <c r="A496" s="14"/>
      <c r="B496" s="237"/>
      <c r="C496" s="238"/>
      <c r="D496" s="228" t="s">
        <v>150</v>
      </c>
      <c r="E496" s="239" t="s">
        <v>19</v>
      </c>
      <c r="F496" s="240" t="s">
        <v>647</v>
      </c>
      <c r="G496" s="238"/>
      <c r="H496" s="241">
        <v>-1.9570000000000001</v>
      </c>
      <c r="I496" s="242"/>
      <c r="J496" s="238"/>
      <c r="K496" s="238"/>
      <c r="L496" s="243"/>
      <c r="M496" s="244"/>
      <c r="N496" s="245"/>
      <c r="O496" s="245"/>
      <c r="P496" s="245"/>
      <c r="Q496" s="245"/>
      <c r="R496" s="245"/>
      <c r="S496" s="245"/>
      <c r="T496" s="246"/>
      <c r="U496" s="14"/>
      <c r="V496" s="14"/>
      <c r="W496" s="14"/>
      <c r="X496" s="14"/>
      <c r="Y496" s="14"/>
      <c r="Z496" s="14"/>
      <c r="AA496" s="14"/>
      <c r="AB496" s="14"/>
      <c r="AC496" s="14"/>
      <c r="AD496" s="14"/>
      <c r="AE496" s="14"/>
      <c r="AT496" s="247" t="s">
        <v>150</v>
      </c>
      <c r="AU496" s="247" t="s">
        <v>81</v>
      </c>
      <c r="AV496" s="14" t="s">
        <v>81</v>
      </c>
      <c r="AW496" s="14" t="s">
        <v>32</v>
      </c>
      <c r="AX496" s="14" t="s">
        <v>71</v>
      </c>
      <c r="AY496" s="247" t="s">
        <v>140</v>
      </c>
    </row>
    <row r="497" s="14" customFormat="1">
      <c r="A497" s="14"/>
      <c r="B497" s="237"/>
      <c r="C497" s="238"/>
      <c r="D497" s="228" t="s">
        <v>150</v>
      </c>
      <c r="E497" s="239" t="s">
        <v>19</v>
      </c>
      <c r="F497" s="240" t="s">
        <v>648</v>
      </c>
      <c r="G497" s="238"/>
      <c r="H497" s="241">
        <v>-13.302</v>
      </c>
      <c r="I497" s="242"/>
      <c r="J497" s="238"/>
      <c r="K497" s="238"/>
      <c r="L497" s="243"/>
      <c r="M497" s="244"/>
      <c r="N497" s="245"/>
      <c r="O497" s="245"/>
      <c r="P497" s="245"/>
      <c r="Q497" s="245"/>
      <c r="R497" s="245"/>
      <c r="S497" s="245"/>
      <c r="T497" s="246"/>
      <c r="U497" s="14"/>
      <c r="V497" s="14"/>
      <c r="W497" s="14"/>
      <c r="X497" s="14"/>
      <c r="Y497" s="14"/>
      <c r="Z497" s="14"/>
      <c r="AA497" s="14"/>
      <c r="AB497" s="14"/>
      <c r="AC497" s="14"/>
      <c r="AD497" s="14"/>
      <c r="AE497" s="14"/>
      <c r="AT497" s="247" t="s">
        <v>150</v>
      </c>
      <c r="AU497" s="247" t="s">
        <v>81</v>
      </c>
      <c r="AV497" s="14" t="s">
        <v>81</v>
      </c>
      <c r="AW497" s="14" t="s">
        <v>32</v>
      </c>
      <c r="AX497" s="14" t="s">
        <v>71</v>
      </c>
      <c r="AY497" s="247" t="s">
        <v>140</v>
      </c>
    </row>
    <row r="498" s="16" customFormat="1">
      <c r="A498" s="16"/>
      <c r="B498" s="270"/>
      <c r="C498" s="271"/>
      <c r="D498" s="228" t="s">
        <v>150</v>
      </c>
      <c r="E498" s="272" t="s">
        <v>649</v>
      </c>
      <c r="F498" s="273" t="s">
        <v>330</v>
      </c>
      <c r="G498" s="271"/>
      <c r="H498" s="274">
        <v>213.33400000000003</v>
      </c>
      <c r="I498" s="275"/>
      <c r="J498" s="271"/>
      <c r="K498" s="271"/>
      <c r="L498" s="276"/>
      <c r="M498" s="277"/>
      <c r="N498" s="278"/>
      <c r="O498" s="278"/>
      <c r="P498" s="278"/>
      <c r="Q498" s="278"/>
      <c r="R498" s="278"/>
      <c r="S498" s="278"/>
      <c r="T498" s="279"/>
      <c r="U498" s="16"/>
      <c r="V498" s="16"/>
      <c r="W498" s="16"/>
      <c r="X498" s="16"/>
      <c r="Y498" s="16"/>
      <c r="Z498" s="16"/>
      <c r="AA498" s="16"/>
      <c r="AB498" s="16"/>
      <c r="AC498" s="16"/>
      <c r="AD498" s="16"/>
      <c r="AE498" s="16"/>
      <c r="AT498" s="280" t="s">
        <v>150</v>
      </c>
      <c r="AU498" s="280" t="s">
        <v>81</v>
      </c>
      <c r="AV498" s="16" t="s">
        <v>161</v>
      </c>
      <c r="AW498" s="16" t="s">
        <v>32</v>
      </c>
      <c r="AX498" s="16" t="s">
        <v>71</v>
      </c>
      <c r="AY498" s="280" t="s">
        <v>140</v>
      </c>
    </row>
    <row r="499" s="14" customFormat="1">
      <c r="A499" s="14"/>
      <c r="B499" s="237"/>
      <c r="C499" s="238"/>
      <c r="D499" s="228" t="s">
        <v>150</v>
      </c>
      <c r="E499" s="239" t="s">
        <v>19</v>
      </c>
      <c r="F499" s="240" t="s">
        <v>650</v>
      </c>
      <c r="G499" s="238"/>
      <c r="H499" s="241">
        <v>2.5339999999999998</v>
      </c>
      <c r="I499" s="242"/>
      <c r="J499" s="238"/>
      <c r="K499" s="238"/>
      <c r="L499" s="243"/>
      <c r="M499" s="244"/>
      <c r="N499" s="245"/>
      <c r="O499" s="245"/>
      <c r="P499" s="245"/>
      <c r="Q499" s="245"/>
      <c r="R499" s="245"/>
      <c r="S499" s="245"/>
      <c r="T499" s="246"/>
      <c r="U499" s="14"/>
      <c r="V499" s="14"/>
      <c r="W499" s="14"/>
      <c r="X499" s="14"/>
      <c r="Y499" s="14"/>
      <c r="Z499" s="14"/>
      <c r="AA499" s="14"/>
      <c r="AB499" s="14"/>
      <c r="AC499" s="14"/>
      <c r="AD499" s="14"/>
      <c r="AE499" s="14"/>
      <c r="AT499" s="247" t="s">
        <v>150</v>
      </c>
      <c r="AU499" s="247" t="s">
        <v>81</v>
      </c>
      <c r="AV499" s="14" t="s">
        <v>81</v>
      </c>
      <c r="AW499" s="14" t="s">
        <v>32</v>
      </c>
      <c r="AX499" s="14" t="s">
        <v>71</v>
      </c>
      <c r="AY499" s="247" t="s">
        <v>140</v>
      </c>
    </row>
    <row r="500" s="16" customFormat="1">
      <c r="A500" s="16"/>
      <c r="B500" s="270"/>
      <c r="C500" s="271"/>
      <c r="D500" s="228" t="s">
        <v>150</v>
      </c>
      <c r="E500" s="272" t="s">
        <v>19</v>
      </c>
      <c r="F500" s="273" t="s">
        <v>330</v>
      </c>
      <c r="G500" s="271"/>
      <c r="H500" s="274">
        <v>2.5339999999999998</v>
      </c>
      <c r="I500" s="275"/>
      <c r="J500" s="271"/>
      <c r="K500" s="271"/>
      <c r="L500" s="276"/>
      <c r="M500" s="277"/>
      <c r="N500" s="278"/>
      <c r="O500" s="278"/>
      <c r="P500" s="278"/>
      <c r="Q500" s="278"/>
      <c r="R500" s="278"/>
      <c r="S500" s="278"/>
      <c r="T500" s="279"/>
      <c r="U500" s="16"/>
      <c r="V500" s="16"/>
      <c r="W500" s="16"/>
      <c r="X500" s="16"/>
      <c r="Y500" s="16"/>
      <c r="Z500" s="16"/>
      <c r="AA500" s="16"/>
      <c r="AB500" s="16"/>
      <c r="AC500" s="16"/>
      <c r="AD500" s="16"/>
      <c r="AE500" s="16"/>
      <c r="AT500" s="280" t="s">
        <v>150</v>
      </c>
      <c r="AU500" s="280" t="s">
        <v>81</v>
      </c>
      <c r="AV500" s="16" t="s">
        <v>161</v>
      </c>
      <c r="AW500" s="16" t="s">
        <v>32</v>
      </c>
      <c r="AX500" s="16" t="s">
        <v>71</v>
      </c>
      <c r="AY500" s="280" t="s">
        <v>140</v>
      </c>
    </row>
    <row r="501" s="13" customFormat="1">
      <c r="A501" s="13"/>
      <c r="B501" s="226"/>
      <c r="C501" s="227"/>
      <c r="D501" s="228" t="s">
        <v>150</v>
      </c>
      <c r="E501" s="229" t="s">
        <v>19</v>
      </c>
      <c r="F501" s="230" t="s">
        <v>651</v>
      </c>
      <c r="G501" s="227"/>
      <c r="H501" s="229" t="s">
        <v>19</v>
      </c>
      <c r="I501" s="231"/>
      <c r="J501" s="227"/>
      <c r="K501" s="227"/>
      <c r="L501" s="232"/>
      <c r="M501" s="233"/>
      <c r="N501" s="234"/>
      <c r="O501" s="234"/>
      <c r="P501" s="234"/>
      <c r="Q501" s="234"/>
      <c r="R501" s="234"/>
      <c r="S501" s="234"/>
      <c r="T501" s="235"/>
      <c r="U501" s="13"/>
      <c r="V501" s="13"/>
      <c r="W501" s="13"/>
      <c r="X501" s="13"/>
      <c r="Y501" s="13"/>
      <c r="Z501" s="13"/>
      <c r="AA501" s="13"/>
      <c r="AB501" s="13"/>
      <c r="AC501" s="13"/>
      <c r="AD501" s="13"/>
      <c r="AE501" s="13"/>
      <c r="AT501" s="236" t="s">
        <v>150</v>
      </c>
      <c r="AU501" s="236" t="s">
        <v>81</v>
      </c>
      <c r="AV501" s="13" t="s">
        <v>79</v>
      </c>
      <c r="AW501" s="13" t="s">
        <v>32</v>
      </c>
      <c r="AX501" s="13" t="s">
        <v>71</v>
      </c>
      <c r="AY501" s="236" t="s">
        <v>140</v>
      </c>
    </row>
    <row r="502" s="13" customFormat="1">
      <c r="A502" s="13"/>
      <c r="B502" s="226"/>
      <c r="C502" s="227"/>
      <c r="D502" s="228" t="s">
        <v>150</v>
      </c>
      <c r="E502" s="229" t="s">
        <v>19</v>
      </c>
      <c r="F502" s="230" t="s">
        <v>641</v>
      </c>
      <c r="G502" s="227"/>
      <c r="H502" s="229" t="s">
        <v>19</v>
      </c>
      <c r="I502" s="231"/>
      <c r="J502" s="227"/>
      <c r="K502" s="227"/>
      <c r="L502" s="232"/>
      <c r="M502" s="233"/>
      <c r="N502" s="234"/>
      <c r="O502" s="234"/>
      <c r="P502" s="234"/>
      <c r="Q502" s="234"/>
      <c r="R502" s="234"/>
      <c r="S502" s="234"/>
      <c r="T502" s="235"/>
      <c r="U502" s="13"/>
      <c r="V502" s="13"/>
      <c r="W502" s="13"/>
      <c r="X502" s="13"/>
      <c r="Y502" s="13"/>
      <c r="Z502" s="13"/>
      <c r="AA502" s="13"/>
      <c r="AB502" s="13"/>
      <c r="AC502" s="13"/>
      <c r="AD502" s="13"/>
      <c r="AE502" s="13"/>
      <c r="AT502" s="236" t="s">
        <v>150</v>
      </c>
      <c r="AU502" s="236" t="s">
        <v>81</v>
      </c>
      <c r="AV502" s="13" t="s">
        <v>79</v>
      </c>
      <c r="AW502" s="13" t="s">
        <v>32</v>
      </c>
      <c r="AX502" s="13" t="s">
        <v>71</v>
      </c>
      <c r="AY502" s="236" t="s">
        <v>140</v>
      </c>
    </row>
    <row r="503" s="14" customFormat="1">
      <c r="A503" s="14"/>
      <c r="B503" s="237"/>
      <c r="C503" s="238"/>
      <c r="D503" s="228" t="s">
        <v>150</v>
      </c>
      <c r="E503" s="239" t="s">
        <v>19</v>
      </c>
      <c r="F503" s="240" t="s">
        <v>652</v>
      </c>
      <c r="G503" s="238"/>
      <c r="H503" s="241">
        <v>-2</v>
      </c>
      <c r="I503" s="242"/>
      <c r="J503" s="238"/>
      <c r="K503" s="238"/>
      <c r="L503" s="243"/>
      <c r="M503" s="244"/>
      <c r="N503" s="245"/>
      <c r="O503" s="245"/>
      <c r="P503" s="245"/>
      <c r="Q503" s="245"/>
      <c r="R503" s="245"/>
      <c r="S503" s="245"/>
      <c r="T503" s="246"/>
      <c r="U503" s="14"/>
      <c r="V503" s="14"/>
      <c r="W503" s="14"/>
      <c r="X503" s="14"/>
      <c r="Y503" s="14"/>
      <c r="Z503" s="14"/>
      <c r="AA503" s="14"/>
      <c r="AB503" s="14"/>
      <c r="AC503" s="14"/>
      <c r="AD503" s="14"/>
      <c r="AE503" s="14"/>
      <c r="AT503" s="247" t="s">
        <v>150</v>
      </c>
      <c r="AU503" s="247" t="s">
        <v>81</v>
      </c>
      <c r="AV503" s="14" t="s">
        <v>81</v>
      </c>
      <c r="AW503" s="14" t="s">
        <v>32</v>
      </c>
      <c r="AX503" s="14" t="s">
        <v>71</v>
      </c>
      <c r="AY503" s="247" t="s">
        <v>140</v>
      </c>
    </row>
    <row r="504" s="16" customFormat="1">
      <c r="A504" s="16"/>
      <c r="B504" s="270"/>
      <c r="C504" s="271"/>
      <c r="D504" s="228" t="s">
        <v>150</v>
      </c>
      <c r="E504" s="272" t="s">
        <v>19</v>
      </c>
      <c r="F504" s="273" t="s">
        <v>330</v>
      </c>
      <c r="G504" s="271"/>
      <c r="H504" s="274">
        <v>-2</v>
      </c>
      <c r="I504" s="275"/>
      <c r="J504" s="271"/>
      <c r="K504" s="271"/>
      <c r="L504" s="276"/>
      <c r="M504" s="277"/>
      <c r="N504" s="278"/>
      <c r="O504" s="278"/>
      <c r="P504" s="278"/>
      <c r="Q504" s="278"/>
      <c r="R504" s="278"/>
      <c r="S504" s="278"/>
      <c r="T504" s="279"/>
      <c r="U504" s="16"/>
      <c r="V504" s="16"/>
      <c r="W504" s="16"/>
      <c r="X504" s="16"/>
      <c r="Y504" s="16"/>
      <c r="Z504" s="16"/>
      <c r="AA504" s="16"/>
      <c r="AB504" s="16"/>
      <c r="AC504" s="16"/>
      <c r="AD504" s="16"/>
      <c r="AE504" s="16"/>
      <c r="AT504" s="280" t="s">
        <v>150</v>
      </c>
      <c r="AU504" s="280" t="s">
        <v>81</v>
      </c>
      <c r="AV504" s="16" t="s">
        <v>161</v>
      </c>
      <c r="AW504" s="16" t="s">
        <v>32</v>
      </c>
      <c r="AX504" s="16" t="s">
        <v>71</v>
      </c>
      <c r="AY504" s="280" t="s">
        <v>140</v>
      </c>
    </row>
    <row r="505" s="13" customFormat="1">
      <c r="A505" s="13"/>
      <c r="B505" s="226"/>
      <c r="C505" s="227"/>
      <c r="D505" s="228" t="s">
        <v>150</v>
      </c>
      <c r="E505" s="229" t="s">
        <v>19</v>
      </c>
      <c r="F505" s="230" t="s">
        <v>461</v>
      </c>
      <c r="G505" s="227"/>
      <c r="H505" s="229" t="s">
        <v>19</v>
      </c>
      <c r="I505" s="231"/>
      <c r="J505" s="227"/>
      <c r="K505" s="227"/>
      <c r="L505" s="232"/>
      <c r="M505" s="233"/>
      <c r="N505" s="234"/>
      <c r="O505" s="234"/>
      <c r="P505" s="234"/>
      <c r="Q505" s="234"/>
      <c r="R505" s="234"/>
      <c r="S505" s="234"/>
      <c r="T505" s="235"/>
      <c r="U505" s="13"/>
      <c r="V505" s="13"/>
      <c r="W505" s="13"/>
      <c r="X505" s="13"/>
      <c r="Y505" s="13"/>
      <c r="Z505" s="13"/>
      <c r="AA505" s="13"/>
      <c r="AB505" s="13"/>
      <c r="AC505" s="13"/>
      <c r="AD505" s="13"/>
      <c r="AE505" s="13"/>
      <c r="AT505" s="236" t="s">
        <v>150</v>
      </c>
      <c r="AU505" s="236" t="s">
        <v>81</v>
      </c>
      <c r="AV505" s="13" t="s">
        <v>79</v>
      </c>
      <c r="AW505" s="13" t="s">
        <v>32</v>
      </c>
      <c r="AX505" s="13" t="s">
        <v>71</v>
      </c>
      <c r="AY505" s="236" t="s">
        <v>140</v>
      </c>
    </row>
    <row r="506" s="13" customFormat="1">
      <c r="A506" s="13"/>
      <c r="B506" s="226"/>
      <c r="C506" s="227"/>
      <c r="D506" s="228" t="s">
        <v>150</v>
      </c>
      <c r="E506" s="229" t="s">
        <v>19</v>
      </c>
      <c r="F506" s="230" t="s">
        <v>642</v>
      </c>
      <c r="G506" s="227"/>
      <c r="H506" s="229" t="s">
        <v>19</v>
      </c>
      <c r="I506" s="231"/>
      <c r="J506" s="227"/>
      <c r="K506" s="227"/>
      <c r="L506" s="232"/>
      <c r="M506" s="233"/>
      <c r="N506" s="234"/>
      <c r="O506" s="234"/>
      <c r="P506" s="234"/>
      <c r="Q506" s="234"/>
      <c r="R506" s="234"/>
      <c r="S506" s="234"/>
      <c r="T506" s="235"/>
      <c r="U506" s="13"/>
      <c r="V506" s="13"/>
      <c r="W506" s="13"/>
      <c r="X506" s="13"/>
      <c r="Y506" s="13"/>
      <c r="Z506" s="13"/>
      <c r="AA506" s="13"/>
      <c r="AB506" s="13"/>
      <c r="AC506" s="13"/>
      <c r="AD506" s="13"/>
      <c r="AE506" s="13"/>
      <c r="AT506" s="236" t="s">
        <v>150</v>
      </c>
      <c r="AU506" s="236" t="s">
        <v>81</v>
      </c>
      <c r="AV506" s="13" t="s">
        <v>79</v>
      </c>
      <c r="AW506" s="13" t="s">
        <v>32</v>
      </c>
      <c r="AX506" s="13" t="s">
        <v>71</v>
      </c>
      <c r="AY506" s="236" t="s">
        <v>140</v>
      </c>
    </row>
    <row r="507" s="14" customFormat="1">
      <c r="A507" s="14"/>
      <c r="B507" s="237"/>
      <c r="C507" s="238"/>
      <c r="D507" s="228" t="s">
        <v>150</v>
      </c>
      <c r="E507" s="239" t="s">
        <v>19</v>
      </c>
      <c r="F507" s="240" t="s">
        <v>653</v>
      </c>
      <c r="G507" s="238"/>
      <c r="H507" s="241">
        <v>-202.74000000000001</v>
      </c>
      <c r="I507" s="242"/>
      <c r="J507" s="238"/>
      <c r="K507" s="238"/>
      <c r="L507" s="243"/>
      <c r="M507" s="244"/>
      <c r="N507" s="245"/>
      <c r="O507" s="245"/>
      <c r="P507" s="245"/>
      <c r="Q507" s="245"/>
      <c r="R507" s="245"/>
      <c r="S507" s="245"/>
      <c r="T507" s="246"/>
      <c r="U507" s="14"/>
      <c r="V507" s="14"/>
      <c r="W507" s="14"/>
      <c r="X507" s="14"/>
      <c r="Y507" s="14"/>
      <c r="Z507" s="14"/>
      <c r="AA507" s="14"/>
      <c r="AB507" s="14"/>
      <c r="AC507" s="14"/>
      <c r="AD507" s="14"/>
      <c r="AE507" s="14"/>
      <c r="AT507" s="247" t="s">
        <v>150</v>
      </c>
      <c r="AU507" s="247" t="s">
        <v>81</v>
      </c>
      <c r="AV507" s="14" t="s">
        <v>81</v>
      </c>
      <c r="AW507" s="14" t="s">
        <v>32</v>
      </c>
      <c r="AX507" s="14" t="s">
        <v>71</v>
      </c>
      <c r="AY507" s="247" t="s">
        <v>140</v>
      </c>
    </row>
    <row r="508" s="14" customFormat="1">
      <c r="A508" s="14"/>
      <c r="B508" s="237"/>
      <c r="C508" s="238"/>
      <c r="D508" s="228" t="s">
        <v>150</v>
      </c>
      <c r="E508" s="239" t="s">
        <v>19</v>
      </c>
      <c r="F508" s="240" t="s">
        <v>654</v>
      </c>
      <c r="G508" s="238"/>
      <c r="H508" s="241">
        <v>-0.20699999999999999</v>
      </c>
      <c r="I508" s="242"/>
      <c r="J508" s="238"/>
      <c r="K508" s="238"/>
      <c r="L508" s="243"/>
      <c r="M508" s="244"/>
      <c r="N508" s="245"/>
      <c r="O508" s="245"/>
      <c r="P508" s="245"/>
      <c r="Q508" s="245"/>
      <c r="R508" s="245"/>
      <c r="S508" s="245"/>
      <c r="T508" s="246"/>
      <c r="U508" s="14"/>
      <c r="V508" s="14"/>
      <c r="W508" s="14"/>
      <c r="X508" s="14"/>
      <c r="Y508" s="14"/>
      <c r="Z508" s="14"/>
      <c r="AA508" s="14"/>
      <c r="AB508" s="14"/>
      <c r="AC508" s="14"/>
      <c r="AD508" s="14"/>
      <c r="AE508" s="14"/>
      <c r="AT508" s="247" t="s">
        <v>150</v>
      </c>
      <c r="AU508" s="247" t="s">
        <v>81</v>
      </c>
      <c r="AV508" s="14" t="s">
        <v>81</v>
      </c>
      <c r="AW508" s="14" t="s">
        <v>32</v>
      </c>
      <c r="AX508" s="14" t="s">
        <v>71</v>
      </c>
      <c r="AY508" s="247" t="s">
        <v>140</v>
      </c>
    </row>
    <row r="509" s="14" customFormat="1">
      <c r="A509" s="14"/>
      <c r="B509" s="237"/>
      <c r="C509" s="238"/>
      <c r="D509" s="228" t="s">
        <v>150</v>
      </c>
      <c r="E509" s="239" t="s">
        <v>19</v>
      </c>
      <c r="F509" s="240" t="s">
        <v>655</v>
      </c>
      <c r="G509" s="238"/>
      <c r="H509" s="241">
        <v>11.856</v>
      </c>
      <c r="I509" s="242"/>
      <c r="J509" s="238"/>
      <c r="K509" s="238"/>
      <c r="L509" s="243"/>
      <c r="M509" s="244"/>
      <c r="N509" s="245"/>
      <c r="O509" s="245"/>
      <c r="P509" s="245"/>
      <c r="Q509" s="245"/>
      <c r="R509" s="245"/>
      <c r="S509" s="245"/>
      <c r="T509" s="246"/>
      <c r="U509" s="14"/>
      <c r="V509" s="14"/>
      <c r="W509" s="14"/>
      <c r="X509" s="14"/>
      <c r="Y509" s="14"/>
      <c r="Z509" s="14"/>
      <c r="AA509" s="14"/>
      <c r="AB509" s="14"/>
      <c r="AC509" s="14"/>
      <c r="AD509" s="14"/>
      <c r="AE509" s="14"/>
      <c r="AT509" s="247" t="s">
        <v>150</v>
      </c>
      <c r="AU509" s="247" t="s">
        <v>81</v>
      </c>
      <c r="AV509" s="14" t="s">
        <v>81</v>
      </c>
      <c r="AW509" s="14" t="s">
        <v>32</v>
      </c>
      <c r="AX509" s="14" t="s">
        <v>71</v>
      </c>
      <c r="AY509" s="247" t="s">
        <v>140</v>
      </c>
    </row>
    <row r="510" s="14" customFormat="1">
      <c r="A510" s="14"/>
      <c r="B510" s="237"/>
      <c r="C510" s="238"/>
      <c r="D510" s="228" t="s">
        <v>150</v>
      </c>
      <c r="E510" s="239" t="s">
        <v>19</v>
      </c>
      <c r="F510" s="240" t="s">
        <v>656</v>
      </c>
      <c r="G510" s="238"/>
      <c r="H510" s="241">
        <v>3.5470000000000002</v>
      </c>
      <c r="I510" s="242"/>
      <c r="J510" s="238"/>
      <c r="K510" s="238"/>
      <c r="L510" s="243"/>
      <c r="M510" s="244"/>
      <c r="N510" s="245"/>
      <c r="O510" s="245"/>
      <c r="P510" s="245"/>
      <c r="Q510" s="245"/>
      <c r="R510" s="245"/>
      <c r="S510" s="245"/>
      <c r="T510" s="246"/>
      <c r="U510" s="14"/>
      <c r="V510" s="14"/>
      <c r="W510" s="14"/>
      <c r="X510" s="14"/>
      <c r="Y510" s="14"/>
      <c r="Z510" s="14"/>
      <c r="AA510" s="14"/>
      <c r="AB510" s="14"/>
      <c r="AC510" s="14"/>
      <c r="AD510" s="14"/>
      <c r="AE510" s="14"/>
      <c r="AT510" s="247" t="s">
        <v>150</v>
      </c>
      <c r="AU510" s="247" t="s">
        <v>81</v>
      </c>
      <c r="AV510" s="14" t="s">
        <v>81</v>
      </c>
      <c r="AW510" s="14" t="s">
        <v>32</v>
      </c>
      <c r="AX510" s="14" t="s">
        <v>71</v>
      </c>
      <c r="AY510" s="247" t="s">
        <v>140</v>
      </c>
    </row>
    <row r="511" s="14" customFormat="1">
      <c r="A511" s="14"/>
      <c r="B511" s="237"/>
      <c r="C511" s="238"/>
      <c r="D511" s="228" t="s">
        <v>150</v>
      </c>
      <c r="E511" s="239" t="s">
        <v>19</v>
      </c>
      <c r="F511" s="240" t="s">
        <v>657</v>
      </c>
      <c r="G511" s="238"/>
      <c r="H511" s="241">
        <v>3.4710000000000001</v>
      </c>
      <c r="I511" s="242"/>
      <c r="J511" s="238"/>
      <c r="K511" s="238"/>
      <c r="L511" s="243"/>
      <c r="M511" s="244"/>
      <c r="N511" s="245"/>
      <c r="O511" s="245"/>
      <c r="P511" s="245"/>
      <c r="Q511" s="245"/>
      <c r="R511" s="245"/>
      <c r="S511" s="245"/>
      <c r="T511" s="246"/>
      <c r="U511" s="14"/>
      <c r="V511" s="14"/>
      <c r="W511" s="14"/>
      <c r="X511" s="14"/>
      <c r="Y511" s="14"/>
      <c r="Z511" s="14"/>
      <c r="AA511" s="14"/>
      <c r="AB511" s="14"/>
      <c r="AC511" s="14"/>
      <c r="AD511" s="14"/>
      <c r="AE511" s="14"/>
      <c r="AT511" s="247" t="s">
        <v>150</v>
      </c>
      <c r="AU511" s="247" t="s">
        <v>81</v>
      </c>
      <c r="AV511" s="14" t="s">
        <v>81</v>
      </c>
      <c r="AW511" s="14" t="s">
        <v>32</v>
      </c>
      <c r="AX511" s="14" t="s">
        <v>71</v>
      </c>
      <c r="AY511" s="247" t="s">
        <v>140</v>
      </c>
    </row>
    <row r="512" s="16" customFormat="1">
      <c r="A512" s="16"/>
      <c r="B512" s="270"/>
      <c r="C512" s="271"/>
      <c r="D512" s="228" t="s">
        <v>150</v>
      </c>
      <c r="E512" s="272" t="s">
        <v>19</v>
      </c>
      <c r="F512" s="273" t="s">
        <v>330</v>
      </c>
      <c r="G512" s="271"/>
      <c r="H512" s="274">
        <v>-184.07300000000001</v>
      </c>
      <c r="I512" s="275"/>
      <c r="J512" s="271"/>
      <c r="K512" s="271"/>
      <c r="L512" s="276"/>
      <c r="M512" s="277"/>
      <c r="N512" s="278"/>
      <c r="O512" s="278"/>
      <c r="P512" s="278"/>
      <c r="Q512" s="278"/>
      <c r="R512" s="278"/>
      <c r="S512" s="278"/>
      <c r="T512" s="279"/>
      <c r="U512" s="16"/>
      <c r="V512" s="16"/>
      <c r="W512" s="16"/>
      <c r="X512" s="16"/>
      <c r="Y512" s="16"/>
      <c r="Z512" s="16"/>
      <c r="AA512" s="16"/>
      <c r="AB512" s="16"/>
      <c r="AC512" s="16"/>
      <c r="AD512" s="16"/>
      <c r="AE512" s="16"/>
      <c r="AT512" s="280" t="s">
        <v>150</v>
      </c>
      <c r="AU512" s="280" t="s">
        <v>81</v>
      </c>
      <c r="AV512" s="16" t="s">
        <v>161</v>
      </c>
      <c r="AW512" s="16" t="s">
        <v>32</v>
      </c>
      <c r="AX512" s="16" t="s">
        <v>71</v>
      </c>
      <c r="AY512" s="280" t="s">
        <v>140</v>
      </c>
    </row>
    <row r="513" s="15" customFormat="1">
      <c r="A513" s="15"/>
      <c r="B513" s="248"/>
      <c r="C513" s="249"/>
      <c r="D513" s="228" t="s">
        <v>150</v>
      </c>
      <c r="E513" s="250" t="s">
        <v>19</v>
      </c>
      <c r="F513" s="251" t="s">
        <v>154</v>
      </c>
      <c r="G513" s="249"/>
      <c r="H513" s="252">
        <v>31.795000000000016</v>
      </c>
      <c r="I513" s="253"/>
      <c r="J513" s="249"/>
      <c r="K513" s="249"/>
      <c r="L513" s="254"/>
      <c r="M513" s="255"/>
      <c r="N513" s="256"/>
      <c r="O513" s="256"/>
      <c r="P513" s="256"/>
      <c r="Q513" s="256"/>
      <c r="R513" s="256"/>
      <c r="S513" s="256"/>
      <c r="T513" s="257"/>
      <c r="U513" s="15"/>
      <c r="V513" s="15"/>
      <c r="W513" s="15"/>
      <c r="X513" s="15"/>
      <c r="Y513" s="15"/>
      <c r="Z513" s="15"/>
      <c r="AA513" s="15"/>
      <c r="AB513" s="15"/>
      <c r="AC513" s="15"/>
      <c r="AD513" s="15"/>
      <c r="AE513" s="15"/>
      <c r="AT513" s="258" t="s">
        <v>150</v>
      </c>
      <c r="AU513" s="258" t="s">
        <v>81</v>
      </c>
      <c r="AV513" s="15" t="s">
        <v>146</v>
      </c>
      <c r="AW513" s="15" t="s">
        <v>32</v>
      </c>
      <c r="AX513" s="15" t="s">
        <v>79</v>
      </c>
      <c r="AY513" s="258" t="s">
        <v>140</v>
      </c>
    </row>
    <row r="514" s="2" customFormat="1" ht="44.25" customHeight="1">
      <c r="A514" s="41"/>
      <c r="B514" s="42"/>
      <c r="C514" s="208" t="s">
        <v>658</v>
      </c>
      <c r="D514" s="208" t="s">
        <v>142</v>
      </c>
      <c r="E514" s="209" t="s">
        <v>659</v>
      </c>
      <c r="F514" s="210" t="s">
        <v>660</v>
      </c>
      <c r="G514" s="211" t="s">
        <v>87</v>
      </c>
      <c r="H514" s="212">
        <v>2.8879999999999999</v>
      </c>
      <c r="I514" s="213"/>
      <c r="J514" s="214">
        <f>ROUND(I514*H514,2)</f>
        <v>0</v>
      </c>
      <c r="K514" s="210" t="s">
        <v>145</v>
      </c>
      <c r="L514" s="47"/>
      <c r="M514" s="215" t="s">
        <v>19</v>
      </c>
      <c r="N514" s="216" t="s">
        <v>42</v>
      </c>
      <c r="O514" s="87"/>
      <c r="P514" s="217">
        <f>O514*H514</f>
        <v>0</v>
      </c>
      <c r="Q514" s="217">
        <v>0</v>
      </c>
      <c r="R514" s="217">
        <f>Q514*H514</f>
        <v>0</v>
      </c>
      <c r="S514" s="217">
        <v>0.041000000000000002</v>
      </c>
      <c r="T514" s="218">
        <f>S514*H514</f>
        <v>0.118408</v>
      </c>
      <c r="U514" s="41"/>
      <c r="V514" s="41"/>
      <c r="W514" s="41"/>
      <c r="X514" s="41"/>
      <c r="Y514" s="41"/>
      <c r="Z514" s="41"/>
      <c r="AA514" s="41"/>
      <c r="AB514" s="41"/>
      <c r="AC514" s="41"/>
      <c r="AD514" s="41"/>
      <c r="AE514" s="41"/>
      <c r="AR514" s="219" t="s">
        <v>146</v>
      </c>
      <c r="AT514" s="219" t="s">
        <v>142</v>
      </c>
      <c r="AU514" s="219" t="s">
        <v>81</v>
      </c>
      <c r="AY514" s="20" t="s">
        <v>140</v>
      </c>
      <c r="BE514" s="220">
        <f>IF(N514="základní",J514,0)</f>
        <v>0</v>
      </c>
      <c r="BF514" s="220">
        <f>IF(N514="snížená",J514,0)</f>
        <v>0</v>
      </c>
      <c r="BG514" s="220">
        <f>IF(N514="zákl. přenesená",J514,0)</f>
        <v>0</v>
      </c>
      <c r="BH514" s="220">
        <f>IF(N514="sníž. přenesená",J514,0)</f>
        <v>0</v>
      </c>
      <c r="BI514" s="220">
        <f>IF(N514="nulová",J514,0)</f>
        <v>0</v>
      </c>
      <c r="BJ514" s="20" t="s">
        <v>79</v>
      </c>
      <c r="BK514" s="220">
        <f>ROUND(I514*H514,2)</f>
        <v>0</v>
      </c>
      <c r="BL514" s="20" t="s">
        <v>146</v>
      </c>
      <c r="BM514" s="219" t="s">
        <v>661</v>
      </c>
    </row>
    <row r="515" s="2" customFormat="1">
      <c r="A515" s="41"/>
      <c r="B515" s="42"/>
      <c r="C515" s="43"/>
      <c r="D515" s="221" t="s">
        <v>148</v>
      </c>
      <c r="E515" s="43"/>
      <c r="F515" s="222" t="s">
        <v>662</v>
      </c>
      <c r="G515" s="43"/>
      <c r="H515" s="43"/>
      <c r="I515" s="223"/>
      <c r="J515" s="43"/>
      <c r="K515" s="43"/>
      <c r="L515" s="47"/>
      <c r="M515" s="224"/>
      <c r="N515" s="225"/>
      <c r="O515" s="87"/>
      <c r="P515" s="87"/>
      <c r="Q515" s="87"/>
      <c r="R515" s="87"/>
      <c r="S515" s="87"/>
      <c r="T515" s="88"/>
      <c r="U515" s="41"/>
      <c r="V515" s="41"/>
      <c r="W515" s="41"/>
      <c r="X515" s="41"/>
      <c r="Y515" s="41"/>
      <c r="Z515" s="41"/>
      <c r="AA515" s="41"/>
      <c r="AB515" s="41"/>
      <c r="AC515" s="41"/>
      <c r="AD515" s="41"/>
      <c r="AE515" s="41"/>
      <c r="AT515" s="20" t="s">
        <v>148</v>
      </c>
      <c r="AU515" s="20" t="s">
        <v>81</v>
      </c>
    </row>
    <row r="516" s="13" customFormat="1">
      <c r="A516" s="13"/>
      <c r="B516" s="226"/>
      <c r="C516" s="227"/>
      <c r="D516" s="228" t="s">
        <v>150</v>
      </c>
      <c r="E516" s="229" t="s">
        <v>19</v>
      </c>
      <c r="F516" s="230" t="s">
        <v>552</v>
      </c>
      <c r="G516" s="227"/>
      <c r="H516" s="229" t="s">
        <v>19</v>
      </c>
      <c r="I516" s="231"/>
      <c r="J516" s="227"/>
      <c r="K516" s="227"/>
      <c r="L516" s="232"/>
      <c r="M516" s="233"/>
      <c r="N516" s="234"/>
      <c r="O516" s="234"/>
      <c r="P516" s="234"/>
      <c r="Q516" s="234"/>
      <c r="R516" s="234"/>
      <c r="S516" s="234"/>
      <c r="T516" s="235"/>
      <c r="U516" s="13"/>
      <c r="V516" s="13"/>
      <c r="W516" s="13"/>
      <c r="X516" s="13"/>
      <c r="Y516" s="13"/>
      <c r="Z516" s="13"/>
      <c r="AA516" s="13"/>
      <c r="AB516" s="13"/>
      <c r="AC516" s="13"/>
      <c r="AD516" s="13"/>
      <c r="AE516" s="13"/>
      <c r="AT516" s="236" t="s">
        <v>150</v>
      </c>
      <c r="AU516" s="236" t="s">
        <v>81</v>
      </c>
      <c r="AV516" s="13" t="s">
        <v>79</v>
      </c>
      <c r="AW516" s="13" t="s">
        <v>32</v>
      </c>
      <c r="AX516" s="13" t="s">
        <v>71</v>
      </c>
      <c r="AY516" s="236" t="s">
        <v>140</v>
      </c>
    </row>
    <row r="517" s="14" customFormat="1">
      <c r="A517" s="14"/>
      <c r="B517" s="237"/>
      <c r="C517" s="238"/>
      <c r="D517" s="228" t="s">
        <v>150</v>
      </c>
      <c r="E517" s="239" t="s">
        <v>19</v>
      </c>
      <c r="F517" s="240" t="s">
        <v>663</v>
      </c>
      <c r="G517" s="238"/>
      <c r="H517" s="241">
        <v>2.8879999999999999</v>
      </c>
      <c r="I517" s="242"/>
      <c r="J517" s="238"/>
      <c r="K517" s="238"/>
      <c r="L517" s="243"/>
      <c r="M517" s="244"/>
      <c r="N517" s="245"/>
      <c r="O517" s="245"/>
      <c r="P517" s="245"/>
      <c r="Q517" s="245"/>
      <c r="R517" s="245"/>
      <c r="S517" s="245"/>
      <c r="T517" s="246"/>
      <c r="U517" s="14"/>
      <c r="V517" s="14"/>
      <c r="W517" s="14"/>
      <c r="X517" s="14"/>
      <c r="Y517" s="14"/>
      <c r="Z517" s="14"/>
      <c r="AA517" s="14"/>
      <c r="AB517" s="14"/>
      <c r="AC517" s="14"/>
      <c r="AD517" s="14"/>
      <c r="AE517" s="14"/>
      <c r="AT517" s="247" t="s">
        <v>150</v>
      </c>
      <c r="AU517" s="247" t="s">
        <v>81</v>
      </c>
      <c r="AV517" s="14" t="s">
        <v>81</v>
      </c>
      <c r="AW517" s="14" t="s">
        <v>32</v>
      </c>
      <c r="AX517" s="14" t="s">
        <v>79</v>
      </c>
      <c r="AY517" s="247" t="s">
        <v>140</v>
      </c>
    </row>
    <row r="518" s="2" customFormat="1" ht="24.15" customHeight="1">
      <c r="A518" s="41"/>
      <c r="B518" s="42"/>
      <c r="C518" s="208" t="s">
        <v>664</v>
      </c>
      <c r="D518" s="208" t="s">
        <v>142</v>
      </c>
      <c r="E518" s="209" t="s">
        <v>665</v>
      </c>
      <c r="F518" s="210" t="s">
        <v>666</v>
      </c>
      <c r="G518" s="211" t="s">
        <v>272</v>
      </c>
      <c r="H518" s="212">
        <v>2</v>
      </c>
      <c r="I518" s="213"/>
      <c r="J518" s="214">
        <f>ROUND(I518*H518,2)</f>
        <v>0</v>
      </c>
      <c r="K518" s="210" t="s">
        <v>19</v>
      </c>
      <c r="L518" s="47"/>
      <c r="M518" s="215" t="s">
        <v>19</v>
      </c>
      <c r="N518" s="216" t="s">
        <v>42</v>
      </c>
      <c r="O518" s="87"/>
      <c r="P518" s="217">
        <f>O518*H518</f>
        <v>0</v>
      </c>
      <c r="Q518" s="217">
        <v>0</v>
      </c>
      <c r="R518" s="217">
        <f>Q518*H518</f>
        <v>0</v>
      </c>
      <c r="S518" s="217">
        <v>0</v>
      </c>
      <c r="T518" s="218">
        <f>S518*H518</f>
        <v>0</v>
      </c>
      <c r="U518" s="41"/>
      <c r="V518" s="41"/>
      <c r="W518" s="41"/>
      <c r="X518" s="41"/>
      <c r="Y518" s="41"/>
      <c r="Z518" s="41"/>
      <c r="AA518" s="41"/>
      <c r="AB518" s="41"/>
      <c r="AC518" s="41"/>
      <c r="AD518" s="41"/>
      <c r="AE518" s="41"/>
      <c r="AR518" s="219" t="s">
        <v>146</v>
      </c>
      <c r="AT518" s="219" t="s">
        <v>142</v>
      </c>
      <c r="AU518" s="219" t="s">
        <v>81</v>
      </c>
      <c r="AY518" s="20" t="s">
        <v>140</v>
      </c>
      <c r="BE518" s="220">
        <f>IF(N518="základní",J518,0)</f>
        <v>0</v>
      </c>
      <c r="BF518" s="220">
        <f>IF(N518="snížená",J518,0)</f>
        <v>0</v>
      </c>
      <c r="BG518" s="220">
        <f>IF(N518="zákl. přenesená",J518,0)</f>
        <v>0</v>
      </c>
      <c r="BH518" s="220">
        <f>IF(N518="sníž. přenesená",J518,0)</f>
        <v>0</v>
      </c>
      <c r="BI518" s="220">
        <f>IF(N518="nulová",J518,0)</f>
        <v>0</v>
      </c>
      <c r="BJ518" s="20" t="s">
        <v>79</v>
      </c>
      <c r="BK518" s="220">
        <f>ROUND(I518*H518,2)</f>
        <v>0</v>
      </c>
      <c r="BL518" s="20" t="s">
        <v>146</v>
      </c>
      <c r="BM518" s="219" t="s">
        <v>667</v>
      </c>
    </row>
    <row r="519" s="2" customFormat="1" ht="49.05" customHeight="1">
      <c r="A519" s="41"/>
      <c r="B519" s="42"/>
      <c r="C519" s="208" t="s">
        <v>668</v>
      </c>
      <c r="D519" s="208" t="s">
        <v>142</v>
      </c>
      <c r="E519" s="209" t="s">
        <v>669</v>
      </c>
      <c r="F519" s="210" t="s">
        <v>670</v>
      </c>
      <c r="G519" s="211" t="s">
        <v>272</v>
      </c>
      <c r="H519" s="212">
        <v>2</v>
      </c>
      <c r="I519" s="213"/>
      <c r="J519" s="214">
        <f>ROUND(I519*H519,2)</f>
        <v>0</v>
      </c>
      <c r="K519" s="210" t="s">
        <v>145</v>
      </c>
      <c r="L519" s="47"/>
      <c r="M519" s="215" t="s">
        <v>19</v>
      </c>
      <c r="N519" s="216" t="s">
        <v>42</v>
      </c>
      <c r="O519" s="87"/>
      <c r="P519" s="217">
        <f>O519*H519</f>
        <v>0</v>
      </c>
      <c r="Q519" s="217">
        <v>0</v>
      </c>
      <c r="R519" s="217">
        <f>Q519*H519</f>
        <v>0</v>
      </c>
      <c r="S519" s="217">
        <v>0.0089999999999999993</v>
      </c>
      <c r="T519" s="218">
        <f>S519*H519</f>
        <v>0.017999999999999999</v>
      </c>
      <c r="U519" s="41"/>
      <c r="V519" s="41"/>
      <c r="W519" s="41"/>
      <c r="X519" s="41"/>
      <c r="Y519" s="41"/>
      <c r="Z519" s="41"/>
      <c r="AA519" s="41"/>
      <c r="AB519" s="41"/>
      <c r="AC519" s="41"/>
      <c r="AD519" s="41"/>
      <c r="AE519" s="41"/>
      <c r="AR519" s="219" t="s">
        <v>146</v>
      </c>
      <c r="AT519" s="219" t="s">
        <v>142</v>
      </c>
      <c r="AU519" s="219" t="s">
        <v>81</v>
      </c>
      <c r="AY519" s="20" t="s">
        <v>140</v>
      </c>
      <c r="BE519" s="220">
        <f>IF(N519="základní",J519,0)</f>
        <v>0</v>
      </c>
      <c r="BF519" s="220">
        <f>IF(N519="snížená",J519,0)</f>
        <v>0</v>
      </c>
      <c r="BG519" s="220">
        <f>IF(N519="zákl. přenesená",J519,0)</f>
        <v>0</v>
      </c>
      <c r="BH519" s="220">
        <f>IF(N519="sníž. přenesená",J519,0)</f>
        <v>0</v>
      </c>
      <c r="BI519" s="220">
        <f>IF(N519="nulová",J519,0)</f>
        <v>0</v>
      </c>
      <c r="BJ519" s="20" t="s">
        <v>79</v>
      </c>
      <c r="BK519" s="220">
        <f>ROUND(I519*H519,2)</f>
        <v>0</v>
      </c>
      <c r="BL519" s="20" t="s">
        <v>146</v>
      </c>
      <c r="BM519" s="219" t="s">
        <v>671</v>
      </c>
    </row>
    <row r="520" s="2" customFormat="1">
      <c r="A520" s="41"/>
      <c r="B520" s="42"/>
      <c r="C520" s="43"/>
      <c r="D520" s="221" t="s">
        <v>148</v>
      </c>
      <c r="E520" s="43"/>
      <c r="F520" s="222" t="s">
        <v>672</v>
      </c>
      <c r="G520" s="43"/>
      <c r="H520" s="43"/>
      <c r="I520" s="223"/>
      <c r="J520" s="43"/>
      <c r="K520" s="43"/>
      <c r="L520" s="47"/>
      <c r="M520" s="224"/>
      <c r="N520" s="225"/>
      <c r="O520" s="87"/>
      <c r="P520" s="87"/>
      <c r="Q520" s="87"/>
      <c r="R520" s="87"/>
      <c r="S520" s="87"/>
      <c r="T520" s="88"/>
      <c r="U520" s="41"/>
      <c r="V520" s="41"/>
      <c r="W520" s="41"/>
      <c r="X520" s="41"/>
      <c r="Y520" s="41"/>
      <c r="Z520" s="41"/>
      <c r="AA520" s="41"/>
      <c r="AB520" s="41"/>
      <c r="AC520" s="41"/>
      <c r="AD520" s="41"/>
      <c r="AE520" s="41"/>
      <c r="AT520" s="20" t="s">
        <v>148</v>
      </c>
      <c r="AU520" s="20" t="s">
        <v>81</v>
      </c>
    </row>
    <row r="521" s="13" customFormat="1">
      <c r="A521" s="13"/>
      <c r="B521" s="226"/>
      <c r="C521" s="227"/>
      <c r="D521" s="228" t="s">
        <v>150</v>
      </c>
      <c r="E521" s="229" t="s">
        <v>19</v>
      </c>
      <c r="F521" s="230" t="s">
        <v>673</v>
      </c>
      <c r="G521" s="227"/>
      <c r="H521" s="229" t="s">
        <v>19</v>
      </c>
      <c r="I521" s="231"/>
      <c r="J521" s="227"/>
      <c r="K521" s="227"/>
      <c r="L521" s="232"/>
      <c r="M521" s="233"/>
      <c r="N521" s="234"/>
      <c r="O521" s="234"/>
      <c r="P521" s="234"/>
      <c r="Q521" s="234"/>
      <c r="R521" s="234"/>
      <c r="S521" s="234"/>
      <c r="T521" s="235"/>
      <c r="U521" s="13"/>
      <c r="V521" s="13"/>
      <c r="W521" s="13"/>
      <c r="X521" s="13"/>
      <c r="Y521" s="13"/>
      <c r="Z521" s="13"/>
      <c r="AA521" s="13"/>
      <c r="AB521" s="13"/>
      <c r="AC521" s="13"/>
      <c r="AD521" s="13"/>
      <c r="AE521" s="13"/>
      <c r="AT521" s="236" t="s">
        <v>150</v>
      </c>
      <c r="AU521" s="236" t="s">
        <v>81</v>
      </c>
      <c r="AV521" s="13" t="s">
        <v>79</v>
      </c>
      <c r="AW521" s="13" t="s">
        <v>32</v>
      </c>
      <c r="AX521" s="13" t="s">
        <v>71</v>
      </c>
      <c r="AY521" s="236" t="s">
        <v>140</v>
      </c>
    </row>
    <row r="522" s="14" customFormat="1">
      <c r="A522" s="14"/>
      <c r="B522" s="237"/>
      <c r="C522" s="238"/>
      <c r="D522" s="228" t="s">
        <v>150</v>
      </c>
      <c r="E522" s="239" t="s">
        <v>19</v>
      </c>
      <c r="F522" s="240" t="s">
        <v>674</v>
      </c>
      <c r="G522" s="238"/>
      <c r="H522" s="241">
        <v>2</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150</v>
      </c>
      <c r="AU522" s="247" t="s">
        <v>81</v>
      </c>
      <c r="AV522" s="14" t="s">
        <v>81</v>
      </c>
      <c r="AW522" s="14" t="s">
        <v>32</v>
      </c>
      <c r="AX522" s="14" t="s">
        <v>79</v>
      </c>
      <c r="AY522" s="247" t="s">
        <v>140</v>
      </c>
    </row>
    <row r="523" s="12" customFormat="1" ht="22.8" customHeight="1">
      <c r="A523" s="12"/>
      <c r="B523" s="192"/>
      <c r="C523" s="193"/>
      <c r="D523" s="194" t="s">
        <v>70</v>
      </c>
      <c r="E523" s="206" t="s">
        <v>675</v>
      </c>
      <c r="F523" s="206" t="s">
        <v>676</v>
      </c>
      <c r="G523" s="193"/>
      <c r="H523" s="193"/>
      <c r="I523" s="196"/>
      <c r="J523" s="207">
        <f>BK523</f>
        <v>0</v>
      </c>
      <c r="K523" s="193"/>
      <c r="L523" s="198"/>
      <c r="M523" s="199"/>
      <c r="N523" s="200"/>
      <c r="O523" s="200"/>
      <c r="P523" s="201">
        <f>SUM(P524:P536)</f>
        <v>0</v>
      </c>
      <c r="Q523" s="200"/>
      <c r="R523" s="201">
        <f>SUM(R524:R536)</f>
        <v>0</v>
      </c>
      <c r="S523" s="200"/>
      <c r="T523" s="202">
        <f>SUM(T524:T536)</f>
        <v>0</v>
      </c>
      <c r="U523" s="12"/>
      <c r="V523" s="12"/>
      <c r="W523" s="12"/>
      <c r="X523" s="12"/>
      <c r="Y523" s="12"/>
      <c r="Z523" s="12"/>
      <c r="AA523" s="12"/>
      <c r="AB523" s="12"/>
      <c r="AC523" s="12"/>
      <c r="AD523" s="12"/>
      <c r="AE523" s="12"/>
      <c r="AR523" s="203" t="s">
        <v>79</v>
      </c>
      <c r="AT523" s="204" t="s">
        <v>70</v>
      </c>
      <c r="AU523" s="204" t="s">
        <v>79</v>
      </c>
      <c r="AY523" s="203" t="s">
        <v>140</v>
      </c>
      <c r="BK523" s="205">
        <f>SUM(BK524:BK536)</f>
        <v>0</v>
      </c>
    </row>
    <row r="524" s="2" customFormat="1" ht="37.8" customHeight="1">
      <c r="A524" s="41"/>
      <c r="B524" s="42"/>
      <c r="C524" s="208" t="s">
        <v>677</v>
      </c>
      <c r="D524" s="208" t="s">
        <v>142</v>
      </c>
      <c r="E524" s="209" t="s">
        <v>678</v>
      </c>
      <c r="F524" s="210" t="s">
        <v>679</v>
      </c>
      <c r="G524" s="211" t="s">
        <v>197</v>
      </c>
      <c r="H524" s="212">
        <v>6.0490000000000004</v>
      </c>
      <c r="I524" s="213"/>
      <c r="J524" s="214">
        <f>ROUND(I524*H524,2)</f>
        <v>0</v>
      </c>
      <c r="K524" s="210" t="s">
        <v>145</v>
      </c>
      <c r="L524" s="47"/>
      <c r="M524" s="215" t="s">
        <v>19</v>
      </c>
      <c r="N524" s="216" t="s">
        <v>42</v>
      </c>
      <c r="O524" s="87"/>
      <c r="P524" s="217">
        <f>O524*H524</f>
        <v>0</v>
      </c>
      <c r="Q524" s="217">
        <v>0</v>
      </c>
      <c r="R524" s="217">
        <f>Q524*H524</f>
        <v>0</v>
      </c>
      <c r="S524" s="217">
        <v>0</v>
      </c>
      <c r="T524" s="218">
        <f>S524*H524</f>
        <v>0</v>
      </c>
      <c r="U524" s="41"/>
      <c r="V524" s="41"/>
      <c r="W524" s="41"/>
      <c r="X524" s="41"/>
      <c r="Y524" s="41"/>
      <c r="Z524" s="41"/>
      <c r="AA524" s="41"/>
      <c r="AB524" s="41"/>
      <c r="AC524" s="41"/>
      <c r="AD524" s="41"/>
      <c r="AE524" s="41"/>
      <c r="AR524" s="219" t="s">
        <v>146</v>
      </c>
      <c r="AT524" s="219" t="s">
        <v>142</v>
      </c>
      <c r="AU524" s="219" t="s">
        <v>81</v>
      </c>
      <c r="AY524" s="20" t="s">
        <v>140</v>
      </c>
      <c r="BE524" s="220">
        <f>IF(N524="základní",J524,0)</f>
        <v>0</v>
      </c>
      <c r="BF524" s="220">
        <f>IF(N524="snížená",J524,0)</f>
        <v>0</v>
      </c>
      <c r="BG524" s="220">
        <f>IF(N524="zákl. přenesená",J524,0)</f>
        <v>0</v>
      </c>
      <c r="BH524" s="220">
        <f>IF(N524="sníž. přenesená",J524,0)</f>
        <v>0</v>
      </c>
      <c r="BI524" s="220">
        <f>IF(N524="nulová",J524,0)</f>
        <v>0</v>
      </c>
      <c r="BJ524" s="20" t="s">
        <v>79</v>
      </c>
      <c r="BK524" s="220">
        <f>ROUND(I524*H524,2)</f>
        <v>0</v>
      </c>
      <c r="BL524" s="20" t="s">
        <v>146</v>
      </c>
      <c r="BM524" s="219" t="s">
        <v>680</v>
      </c>
    </row>
    <row r="525" s="2" customFormat="1">
      <c r="A525" s="41"/>
      <c r="B525" s="42"/>
      <c r="C525" s="43"/>
      <c r="D525" s="221" t="s">
        <v>148</v>
      </c>
      <c r="E525" s="43"/>
      <c r="F525" s="222" t="s">
        <v>681</v>
      </c>
      <c r="G525" s="43"/>
      <c r="H525" s="43"/>
      <c r="I525" s="223"/>
      <c r="J525" s="43"/>
      <c r="K525" s="43"/>
      <c r="L525" s="47"/>
      <c r="M525" s="224"/>
      <c r="N525" s="225"/>
      <c r="O525" s="87"/>
      <c r="P525" s="87"/>
      <c r="Q525" s="87"/>
      <c r="R525" s="87"/>
      <c r="S525" s="87"/>
      <c r="T525" s="88"/>
      <c r="U525" s="41"/>
      <c r="V525" s="41"/>
      <c r="W525" s="41"/>
      <c r="X525" s="41"/>
      <c r="Y525" s="41"/>
      <c r="Z525" s="41"/>
      <c r="AA525" s="41"/>
      <c r="AB525" s="41"/>
      <c r="AC525" s="41"/>
      <c r="AD525" s="41"/>
      <c r="AE525" s="41"/>
      <c r="AT525" s="20" t="s">
        <v>148</v>
      </c>
      <c r="AU525" s="20" t="s">
        <v>81</v>
      </c>
    </row>
    <row r="526" s="2" customFormat="1" ht="33" customHeight="1">
      <c r="A526" s="41"/>
      <c r="B526" s="42"/>
      <c r="C526" s="208" t="s">
        <v>682</v>
      </c>
      <c r="D526" s="208" t="s">
        <v>142</v>
      </c>
      <c r="E526" s="209" t="s">
        <v>683</v>
      </c>
      <c r="F526" s="210" t="s">
        <v>684</v>
      </c>
      <c r="G526" s="211" t="s">
        <v>197</v>
      </c>
      <c r="H526" s="212">
        <v>6.0490000000000004</v>
      </c>
      <c r="I526" s="213"/>
      <c r="J526" s="214">
        <f>ROUND(I526*H526,2)</f>
        <v>0</v>
      </c>
      <c r="K526" s="210" t="s">
        <v>145</v>
      </c>
      <c r="L526" s="47"/>
      <c r="M526" s="215" t="s">
        <v>19</v>
      </c>
      <c r="N526" s="216" t="s">
        <v>42</v>
      </c>
      <c r="O526" s="87"/>
      <c r="P526" s="217">
        <f>O526*H526</f>
        <v>0</v>
      </c>
      <c r="Q526" s="217">
        <v>0</v>
      </c>
      <c r="R526" s="217">
        <f>Q526*H526</f>
        <v>0</v>
      </c>
      <c r="S526" s="217">
        <v>0</v>
      </c>
      <c r="T526" s="218">
        <f>S526*H526</f>
        <v>0</v>
      </c>
      <c r="U526" s="41"/>
      <c r="V526" s="41"/>
      <c r="W526" s="41"/>
      <c r="X526" s="41"/>
      <c r="Y526" s="41"/>
      <c r="Z526" s="41"/>
      <c r="AA526" s="41"/>
      <c r="AB526" s="41"/>
      <c r="AC526" s="41"/>
      <c r="AD526" s="41"/>
      <c r="AE526" s="41"/>
      <c r="AR526" s="219" t="s">
        <v>146</v>
      </c>
      <c r="AT526" s="219" t="s">
        <v>142</v>
      </c>
      <c r="AU526" s="219" t="s">
        <v>81</v>
      </c>
      <c r="AY526" s="20" t="s">
        <v>140</v>
      </c>
      <c r="BE526" s="220">
        <f>IF(N526="základní",J526,0)</f>
        <v>0</v>
      </c>
      <c r="BF526" s="220">
        <f>IF(N526="snížená",J526,0)</f>
        <v>0</v>
      </c>
      <c r="BG526" s="220">
        <f>IF(N526="zákl. přenesená",J526,0)</f>
        <v>0</v>
      </c>
      <c r="BH526" s="220">
        <f>IF(N526="sníž. přenesená",J526,0)</f>
        <v>0</v>
      </c>
      <c r="BI526" s="220">
        <f>IF(N526="nulová",J526,0)</f>
        <v>0</v>
      </c>
      <c r="BJ526" s="20" t="s">
        <v>79</v>
      </c>
      <c r="BK526" s="220">
        <f>ROUND(I526*H526,2)</f>
        <v>0</v>
      </c>
      <c r="BL526" s="20" t="s">
        <v>146</v>
      </c>
      <c r="BM526" s="219" t="s">
        <v>685</v>
      </c>
    </row>
    <row r="527" s="2" customFormat="1">
      <c r="A527" s="41"/>
      <c r="B527" s="42"/>
      <c r="C527" s="43"/>
      <c r="D527" s="221" t="s">
        <v>148</v>
      </c>
      <c r="E527" s="43"/>
      <c r="F527" s="222" t="s">
        <v>686</v>
      </c>
      <c r="G527" s="43"/>
      <c r="H527" s="43"/>
      <c r="I527" s="223"/>
      <c r="J527" s="43"/>
      <c r="K527" s="43"/>
      <c r="L527" s="47"/>
      <c r="M527" s="224"/>
      <c r="N527" s="225"/>
      <c r="O527" s="87"/>
      <c r="P527" s="87"/>
      <c r="Q527" s="87"/>
      <c r="R527" s="87"/>
      <c r="S527" s="87"/>
      <c r="T527" s="88"/>
      <c r="U527" s="41"/>
      <c r="V527" s="41"/>
      <c r="W527" s="41"/>
      <c r="X527" s="41"/>
      <c r="Y527" s="41"/>
      <c r="Z527" s="41"/>
      <c r="AA527" s="41"/>
      <c r="AB527" s="41"/>
      <c r="AC527" s="41"/>
      <c r="AD527" s="41"/>
      <c r="AE527" s="41"/>
      <c r="AT527" s="20" t="s">
        <v>148</v>
      </c>
      <c r="AU527" s="20" t="s">
        <v>81</v>
      </c>
    </row>
    <row r="528" s="2" customFormat="1" ht="44.25" customHeight="1">
      <c r="A528" s="41"/>
      <c r="B528" s="42"/>
      <c r="C528" s="208" t="s">
        <v>687</v>
      </c>
      <c r="D528" s="208" t="s">
        <v>142</v>
      </c>
      <c r="E528" s="209" t="s">
        <v>688</v>
      </c>
      <c r="F528" s="210" t="s">
        <v>689</v>
      </c>
      <c r="G528" s="211" t="s">
        <v>197</v>
      </c>
      <c r="H528" s="212">
        <v>84.686000000000007</v>
      </c>
      <c r="I528" s="213"/>
      <c r="J528" s="214">
        <f>ROUND(I528*H528,2)</f>
        <v>0</v>
      </c>
      <c r="K528" s="210" t="s">
        <v>145</v>
      </c>
      <c r="L528" s="47"/>
      <c r="M528" s="215" t="s">
        <v>19</v>
      </c>
      <c r="N528" s="216" t="s">
        <v>42</v>
      </c>
      <c r="O528" s="87"/>
      <c r="P528" s="217">
        <f>O528*H528</f>
        <v>0</v>
      </c>
      <c r="Q528" s="217">
        <v>0</v>
      </c>
      <c r="R528" s="217">
        <f>Q528*H528</f>
        <v>0</v>
      </c>
      <c r="S528" s="217">
        <v>0</v>
      </c>
      <c r="T528" s="218">
        <f>S528*H528</f>
        <v>0</v>
      </c>
      <c r="U528" s="41"/>
      <c r="V528" s="41"/>
      <c r="W528" s="41"/>
      <c r="X528" s="41"/>
      <c r="Y528" s="41"/>
      <c r="Z528" s="41"/>
      <c r="AA528" s="41"/>
      <c r="AB528" s="41"/>
      <c r="AC528" s="41"/>
      <c r="AD528" s="41"/>
      <c r="AE528" s="41"/>
      <c r="AR528" s="219" t="s">
        <v>146</v>
      </c>
      <c r="AT528" s="219" t="s">
        <v>142</v>
      </c>
      <c r="AU528" s="219" t="s">
        <v>81</v>
      </c>
      <c r="AY528" s="20" t="s">
        <v>140</v>
      </c>
      <c r="BE528" s="220">
        <f>IF(N528="základní",J528,0)</f>
        <v>0</v>
      </c>
      <c r="BF528" s="220">
        <f>IF(N528="snížená",J528,0)</f>
        <v>0</v>
      </c>
      <c r="BG528" s="220">
        <f>IF(N528="zákl. přenesená",J528,0)</f>
        <v>0</v>
      </c>
      <c r="BH528" s="220">
        <f>IF(N528="sníž. přenesená",J528,0)</f>
        <v>0</v>
      </c>
      <c r="BI528" s="220">
        <f>IF(N528="nulová",J528,0)</f>
        <v>0</v>
      </c>
      <c r="BJ528" s="20" t="s">
        <v>79</v>
      </c>
      <c r="BK528" s="220">
        <f>ROUND(I528*H528,2)</f>
        <v>0</v>
      </c>
      <c r="BL528" s="20" t="s">
        <v>146</v>
      </c>
      <c r="BM528" s="219" t="s">
        <v>690</v>
      </c>
    </row>
    <row r="529" s="2" customFormat="1">
      <c r="A529" s="41"/>
      <c r="B529" s="42"/>
      <c r="C529" s="43"/>
      <c r="D529" s="221" t="s">
        <v>148</v>
      </c>
      <c r="E529" s="43"/>
      <c r="F529" s="222" t="s">
        <v>691</v>
      </c>
      <c r="G529" s="43"/>
      <c r="H529" s="43"/>
      <c r="I529" s="223"/>
      <c r="J529" s="43"/>
      <c r="K529" s="43"/>
      <c r="L529" s="47"/>
      <c r="M529" s="224"/>
      <c r="N529" s="225"/>
      <c r="O529" s="87"/>
      <c r="P529" s="87"/>
      <c r="Q529" s="87"/>
      <c r="R529" s="87"/>
      <c r="S529" s="87"/>
      <c r="T529" s="88"/>
      <c r="U529" s="41"/>
      <c r="V529" s="41"/>
      <c r="W529" s="41"/>
      <c r="X529" s="41"/>
      <c r="Y529" s="41"/>
      <c r="Z529" s="41"/>
      <c r="AA529" s="41"/>
      <c r="AB529" s="41"/>
      <c r="AC529" s="41"/>
      <c r="AD529" s="41"/>
      <c r="AE529" s="41"/>
      <c r="AT529" s="20" t="s">
        <v>148</v>
      </c>
      <c r="AU529" s="20" t="s">
        <v>81</v>
      </c>
    </row>
    <row r="530" s="14" customFormat="1">
      <c r="A530" s="14"/>
      <c r="B530" s="237"/>
      <c r="C530" s="238"/>
      <c r="D530" s="228" t="s">
        <v>150</v>
      </c>
      <c r="E530" s="238"/>
      <c r="F530" s="240" t="s">
        <v>692</v>
      </c>
      <c r="G530" s="238"/>
      <c r="H530" s="241">
        <v>84.686000000000007</v>
      </c>
      <c r="I530" s="242"/>
      <c r="J530" s="238"/>
      <c r="K530" s="238"/>
      <c r="L530" s="243"/>
      <c r="M530" s="244"/>
      <c r="N530" s="245"/>
      <c r="O530" s="245"/>
      <c r="P530" s="245"/>
      <c r="Q530" s="245"/>
      <c r="R530" s="245"/>
      <c r="S530" s="245"/>
      <c r="T530" s="246"/>
      <c r="U530" s="14"/>
      <c r="V530" s="14"/>
      <c r="W530" s="14"/>
      <c r="X530" s="14"/>
      <c r="Y530" s="14"/>
      <c r="Z530" s="14"/>
      <c r="AA530" s="14"/>
      <c r="AB530" s="14"/>
      <c r="AC530" s="14"/>
      <c r="AD530" s="14"/>
      <c r="AE530" s="14"/>
      <c r="AT530" s="247" t="s">
        <v>150</v>
      </c>
      <c r="AU530" s="247" t="s">
        <v>81</v>
      </c>
      <c r="AV530" s="14" t="s">
        <v>81</v>
      </c>
      <c r="AW530" s="14" t="s">
        <v>4</v>
      </c>
      <c r="AX530" s="14" t="s">
        <v>79</v>
      </c>
      <c r="AY530" s="247" t="s">
        <v>140</v>
      </c>
    </row>
    <row r="531" s="2" customFormat="1" ht="55.5" customHeight="1">
      <c r="A531" s="41"/>
      <c r="B531" s="42"/>
      <c r="C531" s="208" t="s">
        <v>693</v>
      </c>
      <c r="D531" s="208" t="s">
        <v>142</v>
      </c>
      <c r="E531" s="209" t="s">
        <v>694</v>
      </c>
      <c r="F531" s="210" t="s">
        <v>695</v>
      </c>
      <c r="G531" s="211" t="s">
        <v>197</v>
      </c>
      <c r="H531" s="212">
        <v>5.9660000000000002</v>
      </c>
      <c r="I531" s="213"/>
      <c r="J531" s="214">
        <f>ROUND(I531*H531,2)</f>
        <v>0</v>
      </c>
      <c r="K531" s="210" t="s">
        <v>145</v>
      </c>
      <c r="L531" s="47"/>
      <c r="M531" s="215" t="s">
        <v>19</v>
      </c>
      <c r="N531" s="216" t="s">
        <v>42</v>
      </c>
      <c r="O531" s="87"/>
      <c r="P531" s="217">
        <f>O531*H531</f>
        <v>0</v>
      </c>
      <c r="Q531" s="217">
        <v>0</v>
      </c>
      <c r="R531" s="217">
        <f>Q531*H531</f>
        <v>0</v>
      </c>
      <c r="S531" s="217">
        <v>0</v>
      </c>
      <c r="T531" s="218">
        <f>S531*H531</f>
        <v>0</v>
      </c>
      <c r="U531" s="41"/>
      <c r="V531" s="41"/>
      <c r="W531" s="41"/>
      <c r="X531" s="41"/>
      <c r="Y531" s="41"/>
      <c r="Z531" s="41"/>
      <c r="AA531" s="41"/>
      <c r="AB531" s="41"/>
      <c r="AC531" s="41"/>
      <c r="AD531" s="41"/>
      <c r="AE531" s="41"/>
      <c r="AR531" s="219" t="s">
        <v>146</v>
      </c>
      <c r="AT531" s="219" t="s">
        <v>142</v>
      </c>
      <c r="AU531" s="219" t="s">
        <v>81</v>
      </c>
      <c r="AY531" s="20" t="s">
        <v>140</v>
      </c>
      <c r="BE531" s="220">
        <f>IF(N531="základní",J531,0)</f>
        <v>0</v>
      </c>
      <c r="BF531" s="220">
        <f>IF(N531="snížená",J531,0)</f>
        <v>0</v>
      </c>
      <c r="BG531" s="220">
        <f>IF(N531="zákl. přenesená",J531,0)</f>
        <v>0</v>
      </c>
      <c r="BH531" s="220">
        <f>IF(N531="sníž. přenesená",J531,0)</f>
        <v>0</v>
      </c>
      <c r="BI531" s="220">
        <f>IF(N531="nulová",J531,0)</f>
        <v>0</v>
      </c>
      <c r="BJ531" s="20" t="s">
        <v>79</v>
      </c>
      <c r="BK531" s="220">
        <f>ROUND(I531*H531,2)</f>
        <v>0</v>
      </c>
      <c r="BL531" s="20" t="s">
        <v>146</v>
      </c>
      <c r="BM531" s="219" t="s">
        <v>696</v>
      </c>
    </row>
    <row r="532" s="2" customFormat="1">
      <c r="A532" s="41"/>
      <c r="B532" s="42"/>
      <c r="C532" s="43"/>
      <c r="D532" s="221" t="s">
        <v>148</v>
      </c>
      <c r="E532" s="43"/>
      <c r="F532" s="222" t="s">
        <v>697</v>
      </c>
      <c r="G532" s="43"/>
      <c r="H532" s="43"/>
      <c r="I532" s="223"/>
      <c r="J532" s="43"/>
      <c r="K532" s="43"/>
      <c r="L532" s="47"/>
      <c r="M532" s="224"/>
      <c r="N532" s="225"/>
      <c r="O532" s="87"/>
      <c r="P532" s="87"/>
      <c r="Q532" s="87"/>
      <c r="R532" s="87"/>
      <c r="S532" s="87"/>
      <c r="T532" s="88"/>
      <c r="U532" s="41"/>
      <c r="V532" s="41"/>
      <c r="W532" s="41"/>
      <c r="X532" s="41"/>
      <c r="Y532" s="41"/>
      <c r="Z532" s="41"/>
      <c r="AA532" s="41"/>
      <c r="AB532" s="41"/>
      <c r="AC532" s="41"/>
      <c r="AD532" s="41"/>
      <c r="AE532" s="41"/>
      <c r="AT532" s="20" t="s">
        <v>148</v>
      </c>
      <c r="AU532" s="20" t="s">
        <v>81</v>
      </c>
    </row>
    <row r="533" s="2" customFormat="1">
      <c r="A533" s="41"/>
      <c r="B533" s="42"/>
      <c r="C533" s="43"/>
      <c r="D533" s="228" t="s">
        <v>159</v>
      </c>
      <c r="E533" s="43"/>
      <c r="F533" s="259" t="s">
        <v>698</v>
      </c>
      <c r="G533" s="43"/>
      <c r="H533" s="43"/>
      <c r="I533" s="223"/>
      <c r="J533" s="43"/>
      <c r="K533" s="43"/>
      <c r="L533" s="47"/>
      <c r="M533" s="224"/>
      <c r="N533" s="225"/>
      <c r="O533" s="87"/>
      <c r="P533" s="87"/>
      <c r="Q533" s="87"/>
      <c r="R533" s="87"/>
      <c r="S533" s="87"/>
      <c r="T533" s="88"/>
      <c r="U533" s="41"/>
      <c r="V533" s="41"/>
      <c r="W533" s="41"/>
      <c r="X533" s="41"/>
      <c r="Y533" s="41"/>
      <c r="Z533" s="41"/>
      <c r="AA533" s="41"/>
      <c r="AB533" s="41"/>
      <c r="AC533" s="41"/>
      <c r="AD533" s="41"/>
      <c r="AE533" s="41"/>
      <c r="AT533" s="20" t="s">
        <v>159</v>
      </c>
      <c r="AU533" s="20" t="s">
        <v>81</v>
      </c>
    </row>
    <row r="534" s="2" customFormat="1" ht="49.05" customHeight="1">
      <c r="A534" s="41"/>
      <c r="B534" s="42"/>
      <c r="C534" s="208" t="s">
        <v>699</v>
      </c>
      <c r="D534" s="208" t="s">
        <v>142</v>
      </c>
      <c r="E534" s="209" t="s">
        <v>700</v>
      </c>
      <c r="F534" s="210" t="s">
        <v>701</v>
      </c>
      <c r="G534" s="211" t="s">
        <v>197</v>
      </c>
      <c r="H534" s="212">
        <v>0.083000000000000004</v>
      </c>
      <c r="I534" s="213"/>
      <c r="J534" s="214">
        <f>ROUND(I534*H534,2)</f>
        <v>0</v>
      </c>
      <c r="K534" s="210" t="s">
        <v>145</v>
      </c>
      <c r="L534" s="47"/>
      <c r="M534" s="215" t="s">
        <v>19</v>
      </c>
      <c r="N534" s="216" t="s">
        <v>42</v>
      </c>
      <c r="O534" s="87"/>
      <c r="P534" s="217">
        <f>O534*H534</f>
        <v>0</v>
      </c>
      <c r="Q534" s="217">
        <v>0</v>
      </c>
      <c r="R534" s="217">
        <f>Q534*H534</f>
        <v>0</v>
      </c>
      <c r="S534" s="217">
        <v>0</v>
      </c>
      <c r="T534" s="218">
        <f>S534*H534</f>
        <v>0</v>
      </c>
      <c r="U534" s="41"/>
      <c r="V534" s="41"/>
      <c r="W534" s="41"/>
      <c r="X534" s="41"/>
      <c r="Y534" s="41"/>
      <c r="Z534" s="41"/>
      <c r="AA534" s="41"/>
      <c r="AB534" s="41"/>
      <c r="AC534" s="41"/>
      <c r="AD534" s="41"/>
      <c r="AE534" s="41"/>
      <c r="AR534" s="219" t="s">
        <v>146</v>
      </c>
      <c r="AT534" s="219" t="s">
        <v>142</v>
      </c>
      <c r="AU534" s="219" t="s">
        <v>81</v>
      </c>
      <c r="AY534" s="20" t="s">
        <v>140</v>
      </c>
      <c r="BE534" s="220">
        <f>IF(N534="základní",J534,0)</f>
        <v>0</v>
      </c>
      <c r="BF534" s="220">
        <f>IF(N534="snížená",J534,0)</f>
        <v>0</v>
      </c>
      <c r="BG534" s="220">
        <f>IF(N534="zákl. přenesená",J534,0)</f>
        <v>0</v>
      </c>
      <c r="BH534" s="220">
        <f>IF(N534="sníž. přenesená",J534,0)</f>
        <v>0</v>
      </c>
      <c r="BI534" s="220">
        <f>IF(N534="nulová",J534,0)</f>
        <v>0</v>
      </c>
      <c r="BJ534" s="20" t="s">
        <v>79</v>
      </c>
      <c r="BK534" s="220">
        <f>ROUND(I534*H534,2)</f>
        <v>0</v>
      </c>
      <c r="BL534" s="20" t="s">
        <v>146</v>
      </c>
      <c r="BM534" s="219" t="s">
        <v>702</v>
      </c>
    </row>
    <row r="535" s="2" customFormat="1">
      <c r="A535" s="41"/>
      <c r="B535" s="42"/>
      <c r="C535" s="43"/>
      <c r="D535" s="221" t="s">
        <v>148</v>
      </c>
      <c r="E535" s="43"/>
      <c r="F535" s="222" t="s">
        <v>703</v>
      </c>
      <c r="G535" s="43"/>
      <c r="H535" s="43"/>
      <c r="I535" s="223"/>
      <c r="J535" s="43"/>
      <c r="K535" s="43"/>
      <c r="L535" s="47"/>
      <c r="M535" s="224"/>
      <c r="N535" s="225"/>
      <c r="O535" s="87"/>
      <c r="P535" s="87"/>
      <c r="Q535" s="87"/>
      <c r="R535" s="87"/>
      <c r="S535" s="87"/>
      <c r="T535" s="88"/>
      <c r="U535" s="41"/>
      <c r="V535" s="41"/>
      <c r="W535" s="41"/>
      <c r="X535" s="41"/>
      <c r="Y535" s="41"/>
      <c r="Z535" s="41"/>
      <c r="AA535" s="41"/>
      <c r="AB535" s="41"/>
      <c r="AC535" s="41"/>
      <c r="AD535" s="41"/>
      <c r="AE535" s="41"/>
      <c r="AT535" s="20" t="s">
        <v>148</v>
      </c>
      <c r="AU535" s="20" t="s">
        <v>81</v>
      </c>
    </row>
    <row r="536" s="2" customFormat="1">
      <c r="A536" s="41"/>
      <c r="B536" s="42"/>
      <c r="C536" s="43"/>
      <c r="D536" s="228" t="s">
        <v>159</v>
      </c>
      <c r="E536" s="43"/>
      <c r="F536" s="259" t="s">
        <v>704</v>
      </c>
      <c r="G536" s="43"/>
      <c r="H536" s="43"/>
      <c r="I536" s="223"/>
      <c r="J536" s="43"/>
      <c r="K536" s="43"/>
      <c r="L536" s="47"/>
      <c r="M536" s="224"/>
      <c r="N536" s="225"/>
      <c r="O536" s="87"/>
      <c r="P536" s="87"/>
      <c r="Q536" s="87"/>
      <c r="R536" s="87"/>
      <c r="S536" s="87"/>
      <c r="T536" s="88"/>
      <c r="U536" s="41"/>
      <c r="V536" s="41"/>
      <c r="W536" s="41"/>
      <c r="X536" s="41"/>
      <c r="Y536" s="41"/>
      <c r="Z536" s="41"/>
      <c r="AA536" s="41"/>
      <c r="AB536" s="41"/>
      <c r="AC536" s="41"/>
      <c r="AD536" s="41"/>
      <c r="AE536" s="41"/>
      <c r="AT536" s="20" t="s">
        <v>159</v>
      </c>
      <c r="AU536" s="20" t="s">
        <v>81</v>
      </c>
    </row>
    <row r="537" s="12" customFormat="1" ht="22.8" customHeight="1">
      <c r="A537" s="12"/>
      <c r="B537" s="192"/>
      <c r="C537" s="193"/>
      <c r="D537" s="194" t="s">
        <v>70</v>
      </c>
      <c r="E537" s="206" t="s">
        <v>705</v>
      </c>
      <c r="F537" s="206" t="s">
        <v>706</v>
      </c>
      <c r="G537" s="193"/>
      <c r="H537" s="193"/>
      <c r="I537" s="196"/>
      <c r="J537" s="207">
        <f>BK537</f>
        <v>0</v>
      </c>
      <c r="K537" s="193"/>
      <c r="L537" s="198"/>
      <c r="M537" s="199"/>
      <c r="N537" s="200"/>
      <c r="O537" s="200"/>
      <c r="P537" s="201">
        <f>SUM(P538:P539)</f>
        <v>0</v>
      </c>
      <c r="Q537" s="200"/>
      <c r="R537" s="201">
        <f>SUM(R538:R539)</f>
        <v>0</v>
      </c>
      <c r="S537" s="200"/>
      <c r="T537" s="202">
        <f>SUM(T538:T539)</f>
        <v>0</v>
      </c>
      <c r="U537" s="12"/>
      <c r="V537" s="12"/>
      <c r="W537" s="12"/>
      <c r="X537" s="12"/>
      <c r="Y537" s="12"/>
      <c r="Z537" s="12"/>
      <c r="AA537" s="12"/>
      <c r="AB537" s="12"/>
      <c r="AC537" s="12"/>
      <c r="AD537" s="12"/>
      <c r="AE537" s="12"/>
      <c r="AR537" s="203" t="s">
        <v>79</v>
      </c>
      <c r="AT537" s="204" t="s">
        <v>70</v>
      </c>
      <c r="AU537" s="204" t="s">
        <v>79</v>
      </c>
      <c r="AY537" s="203" t="s">
        <v>140</v>
      </c>
      <c r="BK537" s="205">
        <f>SUM(BK538:BK539)</f>
        <v>0</v>
      </c>
    </row>
    <row r="538" s="2" customFormat="1" ht="55.5" customHeight="1">
      <c r="A538" s="41"/>
      <c r="B538" s="42"/>
      <c r="C538" s="208" t="s">
        <v>707</v>
      </c>
      <c r="D538" s="208" t="s">
        <v>142</v>
      </c>
      <c r="E538" s="209" t="s">
        <v>708</v>
      </c>
      <c r="F538" s="210" t="s">
        <v>709</v>
      </c>
      <c r="G538" s="211" t="s">
        <v>197</v>
      </c>
      <c r="H538" s="212">
        <v>27.236000000000001</v>
      </c>
      <c r="I538" s="213"/>
      <c r="J538" s="214">
        <f>ROUND(I538*H538,2)</f>
        <v>0</v>
      </c>
      <c r="K538" s="210" t="s">
        <v>145</v>
      </c>
      <c r="L538" s="47"/>
      <c r="M538" s="215" t="s">
        <v>19</v>
      </c>
      <c r="N538" s="216" t="s">
        <v>42</v>
      </c>
      <c r="O538" s="87"/>
      <c r="P538" s="217">
        <f>O538*H538</f>
        <v>0</v>
      </c>
      <c r="Q538" s="217">
        <v>0</v>
      </c>
      <c r="R538" s="217">
        <f>Q538*H538</f>
        <v>0</v>
      </c>
      <c r="S538" s="217">
        <v>0</v>
      </c>
      <c r="T538" s="218">
        <f>S538*H538</f>
        <v>0</v>
      </c>
      <c r="U538" s="41"/>
      <c r="V538" s="41"/>
      <c r="W538" s="41"/>
      <c r="X538" s="41"/>
      <c r="Y538" s="41"/>
      <c r="Z538" s="41"/>
      <c r="AA538" s="41"/>
      <c r="AB538" s="41"/>
      <c r="AC538" s="41"/>
      <c r="AD538" s="41"/>
      <c r="AE538" s="41"/>
      <c r="AR538" s="219" t="s">
        <v>146</v>
      </c>
      <c r="AT538" s="219" t="s">
        <v>142</v>
      </c>
      <c r="AU538" s="219" t="s">
        <v>81</v>
      </c>
      <c r="AY538" s="20" t="s">
        <v>140</v>
      </c>
      <c r="BE538" s="220">
        <f>IF(N538="základní",J538,0)</f>
        <v>0</v>
      </c>
      <c r="BF538" s="220">
        <f>IF(N538="snížená",J538,0)</f>
        <v>0</v>
      </c>
      <c r="BG538" s="220">
        <f>IF(N538="zákl. přenesená",J538,0)</f>
        <v>0</v>
      </c>
      <c r="BH538" s="220">
        <f>IF(N538="sníž. přenesená",J538,0)</f>
        <v>0</v>
      </c>
      <c r="BI538" s="220">
        <f>IF(N538="nulová",J538,0)</f>
        <v>0</v>
      </c>
      <c r="BJ538" s="20" t="s">
        <v>79</v>
      </c>
      <c r="BK538" s="220">
        <f>ROUND(I538*H538,2)</f>
        <v>0</v>
      </c>
      <c r="BL538" s="20" t="s">
        <v>146</v>
      </c>
      <c r="BM538" s="219" t="s">
        <v>710</v>
      </c>
    </row>
    <row r="539" s="2" customFormat="1">
      <c r="A539" s="41"/>
      <c r="B539" s="42"/>
      <c r="C539" s="43"/>
      <c r="D539" s="221" t="s">
        <v>148</v>
      </c>
      <c r="E539" s="43"/>
      <c r="F539" s="222" t="s">
        <v>711</v>
      </c>
      <c r="G539" s="43"/>
      <c r="H539" s="43"/>
      <c r="I539" s="223"/>
      <c r="J539" s="43"/>
      <c r="K539" s="43"/>
      <c r="L539" s="47"/>
      <c r="M539" s="224"/>
      <c r="N539" s="225"/>
      <c r="O539" s="87"/>
      <c r="P539" s="87"/>
      <c r="Q539" s="87"/>
      <c r="R539" s="87"/>
      <c r="S539" s="87"/>
      <c r="T539" s="88"/>
      <c r="U539" s="41"/>
      <c r="V539" s="41"/>
      <c r="W539" s="41"/>
      <c r="X539" s="41"/>
      <c r="Y539" s="41"/>
      <c r="Z539" s="41"/>
      <c r="AA539" s="41"/>
      <c r="AB539" s="41"/>
      <c r="AC539" s="41"/>
      <c r="AD539" s="41"/>
      <c r="AE539" s="41"/>
      <c r="AT539" s="20" t="s">
        <v>148</v>
      </c>
      <c r="AU539" s="20" t="s">
        <v>81</v>
      </c>
    </row>
    <row r="540" s="12" customFormat="1" ht="25.92" customHeight="1">
      <c r="A540" s="12"/>
      <c r="B540" s="192"/>
      <c r="C540" s="193"/>
      <c r="D540" s="194" t="s">
        <v>70</v>
      </c>
      <c r="E540" s="195" t="s">
        <v>712</v>
      </c>
      <c r="F540" s="195" t="s">
        <v>713</v>
      </c>
      <c r="G540" s="193"/>
      <c r="H540" s="193"/>
      <c r="I540" s="196"/>
      <c r="J540" s="197">
        <f>BK540</f>
        <v>0</v>
      </c>
      <c r="K540" s="193"/>
      <c r="L540" s="198"/>
      <c r="M540" s="199"/>
      <c r="N540" s="200"/>
      <c r="O540" s="200"/>
      <c r="P540" s="201">
        <f>P541+P547+P585+P590+P606+P616+P655</f>
        <v>0</v>
      </c>
      <c r="Q540" s="200"/>
      <c r="R540" s="201">
        <f>R541+R547+R585+R590+R606+R616+R655</f>
        <v>0.56734675000000001</v>
      </c>
      <c r="S540" s="200"/>
      <c r="T540" s="202">
        <f>T541+T547+T585+T590+T606+T616+T655</f>
        <v>0.083069000000000004</v>
      </c>
      <c r="U540" s="12"/>
      <c r="V540" s="12"/>
      <c r="W540" s="12"/>
      <c r="X540" s="12"/>
      <c r="Y540" s="12"/>
      <c r="Z540" s="12"/>
      <c r="AA540" s="12"/>
      <c r="AB540" s="12"/>
      <c r="AC540" s="12"/>
      <c r="AD540" s="12"/>
      <c r="AE540" s="12"/>
      <c r="AR540" s="203" t="s">
        <v>81</v>
      </c>
      <c r="AT540" s="204" t="s">
        <v>70</v>
      </c>
      <c r="AU540" s="204" t="s">
        <v>71</v>
      </c>
      <c r="AY540" s="203" t="s">
        <v>140</v>
      </c>
      <c r="BK540" s="205">
        <f>BK541+BK547+BK585+BK590+BK606+BK616+BK655</f>
        <v>0</v>
      </c>
    </row>
    <row r="541" s="12" customFormat="1" ht="22.8" customHeight="1">
      <c r="A541" s="12"/>
      <c r="B541" s="192"/>
      <c r="C541" s="193"/>
      <c r="D541" s="194" t="s">
        <v>70</v>
      </c>
      <c r="E541" s="206" t="s">
        <v>714</v>
      </c>
      <c r="F541" s="206" t="s">
        <v>715</v>
      </c>
      <c r="G541" s="193"/>
      <c r="H541" s="193"/>
      <c r="I541" s="196"/>
      <c r="J541" s="207">
        <f>BK541</f>
        <v>0</v>
      </c>
      <c r="K541" s="193"/>
      <c r="L541" s="198"/>
      <c r="M541" s="199"/>
      <c r="N541" s="200"/>
      <c r="O541" s="200"/>
      <c r="P541" s="201">
        <f>SUM(P542:P546)</f>
        <v>0</v>
      </c>
      <c r="Q541" s="200"/>
      <c r="R541" s="201">
        <f>SUM(R542:R546)</f>
        <v>0</v>
      </c>
      <c r="S541" s="200"/>
      <c r="T541" s="202">
        <f>SUM(T542:T546)</f>
        <v>0</v>
      </c>
      <c r="U541" s="12"/>
      <c r="V541" s="12"/>
      <c r="W541" s="12"/>
      <c r="X541" s="12"/>
      <c r="Y541" s="12"/>
      <c r="Z541" s="12"/>
      <c r="AA541" s="12"/>
      <c r="AB541" s="12"/>
      <c r="AC541" s="12"/>
      <c r="AD541" s="12"/>
      <c r="AE541" s="12"/>
      <c r="AR541" s="203" t="s">
        <v>81</v>
      </c>
      <c r="AT541" s="204" t="s">
        <v>70</v>
      </c>
      <c r="AU541" s="204" t="s">
        <v>79</v>
      </c>
      <c r="AY541" s="203" t="s">
        <v>140</v>
      </c>
      <c r="BK541" s="205">
        <f>SUM(BK542:BK546)</f>
        <v>0</v>
      </c>
    </row>
    <row r="542" s="2" customFormat="1" ht="16.5" customHeight="1">
      <c r="A542" s="41"/>
      <c r="B542" s="42"/>
      <c r="C542" s="208" t="s">
        <v>716</v>
      </c>
      <c r="D542" s="208" t="s">
        <v>142</v>
      </c>
      <c r="E542" s="209" t="s">
        <v>717</v>
      </c>
      <c r="F542" s="210" t="s">
        <v>718</v>
      </c>
      <c r="G542" s="211" t="s">
        <v>528</v>
      </c>
      <c r="H542" s="212">
        <v>1</v>
      </c>
      <c r="I542" s="213"/>
      <c r="J542" s="214">
        <f>ROUND(I542*H542,2)</f>
        <v>0</v>
      </c>
      <c r="K542" s="210" t="s">
        <v>19</v>
      </c>
      <c r="L542" s="47"/>
      <c r="M542" s="215" t="s">
        <v>19</v>
      </c>
      <c r="N542" s="216" t="s">
        <v>42</v>
      </c>
      <c r="O542" s="87"/>
      <c r="P542" s="217">
        <f>O542*H542</f>
        <v>0</v>
      </c>
      <c r="Q542" s="217">
        <v>0</v>
      </c>
      <c r="R542" s="217">
        <f>Q542*H542</f>
        <v>0</v>
      </c>
      <c r="S542" s="217">
        <v>0</v>
      </c>
      <c r="T542" s="218">
        <f>S542*H542</f>
        <v>0</v>
      </c>
      <c r="U542" s="41"/>
      <c r="V542" s="41"/>
      <c r="W542" s="41"/>
      <c r="X542" s="41"/>
      <c r="Y542" s="41"/>
      <c r="Z542" s="41"/>
      <c r="AA542" s="41"/>
      <c r="AB542" s="41"/>
      <c r="AC542" s="41"/>
      <c r="AD542" s="41"/>
      <c r="AE542" s="41"/>
      <c r="AR542" s="219" t="s">
        <v>235</v>
      </c>
      <c r="AT542" s="219" t="s">
        <v>142</v>
      </c>
      <c r="AU542" s="219" t="s">
        <v>81</v>
      </c>
      <c r="AY542" s="20" t="s">
        <v>140</v>
      </c>
      <c r="BE542" s="220">
        <f>IF(N542="základní",J542,0)</f>
        <v>0</v>
      </c>
      <c r="BF542" s="220">
        <f>IF(N542="snížená",J542,0)</f>
        <v>0</v>
      </c>
      <c r="BG542" s="220">
        <f>IF(N542="zákl. přenesená",J542,0)</f>
        <v>0</v>
      </c>
      <c r="BH542" s="220">
        <f>IF(N542="sníž. přenesená",J542,0)</f>
        <v>0</v>
      </c>
      <c r="BI542" s="220">
        <f>IF(N542="nulová",J542,0)</f>
        <v>0</v>
      </c>
      <c r="BJ542" s="20" t="s">
        <v>79</v>
      </c>
      <c r="BK542" s="220">
        <f>ROUND(I542*H542,2)</f>
        <v>0</v>
      </c>
      <c r="BL542" s="20" t="s">
        <v>235</v>
      </c>
      <c r="BM542" s="219" t="s">
        <v>719</v>
      </c>
    </row>
    <row r="543" s="13" customFormat="1">
      <c r="A543" s="13"/>
      <c r="B543" s="226"/>
      <c r="C543" s="227"/>
      <c r="D543" s="228" t="s">
        <v>150</v>
      </c>
      <c r="E543" s="229" t="s">
        <v>19</v>
      </c>
      <c r="F543" s="230" t="s">
        <v>720</v>
      </c>
      <c r="G543" s="227"/>
      <c r="H543" s="229" t="s">
        <v>19</v>
      </c>
      <c r="I543" s="231"/>
      <c r="J543" s="227"/>
      <c r="K543" s="227"/>
      <c r="L543" s="232"/>
      <c r="M543" s="233"/>
      <c r="N543" s="234"/>
      <c r="O543" s="234"/>
      <c r="P543" s="234"/>
      <c r="Q543" s="234"/>
      <c r="R543" s="234"/>
      <c r="S543" s="234"/>
      <c r="T543" s="235"/>
      <c r="U543" s="13"/>
      <c r="V543" s="13"/>
      <c r="W543" s="13"/>
      <c r="X543" s="13"/>
      <c r="Y543" s="13"/>
      <c r="Z543" s="13"/>
      <c r="AA543" s="13"/>
      <c r="AB543" s="13"/>
      <c r="AC543" s="13"/>
      <c r="AD543" s="13"/>
      <c r="AE543" s="13"/>
      <c r="AT543" s="236" t="s">
        <v>150</v>
      </c>
      <c r="AU543" s="236" t="s">
        <v>81</v>
      </c>
      <c r="AV543" s="13" t="s">
        <v>79</v>
      </c>
      <c r="AW543" s="13" t="s">
        <v>32</v>
      </c>
      <c r="AX543" s="13" t="s">
        <v>71</v>
      </c>
      <c r="AY543" s="236" t="s">
        <v>140</v>
      </c>
    </row>
    <row r="544" s="13" customFormat="1">
      <c r="A544" s="13"/>
      <c r="B544" s="226"/>
      <c r="C544" s="227"/>
      <c r="D544" s="228" t="s">
        <v>150</v>
      </c>
      <c r="E544" s="229" t="s">
        <v>19</v>
      </c>
      <c r="F544" s="230" t="s">
        <v>721</v>
      </c>
      <c r="G544" s="227"/>
      <c r="H544" s="229" t="s">
        <v>19</v>
      </c>
      <c r="I544" s="231"/>
      <c r="J544" s="227"/>
      <c r="K544" s="227"/>
      <c r="L544" s="232"/>
      <c r="M544" s="233"/>
      <c r="N544" s="234"/>
      <c r="O544" s="234"/>
      <c r="P544" s="234"/>
      <c r="Q544" s="234"/>
      <c r="R544" s="234"/>
      <c r="S544" s="234"/>
      <c r="T544" s="235"/>
      <c r="U544" s="13"/>
      <c r="V544" s="13"/>
      <c r="W544" s="13"/>
      <c r="X544" s="13"/>
      <c r="Y544" s="13"/>
      <c r="Z544" s="13"/>
      <c r="AA544" s="13"/>
      <c r="AB544" s="13"/>
      <c r="AC544" s="13"/>
      <c r="AD544" s="13"/>
      <c r="AE544" s="13"/>
      <c r="AT544" s="236" t="s">
        <v>150</v>
      </c>
      <c r="AU544" s="236" t="s">
        <v>81</v>
      </c>
      <c r="AV544" s="13" t="s">
        <v>79</v>
      </c>
      <c r="AW544" s="13" t="s">
        <v>32</v>
      </c>
      <c r="AX544" s="13" t="s">
        <v>71</v>
      </c>
      <c r="AY544" s="236" t="s">
        <v>140</v>
      </c>
    </row>
    <row r="545" s="13" customFormat="1">
      <c r="A545" s="13"/>
      <c r="B545" s="226"/>
      <c r="C545" s="227"/>
      <c r="D545" s="228" t="s">
        <v>150</v>
      </c>
      <c r="E545" s="229" t="s">
        <v>19</v>
      </c>
      <c r="F545" s="230" t="s">
        <v>722</v>
      </c>
      <c r="G545" s="227"/>
      <c r="H545" s="229" t="s">
        <v>19</v>
      </c>
      <c r="I545" s="231"/>
      <c r="J545" s="227"/>
      <c r="K545" s="227"/>
      <c r="L545" s="232"/>
      <c r="M545" s="233"/>
      <c r="N545" s="234"/>
      <c r="O545" s="234"/>
      <c r="P545" s="234"/>
      <c r="Q545" s="234"/>
      <c r="R545" s="234"/>
      <c r="S545" s="234"/>
      <c r="T545" s="235"/>
      <c r="U545" s="13"/>
      <c r="V545" s="13"/>
      <c r="W545" s="13"/>
      <c r="X545" s="13"/>
      <c r="Y545" s="13"/>
      <c r="Z545" s="13"/>
      <c r="AA545" s="13"/>
      <c r="AB545" s="13"/>
      <c r="AC545" s="13"/>
      <c r="AD545" s="13"/>
      <c r="AE545" s="13"/>
      <c r="AT545" s="236" t="s">
        <v>150</v>
      </c>
      <c r="AU545" s="236" t="s">
        <v>81</v>
      </c>
      <c r="AV545" s="13" t="s">
        <v>79</v>
      </c>
      <c r="AW545" s="13" t="s">
        <v>32</v>
      </c>
      <c r="AX545" s="13" t="s">
        <v>71</v>
      </c>
      <c r="AY545" s="236" t="s">
        <v>140</v>
      </c>
    </row>
    <row r="546" s="14" customFormat="1">
      <c r="A546" s="14"/>
      <c r="B546" s="237"/>
      <c r="C546" s="238"/>
      <c r="D546" s="228" t="s">
        <v>150</v>
      </c>
      <c r="E546" s="239" t="s">
        <v>19</v>
      </c>
      <c r="F546" s="240" t="s">
        <v>79</v>
      </c>
      <c r="G546" s="238"/>
      <c r="H546" s="241">
        <v>1</v>
      </c>
      <c r="I546" s="242"/>
      <c r="J546" s="238"/>
      <c r="K546" s="238"/>
      <c r="L546" s="243"/>
      <c r="M546" s="244"/>
      <c r="N546" s="245"/>
      <c r="O546" s="245"/>
      <c r="P546" s="245"/>
      <c r="Q546" s="245"/>
      <c r="R546" s="245"/>
      <c r="S546" s="245"/>
      <c r="T546" s="246"/>
      <c r="U546" s="14"/>
      <c r="V546" s="14"/>
      <c r="W546" s="14"/>
      <c r="X546" s="14"/>
      <c r="Y546" s="14"/>
      <c r="Z546" s="14"/>
      <c r="AA546" s="14"/>
      <c r="AB546" s="14"/>
      <c r="AC546" s="14"/>
      <c r="AD546" s="14"/>
      <c r="AE546" s="14"/>
      <c r="AT546" s="247" t="s">
        <v>150</v>
      </c>
      <c r="AU546" s="247" t="s">
        <v>81</v>
      </c>
      <c r="AV546" s="14" t="s">
        <v>81</v>
      </c>
      <c r="AW546" s="14" t="s">
        <v>32</v>
      </c>
      <c r="AX546" s="14" t="s">
        <v>79</v>
      </c>
      <c r="AY546" s="247" t="s">
        <v>140</v>
      </c>
    </row>
    <row r="547" s="12" customFormat="1" ht="22.8" customHeight="1">
      <c r="A547" s="12"/>
      <c r="B547" s="192"/>
      <c r="C547" s="193"/>
      <c r="D547" s="194" t="s">
        <v>70</v>
      </c>
      <c r="E547" s="206" t="s">
        <v>723</v>
      </c>
      <c r="F547" s="206" t="s">
        <v>724</v>
      </c>
      <c r="G547" s="193"/>
      <c r="H547" s="193"/>
      <c r="I547" s="196"/>
      <c r="J547" s="207">
        <f>BK547</f>
        <v>0</v>
      </c>
      <c r="K547" s="193"/>
      <c r="L547" s="198"/>
      <c r="M547" s="199"/>
      <c r="N547" s="200"/>
      <c r="O547" s="200"/>
      <c r="P547" s="201">
        <f>SUM(P548:P584)</f>
        <v>0</v>
      </c>
      <c r="Q547" s="200"/>
      <c r="R547" s="201">
        <f>SUM(R548:R584)</f>
        <v>0.49488040000000005</v>
      </c>
      <c r="S547" s="200"/>
      <c r="T547" s="202">
        <f>SUM(T548:T584)</f>
        <v>0.054189000000000008</v>
      </c>
      <c r="U547" s="12"/>
      <c r="V547" s="12"/>
      <c r="W547" s="12"/>
      <c r="X547" s="12"/>
      <c r="Y547" s="12"/>
      <c r="Z547" s="12"/>
      <c r="AA547" s="12"/>
      <c r="AB547" s="12"/>
      <c r="AC547" s="12"/>
      <c r="AD547" s="12"/>
      <c r="AE547" s="12"/>
      <c r="AR547" s="203" t="s">
        <v>81</v>
      </c>
      <c r="AT547" s="204" t="s">
        <v>70</v>
      </c>
      <c r="AU547" s="204" t="s">
        <v>79</v>
      </c>
      <c r="AY547" s="203" t="s">
        <v>140</v>
      </c>
      <c r="BK547" s="205">
        <f>SUM(BK548:BK584)</f>
        <v>0</v>
      </c>
    </row>
    <row r="548" s="2" customFormat="1" ht="24.15" customHeight="1">
      <c r="A548" s="41"/>
      <c r="B548" s="42"/>
      <c r="C548" s="208" t="s">
        <v>725</v>
      </c>
      <c r="D548" s="208" t="s">
        <v>142</v>
      </c>
      <c r="E548" s="209" t="s">
        <v>726</v>
      </c>
      <c r="F548" s="210" t="s">
        <v>727</v>
      </c>
      <c r="G548" s="211" t="s">
        <v>231</v>
      </c>
      <c r="H548" s="212">
        <v>24.300000000000001</v>
      </c>
      <c r="I548" s="213"/>
      <c r="J548" s="214">
        <f>ROUND(I548*H548,2)</f>
        <v>0</v>
      </c>
      <c r="K548" s="210" t="s">
        <v>145</v>
      </c>
      <c r="L548" s="47"/>
      <c r="M548" s="215" t="s">
        <v>19</v>
      </c>
      <c r="N548" s="216" t="s">
        <v>42</v>
      </c>
      <c r="O548" s="87"/>
      <c r="P548" s="217">
        <f>O548*H548</f>
        <v>0</v>
      </c>
      <c r="Q548" s="217">
        <v>0</v>
      </c>
      <c r="R548" s="217">
        <f>Q548*H548</f>
        <v>0</v>
      </c>
      <c r="S548" s="217">
        <v>0.0022300000000000002</v>
      </c>
      <c r="T548" s="218">
        <f>S548*H548</f>
        <v>0.054189000000000008</v>
      </c>
      <c r="U548" s="41"/>
      <c r="V548" s="41"/>
      <c r="W548" s="41"/>
      <c r="X548" s="41"/>
      <c r="Y548" s="41"/>
      <c r="Z548" s="41"/>
      <c r="AA548" s="41"/>
      <c r="AB548" s="41"/>
      <c r="AC548" s="41"/>
      <c r="AD548" s="41"/>
      <c r="AE548" s="41"/>
      <c r="AR548" s="219" t="s">
        <v>235</v>
      </c>
      <c r="AT548" s="219" t="s">
        <v>142</v>
      </c>
      <c r="AU548" s="219" t="s">
        <v>81</v>
      </c>
      <c r="AY548" s="20" t="s">
        <v>140</v>
      </c>
      <c r="BE548" s="220">
        <f>IF(N548="základní",J548,0)</f>
        <v>0</v>
      </c>
      <c r="BF548" s="220">
        <f>IF(N548="snížená",J548,0)</f>
        <v>0</v>
      </c>
      <c r="BG548" s="220">
        <f>IF(N548="zákl. přenesená",J548,0)</f>
        <v>0</v>
      </c>
      <c r="BH548" s="220">
        <f>IF(N548="sníž. přenesená",J548,0)</f>
        <v>0</v>
      </c>
      <c r="BI548" s="220">
        <f>IF(N548="nulová",J548,0)</f>
        <v>0</v>
      </c>
      <c r="BJ548" s="20" t="s">
        <v>79</v>
      </c>
      <c r="BK548" s="220">
        <f>ROUND(I548*H548,2)</f>
        <v>0</v>
      </c>
      <c r="BL548" s="20" t="s">
        <v>235</v>
      </c>
      <c r="BM548" s="219" t="s">
        <v>728</v>
      </c>
    </row>
    <row r="549" s="2" customFormat="1">
      <c r="A549" s="41"/>
      <c r="B549" s="42"/>
      <c r="C549" s="43"/>
      <c r="D549" s="221" t="s">
        <v>148</v>
      </c>
      <c r="E549" s="43"/>
      <c r="F549" s="222" t="s">
        <v>729</v>
      </c>
      <c r="G549" s="43"/>
      <c r="H549" s="43"/>
      <c r="I549" s="223"/>
      <c r="J549" s="43"/>
      <c r="K549" s="43"/>
      <c r="L549" s="47"/>
      <c r="M549" s="224"/>
      <c r="N549" s="225"/>
      <c r="O549" s="87"/>
      <c r="P549" s="87"/>
      <c r="Q549" s="87"/>
      <c r="R549" s="87"/>
      <c r="S549" s="87"/>
      <c r="T549" s="88"/>
      <c r="U549" s="41"/>
      <c r="V549" s="41"/>
      <c r="W549" s="41"/>
      <c r="X549" s="41"/>
      <c r="Y549" s="41"/>
      <c r="Z549" s="41"/>
      <c r="AA549" s="41"/>
      <c r="AB549" s="41"/>
      <c r="AC549" s="41"/>
      <c r="AD549" s="41"/>
      <c r="AE549" s="41"/>
      <c r="AT549" s="20" t="s">
        <v>148</v>
      </c>
      <c r="AU549" s="20" t="s">
        <v>81</v>
      </c>
    </row>
    <row r="550" s="13" customFormat="1">
      <c r="A550" s="13"/>
      <c r="B550" s="226"/>
      <c r="C550" s="227"/>
      <c r="D550" s="228" t="s">
        <v>150</v>
      </c>
      <c r="E550" s="229" t="s">
        <v>19</v>
      </c>
      <c r="F550" s="230" t="s">
        <v>730</v>
      </c>
      <c r="G550" s="227"/>
      <c r="H550" s="229" t="s">
        <v>19</v>
      </c>
      <c r="I550" s="231"/>
      <c r="J550" s="227"/>
      <c r="K550" s="227"/>
      <c r="L550" s="232"/>
      <c r="M550" s="233"/>
      <c r="N550" s="234"/>
      <c r="O550" s="234"/>
      <c r="P550" s="234"/>
      <c r="Q550" s="234"/>
      <c r="R550" s="234"/>
      <c r="S550" s="234"/>
      <c r="T550" s="235"/>
      <c r="U550" s="13"/>
      <c r="V550" s="13"/>
      <c r="W550" s="13"/>
      <c r="X550" s="13"/>
      <c r="Y550" s="13"/>
      <c r="Z550" s="13"/>
      <c r="AA550" s="13"/>
      <c r="AB550" s="13"/>
      <c r="AC550" s="13"/>
      <c r="AD550" s="13"/>
      <c r="AE550" s="13"/>
      <c r="AT550" s="236" t="s">
        <v>150</v>
      </c>
      <c r="AU550" s="236" t="s">
        <v>81</v>
      </c>
      <c r="AV550" s="13" t="s">
        <v>79</v>
      </c>
      <c r="AW550" s="13" t="s">
        <v>32</v>
      </c>
      <c r="AX550" s="13" t="s">
        <v>71</v>
      </c>
      <c r="AY550" s="236" t="s">
        <v>140</v>
      </c>
    </row>
    <row r="551" s="13" customFormat="1">
      <c r="A551" s="13"/>
      <c r="B551" s="226"/>
      <c r="C551" s="227"/>
      <c r="D551" s="228" t="s">
        <v>150</v>
      </c>
      <c r="E551" s="229" t="s">
        <v>19</v>
      </c>
      <c r="F551" s="230" t="s">
        <v>731</v>
      </c>
      <c r="G551" s="227"/>
      <c r="H551" s="229" t="s">
        <v>19</v>
      </c>
      <c r="I551" s="231"/>
      <c r="J551" s="227"/>
      <c r="K551" s="227"/>
      <c r="L551" s="232"/>
      <c r="M551" s="233"/>
      <c r="N551" s="234"/>
      <c r="O551" s="234"/>
      <c r="P551" s="234"/>
      <c r="Q551" s="234"/>
      <c r="R551" s="234"/>
      <c r="S551" s="234"/>
      <c r="T551" s="235"/>
      <c r="U551" s="13"/>
      <c r="V551" s="13"/>
      <c r="W551" s="13"/>
      <c r="X551" s="13"/>
      <c r="Y551" s="13"/>
      <c r="Z551" s="13"/>
      <c r="AA551" s="13"/>
      <c r="AB551" s="13"/>
      <c r="AC551" s="13"/>
      <c r="AD551" s="13"/>
      <c r="AE551" s="13"/>
      <c r="AT551" s="236" t="s">
        <v>150</v>
      </c>
      <c r="AU551" s="236" t="s">
        <v>81</v>
      </c>
      <c r="AV551" s="13" t="s">
        <v>79</v>
      </c>
      <c r="AW551" s="13" t="s">
        <v>32</v>
      </c>
      <c r="AX551" s="13" t="s">
        <v>71</v>
      </c>
      <c r="AY551" s="236" t="s">
        <v>140</v>
      </c>
    </row>
    <row r="552" s="14" customFormat="1">
      <c r="A552" s="14"/>
      <c r="B552" s="237"/>
      <c r="C552" s="238"/>
      <c r="D552" s="228" t="s">
        <v>150</v>
      </c>
      <c r="E552" s="239" t="s">
        <v>19</v>
      </c>
      <c r="F552" s="240" t="s">
        <v>732</v>
      </c>
      <c r="G552" s="238"/>
      <c r="H552" s="241">
        <v>24.300000000000001</v>
      </c>
      <c r="I552" s="242"/>
      <c r="J552" s="238"/>
      <c r="K552" s="238"/>
      <c r="L552" s="243"/>
      <c r="M552" s="244"/>
      <c r="N552" s="245"/>
      <c r="O552" s="245"/>
      <c r="P552" s="245"/>
      <c r="Q552" s="245"/>
      <c r="R552" s="245"/>
      <c r="S552" s="245"/>
      <c r="T552" s="246"/>
      <c r="U552" s="14"/>
      <c r="V552" s="14"/>
      <c r="W552" s="14"/>
      <c r="X552" s="14"/>
      <c r="Y552" s="14"/>
      <c r="Z552" s="14"/>
      <c r="AA552" s="14"/>
      <c r="AB552" s="14"/>
      <c r="AC552" s="14"/>
      <c r="AD552" s="14"/>
      <c r="AE552" s="14"/>
      <c r="AT552" s="247" t="s">
        <v>150</v>
      </c>
      <c r="AU552" s="247" t="s">
        <v>81</v>
      </c>
      <c r="AV552" s="14" t="s">
        <v>81</v>
      </c>
      <c r="AW552" s="14" t="s">
        <v>32</v>
      </c>
      <c r="AX552" s="14" t="s">
        <v>79</v>
      </c>
      <c r="AY552" s="247" t="s">
        <v>140</v>
      </c>
    </row>
    <row r="553" s="2" customFormat="1" ht="24.15" customHeight="1">
      <c r="A553" s="41"/>
      <c r="B553" s="42"/>
      <c r="C553" s="208" t="s">
        <v>733</v>
      </c>
      <c r="D553" s="208" t="s">
        <v>142</v>
      </c>
      <c r="E553" s="209" t="s">
        <v>734</v>
      </c>
      <c r="F553" s="210" t="s">
        <v>735</v>
      </c>
      <c r="G553" s="211" t="s">
        <v>231</v>
      </c>
      <c r="H553" s="212">
        <v>9.7200000000000006</v>
      </c>
      <c r="I553" s="213"/>
      <c r="J553" s="214">
        <f>ROUND(I553*H553,2)</f>
        <v>0</v>
      </c>
      <c r="K553" s="210" t="s">
        <v>145</v>
      </c>
      <c r="L553" s="47"/>
      <c r="M553" s="215" t="s">
        <v>19</v>
      </c>
      <c r="N553" s="216" t="s">
        <v>42</v>
      </c>
      <c r="O553" s="87"/>
      <c r="P553" s="217">
        <f>O553*H553</f>
        <v>0</v>
      </c>
      <c r="Q553" s="217">
        <v>0.010319999999999999</v>
      </c>
      <c r="R553" s="217">
        <f>Q553*H553</f>
        <v>0.10031039999999999</v>
      </c>
      <c r="S553" s="217">
        <v>0</v>
      </c>
      <c r="T553" s="218">
        <f>S553*H553</f>
        <v>0</v>
      </c>
      <c r="U553" s="41"/>
      <c r="V553" s="41"/>
      <c r="W553" s="41"/>
      <c r="X553" s="41"/>
      <c r="Y553" s="41"/>
      <c r="Z553" s="41"/>
      <c r="AA553" s="41"/>
      <c r="AB553" s="41"/>
      <c r="AC553" s="41"/>
      <c r="AD553" s="41"/>
      <c r="AE553" s="41"/>
      <c r="AR553" s="219" t="s">
        <v>235</v>
      </c>
      <c r="AT553" s="219" t="s">
        <v>142</v>
      </c>
      <c r="AU553" s="219" t="s">
        <v>81</v>
      </c>
      <c r="AY553" s="20" t="s">
        <v>140</v>
      </c>
      <c r="BE553" s="220">
        <f>IF(N553="základní",J553,0)</f>
        <v>0</v>
      </c>
      <c r="BF553" s="220">
        <f>IF(N553="snížená",J553,0)</f>
        <v>0</v>
      </c>
      <c r="BG553" s="220">
        <f>IF(N553="zákl. přenesená",J553,0)</f>
        <v>0</v>
      </c>
      <c r="BH553" s="220">
        <f>IF(N553="sníž. přenesená",J553,0)</f>
        <v>0</v>
      </c>
      <c r="BI553" s="220">
        <f>IF(N553="nulová",J553,0)</f>
        <v>0</v>
      </c>
      <c r="BJ553" s="20" t="s">
        <v>79</v>
      </c>
      <c r="BK553" s="220">
        <f>ROUND(I553*H553,2)</f>
        <v>0</v>
      </c>
      <c r="BL553" s="20" t="s">
        <v>235</v>
      </c>
      <c r="BM553" s="219" t="s">
        <v>736</v>
      </c>
    </row>
    <row r="554" s="2" customFormat="1">
      <c r="A554" s="41"/>
      <c r="B554" s="42"/>
      <c r="C554" s="43"/>
      <c r="D554" s="221" t="s">
        <v>148</v>
      </c>
      <c r="E554" s="43"/>
      <c r="F554" s="222" t="s">
        <v>737</v>
      </c>
      <c r="G554" s="43"/>
      <c r="H554" s="43"/>
      <c r="I554" s="223"/>
      <c r="J554" s="43"/>
      <c r="K554" s="43"/>
      <c r="L554" s="47"/>
      <c r="M554" s="224"/>
      <c r="N554" s="225"/>
      <c r="O554" s="87"/>
      <c r="P554" s="87"/>
      <c r="Q554" s="87"/>
      <c r="R554" s="87"/>
      <c r="S554" s="87"/>
      <c r="T554" s="88"/>
      <c r="U554" s="41"/>
      <c r="V554" s="41"/>
      <c r="W554" s="41"/>
      <c r="X554" s="41"/>
      <c r="Y554" s="41"/>
      <c r="Z554" s="41"/>
      <c r="AA554" s="41"/>
      <c r="AB554" s="41"/>
      <c r="AC554" s="41"/>
      <c r="AD554" s="41"/>
      <c r="AE554" s="41"/>
      <c r="AT554" s="20" t="s">
        <v>148</v>
      </c>
      <c r="AU554" s="20" t="s">
        <v>81</v>
      </c>
    </row>
    <row r="555" s="13" customFormat="1">
      <c r="A555" s="13"/>
      <c r="B555" s="226"/>
      <c r="C555" s="227"/>
      <c r="D555" s="228" t="s">
        <v>150</v>
      </c>
      <c r="E555" s="229" t="s">
        <v>19</v>
      </c>
      <c r="F555" s="230" t="s">
        <v>738</v>
      </c>
      <c r="G555" s="227"/>
      <c r="H555" s="229" t="s">
        <v>19</v>
      </c>
      <c r="I555" s="231"/>
      <c r="J555" s="227"/>
      <c r="K555" s="227"/>
      <c r="L555" s="232"/>
      <c r="M555" s="233"/>
      <c r="N555" s="234"/>
      <c r="O555" s="234"/>
      <c r="P555" s="234"/>
      <c r="Q555" s="234"/>
      <c r="R555" s="234"/>
      <c r="S555" s="234"/>
      <c r="T555" s="235"/>
      <c r="U555" s="13"/>
      <c r="V555" s="13"/>
      <c r="W555" s="13"/>
      <c r="X555" s="13"/>
      <c r="Y555" s="13"/>
      <c r="Z555" s="13"/>
      <c r="AA555" s="13"/>
      <c r="AB555" s="13"/>
      <c r="AC555" s="13"/>
      <c r="AD555" s="13"/>
      <c r="AE555" s="13"/>
      <c r="AT555" s="236" t="s">
        <v>150</v>
      </c>
      <c r="AU555" s="236" t="s">
        <v>81</v>
      </c>
      <c r="AV555" s="13" t="s">
        <v>79</v>
      </c>
      <c r="AW555" s="13" t="s">
        <v>32</v>
      </c>
      <c r="AX555" s="13" t="s">
        <v>71</v>
      </c>
      <c r="AY555" s="236" t="s">
        <v>140</v>
      </c>
    </row>
    <row r="556" s="13" customFormat="1">
      <c r="A556" s="13"/>
      <c r="B556" s="226"/>
      <c r="C556" s="227"/>
      <c r="D556" s="228" t="s">
        <v>150</v>
      </c>
      <c r="E556" s="229" t="s">
        <v>19</v>
      </c>
      <c r="F556" s="230" t="s">
        <v>739</v>
      </c>
      <c r="G556" s="227"/>
      <c r="H556" s="229" t="s">
        <v>19</v>
      </c>
      <c r="I556" s="231"/>
      <c r="J556" s="227"/>
      <c r="K556" s="227"/>
      <c r="L556" s="232"/>
      <c r="M556" s="233"/>
      <c r="N556" s="234"/>
      <c r="O556" s="234"/>
      <c r="P556" s="234"/>
      <c r="Q556" s="234"/>
      <c r="R556" s="234"/>
      <c r="S556" s="234"/>
      <c r="T556" s="235"/>
      <c r="U556" s="13"/>
      <c r="V556" s="13"/>
      <c r="W556" s="13"/>
      <c r="X556" s="13"/>
      <c r="Y556" s="13"/>
      <c r="Z556" s="13"/>
      <c r="AA556" s="13"/>
      <c r="AB556" s="13"/>
      <c r="AC556" s="13"/>
      <c r="AD556" s="13"/>
      <c r="AE556" s="13"/>
      <c r="AT556" s="236" t="s">
        <v>150</v>
      </c>
      <c r="AU556" s="236" t="s">
        <v>81</v>
      </c>
      <c r="AV556" s="13" t="s">
        <v>79</v>
      </c>
      <c r="AW556" s="13" t="s">
        <v>32</v>
      </c>
      <c r="AX556" s="13" t="s">
        <v>71</v>
      </c>
      <c r="AY556" s="236" t="s">
        <v>140</v>
      </c>
    </row>
    <row r="557" s="14" customFormat="1">
      <c r="A557" s="14"/>
      <c r="B557" s="237"/>
      <c r="C557" s="238"/>
      <c r="D557" s="228" t="s">
        <v>150</v>
      </c>
      <c r="E557" s="239" t="s">
        <v>19</v>
      </c>
      <c r="F557" s="240" t="s">
        <v>740</v>
      </c>
      <c r="G557" s="238"/>
      <c r="H557" s="241">
        <v>9.7200000000000006</v>
      </c>
      <c r="I557" s="242"/>
      <c r="J557" s="238"/>
      <c r="K557" s="238"/>
      <c r="L557" s="243"/>
      <c r="M557" s="244"/>
      <c r="N557" s="245"/>
      <c r="O557" s="245"/>
      <c r="P557" s="245"/>
      <c r="Q557" s="245"/>
      <c r="R557" s="245"/>
      <c r="S557" s="245"/>
      <c r="T557" s="246"/>
      <c r="U557" s="14"/>
      <c r="V557" s="14"/>
      <c r="W557" s="14"/>
      <c r="X557" s="14"/>
      <c r="Y557" s="14"/>
      <c r="Z557" s="14"/>
      <c r="AA557" s="14"/>
      <c r="AB557" s="14"/>
      <c r="AC557" s="14"/>
      <c r="AD557" s="14"/>
      <c r="AE557" s="14"/>
      <c r="AT557" s="247" t="s">
        <v>150</v>
      </c>
      <c r="AU557" s="247" t="s">
        <v>81</v>
      </c>
      <c r="AV557" s="14" t="s">
        <v>81</v>
      </c>
      <c r="AW557" s="14" t="s">
        <v>32</v>
      </c>
      <c r="AX557" s="14" t="s">
        <v>79</v>
      </c>
      <c r="AY557" s="247" t="s">
        <v>140</v>
      </c>
    </row>
    <row r="558" s="2" customFormat="1" ht="24.15" customHeight="1">
      <c r="A558" s="41"/>
      <c r="B558" s="42"/>
      <c r="C558" s="208" t="s">
        <v>741</v>
      </c>
      <c r="D558" s="208" t="s">
        <v>142</v>
      </c>
      <c r="E558" s="209" t="s">
        <v>742</v>
      </c>
      <c r="F558" s="210" t="s">
        <v>743</v>
      </c>
      <c r="G558" s="211" t="s">
        <v>231</v>
      </c>
      <c r="H558" s="212">
        <v>14.58</v>
      </c>
      <c r="I558" s="213"/>
      <c r="J558" s="214">
        <f>ROUND(I558*H558,2)</f>
        <v>0</v>
      </c>
      <c r="K558" s="210" t="s">
        <v>145</v>
      </c>
      <c r="L558" s="47"/>
      <c r="M558" s="215" t="s">
        <v>19</v>
      </c>
      <c r="N558" s="216" t="s">
        <v>42</v>
      </c>
      <c r="O558" s="87"/>
      <c r="P558" s="217">
        <f>O558*H558</f>
        <v>0</v>
      </c>
      <c r="Q558" s="217">
        <v>0.020650000000000002</v>
      </c>
      <c r="R558" s="217">
        <f>Q558*H558</f>
        <v>0.30107700000000004</v>
      </c>
      <c r="S558" s="217">
        <v>0</v>
      </c>
      <c r="T558" s="218">
        <f>S558*H558</f>
        <v>0</v>
      </c>
      <c r="U558" s="41"/>
      <c r="V558" s="41"/>
      <c r="W558" s="41"/>
      <c r="X558" s="41"/>
      <c r="Y558" s="41"/>
      <c r="Z558" s="41"/>
      <c r="AA558" s="41"/>
      <c r="AB558" s="41"/>
      <c r="AC558" s="41"/>
      <c r="AD558" s="41"/>
      <c r="AE558" s="41"/>
      <c r="AR558" s="219" t="s">
        <v>235</v>
      </c>
      <c r="AT558" s="219" t="s">
        <v>142</v>
      </c>
      <c r="AU558" s="219" t="s">
        <v>81</v>
      </c>
      <c r="AY558" s="20" t="s">
        <v>140</v>
      </c>
      <c r="BE558" s="220">
        <f>IF(N558="základní",J558,0)</f>
        <v>0</v>
      </c>
      <c r="BF558" s="220">
        <f>IF(N558="snížená",J558,0)</f>
        <v>0</v>
      </c>
      <c r="BG558" s="220">
        <f>IF(N558="zákl. přenesená",J558,0)</f>
        <v>0</v>
      </c>
      <c r="BH558" s="220">
        <f>IF(N558="sníž. přenesená",J558,0)</f>
        <v>0</v>
      </c>
      <c r="BI558" s="220">
        <f>IF(N558="nulová",J558,0)</f>
        <v>0</v>
      </c>
      <c r="BJ558" s="20" t="s">
        <v>79</v>
      </c>
      <c r="BK558" s="220">
        <f>ROUND(I558*H558,2)</f>
        <v>0</v>
      </c>
      <c r="BL558" s="20" t="s">
        <v>235</v>
      </c>
      <c r="BM558" s="219" t="s">
        <v>744</v>
      </c>
    </row>
    <row r="559" s="2" customFormat="1">
      <c r="A559" s="41"/>
      <c r="B559" s="42"/>
      <c r="C559" s="43"/>
      <c r="D559" s="221" t="s">
        <v>148</v>
      </c>
      <c r="E559" s="43"/>
      <c r="F559" s="222" t="s">
        <v>745</v>
      </c>
      <c r="G559" s="43"/>
      <c r="H559" s="43"/>
      <c r="I559" s="223"/>
      <c r="J559" s="43"/>
      <c r="K559" s="43"/>
      <c r="L559" s="47"/>
      <c r="M559" s="224"/>
      <c r="N559" s="225"/>
      <c r="O559" s="87"/>
      <c r="P559" s="87"/>
      <c r="Q559" s="87"/>
      <c r="R559" s="87"/>
      <c r="S559" s="87"/>
      <c r="T559" s="88"/>
      <c r="U559" s="41"/>
      <c r="V559" s="41"/>
      <c r="W559" s="41"/>
      <c r="X559" s="41"/>
      <c r="Y559" s="41"/>
      <c r="Z559" s="41"/>
      <c r="AA559" s="41"/>
      <c r="AB559" s="41"/>
      <c r="AC559" s="41"/>
      <c r="AD559" s="41"/>
      <c r="AE559" s="41"/>
      <c r="AT559" s="20" t="s">
        <v>148</v>
      </c>
      <c r="AU559" s="20" t="s">
        <v>81</v>
      </c>
    </row>
    <row r="560" s="13" customFormat="1">
      <c r="A560" s="13"/>
      <c r="B560" s="226"/>
      <c r="C560" s="227"/>
      <c r="D560" s="228" t="s">
        <v>150</v>
      </c>
      <c r="E560" s="229" t="s">
        <v>19</v>
      </c>
      <c r="F560" s="230" t="s">
        <v>738</v>
      </c>
      <c r="G560" s="227"/>
      <c r="H560" s="229" t="s">
        <v>19</v>
      </c>
      <c r="I560" s="231"/>
      <c r="J560" s="227"/>
      <c r="K560" s="227"/>
      <c r="L560" s="232"/>
      <c r="M560" s="233"/>
      <c r="N560" s="234"/>
      <c r="O560" s="234"/>
      <c r="P560" s="234"/>
      <c r="Q560" s="234"/>
      <c r="R560" s="234"/>
      <c r="S560" s="234"/>
      <c r="T560" s="235"/>
      <c r="U560" s="13"/>
      <c r="V560" s="13"/>
      <c r="W560" s="13"/>
      <c r="X560" s="13"/>
      <c r="Y560" s="13"/>
      <c r="Z560" s="13"/>
      <c r="AA560" s="13"/>
      <c r="AB560" s="13"/>
      <c r="AC560" s="13"/>
      <c r="AD560" s="13"/>
      <c r="AE560" s="13"/>
      <c r="AT560" s="236" t="s">
        <v>150</v>
      </c>
      <c r="AU560" s="236" t="s">
        <v>81</v>
      </c>
      <c r="AV560" s="13" t="s">
        <v>79</v>
      </c>
      <c r="AW560" s="13" t="s">
        <v>32</v>
      </c>
      <c r="AX560" s="13" t="s">
        <v>71</v>
      </c>
      <c r="AY560" s="236" t="s">
        <v>140</v>
      </c>
    </row>
    <row r="561" s="13" customFormat="1">
      <c r="A561" s="13"/>
      <c r="B561" s="226"/>
      <c r="C561" s="227"/>
      <c r="D561" s="228" t="s">
        <v>150</v>
      </c>
      <c r="E561" s="229" t="s">
        <v>19</v>
      </c>
      <c r="F561" s="230" t="s">
        <v>739</v>
      </c>
      <c r="G561" s="227"/>
      <c r="H561" s="229" t="s">
        <v>19</v>
      </c>
      <c r="I561" s="231"/>
      <c r="J561" s="227"/>
      <c r="K561" s="227"/>
      <c r="L561" s="232"/>
      <c r="M561" s="233"/>
      <c r="N561" s="234"/>
      <c r="O561" s="234"/>
      <c r="P561" s="234"/>
      <c r="Q561" s="234"/>
      <c r="R561" s="234"/>
      <c r="S561" s="234"/>
      <c r="T561" s="235"/>
      <c r="U561" s="13"/>
      <c r="V561" s="13"/>
      <c r="W561" s="13"/>
      <c r="X561" s="13"/>
      <c r="Y561" s="13"/>
      <c r="Z561" s="13"/>
      <c r="AA561" s="13"/>
      <c r="AB561" s="13"/>
      <c r="AC561" s="13"/>
      <c r="AD561" s="13"/>
      <c r="AE561" s="13"/>
      <c r="AT561" s="236" t="s">
        <v>150</v>
      </c>
      <c r="AU561" s="236" t="s">
        <v>81</v>
      </c>
      <c r="AV561" s="13" t="s">
        <v>79</v>
      </c>
      <c r="AW561" s="13" t="s">
        <v>32</v>
      </c>
      <c r="AX561" s="13" t="s">
        <v>71</v>
      </c>
      <c r="AY561" s="236" t="s">
        <v>140</v>
      </c>
    </row>
    <row r="562" s="14" customFormat="1">
      <c r="A562" s="14"/>
      <c r="B562" s="237"/>
      <c r="C562" s="238"/>
      <c r="D562" s="228" t="s">
        <v>150</v>
      </c>
      <c r="E562" s="239" t="s">
        <v>19</v>
      </c>
      <c r="F562" s="240" t="s">
        <v>746</v>
      </c>
      <c r="G562" s="238"/>
      <c r="H562" s="241">
        <v>14.58</v>
      </c>
      <c r="I562" s="242"/>
      <c r="J562" s="238"/>
      <c r="K562" s="238"/>
      <c r="L562" s="243"/>
      <c r="M562" s="244"/>
      <c r="N562" s="245"/>
      <c r="O562" s="245"/>
      <c r="P562" s="245"/>
      <c r="Q562" s="245"/>
      <c r="R562" s="245"/>
      <c r="S562" s="245"/>
      <c r="T562" s="246"/>
      <c r="U562" s="14"/>
      <c r="V562" s="14"/>
      <c r="W562" s="14"/>
      <c r="X562" s="14"/>
      <c r="Y562" s="14"/>
      <c r="Z562" s="14"/>
      <c r="AA562" s="14"/>
      <c r="AB562" s="14"/>
      <c r="AC562" s="14"/>
      <c r="AD562" s="14"/>
      <c r="AE562" s="14"/>
      <c r="AT562" s="247" t="s">
        <v>150</v>
      </c>
      <c r="AU562" s="247" t="s">
        <v>81</v>
      </c>
      <c r="AV562" s="14" t="s">
        <v>81</v>
      </c>
      <c r="AW562" s="14" t="s">
        <v>32</v>
      </c>
      <c r="AX562" s="14" t="s">
        <v>79</v>
      </c>
      <c r="AY562" s="247" t="s">
        <v>140</v>
      </c>
    </row>
    <row r="563" s="2" customFormat="1" ht="44.25" customHeight="1">
      <c r="A563" s="41"/>
      <c r="B563" s="42"/>
      <c r="C563" s="208" t="s">
        <v>747</v>
      </c>
      <c r="D563" s="208" t="s">
        <v>142</v>
      </c>
      <c r="E563" s="209" t="s">
        <v>748</v>
      </c>
      <c r="F563" s="210" t="s">
        <v>749</v>
      </c>
      <c r="G563" s="211" t="s">
        <v>231</v>
      </c>
      <c r="H563" s="212">
        <v>24.300000000000001</v>
      </c>
      <c r="I563" s="213"/>
      <c r="J563" s="214">
        <f>ROUND(I563*H563,2)</f>
        <v>0</v>
      </c>
      <c r="K563" s="210" t="s">
        <v>145</v>
      </c>
      <c r="L563" s="47"/>
      <c r="M563" s="215" t="s">
        <v>19</v>
      </c>
      <c r="N563" s="216" t="s">
        <v>42</v>
      </c>
      <c r="O563" s="87"/>
      <c r="P563" s="217">
        <f>O563*H563</f>
        <v>0</v>
      </c>
      <c r="Q563" s="217">
        <v>0.0035100000000000001</v>
      </c>
      <c r="R563" s="217">
        <f>Q563*H563</f>
        <v>0.085293000000000008</v>
      </c>
      <c r="S563" s="217">
        <v>0</v>
      </c>
      <c r="T563" s="218">
        <f>S563*H563</f>
        <v>0</v>
      </c>
      <c r="U563" s="41"/>
      <c r="V563" s="41"/>
      <c r="W563" s="41"/>
      <c r="X563" s="41"/>
      <c r="Y563" s="41"/>
      <c r="Z563" s="41"/>
      <c r="AA563" s="41"/>
      <c r="AB563" s="41"/>
      <c r="AC563" s="41"/>
      <c r="AD563" s="41"/>
      <c r="AE563" s="41"/>
      <c r="AR563" s="219" t="s">
        <v>235</v>
      </c>
      <c r="AT563" s="219" t="s">
        <v>142</v>
      </c>
      <c r="AU563" s="219" t="s">
        <v>81</v>
      </c>
      <c r="AY563" s="20" t="s">
        <v>140</v>
      </c>
      <c r="BE563" s="220">
        <f>IF(N563="základní",J563,0)</f>
        <v>0</v>
      </c>
      <c r="BF563" s="220">
        <f>IF(N563="snížená",J563,0)</f>
        <v>0</v>
      </c>
      <c r="BG563" s="220">
        <f>IF(N563="zákl. přenesená",J563,0)</f>
        <v>0</v>
      </c>
      <c r="BH563" s="220">
        <f>IF(N563="sníž. přenesená",J563,0)</f>
        <v>0</v>
      </c>
      <c r="BI563" s="220">
        <f>IF(N563="nulová",J563,0)</f>
        <v>0</v>
      </c>
      <c r="BJ563" s="20" t="s">
        <v>79</v>
      </c>
      <c r="BK563" s="220">
        <f>ROUND(I563*H563,2)</f>
        <v>0</v>
      </c>
      <c r="BL563" s="20" t="s">
        <v>235</v>
      </c>
      <c r="BM563" s="219" t="s">
        <v>750</v>
      </c>
    </row>
    <row r="564" s="2" customFormat="1">
      <c r="A564" s="41"/>
      <c r="B564" s="42"/>
      <c r="C564" s="43"/>
      <c r="D564" s="221" t="s">
        <v>148</v>
      </c>
      <c r="E564" s="43"/>
      <c r="F564" s="222" t="s">
        <v>751</v>
      </c>
      <c r="G564" s="43"/>
      <c r="H564" s="43"/>
      <c r="I564" s="223"/>
      <c r="J564" s="43"/>
      <c r="K564" s="43"/>
      <c r="L564" s="47"/>
      <c r="M564" s="224"/>
      <c r="N564" s="225"/>
      <c r="O564" s="87"/>
      <c r="P564" s="87"/>
      <c r="Q564" s="87"/>
      <c r="R564" s="87"/>
      <c r="S564" s="87"/>
      <c r="T564" s="88"/>
      <c r="U564" s="41"/>
      <c r="V564" s="41"/>
      <c r="W564" s="41"/>
      <c r="X564" s="41"/>
      <c r="Y564" s="41"/>
      <c r="Z564" s="41"/>
      <c r="AA564" s="41"/>
      <c r="AB564" s="41"/>
      <c r="AC564" s="41"/>
      <c r="AD564" s="41"/>
      <c r="AE564" s="41"/>
      <c r="AT564" s="20" t="s">
        <v>148</v>
      </c>
      <c r="AU564" s="20" t="s">
        <v>81</v>
      </c>
    </row>
    <row r="565" s="13" customFormat="1">
      <c r="A565" s="13"/>
      <c r="B565" s="226"/>
      <c r="C565" s="227"/>
      <c r="D565" s="228" t="s">
        <v>150</v>
      </c>
      <c r="E565" s="229" t="s">
        <v>19</v>
      </c>
      <c r="F565" s="230" t="s">
        <v>752</v>
      </c>
      <c r="G565" s="227"/>
      <c r="H565" s="229" t="s">
        <v>19</v>
      </c>
      <c r="I565" s="231"/>
      <c r="J565" s="227"/>
      <c r="K565" s="227"/>
      <c r="L565" s="232"/>
      <c r="M565" s="233"/>
      <c r="N565" s="234"/>
      <c r="O565" s="234"/>
      <c r="P565" s="234"/>
      <c r="Q565" s="234"/>
      <c r="R565" s="234"/>
      <c r="S565" s="234"/>
      <c r="T565" s="235"/>
      <c r="U565" s="13"/>
      <c r="V565" s="13"/>
      <c r="W565" s="13"/>
      <c r="X565" s="13"/>
      <c r="Y565" s="13"/>
      <c r="Z565" s="13"/>
      <c r="AA565" s="13"/>
      <c r="AB565" s="13"/>
      <c r="AC565" s="13"/>
      <c r="AD565" s="13"/>
      <c r="AE565" s="13"/>
      <c r="AT565" s="236" t="s">
        <v>150</v>
      </c>
      <c r="AU565" s="236" t="s">
        <v>81</v>
      </c>
      <c r="AV565" s="13" t="s">
        <v>79</v>
      </c>
      <c r="AW565" s="13" t="s">
        <v>32</v>
      </c>
      <c r="AX565" s="13" t="s">
        <v>71</v>
      </c>
      <c r="AY565" s="236" t="s">
        <v>140</v>
      </c>
    </row>
    <row r="566" s="13" customFormat="1">
      <c r="A566" s="13"/>
      <c r="B566" s="226"/>
      <c r="C566" s="227"/>
      <c r="D566" s="228" t="s">
        <v>150</v>
      </c>
      <c r="E566" s="229" t="s">
        <v>19</v>
      </c>
      <c r="F566" s="230" t="s">
        <v>753</v>
      </c>
      <c r="G566" s="227"/>
      <c r="H566" s="229" t="s">
        <v>19</v>
      </c>
      <c r="I566" s="231"/>
      <c r="J566" s="227"/>
      <c r="K566" s="227"/>
      <c r="L566" s="232"/>
      <c r="M566" s="233"/>
      <c r="N566" s="234"/>
      <c r="O566" s="234"/>
      <c r="P566" s="234"/>
      <c r="Q566" s="234"/>
      <c r="R566" s="234"/>
      <c r="S566" s="234"/>
      <c r="T566" s="235"/>
      <c r="U566" s="13"/>
      <c r="V566" s="13"/>
      <c r="W566" s="13"/>
      <c r="X566" s="13"/>
      <c r="Y566" s="13"/>
      <c r="Z566" s="13"/>
      <c r="AA566" s="13"/>
      <c r="AB566" s="13"/>
      <c r="AC566" s="13"/>
      <c r="AD566" s="13"/>
      <c r="AE566" s="13"/>
      <c r="AT566" s="236" t="s">
        <v>150</v>
      </c>
      <c r="AU566" s="236" t="s">
        <v>81</v>
      </c>
      <c r="AV566" s="13" t="s">
        <v>79</v>
      </c>
      <c r="AW566" s="13" t="s">
        <v>32</v>
      </c>
      <c r="AX566" s="13" t="s">
        <v>71</v>
      </c>
      <c r="AY566" s="236" t="s">
        <v>140</v>
      </c>
    </row>
    <row r="567" s="13" customFormat="1">
      <c r="A567" s="13"/>
      <c r="B567" s="226"/>
      <c r="C567" s="227"/>
      <c r="D567" s="228" t="s">
        <v>150</v>
      </c>
      <c r="E567" s="229" t="s">
        <v>19</v>
      </c>
      <c r="F567" s="230" t="s">
        <v>731</v>
      </c>
      <c r="G567" s="227"/>
      <c r="H567" s="229" t="s">
        <v>19</v>
      </c>
      <c r="I567" s="231"/>
      <c r="J567" s="227"/>
      <c r="K567" s="227"/>
      <c r="L567" s="232"/>
      <c r="M567" s="233"/>
      <c r="N567" s="234"/>
      <c r="O567" s="234"/>
      <c r="P567" s="234"/>
      <c r="Q567" s="234"/>
      <c r="R567" s="234"/>
      <c r="S567" s="234"/>
      <c r="T567" s="235"/>
      <c r="U567" s="13"/>
      <c r="V567" s="13"/>
      <c r="W567" s="13"/>
      <c r="X567" s="13"/>
      <c r="Y567" s="13"/>
      <c r="Z567" s="13"/>
      <c r="AA567" s="13"/>
      <c r="AB567" s="13"/>
      <c r="AC567" s="13"/>
      <c r="AD567" s="13"/>
      <c r="AE567" s="13"/>
      <c r="AT567" s="236" t="s">
        <v>150</v>
      </c>
      <c r="AU567" s="236" t="s">
        <v>81</v>
      </c>
      <c r="AV567" s="13" t="s">
        <v>79</v>
      </c>
      <c r="AW567" s="13" t="s">
        <v>32</v>
      </c>
      <c r="AX567" s="13" t="s">
        <v>71</v>
      </c>
      <c r="AY567" s="236" t="s">
        <v>140</v>
      </c>
    </row>
    <row r="568" s="14" customFormat="1">
      <c r="A568" s="14"/>
      <c r="B568" s="237"/>
      <c r="C568" s="238"/>
      <c r="D568" s="228" t="s">
        <v>150</v>
      </c>
      <c r="E568" s="239" t="s">
        <v>19</v>
      </c>
      <c r="F568" s="240" t="s">
        <v>754</v>
      </c>
      <c r="G568" s="238"/>
      <c r="H568" s="241">
        <v>24.300000000000001</v>
      </c>
      <c r="I568" s="242"/>
      <c r="J568" s="238"/>
      <c r="K568" s="238"/>
      <c r="L568" s="243"/>
      <c r="M568" s="244"/>
      <c r="N568" s="245"/>
      <c r="O568" s="245"/>
      <c r="P568" s="245"/>
      <c r="Q568" s="245"/>
      <c r="R568" s="245"/>
      <c r="S568" s="245"/>
      <c r="T568" s="246"/>
      <c r="U568" s="14"/>
      <c r="V568" s="14"/>
      <c r="W568" s="14"/>
      <c r="X568" s="14"/>
      <c r="Y568" s="14"/>
      <c r="Z568" s="14"/>
      <c r="AA568" s="14"/>
      <c r="AB568" s="14"/>
      <c r="AC568" s="14"/>
      <c r="AD568" s="14"/>
      <c r="AE568" s="14"/>
      <c r="AT568" s="247" t="s">
        <v>150</v>
      </c>
      <c r="AU568" s="247" t="s">
        <v>81</v>
      </c>
      <c r="AV568" s="14" t="s">
        <v>81</v>
      </c>
      <c r="AW568" s="14" t="s">
        <v>32</v>
      </c>
      <c r="AX568" s="14" t="s">
        <v>79</v>
      </c>
      <c r="AY568" s="247" t="s">
        <v>140</v>
      </c>
    </row>
    <row r="569" s="2" customFormat="1" ht="24.15" customHeight="1">
      <c r="A569" s="41"/>
      <c r="B569" s="42"/>
      <c r="C569" s="208" t="s">
        <v>755</v>
      </c>
      <c r="D569" s="208" t="s">
        <v>142</v>
      </c>
      <c r="E569" s="209" t="s">
        <v>756</v>
      </c>
      <c r="F569" s="210" t="s">
        <v>757</v>
      </c>
      <c r="G569" s="211" t="s">
        <v>231</v>
      </c>
      <c r="H569" s="212">
        <v>23.100000000000001</v>
      </c>
      <c r="I569" s="213"/>
      <c r="J569" s="214">
        <f>ROUND(I569*H569,2)</f>
        <v>0</v>
      </c>
      <c r="K569" s="210" t="s">
        <v>145</v>
      </c>
      <c r="L569" s="47"/>
      <c r="M569" s="215" t="s">
        <v>19</v>
      </c>
      <c r="N569" s="216" t="s">
        <v>42</v>
      </c>
      <c r="O569" s="87"/>
      <c r="P569" s="217">
        <f>O569*H569</f>
        <v>0</v>
      </c>
      <c r="Q569" s="217">
        <v>0</v>
      </c>
      <c r="R569" s="217">
        <f>Q569*H569</f>
        <v>0</v>
      </c>
      <c r="S569" s="217">
        <v>0</v>
      </c>
      <c r="T569" s="218">
        <f>S569*H569</f>
        <v>0</v>
      </c>
      <c r="U569" s="41"/>
      <c r="V569" s="41"/>
      <c r="W569" s="41"/>
      <c r="X569" s="41"/>
      <c r="Y569" s="41"/>
      <c r="Z569" s="41"/>
      <c r="AA569" s="41"/>
      <c r="AB569" s="41"/>
      <c r="AC569" s="41"/>
      <c r="AD569" s="41"/>
      <c r="AE569" s="41"/>
      <c r="AR569" s="219" t="s">
        <v>235</v>
      </c>
      <c r="AT569" s="219" t="s">
        <v>142</v>
      </c>
      <c r="AU569" s="219" t="s">
        <v>81</v>
      </c>
      <c r="AY569" s="20" t="s">
        <v>140</v>
      </c>
      <c r="BE569" s="220">
        <f>IF(N569="základní",J569,0)</f>
        <v>0</v>
      </c>
      <c r="BF569" s="220">
        <f>IF(N569="snížená",J569,0)</f>
        <v>0</v>
      </c>
      <c r="BG569" s="220">
        <f>IF(N569="zákl. přenesená",J569,0)</f>
        <v>0</v>
      </c>
      <c r="BH569" s="220">
        <f>IF(N569="sníž. přenesená",J569,0)</f>
        <v>0</v>
      </c>
      <c r="BI569" s="220">
        <f>IF(N569="nulová",J569,0)</f>
        <v>0</v>
      </c>
      <c r="BJ569" s="20" t="s">
        <v>79</v>
      </c>
      <c r="BK569" s="220">
        <f>ROUND(I569*H569,2)</f>
        <v>0</v>
      </c>
      <c r="BL569" s="20" t="s">
        <v>235</v>
      </c>
      <c r="BM569" s="219" t="s">
        <v>758</v>
      </c>
    </row>
    <row r="570" s="2" customFormat="1">
      <c r="A570" s="41"/>
      <c r="B570" s="42"/>
      <c r="C570" s="43"/>
      <c r="D570" s="221" t="s">
        <v>148</v>
      </c>
      <c r="E570" s="43"/>
      <c r="F570" s="222" t="s">
        <v>759</v>
      </c>
      <c r="G570" s="43"/>
      <c r="H570" s="43"/>
      <c r="I570" s="223"/>
      <c r="J570" s="43"/>
      <c r="K570" s="43"/>
      <c r="L570" s="47"/>
      <c r="M570" s="224"/>
      <c r="N570" s="225"/>
      <c r="O570" s="87"/>
      <c r="P570" s="87"/>
      <c r="Q570" s="87"/>
      <c r="R570" s="87"/>
      <c r="S570" s="87"/>
      <c r="T570" s="88"/>
      <c r="U570" s="41"/>
      <c r="V570" s="41"/>
      <c r="W570" s="41"/>
      <c r="X570" s="41"/>
      <c r="Y570" s="41"/>
      <c r="Z570" s="41"/>
      <c r="AA570" s="41"/>
      <c r="AB570" s="41"/>
      <c r="AC570" s="41"/>
      <c r="AD570" s="41"/>
      <c r="AE570" s="41"/>
      <c r="AT570" s="20" t="s">
        <v>148</v>
      </c>
      <c r="AU570" s="20" t="s">
        <v>81</v>
      </c>
    </row>
    <row r="571" s="2" customFormat="1">
      <c r="A571" s="41"/>
      <c r="B571" s="42"/>
      <c r="C571" s="43"/>
      <c r="D571" s="228" t="s">
        <v>159</v>
      </c>
      <c r="E571" s="43"/>
      <c r="F571" s="259" t="s">
        <v>760</v>
      </c>
      <c r="G571" s="43"/>
      <c r="H571" s="43"/>
      <c r="I571" s="223"/>
      <c r="J571" s="43"/>
      <c r="K571" s="43"/>
      <c r="L571" s="47"/>
      <c r="M571" s="224"/>
      <c r="N571" s="225"/>
      <c r="O571" s="87"/>
      <c r="P571" s="87"/>
      <c r="Q571" s="87"/>
      <c r="R571" s="87"/>
      <c r="S571" s="87"/>
      <c r="T571" s="88"/>
      <c r="U571" s="41"/>
      <c r="V571" s="41"/>
      <c r="W571" s="41"/>
      <c r="X571" s="41"/>
      <c r="Y571" s="41"/>
      <c r="Z571" s="41"/>
      <c r="AA571" s="41"/>
      <c r="AB571" s="41"/>
      <c r="AC571" s="41"/>
      <c r="AD571" s="41"/>
      <c r="AE571" s="41"/>
      <c r="AT571" s="20" t="s">
        <v>159</v>
      </c>
      <c r="AU571" s="20" t="s">
        <v>81</v>
      </c>
    </row>
    <row r="572" s="13" customFormat="1">
      <c r="A572" s="13"/>
      <c r="B572" s="226"/>
      <c r="C572" s="227"/>
      <c r="D572" s="228" t="s">
        <v>150</v>
      </c>
      <c r="E572" s="229" t="s">
        <v>19</v>
      </c>
      <c r="F572" s="230" t="s">
        <v>761</v>
      </c>
      <c r="G572" s="227"/>
      <c r="H572" s="229" t="s">
        <v>19</v>
      </c>
      <c r="I572" s="231"/>
      <c r="J572" s="227"/>
      <c r="K572" s="227"/>
      <c r="L572" s="232"/>
      <c r="M572" s="233"/>
      <c r="N572" s="234"/>
      <c r="O572" s="234"/>
      <c r="P572" s="234"/>
      <c r="Q572" s="234"/>
      <c r="R572" s="234"/>
      <c r="S572" s="234"/>
      <c r="T572" s="235"/>
      <c r="U572" s="13"/>
      <c r="V572" s="13"/>
      <c r="W572" s="13"/>
      <c r="X572" s="13"/>
      <c r="Y572" s="13"/>
      <c r="Z572" s="13"/>
      <c r="AA572" s="13"/>
      <c r="AB572" s="13"/>
      <c r="AC572" s="13"/>
      <c r="AD572" s="13"/>
      <c r="AE572" s="13"/>
      <c r="AT572" s="236" t="s">
        <v>150</v>
      </c>
      <c r="AU572" s="236" t="s">
        <v>81</v>
      </c>
      <c r="AV572" s="13" t="s">
        <v>79</v>
      </c>
      <c r="AW572" s="13" t="s">
        <v>32</v>
      </c>
      <c r="AX572" s="13" t="s">
        <v>71</v>
      </c>
      <c r="AY572" s="236" t="s">
        <v>140</v>
      </c>
    </row>
    <row r="573" s="14" customFormat="1">
      <c r="A573" s="14"/>
      <c r="B573" s="237"/>
      <c r="C573" s="238"/>
      <c r="D573" s="228" t="s">
        <v>150</v>
      </c>
      <c r="E573" s="239" t="s">
        <v>19</v>
      </c>
      <c r="F573" s="240" t="s">
        <v>762</v>
      </c>
      <c r="G573" s="238"/>
      <c r="H573" s="241">
        <v>23.100000000000001</v>
      </c>
      <c r="I573" s="242"/>
      <c r="J573" s="238"/>
      <c r="K573" s="238"/>
      <c r="L573" s="243"/>
      <c r="M573" s="244"/>
      <c r="N573" s="245"/>
      <c r="O573" s="245"/>
      <c r="P573" s="245"/>
      <c r="Q573" s="245"/>
      <c r="R573" s="245"/>
      <c r="S573" s="245"/>
      <c r="T573" s="246"/>
      <c r="U573" s="14"/>
      <c r="V573" s="14"/>
      <c r="W573" s="14"/>
      <c r="X573" s="14"/>
      <c r="Y573" s="14"/>
      <c r="Z573" s="14"/>
      <c r="AA573" s="14"/>
      <c r="AB573" s="14"/>
      <c r="AC573" s="14"/>
      <c r="AD573" s="14"/>
      <c r="AE573" s="14"/>
      <c r="AT573" s="247" t="s">
        <v>150</v>
      </c>
      <c r="AU573" s="247" t="s">
        <v>81</v>
      </c>
      <c r="AV573" s="14" t="s">
        <v>81</v>
      </c>
      <c r="AW573" s="14" t="s">
        <v>32</v>
      </c>
      <c r="AX573" s="14" t="s">
        <v>79</v>
      </c>
      <c r="AY573" s="247" t="s">
        <v>140</v>
      </c>
    </row>
    <row r="574" s="2" customFormat="1" ht="24.15" customHeight="1">
      <c r="A574" s="41"/>
      <c r="B574" s="42"/>
      <c r="C574" s="208" t="s">
        <v>763</v>
      </c>
      <c r="D574" s="208" t="s">
        <v>142</v>
      </c>
      <c r="E574" s="209" t="s">
        <v>764</v>
      </c>
      <c r="F574" s="210" t="s">
        <v>765</v>
      </c>
      <c r="G574" s="211" t="s">
        <v>528</v>
      </c>
      <c r="H574" s="212">
        <v>1</v>
      </c>
      <c r="I574" s="213"/>
      <c r="J574" s="214">
        <f>ROUND(I574*H574,2)</f>
        <v>0</v>
      </c>
      <c r="K574" s="210" t="s">
        <v>19</v>
      </c>
      <c r="L574" s="47"/>
      <c r="M574" s="215" t="s">
        <v>19</v>
      </c>
      <c r="N574" s="216" t="s">
        <v>42</v>
      </c>
      <c r="O574" s="87"/>
      <c r="P574" s="217">
        <f>O574*H574</f>
        <v>0</v>
      </c>
      <c r="Q574" s="217">
        <v>0</v>
      </c>
      <c r="R574" s="217">
        <f>Q574*H574</f>
        <v>0</v>
      </c>
      <c r="S574" s="217">
        <v>0</v>
      </c>
      <c r="T574" s="218">
        <f>S574*H574</f>
        <v>0</v>
      </c>
      <c r="U574" s="41"/>
      <c r="V574" s="41"/>
      <c r="W574" s="41"/>
      <c r="X574" s="41"/>
      <c r="Y574" s="41"/>
      <c r="Z574" s="41"/>
      <c r="AA574" s="41"/>
      <c r="AB574" s="41"/>
      <c r="AC574" s="41"/>
      <c r="AD574" s="41"/>
      <c r="AE574" s="41"/>
      <c r="AR574" s="219" t="s">
        <v>235</v>
      </c>
      <c r="AT574" s="219" t="s">
        <v>142</v>
      </c>
      <c r="AU574" s="219" t="s">
        <v>81</v>
      </c>
      <c r="AY574" s="20" t="s">
        <v>140</v>
      </c>
      <c r="BE574" s="220">
        <f>IF(N574="základní",J574,0)</f>
        <v>0</v>
      </c>
      <c r="BF574" s="220">
        <f>IF(N574="snížená",J574,0)</f>
        <v>0</v>
      </c>
      <c r="BG574" s="220">
        <f>IF(N574="zákl. přenesená",J574,0)</f>
        <v>0</v>
      </c>
      <c r="BH574" s="220">
        <f>IF(N574="sníž. přenesená",J574,0)</f>
        <v>0</v>
      </c>
      <c r="BI574" s="220">
        <f>IF(N574="nulová",J574,0)</f>
        <v>0</v>
      </c>
      <c r="BJ574" s="20" t="s">
        <v>79</v>
      </c>
      <c r="BK574" s="220">
        <f>ROUND(I574*H574,2)</f>
        <v>0</v>
      </c>
      <c r="BL574" s="20" t="s">
        <v>235</v>
      </c>
      <c r="BM574" s="219" t="s">
        <v>766</v>
      </c>
    </row>
    <row r="575" s="2" customFormat="1" ht="16.5" customHeight="1">
      <c r="A575" s="41"/>
      <c r="B575" s="42"/>
      <c r="C575" s="208" t="s">
        <v>767</v>
      </c>
      <c r="D575" s="208" t="s">
        <v>142</v>
      </c>
      <c r="E575" s="209" t="s">
        <v>768</v>
      </c>
      <c r="F575" s="210" t="s">
        <v>769</v>
      </c>
      <c r="G575" s="211" t="s">
        <v>231</v>
      </c>
      <c r="H575" s="212">
        <v>23.100000000000001</v>
      </c>
      <c r="I575" s="213"/>
      <c r="J575" s="214">
        <f>ROUND(I575*H575,2)</f>
        <v>0</v>
      </c>
      <c r="K575" s="210" t="s">
        <v>145</v>
      </c>
      <c r="L575" s="47"/>
      <c r="M575" s="215" t="s">
        <v>19</v>
      </c>
      <c r="N575" s="216" t="s">
        <v>42</v>
      </c>
      <c r="O575" s="87"/>
      <c r="P575" s="217">
        <f>O575*H575</f>
        <v>0</v>
      </c>
      <c r="Q575" s="217">
        <v>0</v>
      </c>
      <c r="R575" s="217">
        <f>Q575*H575</f>
        <v>0</v>
      </c>
      <c r="S575" s="217">
        <v>0</v>
      </c>
      <c r="T575" s="218">
        <f>S575*H575</f>
        <v>0</v>
      </c>
      <c r="U575" s="41"/>
      <c r="V575" s="41"/>
      <c r="W575" s="41"/>
      <c r="X575" s="41"/>
      <c r="Y575" s="41"/>
      <c r="Z575" s="41"/>
      <c r="AA575" s="41"/>
      <c r="AB575" s="41"/>
      <c r="AC575" s="41"/>
      <c r="AD575" s="41"/>
      <c r="AE575" s="41"/>
      <c r="AR575" s="219" t="s">
        <v>235</v>
      </c>
      <c r="AT575" s="219" t="s">
        <v>142</v>
      </c>
      <c r="AU575" s="219" t="s">
        <v>81</v>
      </c>
      <c r="AY575" s="20" t="s">
        <v>140</v>
      </c>
      <c r="BE575" s="220">
        <f>IF(N575="základní",J575,0)</f>
        <v>0</v>
      </c>
      <c r="BF575" s="220">
        <f>IF(N575="snížená",J575,0)</f>
        <v>0</v>
      </c>
      <c r="BG575" s="220">
        <f>IF(N575="zákl. přenesená",J575,0)</f>
        <v>0</v>
      </c>
      <c r="BH575" s="220">
        <f>IF(N575="sníž. přenesená",J575,0)</f>
        <v>0</v>
      </c>
      <c r="BI575" s="220">
        <f>IF(N575="nulová",J575,0)</f>
        <v>0</v>
      </c>
      <c r="BJ575" s="20" t="s">
        <v>79</v>
      </c>
      <c r="BK575" s="220">
        <f>ROUND(I575*H575,2)</f>
        <v>0</v>
      </c>
      <c r="BL575" s="20" t="s">
        <v>235</v>
      </c>
      <c r="BM575" s="219" t="s">
        <v>770</v>
      </c>
    </row>
    <row r="576" s="2" customFormat="1">
      <c r="A576" s="41"/>
      <c r="B576" s="42"/>
      <c r="C576" s="43"/>
      <c r="D576" s="221" t="s">
        <v>148</v>
      </c>
      <c r="E576" s="43"/>
      <c r="F576" s="222" t="s">
        <v>771</v>
      </c>
      <c r="G576" s="43"/>
      <c r="H576" s="43"/>
      <c r="I576" s="223"/>
      <c r="J576" s="43"/>
      <c r="K576" s="43"/>
      <c r="L576" s="47"/>
      <c r="M576" s="224"/>
      <c r="N576" s="225"/>
      <c r="O576" s="87"/>
      <c r="P576" s="87"/>
      <c r="Q576" s="87"/>
      <c r="R576" s="87"/>
      <c r="S576" s="87"/>
      <c r="T576" s="88"/>
      <c r="U576" s="41"/>
      <c r="V576" s="41"/>
      <c r="W576" s="41"/>
      <c r="X576" s="41"/>
      <c r="Y576" s="41"/>
      <c r="Z576" s="41"/>
      <c r="AA576" s="41"/>
      <c r="AB576" s="41"/>
      <c r="AC576" s="41"/>
      <c r="AD576" s="41"/>
      <c r="AE576" s="41"/>
      <c r="AT576" s="20" t="s">
        <v>148</v>
      </c>
      <c r="AU576" s="20" t="s">
        <v>81</v>
      </c>
    </row>
    <row r="577" s="2" customFormat="1" ht="16.5" customHeight="1">
      <c r="A577" s="41"/>
      <c r="B577" s="42"/>
      <c r="C577" s="208" t="s">
        <v>772</v>
      </c>
      <c r="D577" s="208" t="s">
        <v>142</v>
      </c>
      <c r="E577" s="209" t="s">
        <v>773</v>
      </c>
      <c r="F577" s="210" t="s">
        <v>774</v>
      </c>
      <c r="G577" s="211" t="s">
        <v>272</v>
      </c>
      <c r="H577" s="212">
        <v>20</v>
      </c>
      <c r="I577" s="213"/>
      <c r="J577" s="214">
        <f>ROUND(I577*H577,2)</f>
        <v>0</v>
      </c>
      <c r="K577" s="210" t="s">
        <v>145</v>
      </c>
      <c r="L577" s="47"/>
      <c r="M577" s="215" t="s">
        <v>19</v>
      </c>
      <c r="N577" s="216" t="s">
        <v>42</v>
      </c>
      <c r="O577" s="87"/>
      <c r="P577" s="217">
        <f>O577*H577</f>
        <v>0</v>
      </c>
      <c r="Q577" s="217">
        <v>0</v>
      </c>
      <c r="R577" s="217">
        <f>Q577*H577</f>
        <v>0</v>
      </c>
      <c r="S577" s="217">
        <v>0</v>
      </c>
      <c r="T577" s="218">
        <f>S577*H577</f>
        <v>0</v>
      </c>
      <c r="U577" s="41"/>
      <c r="V577" s="41"/>
      <c r="W577" s="41"/>
      <c r="X577" s="41"/>
      <c r="Y577" s="41"/>
      <c r="Z577" s="41"/>
      <c r="AA577" s="41"/>
      <c r="AB577" s="41"/>
      <c r="AC577" s="41"/>
      <c r="AD577" s="41"/>
      <c r="AE577" s="41"/>
      <c r="AR577" s="219" t="s">
        <v>235</v>
      </c>
      <c r="AT577" s="219" t="s">
        <v>142</v>
      </c>
      <c r="AU577" s="219" t="s">
        <v>81</v>
      </c>
      <c r="AY577" s="20" t="s">
        <v>140</v>
      </c>
      <c r="BE577" s="220">
        <f>IF(N577="základní",J577,0)</f>
        <v>0</v>
      </c>
      <c r="BF577" s="220">
        <f>IF(N577="snížená",J577,0)</f>
        <v>0</v>
      </c>
      <c r="BG577" s="220">
        <f>IF(N577="zákl. přenesená",J577,0)</f>
        <v>0</v>
      </c>
      <c r="BH577" s="220">
        <f>IF(N577="sníž. přenesená",J577,0)</f>
        <v>0</v>
      </c>
      <c r="BI577" s="220">
        <f>IF(N577="nulová",J577,0)</f>
        <v>0</v>
      </c>
      <c r="BJ577" s="20" t="s">
        <v>79</v>
      </c>
      <c r="BK577" s="220">
        <f>ROUND(I577*H577,2)</f>
        <v>0</v>
      </c>
      <c r="BL577" s="20" t="s">
        <v>235</v>
      </c>
      <c r="BM577" s="219" t="s">
        <v>775</v>
      </c>
    </row>
    <row r="578" s="2" customFormat="1">
      <c r="A578" s="41"/>
      <c r="B578" s="42"/>
      <c r="C578" s="43"/>
      <c r="D578" s="221" t="s">
        <v>148</v>
      </c>
      <c r="E578" s="43"/>
      <c r="F578" s="222" t="s">
        <v>776</v>
      </c>
      <c r="G578" s="43"/>
      <c r="H578" s="43"/>
      <c r="I578" s="223"/>
      <c r="J578" s="43"/>
      <c r="K578" s="43"/>
      <c r="L578" s="47"/>
      <c r="M578" s="224"/>
      <c r="N578" s="225"/>
      <c r="O578" s="87"/>
      <c r="P578" s="87"/>
      <c r="Q578" s="87"/>
      <c r="R578" s="87"/>
      <c r="S578" s="87"/>
      <c r="T578" s="88"/>
      <c r="U578" s="41"/>
      <c r="V578" s="41"/>
      <c r="W578" s="41"/>
      <c r="X578" s="41"/>
      <c r="Y578" s="41"/>
      <c r="Z578" s="41"/>
      <c r="AA578" s="41"/>
      <c r="AB578" s="41"/>
      <c r="AC578" s="41"/>
      <c r="AD578" s="41"/>
      <c r="AE578" s="41"/>
      <c r="AT578" s="20" t="s">
        <v>148</v>
      </c>
      <c r="AU578" s="20" t="s">
        <v>81</v>
      </c>
    </row>
    <row r="579" s="2" customFormat="1" ht="16.5" customHeight="1">
      <c r="A579" s="41"/>
      <c r="B579" s="42"/>
      <c r="C579" s="260" t="s">
        <v>777</v>
      </c>
      <c r="D579" s="260" t="s">
        <v>269</v>
      </c>
      <c r="E579" s="261" t="s">
        <v>778</v>
      </c>
      <c r="F579" s="262" t="s">
        <v>779</v>
      </c>
      <c r="G579" s="263" t="s">
        <v>272</v>
      </c>
      <c r="H579" s="264">
        <v>20</v>
      </c>
      <c r="I579" s="265"/>
      <c r="J579" s="266">
        <f>ROUND(I579*H579,2)</f>
        <v>0</v>
      </c>
      <c r="K579" s="262" t="s">
        <v>145</v>
      </c>
      <c r="L579" s="267"/>
      <c r="M579" s="268" t="s">
        <v>19</v>
      </c>
      <c r="N579" s="269" t="s">
        <v>42</v>
      </c>
      <c r="O579" s="87"/>
      <c r="P579" s="217">
        <f>O579*H579</f>
        <v>0</v>
      </c>
      <c r="Q579" s="217">
        <v>0.00040999999999999999</v>
      </c>
      <c r="R579" s="217">
        <f>Q579*H579</f>
        <v>0.008199999999999999</v>
      </c>
      <c r="S579" s="217">
        <v>0</v>
      </c>
      <c r="T579" s="218">
        <f>S579*H579</f>
        <v>0</v>
      </c>
      <c r="U579" s="41"/>
      <c r="V579" s="41"/>
      <c r="W579" s="41"/>
      <c r="X579" s="41"/>
      <c r="Y579" s="41"/>
      <c r="Z579" s="41"/>
      <c r="AA579" s="41"/>
      <c r="AB579" s="41"/>
      <c r="AC579" s="41"/>
      <c r="AD579" s="41"/>
      <c r="AE579" s="41"/>
      <c r="AR579" s="219" t="s">
        <v>350</v>
      </c>
      <c r="AT579" s="219" t="s">
        <v>269</v>
      </c>
      <c r="AU579" s="219" t="s">
        <v>81</v>
      </c>
      <c r="AY579" s="20" t="s">
        <v>140</v>
      </c>
      <c r="BE579" s="220">
        <f>IF(N579="základní",J579,0)</f>
        <v>0</v>
      </c>
      <c r="BF579" s="220">
        <f>IF(N579="snížená",J579,0)</f>
        <v>0</v>
      </c>
      <c r="BG579" s="220">
        <f>IF(N579="zákl. přenesená",J579,0)</f>
        <v>0</v>
      </c>
      <c r="BH579" s="220">
        <f>IF(N579="sníž. přenesená",J579,0)</f>
        <v>0</v>
      </c>
      <c r="BI579" s="220">
        <f>IF(N579="nulová",J579,0)</f>
        <v>0</v>
      </c>
      <c r="BJ579" s="20" t="s">
        <v>79</v>
      </c>
      <c r="BK579" s="220">
        <f>ROUND(I579*H579,2)</f>
        <v>0</v>
      </c>
      <c r="BL579" s="20" t="s">
        <v>235</v>
      </c>
      <c r="BM579" s="219" t="s">
        <v>780</v>
      </c>
    </row>
    <row r="580" s="2" customFormat="1" ht="24.15" customHeight="1">
      <c r="A580" s="41"/>
      <c r="B580" s="42"/>
      <c r="C580" s="208" t="s">
        <v>781</v>
      </c>
      <c r="D580" s="208" t="s">
        <v>142</v>
      </c>
      <c r="E580" s="209" t="s">
        <v>782</v>
      </c>
      <c r="F580" s="210" t="s">
        <v>783</v>
      </c>
      <c r="G580" s="211" t="s">
        <v>231</v>
      </c>
      <c r="H580" s="212">
        <v>30</v>
      </c>
      <c r="I580" s="213"/>
      <c r="J580" s="214">
        <f>ROUND(I580*H580,2)</f>
        <v>0</v>
      </c>
      <c r="K580" s="210" t="s">
        <v>19</v>
      </c>
      <c r="L580" s="47"/>
      <c r="M580" s="215" t="s">
        <v>19</v>
      </c>
      <c r="N580" s="216" t="s">
        <v>42</v>
      </c>
      <c r="O580" s="87"/>
      <c r="P580" s="217">
        <f>O580*H580</f>
        <v>0</v>
      </c>
      <c r="Q580" s="217">
        <v>0</v>
      </c>
      <c r="R580" s="217">
        <f>Q580*H580</f>
        <v>0</v>
      </c>
      <c r="S580" s="217">
        <v>0</v>
      </c>
      <c r="T580" s="218">
        <f>S580*H580</f>
        <v>0</v>
      </c>
      <c r="U580" s="41"/>
      <c r="V580" s="41"/>
      <c r="W580" s="41"/>
      <c r="X580" s="41"/>
      <c r="Y580" s="41"/>
      <c r="Z580" s="41"/>
      <c r="AA580" s="41"/>
      <c r="AB580" s="41"/>
      <c r="AC580" s="41"/>
      <c r="AD580" s="41"/>
      <c r="AE580" s="41"/>
      <c r="AR580" s="219" t="s">
        <v>235</v>
      </c>
      <c r="AT580" s="219" t="s">
        <v>142</v>
      </c>
      <c r="AU580" s="219" t="s">
        <v>81</v>
      </c>
      <c r="AY580" s="20" t="s">
        <v>140</v>
      </c>
      <c r="BE580" s="220">
        <f>IF(N580="základní",J580,0)</f>
        <v>0</v>
      </c>
      <c r="BF580" s="220">
        <f>IF(N580="snížená",J580,0)</f>
        <v>0</v>
      </c>
      <c r="BG580" s="220">
        <f>IF(N580="zákl. přenesená",J580,0)</f>
        <v>0</v>
      </c>
      <c r="BH580" s="220">
        <f>IF(N580="sníž. přenesená",J580,0)</f>
        <v>0</v>
      </c>
      <c r="BI580" s="220">
        <f>IF(N580="nulová",J580,0)</f>
        <v>0</v>
      </c>
      <c r="BJ580" s="20" t="s">
        <v>79</v>
      </c>
      <c r="BK580" s="220">
        <f>ROUND(I580*H580,2)</f>
        <v>0</v>
      </c>
      <c r="BL580" s="20" t="s">
        <v>235</v>
      </c>
      <c r="BM580" s="219" t="s">
        <v>784</v>
      </c>
    </row>
    <row r="581" s="2" customFormat="1" ht="44.25" customHeight="1">
      <c r="A581" s="41"/>
      <c r="B581" s="42"/>
      <c r="C581" s="208" t="s">
        <v>785</v>
      </c>
      <c r="D581" s="208" t="s">
        <v>142</v>
      </c>
      <c r="E581" s="209" t="s">
        <v>786</v>
      </c>
      <c r="F581" s="210" t="s">
        <v>787</v>
      </c>
      <c r="G581" s="211" t="s">
        <v>197</v>
      </c>
      <c r="H581" s="212">
        <v>0.495</v>
      </c>
      <c r="I581" s="213"/>
      <c r="J581" s="214">
        <f>ROUND(I581*H581,2)</f>
        <v>0</v>
      </c>
      <c r="K581" s="210" t="s">
        <v>145</v>
      </c>
      <c r="L581" s="47"/>
      <c r="M581" s="215" t="s">
        <v>19</v>
      </c>
      <c r="N581" s="216" t="s">
        <v>42</v>
      </c>
      <c r="O581" s="87"/>
      <c r="P581" s="217">
        <f>O581*H581</f>
        <v>0</v>
      </c>
      <c r="Q581" s="217">
        <v>0</v>
      </c>
      <c r="R581" s="217">
        <f>Q581*H581</f>
        <v>0</v>
      </c>
      <c r="S581" s="217">
        <v>0</v>
      </c>
      <c r="T581" s="218">
        <f>S581*H581</f>
        <v>0</v>
      </c>
      <c r="U581" s="41"/>
      <c r="V581" s="41"/>
      <c r="W581" s="41"/>
      <c r="X581" s="41"/>
      <c r="Y581" s="41"/>
      <c r="Z581" s="41"/>
      <c r="AA581" s="41"/>
      <c r="AB581" s="41"/>
      <c r="AC581" s="41"/>
      <c r="AD581" s="41"/>
      <c r="AE581" s="41"/>
      <c r="AR581" s="219" t="s">
        <v>235</v>
      </c>
      <c r="AT581" s="219" t="s">
        <v>142</v>
      </c>
      <c r="AU581" s="219" t="s">
        <v>81</v>
      </c>
      <c r="AY581" s="20" t="s">
        <v>140</v>
      </c>
      <c r="BE581" s="220">
        <f>IF(N581="základní",J581,0)</f>
        <v>0</v>
      </c>
      <c r="BF581" s="220">
        <f>IF(N581="snížená",J581,0)</f>
        <v>0</v>
      </c>
      <c r="BG581" s="220">
        <f>IF(N581="zákl. přenesená",J581,0)</f>
        <v>0</v>
      </c>
      <c r="BH581" s="220">
        <f>IF(N581="sníž. přenesená",J581,0)</f>
        <v>0</v>
      </c>
      <c r="BI581" s="220">
        <f>IF(N581="nulová",J581,0)</f>
        <v>0</v>
      </c>
      <c r="BJ581" s="20" t="s">
        <v>79</v>
      </c>
      <c r="BK581" s="220">
        <f>ROUND(I581*H581,2)</f>
        <v>0</v>
      </c>
      <c r="BL581" s="20" t="s">
        <v>235</v>
      </c>
      <c r="BM581" s="219" t="s">
        <v>788</v>
      </c>
    </row>
    <row r="582" s="2" customFormat="1">
      <c r="A582" s="41"/>
      <c r="B582" s="42"/>
      <c r="C582" s="43"/>
      <c r="D582" s="221" t="s">
        <v>148</v>
      </c>
      <c r="E582" s="43"/>
      <c r="F582" s="222" t="s">
        <v>789</v>
      </c>
      <c r="G582" s="43"/>
      <c r="H582" s="43"/>
      <c r="I582" s="223"/>
      <c r="J582" s="43"/>
      <c r="K582" s="43"/>
      <c r="L582" s="47"/>
      <c r="M582" s="224"/>
      <c r="N582" s="225"/>
      <c r="O582" s="87"/>
      <c r="P582" s="87"/>
      <c r="Q582" s="87"/>
      <c r="R582" s="87"/>
      <c r="S582" s="87"/>
      <c r="T582" s="88"/>
      <c r="U582" s="41"/>
      <c r="V582" s="41"/>
      <c r="W582" s="41"/>
      <c r="X582" s="41"/>
      <c r="Y582" s="41"/>
      <c r="Z582" s="41"/>
      <c r="AA582" s="41"/>
      <c r="AB582" s="41"/>
      <c r="AC582" s="41"/>
      <c r="AD582" s="41"/>
      <c r="AE582" s="41"/>
      <c r="AT582" s="20" t="s">
        <v>148</v>
      </c>
      <c r="AU582" s="20" t="s">
        <v>81</v>
      </c>
    </row>
    <row r="583" s="2" customFormat="1" ht="49.05" customHeight="1">
      <c r="A583" s="41"/>
      <c r="B583" s="42"/>
      <c r="C583" s="208" t="s">
        <v>790</v>
      </c>
      <c r="D583" s="208" t="s">
        <v>142</v>
      </c>
      <c r="E583" s="209" t="s">
        <v>791</v>
      </c>
      <c r="F583" s="210" t="s">
        <v>792</v>
      </c>
      <c r="G583" s="211" t="s">
        <v>197</v>
      </c>
      <c r="H583" s="212">
        <v>0.495</v>
      </c>
      <c r="I583" s="213"/>
      <c r="J583" s="214">
        <f>ROUND(I583*H583,2)</f>
        <v>0</v>
      </c>
      <c r="K583" s="210" t="s">
        <v>145</v>
      </c>
      <c r="L583" s="47"/>
      <c r="M583" s="215" t="s">
        <v>19</v>
      </c>
      <c r="N583" s="216" t="s">
        <v>42</v>
      </c>
      <c r="O583" s="87"/>
      <c r="P583" s="217">
        <f>O583*H583</f>
        <v>0</v>
      </c>
      <c r="Q583" s="217">
        <v>0</v>
      </c>
      <c r="R583" s="217">
        <f>Q583*H583</f>
        <v>0</v>
      </c>
      <c r="S583" s="217">
        <v>0</v>
      </c>
      <c r="T583" s="218">
        <f>S583*H583</f>
        <v>0</v>
      </c>
      <c r="U583" s="41"/>
      <c r="V583" s="41"/>
      <c r="W583" s="41"/>
      <c r="X583" s="41"/>
      <c r="Y583" s="41"/>
      <c r="Z583" s="41"/>
      <c r="AA583" s="41"/>
      <c r="AB583" s="41"/>
      <c r="AC583" s="41"/>
      <c r="AD583" s="41"/>
      <c r="AE583" s="41"/>
      <c r="AR583" s="219" t="s">
        <v>235</v>
      </c>
      <c r="AT583" s="219" t="s">
        <v>142</v>
      </c>
      <c r="AU583" s="219" t="s">
        <v>81</v>
      </c>
      <c r="AY583" s="20" t="s">
        <v>140</v>
      </c>
      <c r="BE583" s="220">
        <f>IF(N583="základní",J583,0)</f>
        <v>0</v>
      </c>
      <c r="BF583" s="220">
        <f>IF(N583="snížená",J583,0)</f>
        <v>0</v>
      </c>
      <c r="BG583" s="220">
        <f>IF(N583="zákl. přenesená",J583,0)</f>
        <v>0</v>
      </c>
      <c r="BH583" s="220">
        <f>IF(N583="sníž. přenesená",J583,0)</f>
        <v>0</v>
      </c>
      <c r="BI583" s="220">
        <f>IF(N583="nulová",J583,0)</f>
        <v>0</v>
      </c>
      <c r="BJ583" s="20" t="s">
        <v>79</v>
      </c>
      <c r="BK583" s="220">
        <f>ROUND(I583*H583,2)</f>
        <v>0</v>
      </c>
      <c r="BL583" s="20" t="s">
        <v>235</v>
      </c>
      <c r="BM583" s="219" t="s">
        <v>793</v>
      </c>
    </row>
    <row r="584" s="2" customFormat="1">
      <c r="A584" s="41"/>
      <c r="B584" s="42"/>
      <c r="C584" s="43"/>
      <c r="D584" s="221" t="s">
        <v>148</v>
      </c>
      <c r="E584" s="43"/>
      <c r="F584" s="222" t="s">
        <v>794</v>
      </c>
      <c r="G584" s="43"/>
      <c r="H584" s="43"/>
      <c r="I584" s="223"/>
      <c r="J584" s="43"/>
      <c r="K584" s="43"/>
      <c r="L584" s="47"/>
      <c r="M584" s="224"/>
      <c r="N584" s="225"/>
      <c r="O584" s="87"/>
      <c r="P584" s="87"/>
      <c r="Q584" s="87"/>
      <c r="R584" s="87"/>
      <c r="S584" s="87"/>
      <c r="T584" s="88"/>
      <c r="U584" s="41"/>
      <c r="V584" s="41"/>
      <c r="W584" s="41"/>
      <c r="X584" s="41"/>
      <c r="Y584" s="41"/>
      <c r="Z584" s="41"/>
      <c r="AA584" s="41"/>
      <c r="AB584" s="41"/>
      <c r="AC584" s="41"/>
      <c r="AD584" s="41"/>
      <c r="AE584" s="41"/>
      <c r="AT584" s="20" t="s">
        <v>148</v>
      </c>
      <c r="AU584" s="20" t="s">
        <v>81</v>
      </c>
    </row>
    <row r="585" s="12" customFormat="1" ht="22.8" customHeight="1">
      <c r="A585" s="12"/>
      <c r="B585" s="192"/>
      <c r="C585" s="193"/>
      <c r="D585" s="194" t="s">
        <v>70</v>
      </c>
      <c r="E585" s="206" t="s">
        <v>795</v>
      </c>
      <c r="F585" s="206" t="s">
        <v>796</v>
      </c>
      <c r="G585" s="193"/>
      <c r="H585" s="193"/>
      <c r="I585" s="196"/>
      <c r="J585" s="207">
        <f>BK585</f>
        <v>0</v>
      </c>
      <c r="K585" s="193"/>
      <c r="L585" s="198"/>
      <c r="M585" s="199"/>
      <c r="N585" s="200"/>
      <c r="O585" s="200"/>
      <c r="P585" s="201">
        <f>SUM(P586:P589)</f>
        <v>0</v>
      </c>
      <c r="Q585" s="200"/>
      <c r="R585" s="201">
        <f>SUM(R586:R589)</f>
        <v>0</v>
      </c>
      <c r="S585" s="200"/>
      <c r="T585" s="202">
        <f>SUM(T586:T589)</f>
        <v>0</v>
      </c>
      <c r="U585" s="12"/>
      <c r="V585" s="12"/>
      <c r="W585" s="12"/>
      <c r="X585" s="12"/>
      <c r="Y585" s="12"/>
      <c r="Z585" s="12"/>
      <c r="AA585" s="12"/>
      <c r="AB585" s="12"/>
      <c r="AC585" s="12"/>
      <c r="AD585" s="12"/>
      <c r="AE585" s="12"/>
      <c r="AR585" s="203" t="s">
        <v>81</v>
      </c>
      <c r="AT585" s="204" t="s">
        <v>70</v>
      </c>
      <c r="AU585" s="204" t="s">
        <v>79</v>
      </c>
      <c r="AY585" s="203" t="s">
        <v>140</v>
      </c>
      <c r="BK585" s="205">
        <f>SUM(BK586:BK589)</f>
        <v>0</v>
      </c>
    </row>
    <row r="586" s="2" customFormat="1" ht="37.8" customHeight="1">
      <c r="A586" s="41"/>
      <c r="B586" s="42"/>
      <c r="C586" s="208" t="s">
        <v>797</v>
      </c>
      <c r="D586" s="208" t="s">
        <v>142</v>
      </c>
      <c r="E586" s="209" t="s">
        <v>798</v>
      </c>
      <c r="F586" s="210" t="s">
        <v>799</v>
      </c>
      <c r="G586" s="211" t="s">
        <v>272</v>
      </c>
      <c r="H586" s="212">
        <v>3</v>
      </c>
      <c r="I586" s="213"/>
      <c r="J586" s="214">
        <f>ROUND(I586*H586,2)</f>
        <v>0</v>
      </c>
      <c r="K586" s="210" t="s">
        <v>19</v>
      </c>
      <c r="L586" s="47"/>
      <c r="M586" s="215" t="s">
        <v>19</v>
      </c>
      <c r="N586" s="216" t="s">
        <v>42</v>
      </c>
      <c r="O586" s="87"/>
      <c r="P586" s="217">
        <f>O586*H586</f>
        <v>0</v>
      </c>
      <c r="Q586" s="217">
        <v>0</v>
      </c>
      <c r="R586" s="217">
        <f>Q586*H586</f>
        <v>0</v>
      </c>
      <c r="S586" s="217">
        <v>0</v>
      </c>
      <c r="T586" s="218">
        <f>S586*H586</f>
        <v>0</v>
      </c>
      <c r="U586" s="41"/>
      <c r="V586" s="41"/>
      <c r="W586" s="41"/>
      <c r="X586" s="41"/>
      <c r="Y586" s="41"/>
      <c r="Z586" s="41"/>
      <c r="AA586" s="41"/>
      <c r="AB586" s="41"/>
      <c r="AC586" s="41"/>
      <c r="AD586" s="41"/>
      <c r="AE586" s="41"/>
      <c r="AR586" s="219" t="s">
        <v>235</v>
      </c>
      <c r="AT586" s="219" t="s">
        <v>142</v>
      </c>
      <c r="AU586" s="219" t="s">
        <v>81</v>
      </c>
      <c r="AY586" s="20" t="s">
        <v>140</v>
      </c>
      <c r="BE586" s="220">
        <f>IF(N586="základní",J586,0)</f>
        <v>0</v>
      </c>
      <c r="BF586" s="220">
        <f>IF(N586="snížená",J586,0)</f>
        <v>0</v>
      </c>
      <c r="BG586" s="220">
        <f>IF(N586="zákl. přenesená",J586,0)</f>
        <v>0</v>
      </c>
      <c r="BH586" s="220">
        <f>IF(N586="sníž. přenesená",J586,0)</f>
        <v>0</v>
      </c>
      <c r="BI586" s="220">
        <f>IF(N586="nulová",J586,0)</f>
        <v>0</v>
      </c>
      <c r="BJ586" s="20" t="s">
        <v>79</v>
      </c>
      <c r="BK586" s="220">
        <f>ROUND(I586*H586,2)</f>
        <v>0</v>
      </c>
      <c r="BL586" s="20" t="s">
        <v>235</v>
      </c>
      <c r="BM586" s="219" t="s">
        <v>800</v>
      </c>
    </row>
    <row r="587" s="2" customFormat="1" ht="55.5" customHeight="1">
      <c r="A587" s="41"/>
      <c r="B587" s="42"/>
      <c r="C587" s="208" t="s">
        <v>801</v>
      </c>
      <c r="D587" s="208" t="s">
        <v>142</v>
      </c>
      <c r="E587" s="209" t="s">
        <v>802</v>
      </c>
      <c r="F587" s="210" t="s">
        <v>803</v>
      </c>
      <c r="G587" s="211" t="s">
        <v>272</v>
      </c>
      <c r="H587" s="212">
        <v>1</v>
      </c>
      <c r="I587" s="213"/>
      <c r="J587" s="214">
        <f>ROUND(I587*H587,2)</f>
        <v>0</v>
      </c>
      <c r="K587" s="210" t="s">
        <v>19</v>
      </c>
      <c r="L587" s="47"/>
      <c r="M587" s="215" t="s">
        <v>19</v>
      </c>
      <c r="N587" s="216" t="s">
        <v>42</v>
      </c>
      <c r="O587" s="87"/>
      <c r="P587" s="217">
        <f>O587*H587</f>
        <v>0</v>
      </c>
      <c r="Q587" s="217">
        <v>0</v>
      </c>
      <c r="R587" s="217">
        <f>Q587*H587</f>
        <v>0</v>
      </c>
      <c r="S587" s="217">
        <v>0</v>
      </c>
      <c r="T587" s="218">
        <f>S587*H587</f>
        <v>0</v>
      </c>
      <c r="U587" s="41"/>
      <c r="V587" s="41"/>
      <c r="W587" s="41"/>
      <c r="X587" s="41"/>
      <c r="Y587" s="41"/>
      <c r="Z587" s="41"/>
      <c r="AA587" s="41"/>
      <c r="AB587" s="41"/>
      <c r="AC587" s="41"/>
      <c r="AD587" s="41"/>
      <c r="AE587" s="41"/>
      <c r="AR587" s="219" t="s">
        <v>235</v>
      </c>
      <c r="AT587" s="219" t="s">
        <v>142</v>
      </c>
      <c r="AU587" s="219" t="s">
        <v>81</v>
      </c>
      <c r="AY587" s="20" t="s">
        <v>140</v>
      </c>
      <c r="BE587" s="220">
        <f>IF(N587="základní",J587,0)</f>
        <v>0</v>
      </c>
      <c r="BF587" s="220">
        <f>IF(N587="snížená",J587,0)</f>
        <v>0</v>
      </c>
      <c r="BG587" s="220">
        <f>IF(N587="zákl. přenesená",J587,0)</f>
        <v>0</v>
      </c>
      <c r="BH587" s="220">
        <f>IF(N587="sníž. přenesená",J587,0)</f>
        <v>0</v>
      </c>
      <c r="BI587" s="220">
        <f>IF(N587="nulová",J587,0)</f>
        <v>0</v>
      </c>
      <c r="BJ587" s="20" t="s">
        <v>79</v>
      </c>
      <c r="BK587" s="220">
        <f>ROUND(I587*H587,2)</f>
        <v>0</v>
      </c>
      <c r="BL587" s="20" t="s">
        <v>235</v>
      </c>
      <c r="BM587" s="219" t="s">
        <v>804</v>
      </c>
    </row>
    <row r="588" s="2" customFormat="1" ht="44.25" customHeight="1">
      <c r="A588" s="41"/>
      <c r="B588" s="42"/>
      <c r="C588" s="208" t="s">
        <v>805</v>
      </c>
      <c r="D588" s="208" t="s">
        <v>142</v>
      </c>
      <c r="E588" s="209" t="s">
        <v>806</v>
      </c>
      <c r="F588" s="210" t="s">
        <v>807</v>
      </c>
      <c r="G588" s="211" t="s">
        <v>272</v>
      </c>
      <c r="H588" s="212">
        <v>1</v>
      </c>
      <c r="I588" s="213"/>
      <c r="J588" s="214">
        <f>ROUND(I588*H588,2)</f>
        <v>0</v>
      </c>
      <c r="K588" s="210" t="s">
        <v>19</v>
      </c>
      <c r="L588" s="47"/>
      <c r="M588" s="215" t="s">
        <v>19</v>
      </c>
      <c r="N588" s="216" t="s">
        <v>42</v>
      </c>
      <c r="O588" s="87"/>
      <c r="P588" s="217">
        <f>O588*H588</f>
        <v>0</v>
      </c>
      <c r="Q588" s="217">
        <v>0</v>
      </c>
      <c r="R588" s="217">
        <f>Q588*H588</f>
        <v>0</v>
      </c>
      <c r="S588" s="217">
        <v>0</v>
      </c>
      <c r="T588" s="218">
        <f>S588*H588</f>
        <v>0</v>
      </c>
      <c r="U588" s="41"/>
      <c r="V588" s="41"/>
      <c r="W588" s="41"/>
      <c r="X588" s="41"/>
      <c r="Y588" s="41"/>
      <c r="Z588" s="41"/>
      <c r="AA588" s="41"/>
      <c r="AB588" s="41"/>
      <c r="AC588" s="41"/>
      <c r="AD588" s="41"/>
      <c r="AE588" s="41"/>
      <c r="AR588" s="219" t="s">
        <v>235</v>
      </c>
      <c r="AT588" s="219" t="s">
        <v>142</v>
      </c>
      <c r="AU588" s="219" t="s">
        <v>81</v>
      </c>
      <c r="AY588" s="20" t="s">
        <v>140</v>
      </c>
      <c r="BE588" s="220">
        <f>IF(N588="základní",J588,0)</f>
        <v>0</v>
      </c>
      <c r="BF588" s="220">
        <f>IF(N588="snížená",J588,0)</f>
        <v>0</v>
      </c>
      <c r="BG588" s="220">
        <f>IF(N588="zákl. přenesená",J588,0)</f>
        <v>0</v>
      </c>
      <c r="BH588" s="220">
        <f>IF(N588="sníž. přenesená",J588,0)</f>
        <v>0</v>
      </c>
      <c r="BI588" s="220">
        <f>IF(N588="nulová",J588,0)</f>
        <v>0</v>
      </c>
      <c r="BJ588" s="20" t="s">
        <v>79</v>
      </c>
      <c r="BK588" s="220">
        <f>ROUND(I588*H588,2)</f>
        <v>0</v>
      </c>
      <c r="BL588" s="20" t="s">
        <v>235</v>
      </c>
      <c r="BM588" s="219" t="s">
        <v>808</v>
      </c>
    </row>
    <row r="589" s="2" customFormat="1" ht="44.25" customHeight="1">
      <c r="A589" s="41"/>
      <c r="B589" s="42"/>
      <c r="C589" s="208" t="s">
        <v>809</v>
      </c>
      <c r="D589" s="208" t="s">
        <v>142</v>
      </c>
      <c r="E589" s="209" t="s">
        <v>810</v>
      </c>
      <c r="F589" s="210" t="s">
        <v>811</v>
      </c>
      <c r="G589" s="211" t="s">
        <v>272</v>
      </c>
      <c r="H589" s="212">
        <v>1</v>
      </c>
      <c r="I589" s="213"/>
      <c r="J589" s="214">
        <f>ROUND(I589*H589,2)</f>
        <v>0</v>
      </c>
      <c r="K589" s="210" t="s">
        <v>19</v>
      </c>
      <c r="L589" s="47"/>
      <c r="M589" s="215" t="s">
        <v>19</v>
      </c>
      <c r="N589" s="216" t="s">
        <v>42</v>
      </c>
      <c r="O589" s="87"/>
      <c r="P589" s="217">
        <f>O589*H589</f>
        <v>0</v>
      </c>
      <c r="Q589" s="217">
        <v>0</v>
      </c>
      <c r="R589" s="217">
        <f>Q589*H589</f>
        <v>0</v>
      </c>
      <c r="S589" s="217">
        <v>0</v>
      </c>
      <c r="T589" s="218">
        <f>S589*H589</f>
        <v>0</v>
      </c>
      <c r="U589" s="41"/>
      <c r="V589" s="41"/>
      <c r="W589" s="41"/>
      <c r="X589" s="41"/>
      <c r="Y589" s="41"/>
      <c r="Z589" s="41"/>
      <c r="AA589" s="41"/>
      <c r="AB589" s="41"/>
      <c r="AC589" s="41"/>
      <c r="AD589" s="41"/>
      <c r="AE589" s="41"/>
      <c r="AR589" s="219" t="s">
        <v>235</v>
      </c>
      <c r="AT589" s="219" t="s">
        <v>142</v>
      </c>
      <c r="AU589" s="219" t="s">
        <v>81</v>
      </c>
      <c r="AY589" s="20" t="s">
        <v>140</v>
      </c>
      <c r="BE589" s="220">
        <f>IF(N589="základní",J589,0)</f>
        <v>0</v>
      </c>
      <c r="BF589" s="220">
        <f>IF(N589="snížená",J589,0)</f>
        <v>0</v>
      </c>
      <c r="BG589" s="220">
        <f>IF(N589="zákl. přenesená",J589,0)</f>
        <v>0</v>
      </c>
      <c r="BH589" s="220">
        <f>IF(N589="sníž. přenesená",J589,0)</f>
        <v>0</v>
      </c>
      <c r="BI589" s="220">
        <f>IF(N589="nulová",J589,0)</f>
        <v>0</v>
      </c>
      <c r="BJ589" s="20" t="s">
        <v>79</v>
      </c>
      <c r="BK589" s="220">
        <f>ROUND(I589*H589,2)</f>
        <v>0</v>
      </c>
      <c r="BL589" s="20" t="s">
        <v>235</v>
      </c>
      <c r="BM589" s="219" t="s">
        <v>812</v>
      </c>
    </row>
    <row r="590" s="12" customFormat="1" ht="22.8" customHeight="1">
      <c r="A590" s="12"/>
      <c r="B590" s="192"/>
      <c r="C590" s="193"/>
      <c r="D590" s="194" t="s">
        <v>70</v>
      </c>
      <c r="E590" s="206" t="s">
        <v>813</v>
      </c>
      <c r="F590" s="206" t="s">
        <v>814</v>
      </c>
      <c r="G590" s="193"/>
      <c r="H590" s="193"/>
      <c r="I590" s="196"/>
      <c r="J590" s="207">
        <f>BK590</f>
        <v>0</v>
      </c>
      <c r="K590" s="193"/>
      <c r="L590" s="198"/>
      <c r="M590" s="199"/>
      <c r="N590" s="200"/>
      <c r="O590" s="200"/>
      <c r="P590" s="201">
        <f>SUM(P591:P605)</f>
        <v>0</v>
      </c>
      <c r="Q590" s="200"/>
      <c r="R590" s="201">
        <f>SUM(R591:R605)</f>
        <v>3.5850000000000004E-05</v>
      </c>
      <c r="S590" s="200"/>
      <c r="T590" s="202">
        <f>SUM(T591:T605)</f>
        <v>0</v>
      </c>
      <c r="U590" s="12"/>
      <c r="V590" s="12"/>
      <c r="W590" s="12"/>
      <c r="X590" s="12"/>
      <c r="Y590" s="12"/>
      <c r="Z590" s="12"/>
      <c r="AA590" s="12"/>
      <c r="AB590" s="12"/>
      <c r="AC590" s="12"/>
      <c r="AD590" s="12"/>
      <c r="AE590" s="12"/>
      <c r="AR590" s="203" t="s">
        <v>81</v>
      </c>
      <c r="AT590" s="204" t="s">
        <v>70</v>
      </c>
      <c r="AU590" s="204" t="s">
        <v>79</v>
      </c>
      <c r="AY590" s="203" t="s">
        <v>140</v>
      </c>
      <c r="BK590" s="205">
        <f>SUM(BK591:BK605)</f>
        <v>0</v>
      </c>
    </row>
    <row r="591" s="2" customFormat="1" ht="16.5" customHeight="1">
      <c r="A591" s="41"/>
      <c r="B591" s="42"/>
      <c r="C591" s="208" t="s">
        <v>815</v>
      </c>
      <c r="D591" s="208" t="s">
        <v>142</v>
      </c>
      <c r="E591" s="209" t="s">
        <v>816</v>
      </c>
      <c r="F591" s="210" t="s">
        <v>817</v>
      </c>
      <c r="G591" s="211" t="s">
        <v>87</v>
      </c>
      <c r="H591" s="212">
        <v>3.585</v>
      </c>
      <c r="I591" s="213"/>
      <c r="J591" s="214">
        <f>ROUND(I591*H591,2)</f>
        <v>0</v>
      </c>
      <c r="K591" s="210" t="s">
        <v>145</v>
      </c>
      <c r="L591" s="47"/>
      <c r="M591" s="215" t="s">
        <v>19</v>
      </c>
      <c r="N591" s="216" t="s">
        <v>42</v>
      </c>
      <c r="O591" s="87"/>
      <c r="P591" s="217">
        <f>O591*H591</f>
        <v>0</v>
      </c>
      <c r="Q591" s="217">
        <v>0</v>
      </c>
      <c r="R591" s="217">
        <f>Q591*H591</f>
        <v>0</v>
      </c>
      <c r="S591" s="217">
        <v>0</v>
      </c>
      <c r="T591" s="218">
        <f>S591*H591</f>
        <v>0</v>
      </c>
      <c r="U591" s="41"/>
      <c r="V591" s="41"/>
      <c r="W591" s="41"/>
      <c r="X591" s="41"/>
      <c r="Y591" s="41"/>
      <c r="Z591" s="41"/>
      <c r="AA591" s="41"/>
      <c r="AB591" s="41"/>
      <c r="AC591" s="41"/>
      <c r="AD591" s="41"/>
      <c r="AE591" s="41"/>
      <c r="AR591" s="219" t="s">
        <v>235</v>
      </c>
      <c r="AT591" s="219" t="s">
        <v>142</v>
      </c>
      <c r="AU591" s="219" t="s">
        <v>81</v>
      </c>
      <c r="AY591" s="20" t="s">
        <v>140</v>
      </c>
      <c r="BE591" s="220">
        <f>IF(N591="základní",J591,0)</f>
        <v>0</v>
      </c>
      <c r="BF591" s="220">
        <f>IF(N591="snížená",J591,0)</f>
        <v>0</v>
      </c>
      <c r="BG591" s="220">
        <f>IF(N591="zákl. přenesená",J591,0)</f>
        <v>0</v>
      </c>
      <c r="BH591" s="220">
        <f>IF(N591="sníž. přenesená",J591,0)</f>
        <v>0</v>
      </c>
      <c r="BI591" s="220">
        <f>IF(N591="nulová",J591,0)</f>
        <v>0</v>
      </c>
      <c r="BJ591" s="20" t="s">
        <v>79</v>
      </c>
      <c r="BK591" s="220">
        <f>ROUND(I591*H591,2)</f>
        <v>0</v>
      </c>
      <c r="BL591" s="20" t="s">
        <v>235</v>
      </c>
      <c r="BM591" s="219" t="s">
        <v>818</v>
      </c>
    </row>
    <row r="592" s="2" customFormat="1">
      <c r="A592" s="41"/>
      <c r="B592" s="42"/>
      <c r="C592" s="43"/>
      <c r="D592" s="221" t="s">
        <v>148</v>
      </c>
      <c r="E592" s="43"/>
      <c r="F592" s="222" t="s">
        <v>819</v>
      </c>
      <c r="G592" s="43"/>
      <c r="H592" s="43"/>
      <c r="I592" s="223"/>
      <c r="J592" s="43"/>
      <c r="K592" s="43"/>
      <c r="L592" s="47"/>
      <c r="M592" s="224"/>
      <c r="N592" s="225"/>
      <c r="O592" s="87"/>
      <c r="P592" s="87"/>
      <c r="Q592" s="87"/>
      <c r="R592" s="87"/>
      <c r="S592" s="87"/>
      <c r="T592" s="88"/>
      <c r="U592" s="41"/>
      <c r="V592" s="41"/>
      <c r="W592" s="41"/>
      <c r="X592" s="41"/>
      <c r="Y592" s="41"/>
      <c r="Z592" s="41"/>
      <c r="AA592" s="41"/>
      <c r="AB592" s="41"/>
      <c r="AC592" s="41"/>
      <c r="AD592" s="41"/>
      <c r="AE592" s="41"/>
      <c r="AT592" s="20" t="s">
        <v>148</v>
      </c>
      <c r="AU592" s="20" t="s">
        <v>81</v>
      </c>
    </row>
    <row r="593" s="2" customFormat="1">
      <c r="A593" s="41"/>
      <c r="B593" s="42"/>
      <c r="C593" s="43"/>
      <c r="D593" s="228" t="s">
        <v>159</v>
      </c>
      <c r="E593" s="43"/>
      <c r="F593" s="259" t="s">
        <v>820</v>
      </c>
      <c r="G593" s="43"/>
      <c r="H593" s="43"/>
      <c r="I593" s="223"/>
      <c r="J593" s="43"/>
      <c r="K593" s="43"/>
      <c r="L593" s="47"/>
      <c r="M593" s="224"/>
      <c r="N593" s="225"/>
      <c r="O593" s="87"/>
      <c r="P593" s="87"/>
      <c r="Q593" s="87"/>
      <c r="R593" s="87"/>
      <c r="S593" s="87"/>
      <c r="T593" s="88"/>
      <c r="U593" s="41"/>
      <c r="V593" s="41"/>
      <c r="W593" s="41"/>
      <c r="X593" s="41"/>
      <c r="Y593" s="41"/>
      <c r="Z593" s="41"/>
      <c r="AA593" s="41"/>
      <c r="AB593" s="41"/>
      <c r="AC593" s="41"/>
      <c r="AD593" s="41"/>
      <c r="AE593" s="41"/>
      <c r="AT593" s="20" t="s">
        <v>159</v>
      </c>
      <c r="AU593" s="20" t="s">
        <v>81</v>
      </c>
    </row>
    <row r="594" s="13" customFormat="1">
      <c r="A594" s="13"/>
      <c r="B594" s="226"/>
      <c r="C594" s="227"/>
      <c r="D594" s="228" t="s">
        <v>150</v>
      </c>
      <c r="E594" s="229" t="s">
        <v>19</v>
      </c>
      <c r="F594" s="230" t="s">
        <v>821</v>
      </c>
      <c r="G594" s="227"/>
      <c r="H594" s="229" t="s">
        <v>19</v>
      </c>
      <c r="I594" s="231"/>
      <c r="J594" s="227"/>
      <c r="K594" s="227"/>
      <c r="L594" s="232"/>
      <c r="M594" s="233"/>
      <c r="N594" s="234"/>
      <c r="O594" s="234"/>
      <c r="P594" s="234"/>
      <c r="Q594" s="234"/>
      <c r="R594" s="234"/>
      <c r="S594" s="234"/>
      <c r="T594" s="235"/>
      <c r="U594" s="13"/>
      <c r="V594" s="13"/>
      <c r="W594" s="13"/>
      <c r="X594" s="13"/>
      <c r="Y594" s="13"/>
      <c r="Z594" s="13"/>
      <c r="AA594" s="13"/>
      <c r="AB594" s="13"/>
      <c r="AC594" s="13"/>
      <c r="AD594" s="13"/>
      <c r="AE594" s="13"/>
      <c r="AT594" s="236" t="s">
        <v>150</v>
      </c>
      <c r="AU594" s="236" t="s">
        <v>81</v>
      </c>
      <c r="AV594" s="13" t="s">
        <v>79</v>
      </c>
      <c r="AW594" s="13" t="s">
        <v>32</v>
      </c>
      <c r="AX594" s="13" t="s">
        <v>71</v>
      </c>
      <c r="AY594" s="236" t="s">
        <v>140</v>
      </c>
    </row>
    <row r="595" s="14" customFormat="1">
      <c r="A595" s="14"/>
      <c r="B595" s="237"/>
      <c r="C595" s="238"/>
      <c r="D595" s="228" t="s">
        <v>150</v>
      </c>
      <c r="E595" s="239" t="s">
        <v>19</v>
      </c>
      <c r="F595" s="240" t="s">
        <v>822</v>
      </c>
      <c r="G595" s="238"/>
      <c r="H595" s="241">
        <v>1.8600000000000001</v>
      </c>
      <c r="I595" s="242"/>
      <c r="J595" s="238"/>
      <c r="K595" s="238"/>
      <c r="L595" s="243"/>
      <c r="M595" s="244"/>
      <c r="N595" s="245"/>
      <c r="O595" s="245"/>
      <c r="P595" s="245"/>
      <c r="Q595" s="245"/>
      <c r="R595" s="245"/>
      <c r="S595" s="245"/>
      <c r="T595" s="246"/>
      <c r="U595" s="14"/>
      <c r="V595" s="14"/>
      <c r="W595" s="14"/>
      <c r="X595" s="14"/>
      <c r="Y595" s="14"/>
      <c r="Z595" s="14"/>
      <c r="AA595" s="14"/>
      <c r="AB595" s="14"/>
      <c r="AC595" s="14"/>
      <c r="AD595" s="14"/>
      <c r="AE595" s="14"/>
      <c r="AT595" s="247" t="s">
        <v>150</v>
      </c>
      <c r="AU595" s="247" t="s">
        <v>81</v>
      </c>
      <c r="AV595" s="14" t="s">
        <v>81</v>
      </c>
      <c r="AW595" s="14" t="s">
        <v>32</v>
      </c>
      <c r="AX595" s="14" t="s">
        <v>71</v>
      </c>
      <c r="AY595" s="247" t="s">
        <v>140</v>
      </c>
    </row>
    <row r="596" s="13" customFormat="1">
      <c r="A596" s="13"/>
      <c r="B596" s="226"/>
      <c r="C596" s="227"/>
      <c r="D596" s="228" t="s">
        <v>150</v>
      </c>
      <c r="E596" s="229" t="s">
        <v>19</v>
      </c>
      <c r="F596" s="230" t="s">
        <v>823</v>
      </c>
      <c r="G596" s="227"/>
      <c r="H596" s="229" t="s">
        <v>19</v>
      </c>
      <c r="I596" s="231"/>
      <c r="J596" s="227"/>
      <c r="K596" s="227"/>
      <c r="L596" s="232"/>
      <c r="M596" s="233"/>
      <c r="N596" s="234"/>
      <c r="O596" s="234"/>
      <c r="P596" s="234"/>
      <c r="Q596" s="234"/>
      <c r="R596" s="234"/>
      <c r="S596" s="234"/>
      <c r="T596" s="235"/>
      <c r="U596" s="13"/>
      <c r="V596" s="13"/>
      <c r="W596" s="13"/>
      <c r="X596" s="13"/>
      <c r="Y596" s="13"/>
      <c r="Z596" s="13"/>
      <c r="AA596" s="13"/>
      <c r="AB596" s="13"/>
      <c r="AC596" s="13"/>
      <c r="AD596" s="13"/>
      <c r="AE596" s="13"/>
      <c r="AT596" s="236" t="s">
        <v>150</v>
      </c>
      <c r="AU596" s="236" t="s">
        <v>81</v>
      </c>
      <c r="AV596" s="13" t="s">
        <v>79</v>
      </c>
      <c r="AW596" s="13" t="s">
        <v>32</v>
      </c>
      <c r="AX596" s="13" t="s">
        <v>71</v>
      </c>
      <c r="AY596" s="236" t="s">
        <v>140</v>
      </c>
    </row>
    <row r="597" s="14" customFormat="1">
      <c r="A597" s="14"/>
      <c r="B597" s="237"/>
      <c r="C597" s="238"/>
      <c r="D597" s="228" t="s">
        <v>150</v>
      </c>
      <c r="E597" s="239" t="s">
        <v>19</v>
      </c>
      <c r="F597" s="240" t="s">
        <v>824</v>
      </c>
      <c r="G597" s="238"/>
      <c r="H597" s="241">
        <v>1.7250000000000001</v>
      </c>
      <c r="I597" s="242"/>
      <c r="J597" s="238"/>
      <c r="K597" s="238"/>
      <c r="L597" s="243"/>
      <c r="M597" s="244"/>
      <c r="N597" s="245"/>
      <c r="O597" s="245"/>
      <c r="P597" s="245"/>
      <c r="Q597" s="245"/>
      <c r="R597" s="245"/>
      <c r="S597" s="245"/>
      <c r="T597" s="246"/>
      <c r="U597" s="14"/>
      <c r="V597" s="14"/>
      <c r="W597" s="14"/>
      <c r="X597" s="14"/>
      <c r="Y597" s="14"/>
      <c r="Z597" s="14"/>
      <c r="AA597" s="14"/>
      <c r="AB597" s="14"/>
      <c r="AC597" s="14"/>
      <c r="AD597" s="14"/>
      <c r="AE597" s="14"/>
      <c r="AT597" s="247" t="s">
        <v>150</v>
      </c>
      <c r="AU597" s="247" t="s">
        <v>81</v>
      </c>
      <c r="AV597" s="14" t="s">
        <v>81</v>
      </c>
      <c r="AW597" s="14" t="s">
        <v>32</v>
      </c>
      <c r="AX597" s="14" t="s">
        <v>71</v>
      </c>
      <c r="AY597" s="247" t="s">
        <v>140</v>
      </c>
    </row>
    <row r="598" s="15" customFormat="1">
      <c r="A598" s="15"/>
      <c r="B598" s="248"/>
      <c r="C598" s="249"/>
      <c r="D598" s="228" t="s">
        <v>150</v>
      </c>
      <c r="E598" s="250" t="s">
        <v>19</v>
      </c>
      <c r="F598" s="251" t="s">
        <v>154</v>
      </c>
      <c r="G598" s="249"/>
      <c r="H598" s="252">
        <v>3.585</v>
      </c>
      <c r="I598" s="253"/>
      <c r="J598" s="249"/>
      <c r="K598" s="249"/>
      <c r="L598" s="254"/>
      <c r="M598" s="255"/>
      <c r="N598" s="256"/>
      <c r="O598" s="256"/>
      <c r="P598" s="256"/>
      <c r="Q598" s="256"/>
      <c r="R598" s="256"/>
      <c r="S598" s="256"/>
      <c r="T598" s="257"/>
      <c r="U598" s="15"/>
      <c r="V598" s="15"/>
      <c r="W598" s="15"/>
      <c r="X598" s="15"/>
      <c r="Y598" s="15"/>
      <c r="Z598" s="15"/>
      <c r="AA598" s="15"/>
      <c r="AB598" s="15"/>
      <c r="AC598" s="15"/>
      <c r="AD598" s="15"/>
      <c r="AE598" s="15"/>
      <c r="AT598" s="258" t="s">
        <v>150</v>
      </c>
      <c r="AU598" s="258" t="s">
        <v>81</v>
      </c>
      <c r="AV598" s="15" t="s">
        <v>146</v>
      </c>
      <c r="AW598" s="15" t="s">
        <v>32</v>
      </c>
      <c r="AX598" s="15" t="s">
        <v>79</v>
      </c>
      <c r="AY598" s="258" t="s">
        <v>140</v>
      </c>
    </row>
    <row r="599" s="2" customFormat="1" ht="49.05" customHeight="1">
      <c r="A599" s="41"/>
      <c r="B599" s="42"/>
      <c r="C599" s="208" t="s">
        <v>825</v>
      </c>
      <c r="D599" s="208" t="s">
        <v>142</v>
      </c>
      <c r="E599" s="209" t="s">
        <v>826</v>
      </c>
      <c r="F599" s="210" t="s">
        <v>827</v>
      </c>
      <c r="G599" s="211" t="s">
        <v>272</v>
      </c>
      <c r="H599" s="212">
        <v>1</v>
      </c>
      <c r="I599" s="213"/>
      <c r="J599" s="214">
        <f>ROUND(I599*H599,2)</f>
        <v>0</v>
      </c>
      <c r="K599" s="210" t="s">
        <v>19</v>
      </c>
      <c r="L599" s="47"/>
      <c r="M599" s="215" t="s">
        <v>19</v>
      </c>
      <c r="N599" s="216" t="s">
        <v>42</v>
      </c>
      <c r="O599" s="87"/>
      <c r="P599" s="217">
        <f>O599*H599</f>
        <v>0</v>
      </c>
      <c r="Q599" s="217">
        <v>0</v>
      </c>
      <c r="R599" s="217">
        <f>Q599*H599</f>
        <v>0</v>
      </c>
      <c r="S599" s="217">
        <v>0</v>
      </c>
      <c r="T599" s="218">
        <f>S599*H599</f>
        <v>0</v>
      </c>
      <c r="U599" s="41"/>
      <c r="V599" s="41"/>
      <c r="W599" s="41"/>
      <c r="X599" s="41"/>
      <c r="Y599" s="41"/>
      <c r="Z599" s="41"/>
      <c r="AA599" s="41"/>
      <c r="AB599" s="41"/>
      <c r="AC599" s="41"/>
      <c r="AD599" s="41"/>
      <c r="AE599" s="41"/>
      <c r="AR599" s="219" t="s">
        <v>235</v>
      </c>
      <c r="AT599" s="219" t="s">
        <v>142</v>
      </c>
      <c r="AU599" s="219" t="s">
        <v>81</v>
      </c>
      <c r="AY599" s="20" t="s">
        <v>140</v>
      </c>
      <c r="BE599" s="220">
        <f>IF(N599="základní",J599,0)</f>
        <v>0</v>
      </c>
      <c r="BF599" s="220">
        <f>IF(N599="snížená",J599,0)</f>
        <v>0</v>
      </c>
      <c r="BG599" s="220">
        <f>IF(N599="zákl. přenesená",J599,0)</f>
        <v>0</v>
      </c>
      <c r="BH599" s="220">
        <f>IF(N599="sníž. přenesená",J599,0)</f>
        <v>0</v>
      </c>
      <c r="BI599" s="220">
        <f>IF(N599="nulová",J599,0)</f>
        <v>0</v>
      </c>
      <c r="BJ599" s="20" t="s">
        <v>79</v>
      </c>
      <c r="BK599" s="220">
        <f>ROUND(I599*H599,2)</f>
        <v>0</v>
      </c>
      <c r="BL599" s="20" t="s">
        <v>235</v>
      </c>
      <c r="BM599" s="219" t="s">
        <v>828</v>
      </c>
    </row>
    <row r="600" s="2" customFormat="1" ht="49.05" customHeight="1">
      <c r="A600" s="41"/>
      <c r="B600" s="42"/>
      <c r="C600" s="208" t="s">
        <v>829</v>
      </c>
      <c r="D600" s="208" t="s">
        <v>142</v>
      </c>
      <c r="E600" s="209" t="s">
        <v>830</v>
      </c>
      <c r="F600" s="210" t="s">
        <v>831</v>
      </c>
      <c r="G600" s="211" t="s">
        <v>272</v>
      </c>
      <c r="H600" s="212">
        <v>1</v>
      </c>
      <c r="I600" s="213"/>
      <c r="J600" s="214">
        <f>ROUND(I600*H600,2)</f>
        <v>0</v>
      </c>
      <c r="K600" s="210" t="s">
        <v>19</v>
      </c>
      <c r="L600" s="47"/>
      <c r="M600" s="215" t="s">
        <v>19</v>
      </c>
      <c r="N600" s="216" t="s">
        <v>42</v>
      </c>
      <c r="O600" s="87"/>
      <c r="P600" s="217">
        <f>O600*H600</f>
        <v>0</v>
      </c>
      <c r="Q600" s="217">
        <v>0</v>
      </c>
      <c r="R600" s="217">
        <f>Q600*H600</f>
        <v>0</v>
      </c>
      <c r="S600" s="217">
        <v>0</v>
      </c>
      <c r="T600" s="218">
        <f>S600*H600</f>
        <v>0</v>
      </c>
      <c r="U600" s="41"/>
      <c r="V600" s="41"/>
      <c r="W600" s="41"/>
      <c r="X600" s="41"/>
      <c r="Y600" s="41"/>
      <c r="Z600" s="41"/>
      <c r="AA600" s="41"/>
      <c r="AB600" s="41"/>
      <c r="AC600" s="41"/>
      <c r="AD600" s="41"/>
      <c r="AE600" s="41"/>
      <c r="AR600" s="219" t="s">
        <v>235</v>
      </c>
      <c r="AT600" s="219" t="s">
        <v>142</v>
      </c>
      <c r="AU600" s="219" t="s">
        <v>81</v>
      </c>
      <c r="AY600" s="20" t="s">
        <v>140</v>
      </c>
      <c r="BE600" s="220">
        <f>IF(N600="základní",J600,0)</f>
        <v>0</v>
      </c>
      <c r="BF600" s="220">
        <f>IF(N600="snížená",J600,0)</f>
        <v>0</v>
      </c>
      <c r="BG600" s="220">
        <f>IF(N600="zákl. přenesená",J600,0)</f>
        <v>0</v>
      </c>
      <c r="BH600" s="220">
        <f>IF(N600="sníž. přenesená",J600,0)</f>
        <v>0</v>
      </c>
      <c r="BI600" s="220">
        <f>IF(N600="nulová",J600,0)</f>
        <v>0</v>
      </c>
      <c r="BJ600" s="20" t="s">
        <v>79</v>
      </c>
      <c r="BK600" s="220">
        <f>ROUND(I600*H600,2)</f>
        <v>0</v>
      </c>
      <c r="BL600" s="20" t="s">
        <v>235</v>
      </c>
      <c r="BM600" s="219" t="s">
        <v>832</v>
      </c>
    </row>
    <row r="601" s="2" customFormat="1" ht="16.5" customHeight="1">
      <c r="A601" s="41"/>
      <c r="B601" s="42"/>
      <c r="C601" s="208" t="s">
        <v>833</v>
      </c>
      <c r="D601" s="208" t="s">
        <v>142</v>
      </c>
      <c r="E601" s="209" t="s">
        <v>834</v>
      </c>
      <c r="F601" s="210" t="s">
        <v>835</v>
      </c>
      <c r="G601" s="211" t="s">
        <v>87</v>
      </c>
      <c r="H601" s="212">
        <v>3.585</v>
      </c>
      <c r="I601" s="213"/>
      <c r="J601" s="214">
        <f>ROUND(I601*H601,2)</f>
        <v>0</v>
      </c>
      <c r="K601" s="210" t="s">
        <v>145</v>
      </c>
      <c r="L601" s="47"/>
      <c r="M601" s="215" t="s">
        <v>19</v>
      </c>
      <c r="N601" s="216" t="s">
        <v>42</v>
      </c>
      <c r="O601" s="87"/>
      <c r="P601" s="217">
        <f>O601*H601</f>
        <v>0</v>
      </c>
      <c r="Q601" s="217">
        <v>1.0000000000000001E-05</v>
      </c>
      <c r="R601" s="217">
        <f>Q601*H601</f>
        <v>3.5850000000000004E-05</v>
      </c>
      <c r="S601" s="217">
        <v>0</v>
      </c>
      <c r="T601" s="218">
        <f>S601*H601</f>
        <v>0</v>
      </c>
      <c r="U601" s="41"/>
      <c r="V601" s="41"/>
      <c r="W601" s="41"/>
      <c r="X601" s="41"/>
      <c r="Y601" s="41"/>
      <c r="Z601" s="41"/>
      <c r="AA601" s="41"/>
      <c r="AB601" s="41"/>
      <c r="AC601" s="41"/>
      <c r="AD601" s="41"/>
      <c r="AE601" s="41"/>
      <c r="AR601" s="219" t="s">
        <v>235</v>
      </c>
      <c r="AT601" s="219" t="s">
        <v>142</v>
      </c>
      <c r="AU601" s="219" t="s">
        <v>81</v>
      </c>
      <c r="AY601" s="20" t="s">
        <v>140</v>
      </c>
      <c r="BE601" s="220">
        <f>IF(N601="základní",J601,0)</f>
        <v>0</v>
      </c>
      <c r="BF601" s="220">
        <f>IF(N601="snížená",J601,0)</f>
        <v>0</v>
      </c>
      <c r="BG601" s="220">
        <f>IF(N601="zákl. přenesená",J601,0)</f>
        <v>0</v>
      </c>
      <c r="BH601" s="220">
        <f>IF(N601="sníž. přenesená",J601,0)</f>
        <v>0</v>
      </c>
      <c r="BI601" s="220">
        <f>IF(N601="nulová",J601,0)</f>
        <v>0</v>
      </c>
      <c r="BJ601" s="20" t="s">
        <v>79</v>
      </c>
      <c r="BK601" s="220">
        <f>ROUND(I601*H601,2)</f>
        <v>0</v>
      </c>
      <c r="BL601" s="20" t="s">
        <v>235</v>
      </c>
      <c r="BM601" s="219" t="s">
        <v>836</v>
      </c>
    </row>
    <row r="602" s="2" customFormat="1">
      <c r="A602" s="41"/>
      <c r="B602" s="42"/>
      <c r="C602" s="43"/>
      <c r="D602" s="221" t="s">
        <v>148</v>
      </c>
      <c r="E602" s="43"/>
      <c r="F602" s="222" t="s">
        <v>837</v>
      </c>
      <c r="G602" s="43"/>
      <c r="H602" s="43"/>
      <c r="I602" s="223"/>
      <c r="J602" s="43"/>
      <c r="K602" s="43"/>
      <c r="L602" s="47"/>
      <c r="M602" s="224"/>
      <c r="N602" s="225"/>
      <c r="O602" s="87"/>
      <c r="P602" s="87"/>
      <c r="Q602" s="87"/>
      <c r="R602" s="87"/>
      <c r="S602" s="87"/>
      <c r="T602" s="88"/>
      <c r="U602" s="41"/>
      <c r="V602" s="41"/>
      <c r="W602" s="41"/>
      <c r="X602" s="41"/>
      <c r="Y602" s="41"/>
      <c r="Z602" s="41"/>
      <c r="AA602" s="41"/>
      <c r="AB602" s="41"/>
      <c r="AC602" s="41"/>
      <c r="AD602" s="41"/>
      <c r="AE602" s="41"/>
      <c r="AT602" s="20" t="s">
        <v>148</v>
      </c>
      <c r="AU602" s="20" t="s">
        <v>81</v>
      </c>
    </row>
    <row r="603" s="2" customFormat="1" ht="24.15" customHeight="1">
      <c r="A603" s="41"/>
      <c r="B603" s="42"/>
      <c r="C603" s="208" t="s">
        <v>838</v>
      </c>
      <c r="D603" s="208" t="s">
        <v>142</v>
      </c>
      <c r="E603" s="209" t="s">
        <v>839</v>
      </c>
      <c r="F603" s="210" t="s">
        <v>840</v>
      </c>
      <c r="G603" s="211" t="s">
        <v>272</v>
      </c>
      <c r="H603" s="212">
        <v>1</v>
      </c>
      <c r="I603" s="213"/>
      <c r="J603" s="214">
        <f>ROUND(I603*H603,2)</f>
        <v>0</v>
      </c>
      <c r="K603" s="210" t="s">
        <v>19</v>
      </c>
      <c r="L603" s="47"/>
      <c r="M603" s="215" t="s">
        <v>19</v>
      </c>
      <c r="N603" s="216" t="s">
        <v>42</v>
      </c>
      <c r="O603" s="87"/>
      <c r="P603" s="217">
        <f>O603*H603</f>
        <v>0</v>
      </c>
      <c r="Q603" s="217">
        <v>0</v>
      </c>
      <c r="R603" s="217">
        <f>Q603*H603</f>
        <v>0</v>
      </c>
      <c r="S603" s="217">
        <v>0</v>
      </c>
      <c r="T603" s="218">
        <f>S603*H603</f>
        <v>0</v>
      </c>
      <c r="U603" s="41"/>
      <c r="V603" s="41"/>
      <c r="W603" s="41"/>
      <c r="X603" s="41"/>
      <c r="Y603" s="41"/>
      <c r="Z603" s="41"/>
      <c r="AA603" s="41"/>
      <c r="AB603" s="41"/>
      <c r="AC603" s="41"/>
      <c r="AD603" s="41"/>
      <c r="AE603" s="41"/>
      <c r="AR603" s="219" t="s">
        <v>235</v>
      </c>
      <c r="AT603" s="219" t="s">
        <v>142</v>
      </c>
      <c r="AU603" s="219" t="s">
        <v>81</v>
      </c>
      <c r="AY603" s="20" t="s">
        <v>140</v>
      </c>
      <c r="BE603" s="220">
        <f>IF(N603="základní",J603,0)</f>
        <v>0</v>
      </c>
      <c r="BF603" s="220">
        <f>IF(N603="snížená",J603,0)</f>
        <v>0</v>
      </c>
      <c r="BG603" s="220">
        <f>IF(N603="zákl. přenesená",J603,0)</f>
        <v>0</v>
      </c>
      <c r="BH603" s="220">
        <f>IF(N603="sníž. přenesená",J603,0)</f>
        <v>0</v>
      </c>
      <c r="BI603" s="220">
        <f>IF(N603="nulová",J603,0)</f>
        <v>0</v>
      </c>
      <c r="BJ603" s="20" t="s">
        <v>79</v>
      </c>
      <c r="BK603" s="220">
        <f>ROUND(I603*H603,2)</f>
        <v>0</v>
      </c>
      <c r="BL603" s="20" t="s">
        <v>235</v>
      </c>
      <c r="BM603" s="219" t="s">
        <v>841</v>
      </c>
    </row>
    <row r="604" s="2" customFormat="1" ht="33" customHeight="1">
      <c r="A604" s="41"/>
      <c r="B604" s="42"/>
      <c r="C604" s="208" t="s">
        <v>842</v>
      </c>
      <c r="D604" s="208" t="s">
        <v>142</v>
      </c>
      <c r="E604" s="209" t="s">
        <v>843</v>
      </c>
      <c r="F604" s="210" t="s">
        <v>844</v>
      </c>
      <c r="G604" s="211" t="s">
        <v>272</v>
      </c>
      <c r="H604" s="212">
        <v>1</v>
      </c>
      <c r="I604" s="213"/>
      <c r="J604" s="214">
        <f>ROUND(I604*H604,2)</f>
        <v>0</v>
      </c>
      <c r="K604" s="210" t="s">
        <v>19</v>
      </c>
      <c r="L604" s="47"/>
      <c r="M604" s="215" t="s">
        <v>19</v>
      </c>
      <c r="N604" s="216" t="s">
        <v>42</v>
      </c>
      <c r="O604" s="87"/>
      <c r="P604" s="217">
        <f>O604*H604</f>
        <v>0</v>
      </c>
      <c r="Q604" s="217">
        <v>0</v>
      </c>
      <c r="R604" s="217">
        <f>Q604*H604</f>
        <v>0</v>
      </c>
      <c r="S604" s="217">
        <v>0</v>
      </c>
      <c r="T604" s="218">
        <f>S604*H604</f>
        <v>0</v>
      </c>
      <c r="U604" s="41"/>
      <c r="V604" s="41"/>
      <c r="W604" s="41"/>
      <c r="X604" s="41"/>
      <c r="Y604" s="41"/>
      <c r="Z604" s="41"/>
      <c r="AA604" s="41"/>
      <c r="AB604" s="41"/>
      <c r="AC604" s="41"/>
      <c r="AD604" s="41"/>
      <c r="AE604" s="41"/>
      <c r="AR604" s="219" t="s">
        <v>235</v>
      </c>
      <c r="AT604" s="219" t="s">
        <v>142</v>
      </c>
      <c r="AU604" s="219" t="s">
        <v>81</v>
      </c>
      <c r="AY604" s="20" t="s">
        <v>140</v>
      </c>
      <c r="BE604" s="220">
        <f>IF(N604="základní",J604,0)</f>
        <v>0</v>
      </c>
      <c r="BF604" s="220">
        <f>IF(N604="snížená",J604,0)</f>
        <v>0</v>
      </c>
      <c r="BG604" s="220">
        <f>IF(N604="zákl. přenesená",J604,0)</f>
        <v>0</v>
      </c>
      <c r="BH604" s="220">
        <f>IF(N604="sníž. přenesená",J604,0)</f>
        <v>0</v>
      </c>
      <c r="BI604" s="220">
        <f>IF(N604="nulová",J604,0)</f>
        <v>0</v>
      </c>
      <c r="BJ604" s="20" t="s">
        <v>79</v>
      </c>
      <c r="BK604" s="220">
        <f>ROUND(I604*H604,2)</f>
        <v>0</v>
      </c>
      <c r="BL604" s="20" t="s">
        <v>235</v>
      </c>
      <c r="BM604" s="219" t="s">
        <v>845</v>
      </c>
    </row>
    <row r="605" s="2" customFormat="1" ht="24.15" customHeight="1">
      <c r="A605" s="41"/>
      <c r="B605" s="42"/>
      <c r="C605" s="208" t="s">
        <v>846</v>
      </c>
      <c r="D605" s="208" t="s">
        <v>142</v>
      </c>
      <c r="E605" s="209" t="s">
        <v>847</v>
      </c>
      <c r="F605" s="210" t="s">
        <v>848</v>
      </c>
      <c r="G605" s="211" t="s">
        <v>272</v>
      </c>
      <c r="H605" s="212">
        <v>1</v>
      </c>
      <c r="I605" s="213"/>
      <c r="J605" s="214">
        <f>ROUND(I605*H605,2)</f>
        <v>0</v>
      </c>
      <c r="K605" s="210" t="s">
        <v>19</v>
      </c>
      <c r="L605" s="47"/>
      <c r="M605" s="215" t="s">
        <v>19</v>
      </c>
      <c r="N605" s="216" t="s">
        <v>42</v>
      </c>
      <c r="O605" s="87"/>
      <c r="P605" s="217">
        <f>O605*H605</f>
        <v>0</v>
      </c>
      <c r="Q605" s="217">
        <v>0</v>
      </c>
      <c r="R605" s="217">
        <f>Q605*H605</f>
        <v>0</v>
      </c>
      <c r="S605" s="217">
        <v>0</v>
      </c>
      <c r="T605" s="218">
        <f>S605*H605</f>
        <v>0</v>
      </c>
      <c r="U605" s="41"/>
      <c r="V605" s="41"/>
      <c r="W605" s="41"/>
      <c r="X605" s="41"/>
      <c r="Y605" s="41"/>
      <c r="Z605" s="41"/>
      <c r="AA605" s="41"/>
      <c r="AB605" s="41"/>
      <c r="AC605" s="41"/>
      <c r="AD605" s="41"/>
      <c r="AE605" s="41"/>
      <c r="AR605" s="219" t="s">
        <v>235</v>
      </c>
      <c r="AT605" s="219" t="s">
        <v>142</v>
      </c>
      <c r="AU605" s="219" t="s">
        <v>81</v>
      </c>
      <c r="AY605" s="20" t="s">
        <v>140</v>
      </c>
      <c r="BE605" s="220">
        <f>IF(N605="základní",J605,0)</f>
        <v>0</v>
      </c>
      <c r="BF605" s="220">
        <f>IF(N605="snížená",J605,0)</f>
        <v>0</v>
      </c>
      <c r="BG605" s="220">
        <f>IF(N605="zákl. přenesená",J605,0)</f>
        <v>0</v>
      </c>
      <c r="BH605" s="220">
        <f>IF(N605="sníž. přenesená",J605,0)</f>
        <v>0</v>
      </c>
      <c r="BI605" s="220">
        <f>IF(N605="nulová",J605,0)</f>
        <v>0</v>
      </c>
      <c r="BJ605" s="20" t="s">
        <v>79</v>
      </c>
      <c r="BK605" s="220">
        <f>ROUND(I605*H605,2)</f>
        <v>0</v>
      </c>
      <c r="BL605" s="20" t="s">
        <v>235</v>
      </c>
      <c r="BM605" s="219" t="s">
        <v>849</v>
      </c>
    </row>
    <row r="606" s="12" customFormat="1" ht="22.8" customHeight="1">
      <c r="A606" s="12"/>
      <c r="B606" s="192"/>
      <c r="C606" s="193"/>
      <c r="D606" s="194" t="s">
        <v>70</v>
      </c>
      <c r="E606" s="206" t="s">
        <v>850</v>
      </c>
      <c r="F606" s="206" t="s">
        <v>851</v>
      </c>
      <c r="G606" s="193"/>
      <c r="H606" s="193"/>
      <c r="I606" s="196"/>
      <c r="J606" s="207">
        <f>BK606</f>
        <v>0</v>
      </c>
      <c r="K606" s="193"/>
      <c r="L606" s="198"/>
      <c r="M606" s="199"/>
      <c r="N606" s="200"/>
      <c r="O606" s="200"/>
      <c r="P606" s="201">
        <f>SUM(P607:P615)</f>
        <v>0</v>
      </c>
      <c r="Q606" s="200"/>
      <c r="R606" s="201">
        <f>SUM(R607:R615)</f>
        <v>0</v>
      </c>
      <c r="S606" s="200"/>
      <c r="T606" s="202">
        <f>SUM(T607:T615)</f>
        <v>0</v>
      </c>
      <c r="U606" s="12"/>
      <c r="V606" s="12"/>
      <c r="W606" s="12"/>
      <c r="X606" s="12"/>
      <c r="Y606" s="12"/>
      <c r="Z606" s="12"/>
      <c r="AA606" s="12"/>
      <c r="AB606" s="12"/>
      <c r="AC606" s="12"/>
      <c r="AD606" s="12"/>
      <c r="AE606" s="12"/>
      <c r="AR606" s="203" t="s">
        <v>81</v>
      </c>
      <c r="AT606" s="204" t="s">
        <v>70</v>
      </c>
      <c r="AU606" s="204" t="s">
        <v>79</v>
      </c>
      <c r="AY606" s="203" t="s">
        <v>140</v>
      </c>
      <c r="BK606" s="205">
        <f>SUM(BK607:BK615)</f>
        <v>0</v>
      </c>
    </row>
    <row r="607" s="2" customFormat="1" ht="37.8" customHeight="1">
      <c r="A607" s="41"/>
      <c r="B607" s="42"/>
      <c r="C607" s="208" t="s">
        <v>852</v>
      </c>
      <c r="D607" s="208" t="s">
        <v>142</v>
      </c>
      <c r="E607" s="209" t="s">
        <v>853</v>
      </c>
      <c r="F607" s="210" t="s">
        <v>854</v>
      </c>
      <c r="G607" s="211" t="s">
        <v>272</v>
      </c>
      <c r="H607" s="212">
        <v>1</v>
      </c>
      <c r="I607" s="213"/>
      <c r="J607" s="214">
        <f>ROUND(I607*H607,2)</f>
        <v>0</v>
      </c>
      <c r="K607" s="210" t="s">
        <v>19</v>
      </c>
      <c r="L607" s="47"/>
      <c r="M607" s="215" t="s">
        <v>19</v>
      </c>
      <c r="N607" s="216" t="s">
        <v>42</v>
      </c>
      <c r="O607" s="87"/>
      <c r="P607" s="217">
        <f>O607*H607</f>
        <v>0</v>
      </c>
      <c r="Q607" s="217">
        <v>0</v>
      </c>
      <c r="R607" s="217">
        <f>Q607*H607</f>
        <v>0</v>
      </c>
      <c r="S607" s="217">
        <v>0</v>
      </c>
      <c r="T607" s="218">
        <f>S607*H607</f>
        <v>0</v>
      </c>
      <c r="U607" s="41"/>
      <c r="V607" s="41"/>
      <c r="W607" s="41"/>
      <c r="X607" s="41"/>
      <c r="Y607" s="41"/>
      <c r="Z607" s="41"/>
      <c r="AA607" s="41"/>
      <c r="AB607" s="41"/>
      <c r="AC607" s="41"/>
      <c r="AD607" s="41"/>
      <c r="AE607" s="41"/>
      <c r="AR607" s="219" t="s">
        <v>235</v>
      </c>
      <c r="AT607" s="219" t="s">
        <v>142</v>
      </c>
      <c r="AU607" s="219" t="s">
        <v>81</v>
      </c>
      <c r="AY607" s="20" t="s">
        <v>140</v>
      </c>
      <c r="BE607" s="220">
        <f>IF(N607="základní",J607,0)</f>
        <v>0</v>
      </c>
      <c r="BF607" s="220">
        <f>IF(N607="snížená",J607,0)</f>
        <v>0</v>
      </c>
      <c r="BG607" s="220">
        <f>IF(N607="zákl. přenesená",J607,0)</f>
        <v>0</v>
      </c>
      <c r="BH607" s="220">
        <f>IF(N607="sníž. přenesená",J607,0)</f>
        <v>0</v>
      </c>
      <c r="BI607" s="220">
        <f>IF(N607="nulová",J607,0)</f>
        <v>0</v>
      </c>
      <c r="BJ607" s="20" t="s">
        <v>79</v>
      </c>
      <c r="BK607" s="220">
        <f>ROUND(I607*H607,2)</f>
        <v>0</v>
      </c>
      <c r="BL607" s="20" t="s">
        <v>235</v>
      </c>
      <c r="BM607" s="219" t="s">
        <v>855</v>
      </c>
    </row>
    <row r="608" s="2" customFormat="1" ht="37.8" customHeight="1">
      <c r="A608" s="41"/>
      <c r="B608" s="42"/>
      <c r="C608" s="208" t="s">
        <v>856</v>
      </c>
      <c r="D608" s="208" t="s">
        <v>142</v>
      </c>
      <c r="E608" s="209" t="s">
        <v>857</v>
      </c>
      <c r="F608" s="210" t="s">
        <v>858</v>
      </c>
      <c r="G608" s="211" t="s">
        <v>272</v>
      </c>
      <c r="H608" s="212">
        <v>1</v>
      </c>
      <c r="I608" s="213"/>
      <c r="J608" s="214">
        <f>ROUND(I608*H608,2)</f>
        <v>0</v>
      </c>
      <c r="K608" s="210" t="s">
        <v>19</v>
      </c>
      <c r="L608" s="47"/>
      <c r="M608" s="215" t="s">
        <v>19</v>
      </c>
      <c r="N608" s="216" t="s">
        <v>42</v>
      </c>
      <c r="O608" s="87"/>
      <c r="P608" s="217">
        <f>O608*H608</f>
        <v>0</v>
      </c>
      <c r="Q608" s="217">
        <v>0</v>
      </c>
      <c r="R608" s="217">
        <f>Q608*H608</f>
        <v>0</v>
      </c>
      <c r="S608" s="217">
        <v>0</v>
      </c>
      <c r="T608" s="218">
        <f>S608*H608</f>
        <v>0</v>
      </c>
      <c r="U608" s="41"/>
      <c r="V608" s="41"/>
      <c r="W608" s="41"/>
      <c r="X608" s="41"/>
      <c r="Y608" s="41"/>
      <c r="Z608" s="41"/>
      <c r="AA608" s="41"/>
      <c r="AB608" s="41"/>
      <c r="AC608" s="41"/>
      <c r="AD608" s="41"/>
      <c r="AE608" s="41"/>
      <c r="AR608" s="219" t="s">
        <v>235</v>
      </c>
      <c r="AT608" s="219" t="s">
        <v>142</v>
      </c>
      <c r="AU608" s="219" t="s">
        <v>81</v>
      </c>
      <c r="AY608" s="20" t="s">
        <v>140</v>
      </c>
      <c r="BE608" s="220">
        <f>IF(N608="základní",J608,0)</f>
        <v>0</v>
      </c>
      <c r="BF608" s="220">
        <f>IF(N608="snížená",J608,0)</f>
        <v>0</v>
      </c>
      <c r="BG608" s="220">
        <f>IF(N608="zákl. přenesená",J608,0)</f>
        <v>0</v>
      </c>
      <c r="BH608" s="220">
        <f>IF(N608="sníž. přenesená",J608,0)</f>
        <v>0</v>
      </c>
      <c r="BI608" s="220">
        <f>IF(N608="nulová",J608,0)</f>
        <v>0</v>
      </c>
      <c r="BJ608" s="20" t="s">
        <v>79</v>
      </c>
      <c r="BK608" s="220">
        <f>ROUND(I608*H608,2)</f>
        <v>0</v>
      </c>
      <c r="BL608" s="20" t="s">
        <v>235</v>
      </c>
      <c r="BM608" s="219" t="s">
        <v>859</v>
      </c>
    </row>
    <row r="609" s="2" customFormat="1" ht="37.8" customHeight="1">
      <c r="A609" s="41"/>
      <c r="B609" s="42"/>
      <c r="C609" s="208" t="s">
        <v>860</v>
      </c>
      <c r="D609" s="208" t="s">
        <v>142</v>
      </c>
      <c r="E609" s="209" t="s">
        <v>861</v>
      </c>
      <c r="F609" s="210" t="s">
        <v>862</v>
      </c>
      <c r="G609" s="211" t="s">
        <v>272</v>
      </c>
      <c r="H609" s="212">
        <v>1</v>
      </c>
      <c r="I609" s="213"/>
      <c r="J609" s="214">
        <f>ROUND(I609*H609,2)</f>
        <v>0</v>
      </c>
      <c r="K609" s="210" t="s">
        <v>19</v>
      </c>
      <c r="L609" s="47"/>
      <c r="M609" s="215" t="s">
        <v>19</v>
      </c>
      <c r="N609" s="216" t="s">
        <v>42</v>
      </c>
      <c r="O609" s="87"/>
      <c r="P609" s="217">
        <f>O609*H609</f>
        <v>0</v>
      </c>
      <c r="Q609" s="217">
        <v>0</v>
      </c>
      <c r="R609" s="217">
        <f>Q609*H609</f>
        <v>0</v>
      </c>
      <c r="S609" s="217">
        <v>0</v>
      </c>
      <c r="T609" s="218">
        <f>S609*H609</f>
        <v>0</v>
      </c>
      <c r="U609" s="41"/>
      <c r="V609" s="41"/>
      <c r="W609" s="41"/>
      <c r="X609" s="41"/>
      <c r="Y609" s="41"/>
      <c r="Z609" s="41"/>
      <c r="AA609" s="41"/>
      <c r="AB609" s="41"/>
      <c r="AC609" s="41"/>
      <c r="AD609" s="41"/>
      <c r="AE609" s="41"/>
      <c r="AR609" s="219" t="s">
        <v>235</v>
      </c>
      <c r="AT609" s="219" t="s">
        <v>142</v>
      </c>
      <c r="AU609" s="219" t="s">
        <v>81</v>
      </c>
      <c r="AY609" s="20" t="s">
        <v>140</v>
      </c>
      <c r="BE609" s="220">
        <f>IF(N609="základní",J609,0)</f>
        <v>0</v>
      </c>
      <c r="BF609" s="220">
        <f>IF(N609="snížená",J609,0)</f>
        <v>0</v>
      </c>
      <c r="BG609" s="220">
        <f>IF(N609="zákl. přenesená",J609,0)</f>
        <v>0</v>
      </c>
      <c r="BH609" s="220">
        <f>IF(N609="sníž. přenesená",J609,0)</f>
        <v>0</v>
      </c>
      <c r="BI609" s="220">
        <f>IF(N609="nulová",J609,0)</f>
        <v>0</v>
      </c>
      <c r="BJ609" s="20" t="s">
        <v>79</v>
      </c>
      <c r="BK609" s="220">
        <f>ROUND(I609*H609,2)</f>
        <v>0</v>
      </c>
      <c r="BL609" s="20" t="s">
        <v>235</v>
      </c>
      <c r="BM609" s="219" t="s">
        <v>863</v>
      </c>
    </row>
    <row r="610" s="2" customFormat="1" ht="37.8" customHeight="1">
      <c r="A610" s="41"/>
      <c r="B610" s="42"/>
      <c r="C610" s="208" t="s">
        <v>864</v>
      </c>
      <c r="D610" s="208" t="s">
        <v>142</v>
      </c>
      <c r="E610" s="209" t="s">
        <v>865</v>
      </c>
      <c r="F610" s="210" t="s">
        <v>866</v>
      </c>
      <c r="G610" s="211" t="s">
        <v>528</v>
      </c>
      <c r="H610" s="212">
        <v>1</v>
      </c>
      <c r="I610" s="213"/>
      <c r="J610" s="214">
        <f>ROUND(I610*H610,2)</f>
        <v>0</v>
      </c>
      <c r="K610" s="210" t="s">
        <v>19</v>
      </c>
      <c r="L610" s="47"/>
      <c r="M610" s="215" t="s">
        <v>19</v>
      </c>
      <c r="N610" s="216" t="s">
        <v>42</v>
      </c>
      <c r="O610" s="87"/>
      <c r="P610" s="217">
        <f>O610*H610</f>
        <v>0</v>
      </c>
      <c r="Q610" s="217">
        <v>0</v>
      </c>
      <c r="R610" s="217">
        <f>Q610*H610</f>
        <v>0</v>
      </c>
      <c r="S610" s="217">
        <v>0</v>
      </c>
      <c r="T610" s="218">
        <f>S610*H610</f>
        <v>0</v>
      </c>
      <c r="U610" s="41"/>
      <c r="V610" s="41"/>
      <c r="W610" s="41"/>
      <c r="X610" s="41"/>
      <c r="Y610" s="41"/>
      <c r="Z610" s="41"/>
      <c r="AA610" s="41"/>
      <c r="AB610" s="41"/>
      <c r="AC610" s="41"/>
      <c r="AD610" s="41"/>
      <c r="AE610" s="41"/>
      <c r="AR610" s="219" t="s">
        <v>235</v>
      </c>
      <c r="AT610" s="219" t="s">
        <v>142</v>
      </c>
      <c r="AU610" s="219" t="s">
        <v>81</v>
      </c>
      <c r="AY610" s="20" t="s">
        <v>140</v>
      </c>
      <c r="BE610" s="220">
        <f>IF(N610="základní",J610,0)</f>
        <v>0</v>
      </c>
      <c r="BF610" s="220">
        <f>IF(N610="snížená",J610,0)</f>
        <v>0</v>
      </c>
      <c r="BG610" s="220">
        <f>IF(N610="zákl. přenesená",J610,0)</f>
        <v>0</v>
      </c>
      <c r="BH610" s="220">
        <f>IF(N610="sníž. přenesená",J610,0)</f>
        <v>0</v>
      </c>
      <c r="BI610" s="220">
        <f>IF(N610="nulová",J610,0)</f>
        <v>0</v>
      </c>
      <c r="BJ610" s="20" t="s">
        <v>79</v>
      </c>
      <c r="BK610" s="220">
        <f>ROUND(I610*H610,2)</f>
        <v>0</v>
      </c>
      <c r="BL610" s="20" t="s">
        <v>235</v>
      </c>
      <c r="BM610" s="219" t="s">
        <v>867</v>
      </c>
    </row>
    <row r="611" s="2" customFormat="1" ht="37.8" customHeight="1">
      <c r="A611" s="41"/>
      <c r="B611" s="42"/>
      <c r="C611" s="208" t="s">
        <v>868</v>
      </c>
      <c r="D611" s="208" t="s">
        <v>142</v>
      </c>
      <c r="E611" s="209" t="s">
        <v>869</v>
      </c>
      <c r="F611" s="210" t="s">
        <v>870</v>
      </c>
      <c r="G611" s="211" t="s">
        <v>272</v>
      </c>
      <c r="H611" s="212">
        <v>1</v>
      </c>
      <c r="I611" s="213"/>
      <c r="J611" s="214">
        <f>ROUND(I611*H611,2)</f>
        <v>0</v>
      </c>
      <c r="K611" s="210" t="s">
        <v>19</v>
      </c>
      <c r="L611" s="47"/>
      <c r="M611" s="215" t="s">
        <v>19</v>
      </c>
      <c r="N611" s="216" t="s">
        <v>42</v>
      </c>
      <c r="O611" s="87"/>
      <c r="P611" s="217">
        <f>O611*H611</f>
        <v>0</v>
      </c>
      <c r="Q611" s="217">
        <v>0</v>
      </c>
      <c r="R611" s="217">
        <f>Q611*H611</f>
        <v>0</v>
      </c>
      <c r="S611" s="217">
        <v>0</v>
      </c>
      <c r="T611" s="218">
        <f>S611*H611</f>
        <v>0</v>
      </c>
      <c r="U611" s="41"/>
      <c r="V611" s="41"/>
      <c r="W611" s="41"/>
      <c r="X611" s="41"/>
      <c r="Y611" s="41"/>
      <c r="Z611" s="41"/>
      <c r="AA611" s="41"/>
      <c r="AB611" s="41"/>
      <c r="AC611" s="41"/>
      <c r="AD611" s="41"/>
      <c r="AE611" s="41"/>
      <c r="AR611" s="219" t="s">
        <v>235</v>
      </c>
      <c r="AT611" s="219" t="s">
        <v>142</v>
      </c>
      <c r="AU611" s="219" t="s">
        <v>81</v>
      </c>
      <c r="AY611" s="20" t="s">
        <v>140</v>
      </c>
      <c r="BE611" s="220">
        <f>IF(N611="základní",J611,0)</f>
        <v>0</v>
      </c>
      <c r="BF611" s="220">
        <f>IF(N611="snížená",J611,0)</f>
        <v>0</v>
      </c>
      <c r="BG611" s="220">
        <f>IF(N611="zákl. přenesená",J611,0)</f>
        <v>0</v>
      </c>
      <c r="BH611" s="220">
        <f>IF(N611="sníž. přenesená",J611,0)</f>
        <v>0</v>
      </c>
      <c r="BI611" s="220">
        <f>IF(N611="nulová",J611,0)</f>
        <v>0</v>
      </c>
      <c r="BJ611" s="20" t="s">
        <v>79</v>
      </c>
      <c r="BK611" s="220">
        <f>ROUND(I611*H611,2)</f>
        <v>0</v>
      </c>
      <c r="BL611" s="20" t="s">
        <v>235</v>
      </c>
      <c r="BM611" s="219" t="s">
        <v>871</v>
      </c>
    </row>
    <row r="612" s="2" customFormat="1" ht="37.8" customHeight="1">
      <c r="A612" s="41"/>
      <c r="B612" s="42"/>
      <c r="C612" s="208" t="s">
        <v>872</v>
      </c>
      <c r="D612" s="208" t="s">
        <v>142</v>
      </c>
      <c r="E612" s="209" t="s">
        <v>873</v>
      </c>
      <c r="F612" s="210" t="s">
        <v>874</v>
      </c>
      <c r="G612" s="211" t="s">
        <v>272</v>
      </c>
      <c r="H612" s="212">
        <v>1</v>
      </c>
      <c r="I612" s="213"/>
      <c r="J612" s="214">
        <f>ROUND(I612*H612,2)</f>
        <v>0</v>
      </c>
      <c r="K612" s="210" t="s">
        <v>19</v>
      </c>
      <c r="L612" s="47"/>
      <c r="M612" s="215" t="s">
        <v>19</v>
      </c>
      <c r="N612" s="216" t="s">
        <v>42</v>
      </c>
      <c r="O612" s="87"/>
      <c r="P612" s="217">
        <f>O612*H612</f>
        <v>0</v>
      </c>
      <c r="Q612" s="217">
        <v>0</v>
      </c>
      <c r="R612" s="217">
        <f>Q612*H612</f>
        <v>0</v>
      </c>
      <c r="S612" s="217">
        <v>0</v>
      </c>
      <c r="T612" s="218">
        <f>S612*H612</f>
        <v>0</v>
      </c>
      <c r="U612" s="41"/>
      <c r="V612" s="41"/>
      <c r="W612" s="41"/>
      <c r="X612" s="41"/>
      <c r="Y612" s="41"/>
      <c r="Z612" s="41"/>
      <c r="AA612" s="41"/>
      <c r="AB612" s="41"/>
      <c r="AC612" s="41"/>
      <c r="AD612" s="41"/>
      <c r="AE612" s="41"/>
      <c r="AR612" s="219" t="s">
        <v>235</v>
      </c>
      <c r="AT612" s="219" t="s">
        <v>142</v>
      </c>
      <c r="AU612" s="219" t="s">
        <v>81</v>
      </c>
      <c r="AY612" s="20" t="s">
        <v>140</v>
      </c>
      <c r="BE612" s="220">
        <f>IF(N612="základní",J612,0)</f>
        <v>0</v>
      </c>
      <c r="BF612" s="220">
        <f>IF(N612="snížená",J612,0)</f>
        <v>0</v>
      </c>
      <c r="BG612" s="220">
        <f>IF(N612="zákl. přenesená",J612,0)</f>
        <v>0</v>
      </c>
      <c r="BH612" s="220">
        <f>IF(N612="sníž. přenesená",J612,0)</f>
        <v>0</v>
      </c>
      <c r="BI612" s="220">
        <f>IF(N612="nulová",J612,0)</f>
        <v>0</v>
      </c>
      <c r="BJ612" s="20" t="s">
        <v>79</v>
      </c>
      <c r="BK612" s="220">
        <f>ROUND(I612*H612,2)</f>
        <v>0</v>
      </c>
      <c r="BL612" s="20" t="s">
        <v>235</v>
      </c>
      <c r="BM612" s="219" t="s">
        <v>875</v>
      </c>
    </row>
    <row r="613" s="2" customFormat="1" ht="37.8" customHeight="1">
      <c r="A613" s="41"/>
      <c r="B613" s="42"/>
      <c r="C613" s="208" t="s">
        <v>876</v>
      </c>
      <c r="D613" s="208" t="s">
        <v>142</v>
      </c>
      <c r="E613" s="209" t="s">
        <v>877</v>
      </c>
      <c r="F613" s="210" t="s">
        <v>878</v>
      </c>
      <c r="G613" s="211" t="s">
        <v>272</v>
      </c>
      <c r="H613" s="212">
        <v>3</v>
      </c>
      <c r="I613" s="213"/>
      <c r="J613" s="214">
        <f>ROUND(I613*H613,2)</f>
        <v>0</v>
      </c>
      <c r="K613" s="210" t="s">
        <v>19</v>
      </c>
      <c r="L613" s="47"/>
      <c r="M613" s="215" t="s">
        <v>19</v>
      </c>
      <c r="N613" s="216" t="s">
        <v>42</v>
      </c>
      <c r="O613" s="87"/>
      <c r="P613" s="217">
        <f>O613*H613</f>
        <v>0</v>
      </c>
      <c r="Q613" s="217">
        <v>0</v>
      </c>
      <c r="R613" s="217">
        <f>Q613*H613</f>
        <v>0</v>
      </c>
      <c r="S613" s="217">
        <v>0</v>
      </c>
      <c r="T613" s="218">
        <f>S613*H613</f>
        <v>0</v>
      </c>
      <c r="U613" s="41"/>
      <c r="V613" s="41"/>
      <c r="W613" s="41"/>
      <c r="X613" s="41"/>
      <c r="Y613" s="41"/>
      <c r="Z613" s="41"/>
      <c r="AA613" s="41"/>
      <c r="AB613" s="41"/>
      <c r="AC613" s="41"/>
      <c r="AD613" s="41"/>
      <c r="AE613" s="41"/>
      <c r="AR613" s="219" t="s">
        <v>235</v>
      </c>
      <c r="AT613" s="219" t="s">
        <v>142</v>
      </c>
      <c r="AU613" s="219" t="s">
        <v>81</v>
      </c>
      <c r="AY613" s="20" t="s">
        <v>140</v>
      </c>
      <c r="BE613" s="220">
        <f>IF(N613="základní",J613,0)</f>
        <v>0</v>
      </c>
      <c r="BF613" s="220">
        <f>IF(N613="snížená",J613,0)</f>
        <v>0</v>
      </c>
      <c r="BG613" s="220">
        <f>IF(N613="zákl. přenesená",J613,0)</f>
        <v>0</v>
      </c>
      <c r="BH613" s="220">
        <f>IF(N613="sníž. přenesená",J613,0)</f>
        <v>0</v>
      </c>
      <c r="BI613" s="220">
        <f>IF(N613="nulová",J613,0)</f>
        <v>0</v>
      </c>
      <c r="BJ613" s="20" t="s">
        <v>79</v>
      </c>
      <c r="BK613" s="220">
        <f>ROUND(I613*H613,2)</f>
        <v>0</v>
      </c>
      <c r="BL613" s="20" t="s">
        <v>235</v>
      </c>
      <c r="BM613" s="219" t="s">
        <v>879</v>
      </c>
    </row>
    <row r="614" s="2" customFormat="1" ht="24.15" customHeight="1">
      <c r="A614" s="41"/>
      <c r="B614" s="42"/>
      <c r="C614" s="208" t="s">
        <v>880</v>
      </c>
      <c r="D614" s="208" t="s">
        <v>142</v>
      </c>
      <c r="E614" s="209" t="s">
        <v>881</v>
      </c>
      <c r="F614" s="210" t="s">
        <v>882</v>
      </c>
      <c r="G614" s="211" t="s">
        <v>272</v>
      </c>
      <c r="H614" s="212">
        <v>1</v>
      </c>
      <c r="I614" s="213"/>
      <c r="J614" s="214">
        <f>ROUND(I614*H614,2)</f>
        <v>0</v>
      </c>
      <c r="K614" s="210" t="s">
        <v>19</v>
      </c>
      <c r="L614" s="47"/>
      <c r="M614" s="215" t="s">
        <v>19</v>
      </c>
      <c r="N614" s="216" t="s">
        <v>42</v>
      </c>
      <c r="O614" s="87"/>
      <c r="P614" s="217">
        <f>O614*H614</f>
        <v>0</v>
      </c>
      <c r="Q614" s="217">
        <v>0</v>
      </c>
      <c r="R614" s="217">
        <f>Q614*H614</f>
        <v>0</v>
      </c>
      <c r="S614" s="217">
        <v>0</v>
      </c>
      <c r="T614" s="218">
        <f>S614*H614</f>
        <v>0</v>
      </c>
      <c r="U614" s="41"/>
      <c r="V614" s="41"/>
      <c r="W614" s="41"/>
      <c r="X614" s="41"/>
      <c r="Y614" s="41"/>
      <c r="Z614" s="41"/>
      <c r="AA614" s="41"/>
      <c r="AB614" s="41"/>
      <c r="AC614" s="41"/>
      <c r="AD614" s="41"/>
      <c r="AE614" s="41"/>
      <c r="AR614" s="219" t="s">
        <v>235</v>
      </c>
      <c r="AT614" s="219" t="s">
        <v>142</v>
      </c>
      <c r="AU614" s="219" t="s">
        <v>81</v>
      </c>
      <c r="AY614" s="20" t="s">
        <v>140</v>
      </c>
      <c r="BE614" s="220">
        <f>IF(N614="základní",J614,0)</f>
        <v>0</v>
      </c>
      <c r="BF614" s="220">
        <f>IF(N614="snížená",J614,0)</f>
        <v>0</v>
      </c>
      <c r="BG614" s="220">
        <f>IF(N614="zákl. přenesená",J614,0)</f>
        <v>0</v>
      </c>
      <c r="BH614" s="220">
        <f>IF(N614="sníž. přenesená",J614,0)</f>
        <v>0</v>
      </c>
      <c r="BI614" s="220">
        <f>IF(N614="nulová",J614,0)</f>
        <v>0</v>
      </c>
      <c r="BJ614" s="20" t="s">
        <v>79</v>
      </c>
      <c r="BK614" s="220">
        <f>ROUND(I614*H614,2)</f>
        <v>0</v>
      </c>
      <c r="BL614" s="20" t="s">
        <v>235</v>
      </c>
      <c r="BM614" s="219" t="s">
        <v>883</v>
      </c>
    </row>
    <row r="615" s="2" customFormat="1" ht="44.25" customHeight="1">
      <c r="A615" s="41"/>
      <c r="B615" s="42"/>
      <c r="C615" s="208" t="s">
        <v>884</v>
      </c>
      <c r="D615" s="208" t="s">
        <v>142</v>
      </c>
      <c r="E615" s="209" t="s">
        <v>885</v>
      </c>
      <c r="F615" s="210" t="s">
        <v>886</v>
      </c>
      <c r="G615" s="211" t="s">
        <v>272</v>
      </c>
      <c r="H615" s="212">
        <v>12</v>
      </c>
      <c r="I615" s="213"/>
      <c r="J615" s="214">
        <f>ROUND(I615*H615,2)</f>
        <v>0</v>
      </c>
      <c r="K615" s="210" t="s">
        <v>19</v>
      </c>
      <c r="L615" s="47"/>
      <c r="M615" s="215" t="s">
        <v>19</v>
      </c>
      <c r="N615" s="216" t="s">
        <v>42</v>
      </c>
      <c r="O615" s="87"/>
      <c r="P615" s="217">
        <f>O615*H615</f>
        <v>0</v>
      </c>
      <c r="Q615" s="217">
        <v>0</v>
      </c>
      <c r="R615" s="217">
        <f>Q615*H615</f>
        <v>0</v>
      </c>
      <c r="S615" s="217">
        <v>0</v>
      </c>
      <c r="T615" s="218">
        <f>S615*H615</f>
        <v>0</v>
      </c>
      <c r="U615" s="41"/>
      <c r="V615" s="41"/>
      <c r="W615" s="41"/>
      <c r="X615" s="41"/>
      <c r="Y615" s="41"/>
      <c r="Z615" s="41"/>
      <c r="AA615" s="41"/>
      <c r="AB615" s="41"/>
      <c r="AC615" s="41"/>
      <c r="AD615" s="41"/>
      <c r="AE615" s="41"/>
      <c r="AR615" s="219" t="s">
        <v>235</v>
      </c>
      <c r="AT615" s="219" t="s">
        <v>142</v>
      </c>
      <c r="AU615" s="219" t="s">
        <v>81</v>
      </c>
      <c r="AY615" s="20" t="s">
        <v>140</v>
      </c>
      <c r="BE615" s="220">
        <f>IF(N615="základní",J615,0)</f>
        <v>0</v>
      </c>
      <c r="BF615" s="220">
        <f>IF(N615="snížená",J615,0)</f>
        <v>0</v>
      </c>
      <c r="BG615" s="220">
        <f>IF(N615="zákl. přenesená",J615,0)</f>
        <v>0</v>
      </c>
      <c r="BH615" s="220">
        <f>IF(N615="sníž. přenesená",J615,0)</f>
        <v>0</v>
      </c>
      <c r="BI615" s="220">
        <f>IF(N615="nulová",J615,0)</f>
        <v>0</v>
      </c>
      <c r="BJ615" s="20" t="s">
        <v>79</v>
      </c>
      <c r="BK615" s="220">
        <f>ROUND(I615*H615,2)</f>
        <v>0</v>
      </c>
      <c r="BL615" s="20" t="s">
        <v>235</v>
      </c>
      <c r="BM615" s="219" t="s">
        <v>887</v>
      </c>
    </row>
    <row r="616" s="12" customFormat="1" ht="22.8" customHeight="1">
      <c r="A616" s="12"/>
      <c r="B616" s="192"/>
      <c r="C616" s="193"/>
      <c r="D616" s="194" t="s">
        <v>70</v>
      </c>
      <c r="E616" s="206" t="s">
        <v>888</v>
      </c>
      <c r="F616" s="206" t="s">
        <v>889</v>
      </c>
      <c r="G616" s="193"/>
      <c r="H616" s="193"/>
      <c r="I616" s="196"/>
      <c r="J616" s="207">
        <f>BK616</f>
        <v>0</v>
      </c>
      <c r="K616" s="193"/>
      <c r="L616" s="198"/>
      <c r="M616" s="199"/>
      <c r="N616" s="200"/>
      <c r="O616" s="200"/>
      <c r="P616" s="201">
        <f>SUM(P617:P654)</f>
        <v>0</v>
      </c>
      <c r="Q616" s="200"/>
      <c r="R616" s="201">
        <f>SUM(R617:R654)</f>
        <v>0.072430499999999995</v>
      </c>
      <c r="S616" s="200"/>
      <c r="T616" s="202">
        <f>SUM(T617:T654)</f>
        <v>0</v>
      </c>
      <c r="U616" s="12"/>
      <c r="V616" s="12"/>
      <c r="W616" s="12"/>
      <c r="X616" s="12"/>
      <c r="Y616" s="12"/>
      <c r="Z616" s="12"/>
      <c r="AA616" s="12"/>
      <c r="AB616" s="12"/>
      <c r="AC616" s="12"/>
      <c r="AD616" s="12"/>
      <c r="AE616" s="12"/>
      <c r="AR616" s="203" t="s">
        <v>81</v>
      </c>
      <c r="AT616" s="204" t="s">
        <v>70</v>
      </c>
      <c r="AU616" s="204" t="s">
        <v>79</v>
      </c>
      <c r="AY616" s="203" t="s">
        <v>140</v>
      </c>
      <c r="BK616" s="205">
        <f>SUM(BK617:BK654)</f>
        <v>0</v>
      </c>
    </row>
    <row r="617" s="2" customFormat="1" ht="37.8" customHeight="1">
      <c r="A617" s="41"/>
      <c r="B617" s="42"/>
      <c r="C617" s="208" t="s">
        <v>890</v>
      </c>
      <c r="D617" s="208" t="s">
        <v>142</v>
      </c>
      <c r="E617" s="209" t="s">
        <v>891</v>
      </c>
      <c r="F617" s="210" t="s">
        <v>892</v>
      </c>
      <c r="G617" s="211" t="s">
        <v>231</v>
      </c>
      <c r="H617" s="212">
        <v>73.439999999999998</v>
      </c>
      <c r="I617" s="213"/>
      <c r="J617" s="214">
        <f>ROUND(I617*H617,2)</f>
        <v>0</v>
      </c>
      <c r="K617" s="210" t="s">
        <v>145</v>
      </c>
      <c r="L617" s="47"/>
      <c r="M617" s="215" t="s">
        <v>19</v>
      </c>
      <c r="N617" s="216" t="s">
        <v>42</v>
      </c>
      <c r="O617" s="87"/>
      <c r="P617" s="217">
        <f>O617*H617</f>
        <v>0</v>
      </c>
      <c r="Q617" s="217">
        <v>0</v>
      </c>
      <c r="R617" s="217">
        <f>Q617*H617</f>
        <v>0</v>
      </c>
      <c r="S617" s="217">
        <v>0</v>
      </c>
      <c r="T617" s="218">
        <f>S617*H617</f>
        <v>0</v>
      </c>
      <c r="U617" s="41"/>
      <c r="V617" s="41"/>
      <c r="W617" s="41"/>
      <c r="X617" s="41"/>
      <c r="Y617" s="41"/>
      <c r="Z617" s="41"/>
      <c r="AA617" s="41"/>
      <c r="AB617" s="41"/>
      <c r="AC617" s="41"/>
      <c r="AD617" s="41"/>
      <c r="AE617" s="41"/>
      <c r="AR617" s="219" t="s">
        <v>235</v>
      </c>
      <c r="AT617" s="219" t="s">
        <v>142</v>
      </c>
      <c r="AU617" s="219" t="s">
        <v>81</v>
      </c>
      <c r="AY617" s="20" t="s">
        <v>140</v>
      </c>
      <c r="BE617" s="220">
        <f>IF(N617="základní",J617,0)</f>
        <v>0</v>
      </c>
      <c r="BF617" s="220">
        <f>IF(N617="snížená",J617,0)</f>
        <v>0</v>
      </c>
      <c r="BG617" s="220">
        <f>IF(N617="zákl. přenesená",J617,0)</f>
        <v>0</v>
      </c>
      <c r="BH617" s="220">
        <f>IF(N617="sníž. přenesená",J617,0)</f>
        <v>0</v>
      </c>
      <c r="BI617" s="220">
        <f>IF(N617="nulová",J617,0)</f>
        <v>0</v>
      </c>
      <c r="BJ617" s="20" t="s">
        <v>79</v>
      </c>
      <c r="BK617" s="220">
        <f>ROUND(I617*H617,2)</f>
        <v>0</v>
      </c>
      <c r="BL617" s="20" t="s">
        <v>235</v>
      </c>
      <c r="BM617" s="219" t="s">
        <v>893</v>
      </c>
    </row>
    <row r="618" s="2" customFormat="1">
      <c r="A618" s="41"/>
      <c r="B618" s="42"/>
      <c r="C618" s="43"/>
      <c r="D618" s="221" t="s">
        <v>148</v>
      </c>
      <c r="E618" s="43"/>
      <c r="F618" s="222" t="s">
        <v>894</v>
      </c>
      <c r="G618" s="43"/>
      <c r="H618" s="43"/>
      <c r="I618" s="223"/>
      <c r="J618" s="43"/>
      <c r="K618" s="43"/>
      <c r="L618" s="47"/>
      <c r="M618" s="224"/>
      <c r="N618" s="225"/>
      <c r="O618" s="87"/>
      <c r="P618" s="87"/>
      <c r="Q618" s="87"/>
      <c r="R618" s="87"/>
      <c r="S618" s="87"/>
      <c r="T618" s="88"/>
      <c r="U618" s="41"/>
      <c r="V618" s="41"/>
      <c r="W618" s="41"/>
      <c r="X618" s="41"/>
      <c r="Y618" s="41"/>
      <c r="Z618" s="41"/>
      <c r="AA618" s="41"/>
      <c r="AB618" s="41"/>
      <c r="AC618" s="41"/>
      <c r="AD618" s="41"/>
      <c r="AE618" s="41"/>
      <c r="AT618" s="20" t="s">
        <v>148</v>
      </c>
      <c r="AU618" s="20" t="s">
        <v>81</v>
      </c>
    </row>
    <row r="619" s="13" customFormat="1">
      <c r="A619" s="13"/>
      <c r="B619" s="226"/>
      <c r="C619" s="227"/>
      <c r="D619" s="228" t="s">
        <v>150</v>
      </c>
      <c r="E619" s="229" t="s">
        <v>19</v>
      </c>
      <c r="F619" s="230" t="s">
        <v>895</v>
      </c>
      <c r="G619" s="227"/>
      <c r="H619" s="229" t="s">
        <v>19</v>
      </c>
      <c r="I619" s="231"/>
      <c r="J619" s="227"/>
      <c r="K619" s="227"/>
      <c r="L619" s="232"/>
      <c r="M619" s="233"/>
      <c r="N619" s="234"/>
      <c r="O619" s="234"/>
      <c r="P619" s="234"/>
      <c r="Q619" s="234"/>
      <c r="R619" s="234"/>
      <c r="S619" s="234"/>
      <c r="T619" s="235"/>
      <c r="U619" s="13"/>
      <c r="V619" s="13"/>
      <c r="W619" s="13"/>
      <c r="X619" s="13"/>
      <c r="Y619" s="13"/>
      <c r="Z619" s="13"/>
      <c r="AA619" s="13"/>
      <c r="AB619" s="13"/>
      <c r="AC619" s="13"/>
      <c r="AD619" s="13"/>
      <c r="AE619" s="13"/>
      <c r="AT619" s="236" t="s">
        <v>150</v>
      </c>
      <c r="AU619" s="236" t="s">
        <v>81</v>
      </c>
      <c r="AV619" s="13" t="s">
        <v>79</v>
      </c>
      <c r="AW619" s="13" t="s">
        <v>32</v>
      </c>
      <c r="AX619" s="13" t="s">
        <v>71</v>
      </c>
      <c r="AY619" s="236" t="s">
        <v>140</v>
      </c>
    </row>
    <row r="620" s="14" customFormat="1">
      <c r="A620" s="14"/>
      <c r="B620" s="237"/>
      <c r="C620" s="238"/>
      <c r="D620" s="228" t="s">
        <v>150</v>
      </c>
      <c r="E620" s="239" t="s">
        <v>19</v>
      </c>
      <c r="F620" s="240" t="s">
        <v>896</v>
      </c>
      <c r="G620" s="238"/>
      <c r="H620" s="241">
        <v>7.5199999999999996</v>
      </c>
      <c r="I620" s="242"/>
      <c r="J620" s="238"/>
      <c r="K620" s="238"/>
      <c r="L620" s="243"/>
      <c r="M620" s="244"/>
      <c r="N620" s="245"/>
      <c r="O620" s="245"/>
      <c r="P620" s="245"/>
      <c r="Q620" s="245"/>
      <c r="R620" s="245"/>
      <c r="S620" s="245"/>
      <c r="T620" s="246"/>
      <c r="U620" s="14"/>
      <c r="V620" s="14"/>
      <c r="W620" s="14"/>
      <c r="X620" s="14"/>
      <c r="Y620" s="14"/>
      <c r="Z620" s="14"/>
      <c r="AA620" s="14"/>
      <c r="AB620" s="14"/>
      <c r="AC620" s="14"/>
      <c r="AD620" s="14"/>
      <c r="AE620" s="14"/>
      <c r="AT620" s="247" t="s">
        <v>150</v>
      </c>
      <c r="AU620" s="247" t="s">
        <v>81</v>
      </c>
      <c r="AV620" s="14" t="s">
        <v>81</v>
      </c>
      <c r="AW620" s="14" t="s">
        <v>32</v>
      </c>
      <c r="AX620" s="14" t="s">
        <v>71</v>
      </c>
      <c r="AY620" s="247" t="s">
        <v>140</v>
      </c>
    </row>
    <row r="621" s="14" customFormat="1">
      <c r="A621" s="14"/>
      <c r="B621" s="237"/>
      <c r="C621" s="238"/>
      <c r="D621" s="228" t="s">
        <v>150</v>
      </c>
      <c r="E621" s="239" t="s">
        <v>19</v>
      </c>
      <c r="F621" s="240" t="s">
        <v>897</v>
      </c>
      <c r="G621" s="238"/>
      <c r="H621" s="241">
        <v>15.92</v>
      </c>
      <c r="I621" s="242"/>
      <c r="J621" s="238"/>
      <c r="K621" s="238"/>
      <c r="L621" s="243"/>
      <c r="M621" s="244"/>
      <c r="N621" s="245"/>
      <c r="O621" s="245"/>
      <c r="P621" s="245"/>
      <c r="Q621" s="245"/>
      <c r="R621" s="245"/>
      <c r="S621" s="245"/>
      <c r="T621" s="246"/>
      <c r="U621" s="14"/>
      <c r="V621" s="14"/>
      <c r="W621" s="14"/>
      <c r="X621" s="14"/>
      <c r="Y621" s="14"/>
      <c r="Z621" s="14"/>
      <c r="AA621" s="14"/>
      <c r="AB621" s="14"/>
      <c r="AC621" s="14"/>
      <c r="AD621" s="14"/>
      <c r="AE621" s="14"/>
      <c r="AT621" s="247" t="s">
        <v>150</v>
      </c>
      <c r="AU621" s="247" t="s">
        <v>81</v>
      </c>
      <c r="AV621" s="14" t="s">
        <v>81</v>
      </c>
      <c r="AW621" s="14" t="s">
        <v>32</v>
      </c>
      <c r="AX621" s="14" t="s">
        <v>71</v>
      </c>
      <c r="AY621" s="247" t="s">
        <v>140</v>
      </c>
    </row>
    <row r="622" s="16" customFormat="1">
      <c r="A622" s="16"/>
      <c r="B622" s="270"/>
      <c r="C622" s="271"/>
      <c r="D622" s="228" t="s">
        <v>150</v>
      </c>
      <c r="E622" s="272" t="s">
        <v>19</v>
      </c>
      <c r="F622" s="273" t="s">
        <v>330</v>
      </c>
      <c r="G622" s="271"/>
      <c r="H622" s="274">
        <v>23.440000000000001</v>
      </c>
      <c r="I622" s="275"/>
      <c r="J622" s="271"/>
      <c r="K622" s="271"/>
      <c r="L622" s="276"/>
      <c r="M622" s="277"/>
      <c r="N622" s="278"/>
      <c r="O622" s="278"/>
      <c r="P622" s="278"/>
      <c r="Q622" s="278"/>
      <c r="R622" s="278"/>
      <c r="S622" s="278"/>
      <c r="T622" s="279"/>
      <c r="U622" s="16"/>
      <c r="V622" s="16"/>
      <c r="W622" s="16"/>
      <c r="X622" s="16"/>
      <c r="Y622" s="16"/>
      <c r="Z622" s="16"/>
      <c r="AA622" s="16"/>
      <c r="AB622" s="16"/>
      <c r="AC622" s="16"/>
      <c r="AD622" s="16"/>
      <c r="AE622" s="16"/>
      <c r="AT622" s="280" t="s">
        <v>150</v>
      </c>
      <c r="AU622" s="280" t="s">
        <v>81</v>
      </c>
      <c r="AV622" s="16" t="s">
        <v>161</v>
      </c>
      <c r="AW622" s="16" t="s">
        <v>32</v>
      </c>
      <c r="AX622" s="16" t="s">
        <v>71</v>
      </c>
      <c r="AY622" s="280" t="s">
        <v>140</v>
      </c>
    </row>
    <row r="623" s="13" customFormat="1">
      <c r="A623" s="13"/>
      <c r="B623" s="226"/>
      <c r="C623" s="227"/>
      <c r="D623" s="228" t="s">
        <v>150</v>
      </c>
      <c r="E623" s="229" t="s">
        <v>19</v>
      </c>
      <c r="F623" s="230" t="s">
        <v>898</v>
      </c>
      <c r="G623" s="227"/>
      <c r="H623" s="229" t="s">
        <v>19</v>
      </c>
      <c r="I623" s="231"/>
      <c r="J623" s="227"/>
      <c r="K623" s="227"/>
      <c r="L623" s="232"/>
      <c r="M623" s="233"/>
      <c r="N623" s="234"/>
      <c r="O623" s="234"/>
      <c r="P623" s="234"/>
      <c r="Q623" s="234"/>
      <c r="R623" s="234"/>
      <c r="S623" s="234"/>
      <c r="T623" s="235"/>
      <c r="U623" s="13"/>
      <c r="V623" s="13"/>
      <c r="W623" s="13"/>
      <c r="X623" s="13"/>
      <c r="Y623" s="13"/>
      <c r="Z623" s="13"/>
      <c r="AA623" s="13"/>
      <c r="AB623" s="13"/>
      <c r="AC623" s="13"/>
      <c r="AD623" s="13"/>
      <c r="AE623" s="13"/>
      <c r="AT623" s="236" t="s">
        <v>150</v>
      </c>
      <c r="AU623" s="236" t="s">
        <v>81</v>
      </c>
      <c r="AV623" s="13" t="s">
        <v>79</v>
      </c>
      <c r="AW623" s="13" t="s">
        <v>32</v>
      </c>
      <c r="AX623" s="13" t="s">
        <v>71</v>
      </c>
      <c r="AY623" s="236" t="s">
        <v>140</v>
      </c>
    </row>
    <row r="624" s="14" customFormat="1">
      <c r="A624" s="14"/>
      <c r="B624" s="237"/>
      <c r="C624" s="238"/>
      <c r="D624" s="228" t="s">
        <v>150</v>
      </c>
      <c r="E624" s="239" t="s">
        <v>19</v>
      </c>
      <c r="F624" s="240" t="s">
        <v>899</v>
      </c>
      <c r="G624" s="238"/>
      <c r="H624" s="241">
        <v>50</v>
      </c>
      <c r="I624" s="242"/>
      <c r="J624" s="238"/>
      <c r="K624" s="238"/>
      <c r="L624" s="243"/>
      <c r="M624" s="244"/>
      <c r="N624" s="245"/>
      <c r="O624" s="245"/>
      <c r="P624" s="245"/>
      <c r="Q624" s="245"/>
      <c r="R624" s="245"/>
      <c r="S624" s="245"/>
      <c r="T624" s="246"/>
      <c r="U624" s="14"/>
      <c r="V624" s="14"/>
      <c r="W624" s="14"/>
      <c r="X624" s="14"/>
      <c r="Y624" s="14"/>
      <c r="Z624" s="14"/>
      <c r="AA624" s="14"/>
      <c r="AB624" s="14"/>
      <c r="AC624" s="14"/>
      <c r="AD624" s="14"/>
      <c r="AE624" s="14"/>
      <c r="AT624" s="247" t="s">
        <v>150</v>
      </c>
      <c r="AU624" s="247" t="s">
        <v>81</v>
      </c>
      <c r="AV624" s="14" t="s">
        <v>81</v>
      </c>
      <c r="AW624" s="14" t="s">
        <v>32</v>
      </c>
      <c r="AX624" s="14" t="s">
        <v>71</v>
      </c>
      <c r="AY624" s="247" t="s">
        <v>140</v>
      </c>
    </row>
    <row r="625" s="16" customFormat="1">
      <c r="A625" s="16"/>
      <c r="B625" s="270"/>
      <c r="C625" s="271"/>
      <c r="D625" s="228" t="s">
        <v>150</v>
      </c>
      <c r="E625" s="272" t="s">
        <v>19</v>
      </c>
      <c r="F625" s="273" t="s">
        <v>330</v>
      </c>
      <c r="G625" s="271"/>
      <c r="H625" s="274">
        <v>50</v>
      </c>
      <c r="I625" s="275"/>
      <c r="J625" s="271"/>
      <c r="K625" s="271"/>
      <c r="L625" s="276"/>
      <c r="M625" s="277"/>
      <c r="N625" s="278"/>
      <c r="O625" s="278"/>
      <c r="P625" s="278"/>
      <c r="Q625" s="278"/>
      <c r="R625" s="278"/>
      <c r="S625" s="278"/>
      <c r="T625" s="279"/>
      <c r="U625" s="16"/>
      <c r="V625" s="16"/>
      <c r="W625" s="16"/>
      <c r="X625" s="16"/>
      <c r="Y625" s="16"/>
      <c r="Z625" s="16"/>
      <c r="AA625" s="16"/>
      <c r="AB625" s="16"/>
      <c r="AC625" s="16"/>
      <c r="AD625" s="16"/>
      <c r="AE625" s="16"/>
      <c r="AT625" s="280" t="s">
        <v>150</v>
      </c>
      <c r="AU625" s="280" t="s">
        <v>81</v>
      </c>
      <c r="AV625" s="16" t="s">
        <v>161</v>
      </c>
      <c r="AW625" s="16" t="s">
        <v>32</v>
      </c>
      <c r="AX625" s="16" t="s">
        <v>71</v>
      </c>
      <c r="AY625" s="280" t="s">
        <v>140</v>
      </c>
    </row>
    <row r="626" s="15" customFormat="1">
      <c r="A626" s="15"/>
      <c r="B626" s="248"/>
      <c r="C626" s="249"/>
      <c r="D626" s="228" t="s">
        <v>150</v>
      </c>
      <c r="E626" s="250" t="s">
        <v>19</v>
      </c>
      <c r="F626" s="251" t="s">
        <v>154</v>
      </c>
      <c r="G626" s="249"/>
      <c r="H626" s="252">
        <v>73.439999999999998</v>
      </c>
      <c r="I626" s="253"/>
      <c r="J626" s="249"/>
      <c r="K626" s="249"/>
      <c r="L626" s="254"/>
      <c r="M626" s="255"/>
      <c r="N626" s="256"/>
      <c r="O626" s="256"/>
      <c r="P626" s="256"/>
      <c r="Q626" s="256"/>
      <c r="R626" s="256"/>
      <c r="S626" s="256"/>
      <c r="T626" s="257"/>
      <c r="U626" s="15"/>
      <c r="V626" s="15"/>
      <c r="W626" s="15"/>
      <c r="X626" s="15"/>
      <c r="Y626" s="15"/>
      <c r="Z626" s="15"/>
      <c r="AA626" s="15"/>
      <c r="AB626" s="15"/>
      <c r="AC626" s="15"/>
      <c r="AD626" s="15"/>
      <c r="AE626" s="15"/>
      <c r="AT626" s="258" t="s">
        <v>150</v>
      </c>
      <c r="AU626" s="258" t="s">
        <v>81</v>
      </c>
      <c r="AV626" s="15" t="s">
        <v>146</v>
      </c>
      <c r="AW626" s="15" t="s">
        <v>32</v>
      </c>
      <c r="AX626" s="15" t="s">
        <v>79</v>
      </c>
      <c r="AY626" s="258" t="s">
        <v>140</v>
      </c>
    </row>
    <row r="627" s="2" customFormat="1" ht="21.75" customHeight="1">
      <c r="A627" s="41"/>
      <c r="B627" s="42"/>
      <c r="C627" s="260" t="s">
        <v>900</v>
      </c>
      <c r="D627" s="260" t="s">
        <v>269</v>
      </c>
      <c r="E627" s="261" t="s">
        <v>901</v>
      </c>
      <c r="F627" s="262" t="s">
        <v>902</v>
      </c>
      <c r="G627" s="263" t="s">
        <v>231</v>
      </c>
      <c r="H627" s="264">
        <v>77.111999999999995</v>
      </c>
      <c r="I627" s="265"/>
      <c r="J627" s="266">
        <f>ROUND(I627*H627,2)</f>
        <v>0</v>
      </c>
      <c r="K627" s="262" t="s">
        <v>145</v>
      </c>
      <c r="L627" s="267"/>
      <c r="M627" s="268" t="s">
        <v>19</v>
      </c>
      <c r="N627" s="269" t="s">
        <v>42</v>
      </c>
      <c r="O627" s="87"/>
      <c r="P627" s="217">
        <f>O627*H627</f>
        <v>0</v>
      </c>
      <c r="Q627" s="217">
        <v>0</v>
      </c>
      <c r="R627" s="217">
        <f>Q627*H627</f>
        <v>0</v>
      </c>
      <c r="S627" s="217">
        <v>0</v>
      </c>
      <c r="T627" s="218">
        <f>S627*H627</f>
        <v>0</v>
      </c>
      <c r="U627" s="41"/>
      <c r="V627" s="41"/>
      <c r="W627" s="41"/>
      <c r="X627" s="41"/>
      <c r="Y627" s="41"/>
      <c r="Z627" s="41"/>
      <c r="AA627" s="41"/>
      <c r="AB627" s="41"/>
      <c r="AC627" s="41"/>
      <c r="AD627" s="41"/>
      <c r="AE627" s="41"/>
      <c r="AR627" s="219" t="s">
        <v>350</v>
      </c>
      <c r="AT627" s="219" t="s">
        <v>269</v>
      </c>
      <c r="AU627" s="219" t="s">
        <v>81</v>
      </c>
      <c r="AY627" s="20" t="s">
        <v>140</v>
      </c>
      <c r="BE627" s="220">
        <f>IF(N627="základní",J627,0)</f>
        <v>0</v>
      </c>
      <c r="BF627" s="220">
        <f>IF(N627="snížená",J627,0)</f>
        <v>0</v>
      </c>
      <c r="BG627" s="220">
        <f>IF(N627="zákl. přenesená",J627,0)</f>
        <v>0</v>
      </c>
      <c r="BH627" s="220">
        <f>IF(N627="sníž. přenesená",J627,0)</f>
        <v>0</v>
      </c>
      <c r="BI627" s="220">
        <f>IF(N627="nulová",J627,0)</f>
        <v>0</v>
      </c>
      <c r="BJ627" s="20" t="s">
        <v>79</v>
      </c>
      <c r="BK627" s="220">
        <f>ROUND(I627*H627,2)</f>
        <v>0</v>
      </c>
      <c r="BL627" s="20" t="s">
        <v>235</v>
      </c>
      <c r="BM627" s="219" t="s">
        <v>903</v>
      </c>
    </row>
    <row r="628" s="14" customFormat="1">
      <c r="A628" s="14"/>
      <c r="B628" s="237"/>
      <c r="C628" s="238"/>
      <c r="D628" s="228" t="s">
        <v>150</v>
      </c>
      <c r="E628" s="238"/>
      <c r="F628" s="240" t="s">
        <v>904</v>
      </c>
      <c r="G628" s="238"/>
      <c r="H628" s="241">
        <v>77.111999999999995</v>
      </c>
      <c r="I628" s="242"/>
      <c r="J628" s="238"/>
      <c r="K628" s="238"/>
      <c r="L628" s="243"/>
      <c r="M628" s="244"/>
      <c r="N628" s="245"/>
      <c r="O628" s="245"/>
      <c r="P628" s="245"/>
      <c r="Q628" s="245"/>
      <c r="R628" s="245"/>
      <c r="S628" s="245"/>
      <c r="T628" s="246"/>
      <c r="U628" s="14"/>
      <c r="V628" s="14"/>
      <c r="W628" s="14"/>
      <c r="X628" s="14"/>
      <c r="Y628" s="14"/>
      <c r="Z628" s="14"/>
      <c r="AA628" s="14"/>
      <c r="AB628" s="14"/>
      <c r="AC628" s="14"/>
      <c r="AD628" s="14"/>
      <c r="AE628" s="14"/>
      <c r="AT628" s="247" t="s">
        <v>150</v>
      </c>
      <c r="AU628" s="247" t="s">
        <v>81</v>
      </c>
      <c r="AV628" s="14" t="s">
        <v>81</v>
      </c>
      <c r="AW628" s="14" t="s">
        <v>4</v>
      </c>
      <c r="AX628" s="14" t="s">
        <v>79</v>
      </c>
      <c r="AY628" s="247" t="s">
        <v>140</v>
      </c>
    </row>
    <row r="629" s="2" customFormat="1" ht="55.5" customHeight="1">
      <c r="A629" s="41"/>
      <c r="B629" s="42"/>
      <c r="C629" s="208" t="s">
        <v>905</v>
      </c>
      <c r="D629" s="208" t="s">
        <v>142</v>
      </c>
      <c r="E629" s="209" t="s">
        <v>906</v>
      </c>
      <c r="F629" s="210" t="s">
        <v>907</v>
      </c>
      <c r="G629" s="211" t="s">
        <v>87</v>
      </c>
      <c r="H629" s="212">
        <v>165</v>
      </c>
      <c r="I629" s="213"/>
      <c r="J629" s="214">
        <f>ROUND(I629*H629,2)</f>
        <v>0</v>
      </c>
      <c r="K629" s="210" t="s">
        <v>145</v>
      </c>
      <c r="L629" s="47"/>
      <c r="M629" s="215" t="s">
        <v>19</v>
      </c>
      <c r="N629" s="216" t="s">
        <v>42</v>
      </c>
      <c r="O629" s="87"/>
      <c r="P629" s="217">
        <f>O629*H629</f>
        <v>0</v>
      </c>
      <c r="Q629" s="217">
        <v>0</v>
      </c>
      <c r="R629" s="217">
        <f>Q629*H629</f>
        <v>0</v>
      </c>
      <c r="S629" s="217">
        <v>0</v>
      </c>
      <c r="T629" s="218">
        <f>S629*H629</f>
        <v>0</v>
      </c>
      <c r="U629" s="41"/>
      <c r="V629" s="41"/>
      <c r="W629" s="41"/>
      <c r="X629" s="41"/>
      <c r="Y629" s="41"/>
      <c r="Z629" s="41"/>
      <c r="AA629" s="41"/>
      <c r="AB629" s="41"/>
      <c r="AC629" s="41"/>
      <c r="AD629" s="41"/>
      <c r="AE629" s="41"/>
      <c r="AR629" s="219" t="s">
        <v>235</v>
      </c>
      <c r="AT629" s="219" t="s">
        <v>142</v>
      </c>
      <c r="AU629" s="219" t="s">
        <v>81</v>
      </c>
      <c r="AY629" s="20" t="s">
        <v>140</v>
      </c>
      <c r="BE629" s="220">
        <f>IF(N629="základní",J629,0)</f>
        <v>0</v>
      </c>
      <c r="BF629" s="220">
        <f>IF(N629="snížená",J629,0)</f>
        <v>0</v>
      </c>
      <c r="BG629" s="220">
        <f>IF(N629="zákl. přenesená",J629,0)</f>
        <v>0</v>
      </c>
      <c r="BH629" s="220">
        <f>IF(N629="sníž. přenesená",J629,0)</f>
        <v>0</v>
      </c>
      <c r="BI629" s="220">
        <f>IF(N629="nulová",J629,0)</f>
        <v>0</v>
      </c>
      <c r="BJ629" s="20" t="s">
        <v>79</v>
      </c>
      <c r="BK629" s="220">
        <f>ROUND(I629*H629,2)</f>
        <v>0</v>
      </c>
      <c r="BL629" s="20" t="s">
        <v>235</v>
      </c>
      <c r="BM629" s="219" t="s">
        <v>908</v>
      </c>
    </row>
    <row r="630" s="2" customFormat="1">
      <c r="A630" s="41"/>
      <c r="B630" s="42"/>
      <c r="C630" s="43"/>
      <c r="D630" s="221" t="s">
        <v>148</v>
      </c>
      <c r="E630" s="43"/>
      <c r="F630" s="222" t="s">
        <v>909</v>
      </c>
      <c r="G630" s="43"/>
      <c r="H630" s="43"/>
      <c r="I630" s="223"/>
      <c r="J630" s="43"/>
      <c r="K630" s="43"/>
      <c r="L630" s="47"/>
      <c r="M630" s="224"/>
      <c r="N630" s="225"/>
      <c r="O630" s="87"/>
      <c r="P630" s="87"/>
      <c r="Q630" s="87"/>
      <c r="R630" s="87"/>
      <c r="S630" s="87"/>
      <c r="T630" s="88"/>
      <c r="U630" s="41"/>
      <c r="V630" s="41"/>
      <c r="W630" s="41"/>
      <c r="X630" s="41"/>
      <c r="Y630" s="41"/>
      <c r="Z630" s="41"/>
      <c r="AA630" s="41"/>
      <c r="AB630" s="41"/>
      <c r="AC630" s="41"/>
      <c r="AD630" s="41"/>
      <c r="AE630" s="41"/>
      <c r="AT630" s="20" t="s">
        <v>148</v>
      </c>
      <c r="AU630" s="20" t="s">
        <v>81</v>
      </c>
    </row>
    <row r="631" s="13" customFormat="1">
      <c r="A631" s="13"/>
      <c r="B631" s="226"/>
      <c r="C631" s="227"/>
      <c r="D631" s="228" t="s">
        <v>150</v>
      </c>
      <c r="E631" s="229" t="s">
        <v>19</v>
      </c>
      <c r="F631" s="230" t="s">
        <v>910</v>
      </c>
      <c r="G631" s="227"/>
      <c r="H631" s="229" t="s">
        <v>19</v>
      </c>
      <c r="I631" s="231"/>
      <c r="J631" s="227"/>
      <c r="K631" s="227"/>
      <c r="L631" s="232"/>
      <c r="M631" s="233"/>
      <c r="N631" s="234"/>
      <c r="O631" s="234"/>
      <c r="P631" s="234"/>
      <c r="Q631" s="234"/>
      <c r="R631" s="234"/>
      <c r="S631" s="234"/>
      <c r="T631" s="235"/>
      <c r="U631" s="13"/>
      <c r="V631" s="13"/>
      <c r="W631" s="13"/>
      <c r="X631" s="13"/>
      <c r="Y631" s="13"/>
      <c r="Z631" s="13"/>
      <c r="AA631" s="13"/>
      <c r="AB631" s="13"/>
      <c r="AC631" s="13"/>
      <c r="AD631" s="13"/>
      <c r="AE631" s="13"/>
      <c r="AT631" s="236" t="s">
        <v>150</v>
      </c>
      <c r="AU631" s="236" t="s">
        <v>81</v>
      </c>
      <c r="AV631" s="13" t="s">
        <v>79</v>
      </c>
      <c r="AW631" s="13" t="s">
        <v>32</v>
      </c>
      <c r="AX631" s="13" t="s">
        <v>71</v>
      </c>
      <c r="AY631" s="236" t="s">
        <v>140</v>
      </c>
    </row>
    <row r="632" s="13" customFormat="1">
      <c r="A632" s="13"/>
      <c r="B632" s="226"/>
      <c r="C632" s="227"/>
      <c r="D632" s="228" t="s">
        <v>150</v>
      </c>
      <c r="E632" s="229" t="s">
        <v>19</v>
      </c>
      <c r="F632" s="230" t="s">
        <v>911</v>
      </c>
      <c r="G632" s="227"/>
      <c r="H632" s="229" t="s">
        <v>19</v>
      </c>
      <c r="I632" s="231"/>
      <c r="J632" s="227"/>
      <c r="K632" s="227"/>
      <c r="L632" s="232"/>
      <c r="M632" s="233"/>
      <c r="N632" s="234"/>
      <c r="O632" s="234"/>
      <c r="P632" s="234"/>
      <c r="Q632" s="234"/>
      <c r="R632" s="234"/>
      <c r="S632" s="234"/>
      <c r="T632" s="235"/>
      <c r="U632" s="13"/>
      <c r="V632" s="13"/>
      <c r="W632" s="13"/>
      <c r="X632" s="13"/>
      <c r="Y632" s="13"/>
      <c r="Z632" s="13"/>
      <c r="AA632" s="13"/>
      <c r="AB632" s="13"/>
      <c r="AC632" s="13"/>
      <c r="AD632" s="13"/>
      <c r="AE632" s="13"/>
      <c r="AT632" s="236" t="s">
        <v>150</v>
      </c>
      <c r="AU632" s="236" t="s">
        <v>81</v>
      </c>
      <c r="AV632" s="13" t="s">
        <v>79</v>
      </c>
      <c r="AW632" s="13" t="s">
        <v>32</v>
      </c>
      <c r="AX632" s="13" t="s">
        <v>71</v>
      </c>
      <c r="AY632" s="236" t="s">
        <v>140</v>
      </c>
    </row>
    <row r="633" s="14" customFormat="1">
      <c r="A633" s="14"/>
      <c r="B633" s="237"/>
      <c r="C633" s="238"/>
      <c r="D633" s="228" t="s">
        <v>150</v>
      </c>
      <c r="E633" s="239" t="s">
        <v>19</v>
      </c>
      <c r="F633" s="240" t="s">
        <v>912</v>
      </c>
      <c r="G633" s="238"/>
      <c r="H633" s="241">
        <v>15</v>
      </c>
      <c r="I633" s="242"/>
      <c r="J633" s="238"/>
      <c r="K633" s="238"/>
      <c r="L633" s="243"/>
      <c r="M633" s="244"/>
      <c r="N633" s="245"/>
      <c r="O633" s="245"/>
      <c r="P633" s="245"/>
      <c r="Q633" s="245"/>
      <c r="R633" s="245"/>
      <c r="S633" s="245"/>
      <c r="T633" s="246"/>
      <c r="U633" s="14"/>
      <c r="V633" s="14"/>
      <c r="W633" s="14"/>
      <c r="X633" s="14"/>
      <c r="Y633" s="14"/>
      <c r="Z633" s="14"/>
      <c r="AA633" s="14"/>
      <c r="AB633" s="14"/>
      <c r="AC633" s="14"/>
      <c r="AD633" s="14"/>
      <c r="AE633" s="14"/>
      <c r="AT633" s="247" t="s">
        <v>150</v>
      </c>
      <c r="AU633" s="247" t="s">
        <v>81</v>
      </c>
      <c r="AV633" s="14" t="s">
        <v>81</v>
      </c>
      <c r="AW633" s="14" t="s">
        <v>32</v>
      </c>
      <c r="AX633" s="14" t="s">
        <v>71</v>
      </c>
      <c r="AY633" s="247" t="s">
        <v>140</v>
      </c>
    </row>
    <row r="634" s="13" customFormat="1">
      <c r="A634" s="13"/>
      <c r="B634" s="226"/>
      <c r="C634" s="227"/>
      <c r="D634" s="228" t="s">
        <v>150</v>
      </c>
      <c r="E634" s="229" t="s">
        <v>19</v>
      </c>
      <c r="F634" s="230" t="s">
        <v>898</v>
      </c>
      <c r="G634" s="227"/>
      <c r="H634" s="229" t="s">
        <v>19</v>
      </c>
      <c r="I634" s="231"/>
      <c r="J634" s="227"/>
      <c r="K634" s="227"/>
      <c r="L634" s="232"/>
      <c r="M634" s="233"/>
      <c r="N634" s="234"/>
      <c r="O634" s="234"/>
      <c r="P634" s="234"/>
      <c r="Q634" s="234"/>
      <c r="R634" s="234"/>
      <c r="S634" s="234"/>
      <c r="T634" s="235"/>
      <c r="U634" s="13"/>
      <c r="V634" s="13"/>
      <c r="W634" s="13"/>
      <c r="X634" s="13"/>
      <c r="Y634" s="13"/>
      <c r="Z634" s="13"/>
      <c r="AA634" s="13"/>
      <c r="AB634" s="13"/>
      <c r="AC634" s="13"/>
      <c r="AD634" s="13"/>
      <c r="AE634" s="13"/>
      <c r="AT634" s="236" t="s">
        <v>150</v>
      </c>
      <c r="AU634" s="236" t="s">
        <v>81</v>
      </c>
      <c r="AV634" s="13" t="s">
        <v>79</v>
      </c>
      <c r="AW634" s="13" t="s">
        <v>32</v>
      </c>
      <c r="AX634" s="13" t="s">
        <v>71</v>
      </c>
      <c r="AY634" s="236" t="s">
        <v>140</v>
      </c>
    </row>
    <row r="635" s="14" customFormat="1">
      <c r="A635" s="14"/>
      <c r="B635" s="237"/>
      <c r="C635" s="238"/>
      <c r="D635" s="228" t="s">
        <v>150</v>
      </c>
      <c r="E635" s="239" t="s">
        <v>19</v>
      </c>
      <c r="F635" s="240" t="s">
        <v>913</v>
      </c>
      <c r="G635" s="238"/>
      <c r="H635" s="241">
        <v>150</v>
      </c>
      <c r="I635" s="242"/>
      <c r="J635" s="238"/>
      <c r="K635" s="238"/>
      <c r="L635" s="243"/>
      <c r="M635" s="244"/>
      <c r="N635" s="245"/>
      <c r="O635" s="245"/>
      <c r="P635" s="245"/>
      <c r="Q635" s="245"/>
      <c r="R635" s="245"/>
      <c r="S635" s="245"/>
      <c r="T635" s="246"/>
      <c r="U635" s="14"/>
      <c r="V635" s="14"/>
      <c r="W635" s="14"/>
      <c r="X635" s="14"/>
      <c r="Y635" s="14"/>
      <c r="Z635" s="14"/>
      <c r="AA635" s="14"/>
      <c r="AB635" s="14"/>
      <c r="AC635" s="14"/>
      <c r="AD635" s="14"/>
      <c r="AE635" s="14"/>
      <c r="AT635" s="247" t="s">
        <v>150</v>
      </c>
      <c r="AU635" s="247" t="s">
        <v>81</v>
      </c>
      <c r="AV635" s="14" t="s">
        <v>81</v>
      </c>
      <c r="AW635" s="14" t="s">
        <v>32</v>
      </c>
      <c r="AX635" s="14" t="s">
        <v>71</v>
      </c>
      <c r="AY635" s="247" t="s">
        <v>140</v>
      </c>
    </row>
    <row r="636" s="15" customFormat="1">
      <c r="A636" s="15"/>
      <c r="B636" s="248"/>
      <c r="C636" s="249"/>
      <c r="D636" s="228" t="s">
        <v>150</v>
      </c>
      <c r="E636" s="250" t="s">
        <v>19</v>
      </c>
      <c r="F636" s="251" t="s">
        <v>154</v>
      </c>
      <c r="G636" s="249"/>
      <c r="H636" s="252">
        <v>165</v>
      </c>
      <c r="I636" s="253"/>
      <c r="J636" s="249"/>
      <c r="K636" s="249"/>
      <c r="L636" s="254"/>
      <c r="M636" s="255"/>
      <c r="N636" s="256"/>
      <c r="O636" s="256"/>
      <c r="P636" s="256"/>
      <c r="Q636" s="256"/>
      <c r="R636" s="256"/>
      <c r="S636" s="256"/>
      <c r="T636" s="257"/>
      <c r="U636" s="15"/>
      <c r="V636" s="15"/>
      <c r="W636" s="15"/>
      <c r="X636" s="15"/>
      <c r="Y636" s="15"/>
      <c r="Z636" s="15"/>
      <c r="AA636" s="15"/>
      <c r="AB636" s="15"/>
      <c r="AC636" s="15"/>
      <c r="AD636" s="15"/>
      <c r="AE636" s="15"/>
      <c r="AT636" s="258" t="s">
        <v>150</v>
      </c>
      <c r="AU636" s="258" t="s">
        <v>81</v>
      </c>
      <c r="AV636" s="15" t="s">
        <v>146</v>
      </c>
      <c r="AW636" s="15" t="s">
        <v>32</v>
      </c>
      <c r="AX636" s="15" t="s">
        <v>79</v>
      </c>
      <c r="AY636" s="258" t="s">
        <v>140</v>
      </c>
    </row>
    <row r="637" s="2" customFormat="1" ht="16.5" customHeight="1">
      <c r="A637" s="41"/>
      <c r="B637" s="42"/>
      <c r="C637" s="260" t="s">
        <v>914</v>
      </c>
      <c r="D637" s="260" t="s">
        <v>269</v>
      </c>
      <c r="E637" s="261" t="s">
        <v>915</v>
      </c>
      <c r="F637" s="262" t="s">
        <v>916</v>
      </c>
      <c r="G637" s="263" t="s">
        <v>87</v>
      </c>
      <c r="H637" s="264">
        <v>173.25</v>
      </c>
      <c r="I637" s="265"/>
      <c r="J637" s="266">
        <f>ROUND(I637*H637,2)</f>
        <v>0</v>
      </c>
      <c r="K637" s="262" t="s">
        <v>145</v>
      </c>
      <c r="L637" s="267"/>
      <c r="M637" s="268" t="s">
        <v>19</v>
      </c>
      <c r="N637" s="269" t="s">
        <v>42</v>
      </c>
      <c r="O637" s="87"/>
      <c r="P637" s="217">
        <f>O637*H637</f>
        <v>0</v>
      </c>
      <c r="Q637" s="217">
        <v>5.0000000000000002E-05</v>
      </c>
      <c r="R637" s="217">
        <f>Q637*H637</f>
        <v>0.0086625000000000001</v>
      </c>
      <c r="S637" s="217">
        <v>0</v>
      </c>
      <c r="T637" s="218">
        <f>S637*H637</f>
        <v>0</v>
      </c>
      <c r="U637" s="41"/>
      <c r="V637" s="41"/>
      <c r="W637" s="41"/>
      <c r="X637" s="41"/>
      <c r="Y637" s="41"/>
      <c r="Z637" s="41"/>
      <c r="AA637" s="41"/>
      <c r="AB637" s="41"/>
      <c r="AC637" s="41"/>
      <c r="AD637" s="41"/>
      <c r="AE637" s="41"/>
      <c r="AR637" s="219" t="s">
        <v>350</v>
      </c>
      <c r="AT637" s="219" t="s">
        <v>269</v>
      </c>
      <c r="AU637" s="219" t="s">
        <v>81</v>
      </c>
      <c r="AY637" s="20" t="s">
        <v>140</v>
      </c>
      <c r="BE637" s="220">
        <f>IF(N637="základní",J637,0)</f>
        <v>0</v>
      </c>
      <c r="BF637" s="220">
        <f>IF(N637="snížená",J637,0)</f>
        <v>0</v>
      </c>
      <c r="BG637" s="220">
        <f>IF(N637="zákl. přenesená",J637,0)</f>
        <v>0</v>
      </c>
      <c r="BH637" s="220">
        <f>IF(N637="sníž. přenesená",J637,0)</f>
        <v>0</v>
      </c>
      <c r="BI637" s="220">
        <f>IF(N637="nulová",J637,0)</f>
        <v>0</v>
      </c>
      <c r="BJ637" s="20" t="s">
        <v>79</v>
      </c>
      <c r="BK637" s="220">
        <f>ROUND(I637*H637,2)</f>
        <v>0</v>
      </c>
      <c r="BL637" s="20" t="s">
        <v>235</v>
      </c>
      <c r="BM637" s="219" t="s">
        <v>917</v>
      </c>
    </row>
    <row r="638" s="14" customFormat="1">
      <c r="A638" s="14"/>
      <c r="B638" s="237"/>
      <c r="C638" s="238"/>
      <c r="D638" s="228" t="s">
        <v>150</v>
      </c>
      <c r="E638" s="238"/>
      <c r="F638" s="240" t="s">
        <v>918</v>
      </c>
      <c r="G638" s="238"/>
      <c r="H638" s="241">
        <v>173.25</v>
      </c>
      <c r="I638" s="242"/>
      <c r="J638" s="238"/>
      <c r="K638" s="238"/>
      <c r="L638" s="243"/>
      <c r="M638" s="244"/>
      <c r="N638" s="245"/>
      <c r="O638" s="245"/>
      <c r="P638" s="245"/>
      <c r="Q638" s="245"/>
      <c r="R638" s="245"/>
      <c r="S638" s="245"/>
      <c r="T638" s="246"/>
      <c r="U638" s="14"/>
      <c r="V638" s="14"/>
      <c r="W638" s="14"/>
      <c r="X638" s="14"/>
      <c r="Y638" s="14"/>
      <c r="Z638" s="14"/>
      <c r="AA638" s="14"/>
      <c r="AB638" s="14"/>
      <c r="AC638" s="14"/>
      <c r="AD638" s="14"/>
      <c r="AE638" s="14"/>
      <c r="AT638" s="247" t="s">
        <v>150</v>
      </c>
      <c r="AU638" s="247" t="s">
        <v>81</v>
      </c>
      <c r="AV638" s="14" t="s">
        <v>81</v>
      </c>
      <c r="AW638" s="14" t="s">
        <v>4</v>
      </c>
      <c r="AX638" s="14" t="s">
        <v>79</v>
      </c>
      <c r="AY638" s="247" t="s">
        <v>140</v>
      </c>
    </row>
    <row r="639" s="2" customFormat="1" ht="24.15" customHeight="1">
      <c r="A639" s="41"/>
      <c r="B639" s="42"/>
      <c r="C639" s="208" t="s">
        <v>919</v>
      </c>
      <c r="D639" s="208" t="s">
        <v>142</v>
      </c>
      <c r="E639" s="209" t="s">
        <v>920</v>
      </c>
      <c r="F639" s="210" t="s">
        <v>921</v>
      </c>
      <c r="G639" s="211" t="s">
        <v>87</v>
      </c>
      <c r="H639" s="212">
        <v>132.84999999999999</v>
      </c>
      <c r="I639" s="213"/>
      <c r="J639" s="214">
        <f>ROUND(I639*H639,2)</f>
        <v>0</v>
      </c>
      <c r="K639" s="210" t="s">
        <v>145</v>
      </c>
      <c r="L639" s="47"/>
      <c r="M639" s="215" t="s">
        <v>19</v>
      </c>
      <c r="N639" s="216" t="s">
        <v>42</v>
      </c>
      <c r="O639" s="87"/>
      <c r="P639" s="217">
        <f>O639*H639</f>
        <v>0</v>
      </c>
      <c r="Q639" s="217">
        <v>0</v>
      </c>
      <c r="R639" s="217">
        <f>Q639*H639</f>
        <v>0</v>
      </c>
      <c r="S639" s="217">
        <v>0</v>
      </c>
      <c r="T639" s="218">
        <f>S639*H639</f>
        <v>0</v>
      </c>
      <c r="U639" s="41"/>
      <c r="V639" s="41"/>
      <c r="W639" s="41"/>
      <c r="X639" s="41"/>
      <c r="Y639" s="41"/>
      <c r="Z639" s="41"/>
      <c r="AA639" s="41"/>
      <c r="AB639" s="41"/>
      <c r="AC639" s="41"/>
      <c r="AD639" s="41"/>
      <c r="AE639" s="41"/>
      <c r="AR639" s="219" t="s">
        <v>235</v>
      </c>
      <c r="AT639" s="219" t="s">
        <v>142</v>
      </c>
      <c r="AU639" s="219" t="s">
        <v>81</v>
      </c>
      <c r="AY639" s="20" t="s">
        <v>140</v>
      </c>
      <c r="BE639" s="220">
        <f>IF(N639="základní",J639,0)</f>
        <v>0</v>
      </c>
      <c r="BF639" s="220">
        <f>IF(N639="snížená",J639,0)</f>
        <v>0</v>
      </c>
      <c r="BG639" s="220">
        <f>IF(N639="zákl. přenesená",J639,0)</f>
        <v>0</v>
      </c>
      <c r="BH639" s="220">
        <f>IF(N639="sníž. přenesená",J639,0)</f>
        <v>0</v>
      </c>
      <c r="BI639" s="220">
        <f>IF(N639="nulová",J639,0)</f>
        <v>0</v>
      </c>
      <c r="BJ639" s="20" t="s">
        <v>79</v>
      </c>
      <c r="BK639" s="220">
        <f>ROUND(I639*H639,2)</f>
        <v>0</v>
      </c>
      <c r="BL639" s="20" t="s">
        <v>235</v>
      </c>
      <c r="BM639" s="219" t="s">
        <v>922</v>
      </c>
    </row>
    <row r="640" s="2" customFormat="1">
      <c r="A640" s="41"/>
      <c r="B640" s="42"/>
      <c r="C640" s="43"/>
      <c r="D640" s="221" t="s">
        <v>148</v>
      </c>
      <c r="E640" s="43"/>
      <c r="F640" s="222" t="s">
        <v>923</v>
      </c>
      <c r="G640" s="43"/>
      <c r="H640" s="43"/>
      <c r="I640" s="223"/>
      <c r="J640" s="43"/>
      <c r="K640" s="43"/>
      <c r="L640" s="47"/>
      <c r="M640" s="224"/>
      <c r="N640" s="225"/>
      <c r="O640" s="87"/>
      <c r="P640" s="87"/>
      <c r="Q640" s="87"/>
      <c r="R640" s="87"/>
      <c r="S640" s="87"/>
      <c r="T640" s="88"/>
      <c r="U640" s="41"/>
      <c r="V640" s="41"/>
      <c r="W640" s="41"/>
      <c r="X640" s="41"/>
      <c r="Y640" s="41"/>
      <c r="Z640" s="41"/>
      <c r="AA640" s="41"/>
      <c r="AB640" s="41"/>
      <c r="AC640" s="41"/>
      <c r="AD640" s="41"/>
      <c r="AE640" s="41"/>
      <c r="AT640" s="20" t="s">
        <v>148</v>
      </c>
      <c r="AU640" s="20" t="s">
        <v>81</v>
      </c>
    </row>
    <row r="641" s="2" customFormat="1" ht="33" customHeight="1">
      <c r="A641" s="41"/>
      <c r="B641" s="42"/>
      <c r="C641" s="208" t="s">
        <v>913</v>
      </c>
      <c r="D641" s="208" t="s">
        <v>142</v>
      </c>
      <c r="E641" s="209" t="s">
        <v>924</v>
      </c>
      <c r="F641" s="210" t="s">
        <v>925</v>
      </c>
      <c r="G641" s="211" t="s">
        <v>87</v>
      </c>
      <c r="H641" s="212">
        <v>132.84999999999999</v>
      </c>
      <c r="I641" s="213"/>
      <c r="J641" s="214">
        <f>ROUND(I641*H641,2)</f>
        <v>0</v>
      </c>
      <c r="K641" s="210" t="s">
        <v>145</v>
      </c>
      <c r="L641" s="47"/>
      <c r="M641" s="215" t="s">
        <v>19</v>
      </c>
      <c r="N641" s="216" t="s">
        <v>42</v>
      </c>
      <c r="O641" s="87"/>
      <c r="P641" s="217">
        <f>O641*H641</f>
        <v>0</v>
      </c>
      <c r="Q641" s="217">
        <v>0.00020000000000000001</v>
      </c>
      <c r="R641" s="217">
        <f>Q641*H641</f>
        <v>0.02657</v>
      </c>
      <c r="S641" s="217">
        <v>0</v>
      </c>
      <c r="T641" s="218">
        <f>S641*H641</f>
        <v>0</v>
      </c>
      <c r="U641" s="41"/>
      <c r="V641" s="41"/>
      <c r="W641" s="41"/>
      <c r="X641" s="41"/>
      <c r="Y641" s="41"/>
      <c r="Z641" s="41"/>
      <c r="AA641" s="41"/>
      <c r="AB641" s="41"/>
      <c r="AC641" s="41"/>
      <c r="AD641" s="41"/>
      <c r="AE641" s="41"/>
      <c r="AR641" s="219" t="s">
        <v>235</v>
      </c>
      <c r="AT641" s="219" t="s">
        <v>142</v>
      </c>
      <c r="AU641" s="219" t="s">
        <v>81</v>
      </c>
      <c r="AY641" s="20" t="s">
        <v>140</v>
      </c>
      <c r="BE641" s="220">
        <f>IF(N641="základní",J641,0)</f>
        <v>0</v>
      </c>
      <c r="BF641" s="220">
        <f>IF(N641="snížená",J641,0)</f>
        <v>0</v>
      </c>
      <c r="BG641" s="220">
        <f>IF(N641="zákl. přenesená",J641,0)</f>
        <v>0</v>
      </c>
      <c r="BH641" s="220">
        <f>IF(N641="sníž. přenesená",J641,0)</f>
        <v>0</v>
      </c>
      <c r="BI641" s="220">
        <f>IF(N641="nulová",J641,0)</f>
        <v>0</v>
      </c>
      <c r="BJ641" s="20" t="s">
        <v>79</v>
      </c>
      <c r="BK641" s="220">
        <f>ROUND(I641*H641,2)</f>
        <v>0</v>
      </c>
      <c r="BL641" s="20" t="s">
        <v>235</v>
      </c>
      <c r="BM641" s="219" t="s">
        <v>926</v>
      </c>
    </row>
    <row r="642" s="2" customFormat="1">
      <c r="A642" s="41"/>
      <c r="B642" s="42"/>
      <c r="C642" s="43"/>
      <c r="D642" s="221" t="s">
        <v>148</v>
      </c>
      <c r="E642" s="43"/>
      <c r="F642" s="222" t="s">
        <v>927</v>
      </c>
      <c r="G642" s="43"/>
      <c r="H642" s="43"/>
      <c r="I642" s="223"/>
      <c r="J642" s="43"/>
      <c r="K642" s="43"/>
      <c r="L642" s="47"/>
      <c r="M642" s="224"/>
      <c r="N642" s="225"/>
      <c r="O642" s="87"/>
      <c r="P642" s="87"/>
      <c r="Q642" s="87"/>
      <c r="R642" s="87"/>
      <c r="S642" s="87"/>
      <c r="T642" s="88"/>
      <c r="U642" s="41"/>
      <c r="V642" s="41"/>
      <c r="W642" s="41"/>
      <c r="X642" s="41"/>
      <c r="Y642" s="41"/>
      <c r="Z642" s="41"/>
      <c r="AA642" s="41"/>
      <c r="AB642" s="41"/>
      <c r="AC642" s="41"/>
      <c r="AD642" s="41"/>
      <c r="AE642" s="41"/>
      <c r="AT642" s="20" t="s">
        <v>148</v>
      </c>
      <c r="AU642" s="20" t="s">
        <v>81</v>
      </c>
    </row>
    <row r="643" s="2" customFormat="1" ht="37.8" customHeight="1">
      <c r="A643" s="41"/>
      <c r="B643" s="42"/>
      <c r="C643" s="208" t="s">
        <v>928</v>
      </c>
      <c r="D643" s="208" t="s">
        <v>142</v>
      </c>
      <c r="E643" s="209" t="s">
        <v>929</v>
      </c>
      <c r="F643" s="210" t="s">
        <v>930</v>
      </c>
      <c r="G643" s="211" t="s">
        <v>87</v>
      </c>
      <c r="H643" s="212">
        <v>132.84999999999999</v>
      </c>
      <c r="I643" s="213"/>
      <c r="J643" s="214">
        <f>ROUND(I643*H643,2)</f>
        <v>0</v>
      </c>
      <c r="K643" s="210" t="s">
        <v>145</v>
      </c>
      <c r="L643" s="47"/>
      <c r="M643" s="215" t="s">
        <v>19</v>
      </c>
      <c r="N643" s="216" t="s">
        <v>42</v>
      </c>
      <c r="O643" s="87"/>
      <c r="P643" s="217">
        <f>O643*H643</f>
        <v>0</v>
      </c>
      <c r="Q643" s="217">
        <v>0.00027999999999999998</v>
      </c>
      <c r="R643" s="217">
        <f>Q643*H643</f>
        <v>0.037197999999999995</v>
      </c>
      <c r="S643" s="217">
        <v>0</v>
      </c>
      <c r="T643" s="218">
        <f>S643*H643</f>
        <v>0</v>
      </c>
      <c r="U643" s="41"/>
      <c r="V643" s="41"/>
      <c r="W643" s="41"/>
      <c r="X643" s="41"/>
      <c r="Y643" s="41"/>
      <c r="Z643" s="41"/>
      <c r="AA643" s="41"/>
      <c r="AB643" s="41"/>
      <c r="AC643" s="41"/>
      <c r="AD643" s="41"/>
      <c r="AE643" s="41"/>
      <c r="AR643" s="219" t="s">
        <v>235</v>
      </c>
      <c r="AT643" s="219" t="s">
        <v>142</v>
      </c>
      <c r="AU643" s="219" t="s">
        <v>81</v>
      </c>
      <c r="AY643" s="20" t="s">
        <v>140</v>
      </c>
      <c r="BE643" s="220">
        <f>IF(N643="základní",J643,0)</f>
        <v>0</v>
      </c>
      <c r="BF643" s="220">
        <f>IF(N643="snížená",J643,0)</f>
        <v>0</v>
      </c>
      <c r="BG643" s="220">
        <f>IF(N643="zákl. přenesená",J643,0)</f>
        <v>0</v>
      </c>
      <c r="BH643" s="220">
        <f>IF(N643="sníž. přenesená",J643,0)</f>
        <v>0</v>
      </c>
      <c r="BI643" s="220">
        <f>IF(N643="nulová",J643,0)</f>
        <v>0</v>
      </c>
      <c r="BJ643" s="20" t="s">
        <v>79</v>
      </c>
      <c r="BK643" s="220">
        <f>ROUND(I643*H643,2)</f>
        <v>0</v>
      </c>
      <c r="BL643" s="20" t="s">
        <v>235</v>
      </c>
      <c r="BM643" s="219" t="s">
        <v>931</v>
      </c>
    </row>
    <row r="644" s="2" customFormat="1">
      <c r="A644" s="41"/>
      <c r="B644" s="42"/>
      <c r="C644" s="43"/>
      <c r="D644" s="221" t="s">
        <v>148</v>
      </c>
      <c r="E644" s="43"/>
      <c r="F644" s="222" t="s">
        <v>932</v>
      </c>
      <c r="G644" s="43"/>
      <c r="H644" s="43"/>
      <c r="I644" s="223"/>
      <c r="J644" s="43"/>
      <c r="K644" s="43"/>
      <c r="L644" s="47"/>
      <c r="M644" s="224"/>
      <c r="N644" s="225"/>
      <c r="O644" s="87"/>
      <c r="P644" s="87"/>
      <c r="Q644" s="87"/>
      <c r="R644" s="87"/>
      <c r="S644" s="87"/>
      <c r="T644" s="88"/>
      <c r="U644" s="41"/>
      <c r="V644" s="41"/>
      <c r="W644" s="41"/>
      <c r="X644" s="41"/>
      <c r="Y644" s="41"/>
      <c r="Z644" s="41"/>
      <c r="AA644" s="41"/>
      <c r="AB644" s="41"/>
      <c r="AC644" s="41"/>
      <c r="AD644" s="41"/>
      <c r="AE644" s="41"/>
      <c r="AT644" s="20" t="s">
        <v>148</v>
      </c>
      <c r="AU644" s="20" t="s">
        <v>81</v>
      </c>
    </row>
    <row r="645" s="13" customFormat="1">
      <c r="A645" s="13"/>
      <c r="B645" s="226"/>
      <c r="C645" s="227"/>
      <c r="D645" s="228" t="s">
        <v>150</v>
      </c>
      <c r="E645" s="229" t="s">
        <v>19</v>
      </c>
      <c r="F645" s="230" t="s">
        <v>933</v>
      </c>
      <c r="G645" s="227"/>
      <c r="H645" s="229" t="s">
        <v>19</v>
      </c>
      <c r="I645" s="231"/>
      <c r="J645" s="227"/>
      <c r="K645" s="227"/>
      <c r="L645" s="232"/>
      <c r="M645" s="233"/>
      <c r="N645" s="234"/>
      <c r="O645" s="234"/>
      <c r="P645" s="234"/>
      <c r="Q645" s="234"/>
      <c r="R645" s="234"/>
      <c r="S645" s="234"/>
      <c r="T645" s="235"/>
      <c r="U645" s="13"/>
      <c r="V645" s="13"/>
      <c r="W645" s="13"/>
      <c r="X645" s="13"/>
      <c r="Y645" s="13"/>
      <c r="Z645" s="13"/>
      <c r="AA645" s="13"/>
      <c r="AB645" s="13"/>
      <c r="AC645" s="13"/>
      <c r="AD645" s="13"/>
      <c r="AE645" s="13"/>
      <c r="AT645" s="236" t="s">
        <v>150</v>
      </c>
      <c r="AU645" s="236" t="s">
        <v>81</v>
      </c>
      <c r="AV645" s="13" t="s">
        <v>79</v>
      </c>
      <c r="AW645" s="13" t="s">
        <v>32</v>
      </c>
      <c r="AX645" s="13" t="s">
        <v>71</v>
      </c>
      <c r="AY645" s="236" t="s">
        <v>140</v>
      </c>
    </row>
    <row r="646" s="14" customFormat="1">
      <c r="A646" s="14"/>
      <c r="B646" s="237"/>
      <c r="C646" s="238"/>
      <c r="D646" s="228" t="s">
        <v>150</v>
      </c>
      <c r="E646" s="239" t="s">
        <v>19</v>
      </c>
      <c r="F646" s="240" t="s">
        <v>934</v>
      </c>
      <c r="G646" s="238"/>
      <c r="H646" s="241">
        <v>6</v>
      </c>
      <c r="I646" s="242"/>
      <c r="J646" s="238"/>
      <c r="K646" s="238"/>
      <c r="L646" s="243"/>
      <c r="M646" s="244"/>
      <c r="N646" s="245"/>
      <c r="O646" s="245"/>
      <c r="P646" s="245"/>
      <c r="Q646" s="245"/>
      <c r="R646" s="245"/>
      <c r="S646" s="245"/>
      <c r="T646" s="246"/>
      <c r="U646" s="14"/>
      <c r="V646" s="14"/>
      <c r="W646" s="14"/>
      <c r="X646" s="14"/>
      <c r="Y646" s="14"/>
      <c r="Z646" s="14"/>
      <c r="AA646" s="14"/>
      <c r="AB646" s="14"/>
      <c r="AC646" s="14"/>
      <c r="AD646" s="14"/>
      <c r="AE646" s="14"/>
      <c r="AT646" s="247" t="s">
        <v>150</v>
      </c>
      <c r="AU646" s="247" t="s">
        <v>81</v>
      </c>
      <c r="AV646" s="14" t="s">
        <v>81</v>
      </c>
      <c r="AW646" s="14" t="s">
        <v>32</v>
      </c>
      <c r="AX646" s="14" t="s">
        <v>71</v>
      </c>
      <c r="AY646" s="247" t="s">
        <v>140</v>
      </c>
    </row>
    <row r="647" s="16" customFormat="1">
      <c r="A647" s="16"/>
      <c r="B647" s="270"/>
      <c r="C647" s="271"/>
      <c r="D647" s="228" t="s">
        <v>150</v>
      </c>
      <c r="E647" s="272" t="s">
        <v>19</v>
      </c>
      <c r="F647" s="273" t="s">
        <v>330</v>
      </c>
      <c r="G647" s="271"/>
      <c r="H647" s="274">
        <v>6</v>
      </c>
      <c r="I647" s="275"/>
      <c r="J647" s="271"/>
      <c r="K647" s="271"/>
      <c r="L647" s="276"/>
      <c r="M647" s="277"/>
      <c r="N647" s="278"/>
      <c r="O647" s="278"/>
      <c r="P647" s="278"/>
      <c r="Q647" s="278"/>
      <c r="R647" s="278"/>
      <c r="S647" s="278"/>
      <c r="T647" s="279"/>
      <c r="U647" s="16"/>
      <c r="V647" s="16"/>
      <c r="W647" s="16"/>
      <c r="X647" s="16"/>
      <c r="Y647" s="16"/>
      <c r="Z647" s="16"/>
      <c r="AA647" s="16"/>
      <c r="AB647" s="16"/>
      <c r="AC647" s="16"/>
      <c r="AD647" s="16"/>
      <c r="AE647" s="16"/>
      <c r="AT647" s="280" t="s">
        <v>150</v>
      </c>
      <c r="AU647" s="280" t="s">
        <v>81</v>
      </c>
      <c r="AV647" s="16" t="s">
        <v>161</v>
      </c>
      <c r="AW647" s="16" t="s">
        <v>32</v>
      </c>
      <c r="AX647" s="16" t="s">
        <v>71</v>
      </c>
      <c r="AY647" s="280" t="s">
        <v>140</v>
      </c>
    </row>
    <row r="648" s="13" customFormat="1">
      <c r="A648" s="13"/>
      <c r="B648" s="226"/>
      <c r="C648" s="227"/>
      <c r="D648" s="228" t="s">
        <v>150</v>
      </c>
      <c r="E648" s="229" t="s">
        <v>19</v>
      </c>
      <c r="F648" s="230" t="s">
        <v>935</v>
      </c>
      <c r="G648" s="227"/>
      <c r="H648" s="229" t="s">
        <v>19</v>
      </c>
      <c r="I648" s="231"/>
      <c r="J648" s="227"/>
      <c r="K648" s="227"/>
      <c r="L648" s="232"/>
      <c r="M648" s="233"/>
      <c r="N648" s="234"/>
      <c r="O648" s="234"/>
      <c r="P648" s="234"/>
      <c r="Q648" s="234"/>
      <c r="R648" s="234"/>
      <c r="S648" s="234"/>
      <c r="T648" s="235"/>
      <c r="U648" s="13"/>
      <c r="V648" s="13"/>
      <c r="W648" s="13"/>
      <c r="X648" s="13"/>
      <c r="Y648" s="13"/>
      <c r="Z648" s="13"/>
      <c r="AA648" s="13"/>
      <c r="AB648" s="13"/>
      <c r="AC648" s="13"/>
      <c r="AD648" s="13"/>
      <c r="AE648" s="13"/>
      <c r="AT648" s="236" t="s">
        <v>150</v>
      </c>
      <c r="AU648" s="236" t="s">
        <v>81</v>
      </c>
      <c r="AV648" s="13" t="s">
        <v>79</v>
      </c>
      <c r="AW648" s="13" t="s">
        <v>32</v>
      </c>
      <c r="AX648" s="13" t="s">
        <v>71</v>
      </c>
      <c r="AY648" s="236" t="s">
        <v>140</v>
      </c>
    </row>
    <row r="649" s="14" customFormat="1">
      <c r="A649" s="14"/>
      <c r="B649" s="237"/>
      <c r="C649" s="238"/>
      <c r="D649" s="228" t="s">
        <v>150</v>
      </c>
      <c r="E649" s="239" t="s">
        <v>19</v>
      </c>
      <c r="F649" s="240" t="s">
        <v>936</v>
      </c>
      <c r="G649" s="238"/>
      <c r="H649" s="241">
        <v>49.896999999999998</v>
      </c>
      <c r="I649" s="242"/>
      <c r="J649" s="238"/>
      <c r="K649" s="238"/>
      <c r="L649" s="243"/>
      <c r="M649" s="244"/>
      <c r="N649" s="245"/>
      <c r="O649" s="245"/>
      <c r="P649" s="245"/>
      <c r="Q649" s="245"/>
      <c r="R649" s="245"/>
      <c r="S649" s="245"/>
      <c r="T649" s="246"/>
      <c r="U649" s="14"/>
      <c r="V649" s="14"/>
      <c r="W649" s="14"/>
      <c r="X649" s="14"/>
      <c r="Y649" s="14"/>
      <c r="Z649" s="14"/>
      <c r="AA649" s="14"/>
      <c r="AB649" s="14"/>
      <c r="AC649" s="14"/>
      <c r="AD649" s="14"/>
      <c r="AE649" s="14"/>
      <c r="AT649" s="247" t="s">
        <v>150</v>
      </c>
      <c r="AU649" s="247" t="s">
        <v>81</v>
      </c>
      <c r="AV649" s="14" t="s">
        <v>81</v>
      </c>
      <c r="AW649" s="14" t="s">
        <v>32</v>
      </c>
      <c r="AX649" s="14" t="s">
        <v>71</v>
      </c>
      <c r="AY649" s="247" t="s">
        <v>140</v>
      </c>
    </row>
    <row r="650" s="14" customFormat="1">
      <c r="A650" s="14"/>
      <c r="B650" s="237"/>
      <c r="C650" s="238"/>
      <c r="D650" s="228" t="s">
        <v>150</v>
      </c>
      <c r="E650" s="239" t="s">
        <v>19</v>
      </c>
      <c r="F650" s="240" t="s">
        <v>937</v>
      </c>
      <c r="G650" s="238"/>
      <c r="H650" s="241">
        <v>17.75</v>
      </c>
      <c r="I650" s="242"/>
      <c r="J650" s="238"/>
      <c r="K650" s="238"/>
      <c r="L650" s="243"/>
      <c r="M650" s="244"/>
      <c r="N650" s="245"/>
      <c r="O650" s="245"/>
      <c r="P650" s="245"/>
      <c r="Q650" s="245"/>
      <c r="R650" s="245"/>
      <c r="S650" s="245"/>
      <c r="T650" s="246"/>
      <c r="U650" s="14"/>
      <c r="V650" s="14"/>
      <c r="W650" s="14"/>
      <c r="X650" s="14"/>
      <c r="Y650" s="14"/>
      <c r="Z650" s="14"/>
      <c r="AA650" s="14"/>
      <c r="AB650" s="14"/>
      <c r="AC650" s="14"/>
      <c r="AD650" s="14"/>
      <c r="AE650" s="14"/>
      <c r="AT650" s="247" t="s">
        <v>150</v>
      </c>
      <c r="AU650" s="247" t="s">
        <v>81</v>
      </c>
      <c r="AV650" s="14" t="s">
        <v>81</v>
      </c>
      <c r="AW650" s="14" t="s">
        <v>32</v>
      </c>
      <c r="AX650" s="14" t="s">
        <v>71</v>
      </c>
      <c r="AY650" s="247" t="s">
        <v>140</v>
      </c>
    </row>
    <row r="651" s="14" customFormat="1">
      <c r="A651" s="14"/>
      <c r="B651" s="237"/>
      <c r="C651" s="238"/>
      <c r="D651" s="228" t="s">
        <v>150</v>
      </c>
      <c r="E651" s="239" t="s">
        <v>19</v>
      </c>
      <c r="F651" s="240" t="s">
        <v>938</v>
      </c>
      <c r="G651" s="238"/>
      <c r="H651" s="241">
        <v>38.445999999999998</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150</v>
      </c>
      <c r="AU651" s="247" t="s">
        <v>81</v>
      </c>
      <c r="AV651" s="14" t="s">
        <v>81</v>
      </c>
      <c r="AW651" s="14" t="s">
        <v>32</v>
      </c>
      <c r="AX651" s="14" t="s">
        <v>71</v>
      </c>
      <c r="AY651" s="247" t="s">
        <v>140</v>
      </c>
    </row>
    <row r="652" s="14" customFormat="1">
      <c r="A652" s="14"/>
      <c r="B652" s="237"/>
      <c r="C652" s="238"/>
      <c r="D652" s="228" t="s">
        <v>150</v>
      </c>
      <c r="E652" s="239" t="s">
        <v>19</v>
      </c>
      <c r="F652" s="240" t="s">
        <v>939</v>
      </c>
      <c r="G652" s="238"/>
      <c r="H652" s="241">
        <v>20.757000000000001</v>
      </c>
      <c r="I652" s="242"/>
      <c r="J652" s="238"/>
      <c r="K652" s="238"/>
      <c r="L652" s="243"/>
      <c r="M652" s="244"/>
      <c r="N652" s="245"/>
      <c r="O652" s="245"/>
      <c r="P652" s="245"/>
      <c r="Q652" s="245"/>
      <c r="R652" s="245"/>
      <c r="S652" s="245"/>
      <c r="T652" s="246"/>
      <c r="U652" s="14"/>
      <c r="V652" s="14"/>
      <c r="W652" s="14"/>
      <c r="X652" s="14"/>
      <c r="Y652" s="14"/>
      <c r="Z652" s="14"/>
      <c r="AA652" s="14"/>
      <c r="AB652" s="14"/>
      <c r="AC652" s="14"/>
      <c r="AD652" s="14"/>
      <c r="AE652" s="14"/>
      <c r="AT652" s="247" t="s">
        <v>150</v>
      </c>
      <c r="AU652" s="247" t="s">
        <v>81</v>
      </c>
      <c r="AV652" s="14" t="s">
        <v>81</v>
      </c>
      <c r="AW652" s="14" t="s">
        <v>32</v>
      </c>
      <c r="AX652" s="14" t="s">
        <v>71</v>
      </c>
      <c r="AY652" s="247" t="s">
        <v>140</v>
      </c>
    </row>
    <row r="653" s="16" customFormat="1">
      <c r="A653" s="16"/>
      <c r="B653" s="270"/>
      <c r="C653" s="271"/>
      <c r="D653" s="228" t="s">
        <v>150</v>
      </c>
      <c r="E653" s="272" t="s">
        <v>19</v>
      </c>
      <c r="F653" s="273" t="s">
        <v>330</v>
      </c>
      <c r="G653" s="271"/>
      <c r="H653" s="274">
        <v>126.84999999999999</v>
      </c>
      <c r="I653" s="275"/>
      <c r="J653" s="271"/>
      <c r="K653" s="271"/>
      <c r="L653" s="276"/>
      <c r="M653" s="277"/>
      <c r="N653" s="278"/>
      <c r="O653" s="278"/>
      <c r="P653" s="278"/>
      <c r="Q653" s="278"/>
      <c r="R653" s="278"/>
      <c r="S653" s="278"/>
      <c r="T653" s="279"/>
      <c r="U653" s="16"/>
      <c r="V653" s="16"/>
      <c r="W653" s="16"/>
      <c r="X653" s="16"/>
      <c r="Y653" s="16"/>
      <c r="Z653" s="16"/>
      <c r="AA653" s="16"/>
      <c r="AB653" s="16"/>
      <c r="AC653" s="16"/>
      <c r="AD653" s="16"/>
      <c r="AE653" s="16"/>
      <c r="AT653" s="280" t="s">
        <v>150</v>
      </c>
      <c r="AU653" s="280" t="s">
        <v>81</v>
      </c>
      <c r="AV653" s="16" t="s">
        <v>161</v>
      </c>
      <c r="AW653" s="16" t="s">
        <v>32</v>
      </c>
      <c r="AX653" s="16" t="s">
        <v>71</v>
      </c>
      <c r="AY653" s="280" t="s">
        <v>140</v>
      </c>
    </row>
    <row r="654" s="15" customFormat="1">
      <c r="A654" s="15"/>
      <c r="B654" s="248"/>
      <c r="C654" s="249"/>
      <c r="D654" s="228" t="s">
        <v>150</v>
      </c>
      <c r="E654" s="250" t="s">
        <v>19</v>
      </c>
      <c r="F654" s="251" t="s">
        <v>154</v>
      </c>
      <c r="G654" s="249"/>
      <c r="H654" s="252">
        <v>132.84999999999999</v>
      </c>
      <c r="I654" s="253"/>
      <c r="J654" s="249"/>
      <c r="K654" s="249"/>
      <c r="L654" s="254"/>
      <c r="M654" s="255"/>
      <c r="N654" s="256"/>
      <c r="O654" s="256"/>
      <c r="P654" s="256"/>
      <c r="Q654" s="256"/>
      <c r="R654" s="256"/>
      <c r="S654" s="256"/>
      <c r="T654" s="257"/>
      <c r="U654" s="15"/>
      <c r="V654" s="15"/>
      <c r="W654" s="15"/>
      <c r="X654" s="15"/>
      <c r="Y654" s="15"/>
      <c r="Z654" s="15"/>
      <c r="AA654" s="15"/>
      <c r="AB654" s="15"/>
      <c r="AC654" s="15"/>
      <c r="AD654" s="15"/>
      <c r="AE654" s="15"/>
      <c r="AT654" s="258" t="s">
        <v>150</v>
      </c>
      <c r="AU654" s="258" t="s">
        <v>81</v>
      </c>
      <c r="AV654" s="15" t="s">
        <v>146</v>
      </c>
      <c r="AW654" s="15" t="s">
        <v>32</v>
      </c>
      <c r="AX654" s="15" t="s">
        <v>79</v>
      </c>
      <c r="AY654" s="258" t="s">
        <v>140</v>
      </c>
    </row>
    <row r="655" s="12" customFormat="1" ht="22.8" customHeight="1">
      <c r="A655" s="12"/>
      <c r="B655" s="192"/>
      <c r="C655" s="193"/>
      <c r="D655" s="194" t="s">
        <v>70</v>
      </c>
      <c r="E655" s="206" t="s">
        <v>940</v>
      </c>
      <c r="F655" s="206" t="s">
        <v>941</v>
      </c>
      <c r="G655" s="193"/>
      <c r="H655" s="193"/>
      <c r="I655" s="196"/>
      <c r="J655" s="207">
        <f>BK655</f>
        <v>0</v>
      </c>
      <c r="K655" s="193"/>
      <c r="L655" s="198"/>
      <c r="M655" s="199"/>
      <c r="N655" s="200"/>
      <c r="O655" s="200"/>
      <c r="P655" s="201">
        <f>SUM(P656:P659)</f>
        <v>0</v>
      </c>
      <c r="Q655" s="200"/>
      <c r="R655" s="201">
        <f>SUM(R656:R659)</f>
        <v>0</v>
      </c>
      <c r="S655" s="200"/>
      <c r="T655" s="202">
        <f>SUM(T656:T659)</f>
        <v>0.028879999999999999</v>
      </c>
      <c r="U655" s="12"/>
      <c r="V655" s="12"/>
      <c r="W655" s="12"/>
      <c r="X655" s="12"/>
      <c r="Y655" s="12"/>
      <c r="Z655" s="12"/>
      <c r="AA655" s="12"/>
      <c r="AB655" s="12"/>
      <c r="AC655" s="12"/>
      <c r="AD655" s="12"/>
      <c r="AE655" s="12"/>
      <c r="AR655" s="203" t="s">
        <v>81</v>
      </c>
      <c r="AT655" s="204" t="s">
        <v>70</v>
      </c>
      <c r="AU655" s="204" t="s">
        <v>79</v>
      </c>
      <c r="AY655" s="203" t="s">
        <v>140</v>
      </c>
      <c r="BK655" s="205">
        <f>SUM(BK656:BK659)</f>
        <v>0</v>
      </c>
    </row>
    <row r="656" s="2" customFormat="1" ht="21.75" customHeight="1">
      <c r="A656" s="41"/>
      <c r="B656" s="42"/>
      <c r="C656" s="208" t="s">
        <v>942</v>
      </c>
      <c r="D656" s="208" t="s">
        <v>142</v>
      </c>
      <c r="E656" s="209" t="s">
        <v>943</v>
      </c>
      <c r="F656" s="210" t="s">
        <v>944</v>
      </c>
      <c r="G656" s="211" t="s">
        <v>87</v>
      </c>
      <c r="H656" s="212">
        <v>2.8879999999999999</v>
      </c>
      <c r="I656" s="213"/>
      <c r="J656" s="214">
        <f>ROUND(I656*H656,2)</f>
        <v>0</v>
      </c>
      <c r="K656" s="210" t="s">
        <v>145</v>
      </c>
      <c r="L656" s="47"/>
      <c r="M656" s="215" t="s">
        <v>19</v>
      </c>
      <c r="N656" s="216" t="s">
        <v>42</v>
      </c>
      <c r="O656" s="87"/>
      <c r="P656" s="217">
        <f>O656*H656</f>
        <v>0</v>
      </c>
      <c r="Q656" s="217">
        <v>0</v>
      </c>
      <c r="R656" s="217">
        <f>Q656*H656</f>
        <v>0</v>
      </c>
      <c r="S656" s="217">
        <v>0.01</v>
      </c>
      <c r="T656" s="218">
        <f>S656*H656</f>
        <v>0.028879999999999999</v>
      </c>
      <c r="U656" s="41"/>
      <c r="V656" s="41"/>
      <c r="W656" s="41"/>
      <c r="X656" s="41"/>
      <c r="Y656" s="41"/>
      <c r="Z656" s="41"/>
      <c r="AA656" s="41"/>
      <c r="AB656" s="41"/>
      <c r="AC656" s="41"/>
      <c r="AD656" s="41"/>
      <c r="AE656" s="41"/>
      <c r="AR656" s="219" t="s">
        <v>235</v>
      </c>
      <c r="AT656" s="219" t="s">
        <v>142</v>
      </c>
      <c r="AU656" s="219" t="s">
        <v>81</v>
      </c>
      <c r="AY656" s="20" t="s">
        <v>140</v>
      </c>
      <c r="BE656" s="220">
        <f>IF(N656="základní",J656,0)</f>
        <v>0</v>
      </c>
      <c r="BF656" s="220">
        <f>IF(N656="snížená",J656,0)</f>
        <v>0</v>
      </c>
      <c r="BG656" s="220">
        <f>IF(N656="zákl. přenesená",J656,0)</f>
        <v>0</v>
      </c>
      <c r="BH656" s="220">
        <f>IF(N656="sníž. přenesená",J656,0)</f>
        <v>0</v>
      </c>
      <c r="BI656" s="220">
        <f>IF(N656="nulová",J656,0)</f>
        <v>0</v>
      </c>
      <c r="BJ656" s="20" t="s">
        <v>79</v>
      </c>
      <c r="BK656" s="220">
        <f>ROUND(I656*H656,2)</f>
        <v>0</v>
      </c>
      <c r="BL656" s="20" t="s">
        <v>235</v>
      </c>
      <c r="BM656" s="219" t="s">
        <v>945</v>
      </c>
    </row>
    <row r="657" s="2" customFormat="1">
      <c r="A657" s="41"/>
      <c r="B657" s="42"/>
      <c r="C657" s="43"/>
      <c r="D657" s="221" t="s">
        <v>148</v>
      </c>
      <c r="E657" s="43"/>
      <c r="F657" s="222" t="s">
        <v>946</v>
      </c>
      <c r="G657" s="43"/>
      <c r="H657" s="43"/>
      <c r="I657" s="223"/>
      <c r="J657" s="43"/>
      <c r="K657" s="43"/>
      <c r="L657" s="47"/>
      <c r="M657" s="224"/>
      <c r="N657" s="225"/>
      <c r="O657" s="87"/>
      <c r="P657" s="87"/>
      <c r="Q657" s="87"/>
      <c r="R657" s="87"/>
      <c r="S657" s="87"/>
      <c r="T657" s="88"/>
      <c r="U657" s="41"/>
      <c r="V657" s="41"/>
      <c r="W657" s="41"/>
      <c r="X657" s="41"/>
      <c r="Y657" s="41"/>
      <c r="Z657" s="41"/>
      <c r="AA657" s="41"/>
      <c r="AB657" s="41"/>
      <c r="AC657" s="41"/>
      <c r="AD657" s="41"/>
      <c r="AE657" s="41"/>
      <c r="AT657" s="20" t="s">
        <v>148</v>
      </c>
      <c r="AU657" s="20" t="s">
        <v>81</v>
      </c>
    </row>
    <row r="658" s="13" customFormat="1">
      <c r="A658" s="13"/>
      <c r="B658" s="226"/>
      <c r="C658" s="227"/>
      <c r="D658" s="228" t="s">
        <v>150</v>
      </c>
      <c r="E658" s="229" t="s">
        <v>19</v>
      </c>
      <c r="F658" s="230" t="s">
        <v>947</v>
      </c>
      <c r="G658" s="227"/>
      <c r="H658" s="229" t="s">
        <v>19</v>
      </c>
      <c r="I658" s="231"/>
      <c r="J658" s="227"/>
      <c r="K658" s="227"/>
      <c r="L658" s="232"/>
      <c r="M658" s="233"/>
      <c r="N658" s="234"/>
      <c r="O658" s="234"/>
      <c r="P658" s="234"/>
      <c r="Q658" s="234"/>
      <c r="R658" s="234"/>
      <c r="S658" s="234"/>
      <c r="T658" s="235"/>
      <c r="U658" s="13"/>
      <c r="V658" s="13"/>
      <c r="W658" s="13"/>
      <c r="X658" s="13"/>
      <c r="Y658" s="13"/>
      <c r="Z658" s="13"/>
      <c r="AA658" s="13"/>
      <c r="AB658" s="13"/>
      <c r="AC658" s="13"/>
      <c r="AD658" s="13"/>
      <c r="AE658" s="13"/>
      <c r="AT658" s="236" t="s">
        <v>150</v>
      </c>
      <c r="AU658" s="236" t="s">
        <v>81</v>
      </c>
      <c r="AV658" s="13" t="s">
        <v>79</v>
      </c>
      <c r="AW658" s="13" t="s">
        <v>32</v>
      </c>
      <c r="AX658" s="13" t="s">
        <v>71</v>
      </c>
      <c r="AY658" s="236" t="s">
        <v>140</v>
      </c>
    </row>
    <row r="659" s="14" customFormat="1">
      <c r="A659" s="14"/>
      <c r="B659" s="237"/>
      <c r="C659" s="238"/>
      <c r="D659" s="228" t="s">
        <v>150</v>
      </c>
      <c r="E659" s="239" t="s">
        <v>19</v>
      </c>
      <c r="F659" s="240" t="s">
        <v>663</v>
      </c>
      <c r="G659" s="238"/>
      <c r="H659" s="241">
        <v>2.8879999999999999</v>
      </c>
      <c r="I659" s="242"/>
      <c r="J659" s="238"/>
      <c r="K659" s="238"/>
      <c r="L659" s="243"/>
      <c r="M659" s="281"/>
      <c r="N659" s="282"/>
      <c r="O659" s="282"/>
      <c r="P659" s="282"/>
      <c r="Q659" s="282"/>
      <c r="R659" s="282"/>
      <c r="S659" s="282"/>
      <c r="T659" s="283"/>
      <c r="U659" s="14"/>
      <c r="V659" s="14"/>
      <c r="W659" s="14"/>
      <c r="X659" s="14"/>
      <c r="Y659" s="14"/>
      <c r="Z659" s="14"/>
      <c r="AA659" s="14"/>
      <c r="AB659" s="14"/>
      <c r="AC659" s="14"/>
      <c r="AD659" s="14"/>
      <c r="AE659" s="14"/>
      <c r="AT659" s="247" t="s">
        <v>150</v>
      </c>
      <c r="AU659" s="247" t="s">
        <v>81</v>
      </c>
      <c r="AV659" s="14" t="s">
        <v>81</v>
      </c>
      <c r="AW659" s="14" t="s">
        <v>32</v>
      </c>
      <c r="AX659" s="14" t="s">
        <v>79</v>
      </c>
      <c r="AY659" s="247" t="s">
        <v>140</v>
      </c>
    </row>
    <row r="660" s="2" customFormat="1" ht="6.96" customHeight="1">
      <c r="A660" s="41"/>
      <c r="B660" s="62"/>
      <c r="C660" s="63"/>
      <c r="D660" s="63"/>
      <c r="E660" s="63"/>
      <c r="F660" s="63"/>
      <c r="G660" s="63"/>
      <c r="H660" s="63"/>
      <c r="I660" s="63"/>
      <c r="J660" s="63"/>
      <c r="K660" s="63"/>
      <c r="L660" s="47"/>
      <c r="M660" s="41"/>
      <c r="O660" s="41"/>
      <c r="P660" s="41"/>
      <c r="Q660" s="41"/>
      <c r="R660" s="41"/>
      <c r="S660" s="41"/>
      <c r="T660" s="41"/>
      <c r="U660" s="41"/>
      <c r="V660" s="41"/>
      <c r="W660" s="41"/>
      <c r="X660" s="41"/>
      <c r="Y660" s="41"/>
      <c r="Z660" s="41"/>
      <c r="AA660" s="41"/>
      <c r="AB660" s="41"/>
      <c r="AC660" s="41"/>
      <c r="AD660" s="41"/>
      <c r="AE660" s="41"/>
    </row>
  </sheetData>
  <sheetProtection sheet="1" autoFilter="0" formatColumns="0" formatRows="0" objects="1" scenarios="1" spinCount="100000" saltValue="FtuYMWtExOvW+maAAtyvqmn/CQRCiGHeyB020PRk75JAbGJ1q8uil3Q0J16BdKOJKS1y3EvTbULEHVKKA+tVcA==" hashValue="FmUyeDlS6YFkF4Zg6kRbjf8Y/U85fblmyVjmkMIJEg34bnyac9I5XmRWOSu5HpQP31/hbRKxW/zq77Dp7zBNoQ==" algorithmName="SHA-512" password="CC35"/>
  <autoFilter ref="C98:K659"/>
  <mergeCells count="9">
    <mergeCell ref="E7:H7"/>
    <mergeCell ref="E9:H9"/>
    <mergeCell ref="E18:H18"/>
    <mergeCell ref="E27:H27"/>
    <mergeCell ref="E48:H48"/>
    <mergeCell ref="E50:H50"/>
    <mergeCell ref="E89:H89"/>
    <mergeCell ref="E91:H91"/>
    <mergeCell ref="L2:V2"/>
  </mergeCells>
  <hyperlinks>
    <hyperlink ref="F103" r:id="rId1" display="https://podminky.urs.cz/item/CS_URS_2022_01/132212131"/>
    <hyperlink ref="F109" r:id="rId2" display="https://podminky.urs.cz/item/CS_URS_2022_01/162211311"/>
    <hyperlink ref="F112" r:id="rId3" display="https://podminky.urs.cz/item/CS_URS_2022_01/167111101"/>
    <hyperlink ref="F114" r:id="rId4" display="https://podminky.urs.cz/item/CS_URS_2022_01/162211311"/>
    <hyperlink ref="F117" r:id="rId5" display="https://podminky.urs.cz/item/CS_URS_2022_01/174111101"/>
    <hyperlink ref="F123" r:id="rId6" display="https://podminky.urs.cz/item/CS_URS_2022_01/167151101"/>
    <hyperlink ref="F129" r:id="rId7" display="https://podminky.urs.cz/item/CS_URS_2022_01/162751117"/>
    <hyperlink ref="F131" r:id="rId8" display="https://podminky.urs.cz/item/CS_URS_2022_01/162751119"/>
    <hyperlink ref="F134" r:id="rId9" display="https://podminky.urs.cz/item/CS_URS_2022_01/171201231"/>
    <hyperlink ref="F138" r:id="rId10" display="https://podminky.urs.cz/item/CS_URS_2022_01/113106111"/>
    <hyperlink ref="F145" r:id="rId11" display="https://podminky.urs.cz/item/CS_URS_2022_01/979071131"/>
    <hyperlink ref="F148" r:id="rId12" display="https://podminky.urs.cz/item/CS_URS_2022_01/591411111"/>
    <hyperlink ref="F150" r:id="rId13" display="https://podminky.urs.cz/item/CS_URS_2022_01/564770101"/>
    <hyperlink ref="F152" r:id="rId14" display="https://podminky.urs.cz/item/CS_URS_2022_01/113201111"/>
    <hyperlink ref="F157" r:id="rId15" display="https://podminky.urs.cz/item/CS_URS_2022_01/979024442"/>
    <hyperlink ref="F161" r:id="rId16" display="https://podminky.urs.cz/item/CS_URS_2022_01/916241113"/>
    <hyperlink ref="F164" r:id="rId17" display="https://podminky.urs.cz/item/CS_URS_2022_01/619995001"/>
    <hyperlink ref="F171" r:id="rId18" display="https://podminky.urs.cz/item/CS_URS_2022_01/985223110"/>
    <hyperlink ref="F177" r:id="rId19" display="https://podminky.urs.cz/item/CS_URS_2022_01/346244811"/>
    <hyperlink ref="F182" r:id="rId20" display="https://podminky.urs.cz/item/CS_URS_2022_01/629995101"/>
    <hyperlink ref="F189" r:id="rId21" display="https://podminky.urs.cz/item/CS_URS_2022_01/622131100"/>
    <hyperlink ref="F191" r:id="rId22" display="https://podminky.urs.cz/item/CS_URS_2022_01/622311111"/>
    <hyperlink ref="F197" r:id="rId23" display="https://podminky.urs.cz/item/CS_URS_2022_01/622311191"/>
    <hyperlink ref="F200" r:id="rId24" display="https://podminky.urs.cz/item/CS_URS_2022_01/622131152"/>
    <hyperlink ref="F226" r:id="rId25" display="https://podminky.urs.cz/item/CS_URS_2022_01/711161212"/>
    <hyperlink ref="F237" r:id="rId26" display="https://podminky.urs.cz/item/CS_URS_2022_01/711161383"/>
    <hyperlink ref="F248" r:id="rId27" display="https://podminky.urs.cz/item/CS_URS_2022_01/622131152"/>
    <hyperlink ref="F250" r:id="rId28" display="https://podminky.urs.cz/item/CS_URS_2022_01/622324411"/>
    <hyperlink ref="F267" r:id="rId29" display="https://podminky.urs.cz/item/CS_URS_2022_01/622324491"/>
    <hyperlink ref="F269" r:id="rId30" display="https://podminky.urs.cz/item/CS_URS_2022_01/622325121"/>
    <hyperlink ref="F271" r:id="rId31" display="https://podminky.urs.cz/item/CS_URS_2022_01/622325191"/>
    <hyperlink ref="F273" r:id="rId32" display="https://podminky.urs.cz/item/CS_URS_2022_01/622311131"/>
    <hyperlink ref="F303" r:id="rId33" display="https://podminky.urs.cz/item/CS_URS_2022_01/629991011"/>
    <hyperlink ref="F311" r:id="rId34" display="https://podminky.urs.cz/item/CS_URS_2022_01/622131152"/>
    <hyperlink ref="F313" r:id="rId35" display="https://podminky.urs.cz/item/CS_URS_2022_01/622326121"/>
    <hyperlink ref="F317" r:id="rId36" display="https://podminky.urs.cz/item/CS_URS_2022_01/622326191"/>
    <hyperlink ref="F321" r:id="rId37" display="https://podminky.urs.cz/item/CS_URS_2022_01/622328231"/>
    <hyperlink ref="F323" r:id="rId38" display="https://podminky.urs.cz/item/CS_URS_2022_01/629995101"/>
    <hyperlink ref="F334" r:id="rId39" display="https://podminky.urs.cz/item/CS_URS_2022_01/622131152"/>
    <hyperlink ref="F336" r:id="rId40" display="https://podminky.urs.cz/item/CS_URS_2022_01/622324411"/>
    <hyperlink ref="F350" r:id="rId41" display="https://podminky.urs.cz/item/CS_URS_2022_01/622324491"/>
    <hyperlink ref="F352" r:id="rId42" display="https://podminky.urs.cz/item/CS_URS_2022_01/622325121"/>
    <hyperlink ref="F354" r:id="rId43" display="https://podminky.urs.cz/item/CS_URS_2022_01/622325191"/>
    <hyperlink ref="F356" r:id="rId44" display="https://podminky.urs.cz/item/CS_URS_2022_01/622131100"/>
    <hyperlink ref="F358" r:id="rId45" display="https://podminky.urs.cz/item/CS_URS_2022_01/622311111"/>
    <hyperlink ref="F368" r:id="rId46" display="https://podminky.urs.cz/item/CS_URS_2022_01/622311191"/>
    <hyperlink ref="F372" r:id="rId47" display="https://podminky.urs.cz/item/CS_URS_2022_01/622311131"/>
    <hyperlink ref="F408" r:id="rId48" display="https://podminky.urs.cz/item/CS_URS_2022_01/629991011"/>
    <hyperlink ref="F415" r:id="rId49" display="https://podminky.urs.cz/item/CS_URS_2022_01/949101112"/>
    <hyperlink ref="F420" r:id="rId50" display="https://podminky.urs.cz/item/CS_URS_2022_01/941111121"/>
    <hyperlink ref="F426" r:id="rId51" display="https://podminky.urs.cz/item/CS_URS_2022_01/941111221"/>
    <hyperlink ref="F429" r:id="rId52" display="https://podminky.urs.cz/item/CS_URS_2022_01/941111821"/>
    <hyperlink ref="F431" r:id="rId53" display="https://podminky.urs.cz/item/CS_URS_2022_01/944611111"/>
    <hyperlink ref="F433" r:id="rId54" display="https://podminky.urs.cz/item/CS_URS_2022_01/944611211"/>
    <hyperlink ref="F436" r:id="rId55" display="https://podminky.urs.cz/item/CS_URS_2022_01/944611811"/>
    <hyperlink ref="F438" r:id="rId56" display="https://podminky.urs.cz/item/CS_URS_2022_01/944711112"/>
    <hyperlink ref="F442" r:id="rId57" display="https://podminky.urs.cz/item/CS_URS_2022_01/944711212"/>
    <hyperlink ref="F445" r:id="rId58" display="https://podminky.urs.cz/item/CS_URS_2022_01/944711812"/>
    <hyperlink ref="F452" r:id="rId59" display="https://podminky.urs.cz/item/CS_URS_2022_01/978015391"/>
    <hyperlink ref="F467" r:id="rId60" display="https://podminky.urs.cz/item/CS_URS_2022_01/985131311"/>
    <hyperlink ref="F469" r:id="rId61" display="https://podminky.urs.cz/item/CS_URS_2022_01/783806811"/>
    <hyperlink ref="F479" r:id="rId62" display="https://podminky.urs.cz/item/CS_URS_2022_01/978015391"/>
    <hyperlink ref="F484" r:id="rId63" display="https://podminky.urs.cz/item/CS_URS_2022_01/978015391"/>
    <hyperlink ref="F515" r:id="rId64" display="https://podminky.urs.cz/item/CS_URS_2022_01/968062244"/>
    <hyperlink ref="F520" r:id="rId65" display="https://podminky.urs.cz/item/CS_URS_2022_01/976072221"/>
    <hyperlink ref="F525" r:id="rId66" display="https://podminky.urs.cz/item/CS_URS_2022_01/997013213"/>
    <hyperlink ref="F527" r:id="rId67" display="https://podminky.urs.cz/item/CS_URS_2022_01/997013501"/>
    <hyperlink ref="F529" r:id="rId68" display="https://podminky.urs.cz/item/CS_URS_2022_01/997013509"/>
    <hyperlink ref="F532" r:id="rId69" display="https://podminky.urs.cz/item/CS_URS_2022_01/997013869"/>
    <hyperlink ref="F535" r:id="rId70" display="https://podminky.urs.cz/item/CS_URS_2022_01/997013871"/>
    <hyperlink ref="F539" r:id="rId71" display="https://podminky.urs.cz/item/CS_URS_2022_01/998018002"/>
    <hyperlink ref="F549" r:id="rId72" display="https://podminky.urs.cz/item/CS_URS_2022_01/764002861"/>
    <hyperlink ref="F554" r:id="rId73" display="https://podminky.urs.cz/item/CS_URS_2022_01/629135101"/>
    <hyperlink ref="F559" r:id="rId74" display="https://podminky.urs.cz/item/CS_URS_2022_01/629135102"/>
    <hyperlink ref="F564" r:id="rId75" display="https://podminky.urs.cz/item/CS_URS_2022_01/764218624"/>
    <hyperlink ref="F570" r:id="rId76" display="https://podminky.urs.cz/item/CS_URS_2022_01/764004863"/>
    <hyperlink ref="F576" r:id="rId77" display="https://podminky.urs.cz/item/CS_URS_2022_01/764508131"/>
    <hyperlink ref="F578" r:id="rId78" display="https://podminky.urs.cz/item/CS_URS_2022_01/764508132"/>
    <hyperlink ref="F582" r:id="rId79" display="https://podminky.urs.cz/item/CS_URS_2022_01/998764101"/>
    <hyperlink ref="F584" r:id="rId80" display="https://podminky.urs.cz/item/CS_URS_2022_01/998764181"/>
    <hyperlink ref="F592" r:id="rId81" display="https://podminky.urs.cz/item/CS_URS_2022_01/767661811"/>
    <hyperlink ref="F602" r:id="rId82" display="https://podminky.urs.cz/item/CS_URS_2022_01/767662110"/>
    <hyperlink ref="F618" r:id="rId83" display="https://podminky.urs.cz/item/CS_URS_2022_01/784171001"/>
    <hyperlink ref="F630" r:id="rId84" display="https://podminky.urs.cz/item/CS_URS_2022_01/784171121"/>
    <hyperlink ref="F640" r:id="rId85" display="https://podminky.urs.cz/item/CS_URS_2022_01/784111001"/>
    <hyperlink ref="F642" r:id="rId86" display="https://podminky.urs.cz/item/CS_URS_2022_01/784181121"/>
    <hyperlink ref="F644" r:id="rId87" display="https://podminky.urs.cz/item/CS_URS_2022_01/784211111"/>
    <hyperlink ref="F657" r:id="rId88" display="https://podminky.urs.cz/item/CS_URS_2022_01/787600801"/>
  </hyperlinks>
  <pageMargins left="0.39375" right="0.39375" top="0.39375" bottom="0.39375" header="0" footer="0"/>
  <pageSetup paperSize="9" orientation="portrait" blackAndWhite="1" fitToHeight="100"/>
  <headerFooter>
    <oddFooter>&amp;CStrana &amp;P z &amp;N</oddFooter>
  </headerFooter>
  <drawing r:id="rId8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row>
    <row r="3" s="1" customFormat="1" ht="6.96" customHeight="1">
      <c r="B3" s="132"/>
      <c r="C3" s="133"/>
      <c r="D3" s="133"/>
      <c r="E3" s="133"/>
      <c r="F3" s="133"/>
      <c r="G3" s="133"/>
      <c r="H3" s="133"/>
      <c r="I3" s="133"/>
      <c r="J3" s="133"/>
      <c r="K3" s="133"/>
      <c r="L3" s="23"/>
      <c r="AT3" s="20" t="s">
        <v>81</v>
      </c>
    </row>
    <row r="4" s="1" customFormat="1" ht="24.96" customHeight="1">
      <c r="B4" s="23"/>
      <c r="D4" s="134" t="s">
        <v>92</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Oprava fasád č.p.1 Resselovo nám., Chrudim</v>
      </c>
      <c r="F7" s="136"/>
      <c r="G7" s="136"/>
      <c r="H7" s="136"/>
      <c r="L7" s="23"/>
    </row>
    <row r="8" s="2" customFormat="1" ht="12" customHeight="1">
      <c r="A8" s="41"/>
      <c r="B8" s="47"/>
      <c r="C8" s="41"/>
      <c r="D8" s="136" t="s">
        <v>99</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948</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14. 8. 2022</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 xml:space="preserve"> </v>
      </c>
      <c r="F15" s="41"/>
      <c r="G15" s="41"/>
      <c r="H15" s="41"/>
      <c r="I15" s="136" t="s">
        <v>27</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28</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27</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30</v>
      </c>
      <c r="E20" s="41"/>
      <c r="F20" s="41"/>
      <c r="G20" s="41"/>
      <c r="H20" s="41"/>
      <c r="I20" s="136" t="s">
        <v>26</v>
      </c>
      <c r="J20" s="140" t="s">
        <v>19</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
        <v>31</v>
      </c>
      <c r="F21" s="41"/>
      <c r="G21" s="41"/>
      <c r="H21" s="41"/>
      <c r="I21" s="136" t="s">
        <v>27</v>
      </c>
      <c r="J21" s="140" t="s">
        <v>19</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33</v>
      </c>
      <c r="E23" s="41"/>
      <c r="F23" s="41"/>
      <c r="G23" s="41"/>
      <c r="H23" s="41"/>
      <c r="I23" s="136" t="s">
        <v>26</v>
      </c>
      <c r="J23" s="140" t="s">
        <v>19</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34</v>
      </c>
      <c r="F24" s="41"/>
      <c r="G24" s="41"/>
      <c r="H24" s="41"/>
      <c r="I24" s="136" t="s">
        <v>27</v>
      </c>
      <c r="J24" s="140" t="s">
        <v>19</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35</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37</v>
      </c>
      <c r="E30" s="41"/>
      <c r="F30" s="41"/>
      <c r="G30" s="41"/>
      <c r="H30" s="41"/>
      <c r="I30" s="41"/>
      <c r="J30" s="148">
        <f>ROUND(J84,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39</v>
      </c>
      <c r="G32" s="41"/>
      <c r="H32" s="41"/>
      <c r="I32" s="149" t="s">
        <v>38</v>
      </c>
      <c r="J32" s="149" t="s">
        <v>40</v>
      </c>
      <c r="K32" s="41"/>
      <c r="L32" s="138"/>
      <c r="S32" s="41"/>
      <c r="T32" s="41"/>
      <c r="U32" s="41"/>
      <c r="V32" s="41"/>
      <c r="W32" s="41"/>
      <c r="X32" s="41"/>
      <c r="Y32" s="41"/>
      <c r="Z32" s="41"/>
      <c r="AA32" s="41"/>
      <c r="AB32" s="41"/>
      <c r="AC32" s="41"/>
      <c r="AD32" s="41"/>
      <c r="AE32" s="41"/>
    </row>
    <row r="33" s="2" customFormat="1" ht="14.4" customHeight="1">
      <c r="A33" s="41"/>
      <c r="B33" s="47"/>
      <c r="C33" s="41"/>
      <c r="D33" s="150" t="s">
        <v>41</v>
      </c>
      <c r="E33" s="136" t="s">
        <v>42</v>
      </c>
      <c r="F33" s="151">
        <f>ROUND((SUM(BE84:BE143)),  2)</f>
        <v>0</v>
      </c>
      <c r="G33" s="41"/>
      <c r="H33" s="41"/>
      <c r="I33" s="152">
        <v>0.20999999999999999</v>
      </c>
      <c r="J33" s="151">
        <f>ROUND(((SUM(BE84:BE143))*I33),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43</v>
      </c>
      <c r="F34" s="151">
        <f>ROUND((SUM(BF84:BF143)),  2)</f>
        <v>0</v>
      </c>
      <c r="G34" s="41"/>
      <c r="H34" s="41"/>
      <c r="I34" s="152">
        <v>0.14999999999999999</v>
      </c>
      <c r="J34" s="151">
        <f>ROUND(((SUM(BF84:BF143))*I34),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44</v>
      </c>
      <c r="F35" s="151">
        <f>ROUND((SUM(BG84:BG143)),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45</v>
      </c>
      <c r="F36" s="151">
        <f>ROUND((SUM(BH84:BH143)),  2)</f>
        <v>0</v>
      </c>
      <c r="G36" s="41"/>
      <c r="H36" s="41"/>
      <c r="I36" s="152">
        <v>0.14999999999999999</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46</v>
      </c>
      <c r="F37" s="151">
        <f>ROUND((SUM(BI84:BI143)),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47</v>
      </c>
      <c r="E39" s="155"/>
      <c r="F39" s="155"/>
      <c r="G39" s="156" t="s">
        <v>48</v>
      </c>
      <c r="H39" s="157" t="s">
        <v>49</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Oprava fasád č.p.1 Resselovo nám., Chrudim</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99</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09 - VRN</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14. 8. 2022</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Ing. Josef Dvořák</v>
      </c>
      <c r="K54" s="43"/>
      <c r="L54" s="138"/>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33</v>
      </c>
      <c r="J55" s="39" t="str">
        <f>E24</f>
        <v>Ing.Jiří Pitra</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102</v>
      </c>
      <c r="D57" s="166"/>
      <c r="E57" s="166"/>
      <c r="F57" s="166"/>
      <c r="G57" s="166"/>
      <c r="H57" s="166"/>
      <c r="I57" s="166"/>
      <c r="J57" s="167" t="s">
        <v>103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69</v>
      </c>
      <c r="D59" s="43"/>
      <c r="E59" s="43"/>
      <c r="F59" s="43"/>
      <c r="G59" s="43"/>
      <c r="H59" s="43"/>
      <c r="I59" s="43"/>
      <c r="J59" s="105">
        <f>J84</f>
        <v>0</v>
      </c>
      <c r="K59" s="43"/>
      <c r="L59" s="138"/>
      <c r="S59" s="41"/>
      <c r="T59" s="41"/>
      <c r="U59" s="41"/>
      <c r="V59" s="41"/>
      <c r="W59" s="41"/>
      <c r="X59" s="41"/>
      <c r="Y59" s="41"/>
      <c r="Z59" s="41"/>
      <c r="AA59" s="41"/>
      <c r="AB59" s="41"/>
      <c r="AC59" s="41"/>
      <c r="AD59" s="41"/>
      <c r="AE59" s="41"/>
      <c r="AU59" s="20" t="s">
        <v>104</v>
      </c>
    </row>
    <row r="60" s="9" customFormat="1" ht="24.96" customHeight="1">
      <c r="A60" s="9"/>
      <c r="B60" s="169"/>
      <c r="C60" s="170"/>
      <c r="D60" s="171" t="s">
        <v>949</v>
      </c>
      <c r="E60" s="172"/>
      <c r="F60" s="172"/>
      <c r="G60" s="172"/>
      <c r="H60" s="172"/>
      <c r="I60" s="172"/>
      <c r="J60" s="173">
        <f>J85</f>
        <v>0</v>
      </c>
      <c r="K60" s="170"/>
      <c r="L60" s="174"/>
      <c r="S60" s="9"/>
      <c r="T60" s="9"/>
      <c r="U60" s="9"/>
      <c r="V60" s="9"/>
      <c r="W60" s="9"/>
      <c r="X60" s="9"/>
      <c r="Y60" s="9"/>
      <c r="Z60" s="9"/>
      <c r="AA60" s="9"/>
      <c r="AB60" s="9"/>
      <c r="AC60" s="9"/>
      <c r="AD60" s="9"/>
      <c r="AE60" s="9"/>
    </row>
    <row r="61" s="10" customFormat="1" ht="19.92" customHeight="1">
      <c r="A61" s="10"/>
      <c r="B61" s="175"/>
      <c r="C61" s="176"/>
      <c r="D61" s="177" t="s">
        <v>950</v>
      </c>
      <c r="E61" s="178"/>
      <c r="F61" s="178"/>
      <c r="G61" s="178"/>
      <c r="H61" s="178"/>
      <c r="I61" s="178"/>
      <c r="J61" s="179">
        <f>J86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951</v>
      </c>
      <c r="E62" s="178"/>
      <c r="F62" s="178"/>
      <c r="G62" s="178"/>
      <c r="H62" s="178"/>
      <c r="I62" s="178"/>
      <c r="J62" s="179">
        <f>J97</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952</v>
      </c>
      <c r="E63" s="178"/>
      <c r="F63" s="178"/>
      <c r="G63" s="178"/>
      <c r="H63" s="178"/>
      <c r="I63" s="178"/>
      <c r="J63" s="179">
        <f>J114</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953</v>
      </c>
      <c r="E64" s="178"/>
      <c r="F64" s="178"/>
      <c r="G64" s="178"/>
      <c r="H64" s="178"/>
      <c r="I64" s="178"/>
      <c r="J64" s="179">
        <f>J135</f>
        <v>0</v>
      </c>
      <c r="K64" s="176"/>
      <c r="L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8"/>
      <c r="S70" s="41"/>
      <c r="T70" s="41"/>
      <c r="U70" s="41"/>
      <c r="V70" s="41"/>
      <c r="W70" s="41"/>
      <c r="X70" s="41"/>
      <c r="Y70" s="41"/>
      <c r="Z70" s="41"/>
      <c r="AA70" s="41"/>
      <c r="AB70" s="41"/>
      <c r="AC70" s="41"/>
      <c r="AD70" s="41"/>
      <c r="AE70" s="41"/>
    </row>
    <row r="71" s="2" customFormat="1" ht="24.96" customHeight="1">
      <c r="A71" s="41"/>
      <c r="B71" s="42"/>
      <c r="C71" s="26" t="s">
        <v>125</v>
      </c>
      <c r="D71" s="43"/>
      <c r="E71" s="43"/>
      <c r="F71" s="43"/>
      <c r="G71" s="43"/>
      <c r="H71" s="43"/>
      <c r="I71" s="43"/>
      <c r="J71" s="43"/>
      <c r="K71" s="43"/>
      <c r="L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16.5" customHeight="1">
      <c r="A74" s="41"/>
      <c r="B74" s="42"/>
      <c r="C74" s="43"/>
      <c r="D74" s="43"/>
      <c r="E74" s="164" t="str">
        <f>E7</f>
        <v>Oprava fasád č.p.1 Resselovo nám., Chrudim</v>
      </c>
      <c r="F74" s="35"/>
      <c r="G74" s="35"/>
      <c r="H74" s="35"/>
      <c r="I74" s="43"/>
      <c r="J74" s="43"/>
      <c r="K74" s="43"/>
      <c r="L74" s="138"/>
      <c r="S74" s="41"/>
      <c r="T74" s="41"/>
      <c r="U74" s="41"/>
      <c r="V74" s="41"/>
      <c r="W74" s="41"/>
      <c r="X74" s="41"/>
      <c r="Y74" s="41"/>
      <c r="Z74" s="41"/>
      <c r="AA74" s="41"/>
      <c r="AB74" s="41"/>
      <c r="AC74" s="41"/>
      <c r="AD74" s="41"/>
      <c r="AE74" s="41"/>
    </row>
    <row r="75" s="2" customFormat="1" ht="12" customHeight="1">
      <c r="A75" s="41"/>
      <c r="B75" s="42"/>
      <c r="C75" s="35" t="s">
        <v>99</v>
      </c>
      <c r="D75" s="43"/>
      <c r="E75" s="43"/>
      <c r="F75" s="43"/>
      <c r="G75" s="43"/>
      <c r="H75" s="43"/>
      <c r="I75" s="43"/>
      <c r="J75" s="43"/>
      <c r="K75" s="43"/>
      <c r="L75" s="138"/>
      <c r="S75" s="41"/>
      <c r="T75" s="41"/>
      <c r="U75" s="41"/>
      <c r="V75" s="41"/>
      <c r="W75" s="41"/>
      <c r="X75" s="41"/>
      <c r="Y75" s="41"/>
      <c r="Z75" s="41"/>
      <c r="AA75" s="41"/>
      <c r="AB75" s="41"/>
      <c r="AC75" s="41"/>
      <c r="AD75" s="41"/>
      <c r="AE75" s="41"/>
    </row>
    <row r="76" s="2" customFormat="1" ht="16.5" customHeight="1">
      <c r="A76" s="41"/>
      <c r="B76" s="42"/>
      <c r="C76" s="43"/>
      <c r="D76" s="43"/>
      <c r="E76" s="72" t="str">
        <f>E9</f>
        <v>09 - VRN</v>
      </c>
      <c r="F76" s="43"/>
      <c r="G76" s="43"/>
      <c r="H76" s="43"/>
      <c r="I76" s="43"/>
      <c r="J76" s="43"/>
      <c r="K76" s="43"/>
      <c r="L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8"/>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14. 8. 2022</v>
      </c>
      <c r="K78" s="43"/>
      <c r="L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Ing. Josef Dvořák</v>
      </c>
      <c r="K80" s="43"/>
      <c r="L80" s="138"/>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33</v>
      </c>
      <c r="J81" s="39" t="str">
        <f>E24</f>
        <v>Ing.Jiří Pitra</v>
      </c>
      <c r="K81" s="43"/>
      <c r="L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8"/>
      <c r="S82" s="41"/>
      <c r="T82" s="41"/>
      <c r="U82" s="41"/>
      <c r="V82" s="41"/>
      <c r="W82" s="41"/>
      <c r="X82" s="41"/>
      <c r="Y82" s="41"/>
      <c r="Z82" s="41"/>
      <c r="AA82" s="41"/>
      <c r="AB82" s="41"/>
      <c r="AC82" s="41"/>
      <c r="AD82" s="41"/>
      <c r="AE82" s="41"/>
    </row>
    <row r="83" s="11" customFormat="1" ht="29.28" customHeight="1">
      <c r="A83" s="181"/>
      <c r="B83" s="182"/>
      <c r="C83" s="183" t="s">
        <v>126</v>
      </c>
      <c r="D83" s="184" t="s">
        <v>56</v>
      </c>
      <c r="E83" s="184" t="s">
        <v>52</v>
      </c>
      <c r="F83" s="184" t="s">
        <v>53</v>
      </c>
      <c r="G83" s="184" t="s">
        <v>127</v>
      </c>
      <c r="H83" s="184" t="s">
        <v>128</v>
      </c>
      <c r="I83" s="184" t="s">
        <v>129</v>
      </c>
      <c r="J83" s="184" t="s">
        <v>103</v>
      </c>
      <c r="K83" s="185" t="s">
        <v>130</v>
      </c>
      <c r="L83" s="186"/>
      <c r="M83" s="95" t="s">
        <v>19</v>
      </c>
      <c r="N83" s="96" t="s">
        <v>41</v>
      </c>
      <c r="O83" s="96" t="s">
        <v>131</v>
      </c>
      <c r="P83" s="96" t="s">
        <v>132</v>
      </c>
      <c r="Q83" s="96" t="s">
        <v>133</v>
      </c>
      <c r="R83" s="96" t="s">
        <v>134</v>
      </c>
      <c r="S83" s="96" t="s">
        <v>135</v>
      </c>
      <c r="T83" s="97" t="s">
        <v>136</v>
      </c>
      <c r="U83" s="181"/>
      <c r="V83" s="181"/>
      <c r="W83" s="181"/>
      <c r="X83" s="181"/>
      <c r="Y83" s="181"/>
      <c r="Z83" s="181"/>
      <c r="AA83" s="181"/>
      <c r="AB83" s="181"/>
      <c r="AC83" s="181"/>
      <c r="AD83" s="181"/>
      <c r="AE83" s="181"/>
    </row>
    <row r="84" s="2" customFormat="1" ht="22.8" customHeight="1">
      <c r="A84" s="41"/>
      <c r="B84" s="42"/>
      <c r="C84" s="102" t="s">
        <v>137</v>
      </c>
      <c r="D84" s="43"/>
      <c r="E84" s="43"/>
      <c r="F84" s="43"/>
      <c r="G84" s="43"/>
      <c r="H84" s="43"/>
      <c r="I84" s="43"/>
      <c r="J84" s="187">
        <f>BK84</f>
        <v>0</v>
      </c>
      <c r="K84" s="43"/>
      <c r="L84" s="47"/>
      <c r="M84" s="98"/>
      <c r="N84" s="188"/>
      <c r="O84" s="99"/>
      <c r="P84" s="189">
        <f>P85</f>
        <v>0</v>
      </c>
      <c r="Q84" s="99"/>
      <c r="R84" s="189">
        <f>R85</f>
        <v>0</v>
      </c>
      <c r="S84" s="99"/>
      <c r="T84" s="190">
        <f>T85</f>
        <v>0</v>
      </c>
      <c r="U84" s="41"/>
      <c r="V84" s="41"/>
      <c r="W84" s="41"/>
      <c r="X84" s="41"/>
      <c r="Y84" s="41"/>
      <c r="Z84" s="41"/>
      <c r="AA84" s="41"/>
      <c r="AB84" s="41"/>
      <c r="AC84" s="41"/>
      <c r="AD84" s="41"/>
      <c r="AE84" s="41"/>
      <c r="AT84" s="20" t="s">
        <v>70</v>
      </c>
      <c r="AU84" s="20" t="s">
        <v>104</v>
      </c>
      <c r="BK84" s="191">
        <f>BK85</f>
        <v>0</v>
      </c>
    </row>
    <row r="85" s="12" customFormat="1" ht="25.92" customHeight="1">
      <c r="A85" s="12"/>
      <c r="B85" s="192"/>
      <c r="C85" s="193"/>
      <c r="D85" s="194" t="s">
        <v>70</v>
      </c>
      <c r="E85" s="195" t="s">
        <v>83</v>
      </c>
      <c r="F85" s="195" t="s">
        <v>954</v>
      </c>
      <c r="G85" s="193"/>
      <c r="H85" s="193"/>
      <c r="I85" s="196"/>
      <c r="J85" s="197">
        <f>BK85</f>
        <v>0</v>
      </c>
      <c r="K85" s="193"/>
      <c r="L85" s="198"/>
      <c r="M85" s="199"/>
      <c r="N85" s="200"/>
      <c r="O85" s="200"/>
      <c r="P85" s="201">
        <f>P86+P97+P114+P135</f>
        <v>0</v>
      </c>
      <c r="Q85" s="200"/>
      <c r="R85" s="201">
        <f>R86+R97+R114+R135</f>
        <v>0</v>
      </c>
      <c r="S85" s="200"/>
      <c r="T85" s="202">
        <f>T86+T97+T114+T135</f>
        <v>0</v>
      </c>
      <c r="U85" s="12"/>
      <c r="V85" s="12"/>
      <c r="W85" s="12"/>
      <c r="X85" s="12"/>
      <c r="Y85" s="12"/>
      <c r="Z85" s="12"/>
      <c r="AA85" s="12"/>
      <c r="AB85" s="12"/>
      <c r="AC85" s="12"/>
      <c r="AD85" s="12"/>
      <c r="AE85" s="12"/>
      <c r="AR85" s="203" t="s">
        <v>168</v>
      </c>
      <c r="AT85" s="204" t="s">
        <v>70</v>
      </c>
      <c r="AU85" s="204" t="s">
        <v>71</v>
      </c>
      <c r="AY85" s="203" t="s">
        <v>140</v>
      </c>
      <c r="BK85" s="205">
        <f>BK86+BK97+BK114+BK135</f>
        <v>0</v>
      </c>
    </row>
    <row r="86" s="12" customFormat="1" ht="22.8" customHeight="1">
      <c r="A86" s="12"/>
      <c r="B86" s="192"/>
      <c r="C86" s="193"/>
      <c r="D86" s="194" t="s">
        <v>70</v>
      </c>
      <c r="E86" s="206" t="s">
        <v>955</v>
      </c>
      <c r="F86" s="206" t="s">
        <v>956</v>
      </c>
      <c r="G86" s="193"/>
      <c r="H86" s="193"/>
      <c r="I86" s="196"/>
      <c r="J86" s="207">
        <f>BK86</f>
        <v>0</v>
      </c>
      <c r="K86" s="193"/>
      <c r="L86" s="198"/>
      <c r="M86" s="199"/>
      <c r="N86" s="200"/>
      <c r="O86" s="200"/>
      <c r="P86" s="201">
        <f>SUM(P87:P96)</f>
        <v>0</v>
      </c>
      <c r="Q86" s="200"/>
      <c r="R86" s="201">
        <f>SUM(R87:R96)</f>
        <v>0</v>
      </c>
      <c r="S86" s="200"/>
      <c r="T86" s="202">
        <f>SUM(T87:T96)</f>
        <v>0</v>
      </c>
      <c r="U86" s="12"/>
      <c r="V86" s="12"/>
      <c r="W86" s="12"/>
      <c r="X86" s="12"/>
      <c r="Y86" s="12"/>
      <c r="Z86" s="12"/>
      <c r="AA86" s="12"/>
      <c r="AB86" s="12"/>
      <c r="AC86" s="12"/>
      <c r="AD86" s="12"/>
      <c r="AE86" s="12"/>
      <c r="AR86" s="203" t="s">
        <v>168</v>
      </c>
      <c r="AT86" s="204" t="s">
        <v>70</v>
      </c>
      <c r="AU86" s="204" t="s">
        <v>79</v>
      </c>
      <c r="AY86" s="203" t="s">
        <v>140</v>
      </c>
      <c r="BK86" s="205">
        <f>SUM(BK87:BK96)</f>
        <v>0</v>
      </c>
    </row>
    <row r="87" s="2" customFormat="1" ht="16.5" customHeight="1">
      <c r="A87" s="41"/>
      <c r="B87" s="42"/>
      <c r="C87" s="208" t="s">
        <v>79</v>
      </c>
      <c r="D87" s="208" t="s">
        <v>142</v>
      </c>
      <c r="E87" s="209" t="s">
        <v>957</v>
      </c>
      <c r="F87" s="210" t="s">
        <v>958</v>
      </c>
      <c r="G87" s="211" t="s">
        <v>959</v>
      </c>
      <c r="H87" s="212">
        <v>1</v>
      </c>
      <c r="I87" s="213"/>
      <c r="J87" s="214">
        <f>ROUND(I87*H87,2)</f>
        <v>0</v>
      </c>
      <c r="K87" s="210" t="s">
        <v>145</v>
      </c>
      <c r="L87" s="47"/>
      <c r="M87" s="215" t="s">
        <v>19</v>
      </c>
      <c r="N87" s="216" t="s">
        <v>42</v>
      </c>
      <c r="O87" s="87"/>
      <c r="P87" s="217">
        <f>O87*H87</f>
        <v>0</v>
      </c>
      <c r="Q87" s="217">
        <v>0</v>
      </c>
      <c r="R87" s="217">
        <f>Q87*H87</f>
        <v>0</v>
      </c>
      <c r="S87" s="217">
        <v>0</v>
      </c>
      <c r="T87" s="218">
        <f>S87*H87</f>
        <v>0</v>
      </c>
      <c r="U87" s="41"/>
      <c r="V87" s="41"/>
      <c r="W87" s="41"/>
      <c r="X87" s="41"/>
      <c r="Y87" s="41"/>
      <c r="Z87" s="41"/>
      <c r="AA87" s="41"/>
      <c r="AB87" s="41"/>
      <c r="AC87" s="41"/>
      <c r="AD87" s="41"/>
      <c r="AE87" s="41"/>
      <c r="AR87" s="219" t="s">
        <v>960</v>
      </c>
      <c r="AT87" s="219" t="s">
        <v>142</v>
      </c>
      <c r="AU87" s="219" t="s">
        <v>81</v>
      </c>
      <c r="AY87" s="20" t="s">
        <v>140</v>
      </c>
      <c r="BE87" s="220">
        <f>IF(N87="základní",J87,0)</f>
        <v>0</v>
      </c>
      <c r="BF87" s="220">
        <f>IF(N87="snížená",J87,0)</f>
        <v>0</v>
      </c>
      <c r="BG87" s="220">
        <f>IF(N87="zákl. přenesená",J87,0)</f>
        <v>0</v>
      </c>
      <c r="BH87" s="220">
        <f>IF(N87="sníž. přenesená",J87,0)</f>
        <v>0</v>
      </c>
      <c r="BI87" s="220">
        <f>IF(N87="nulová",J87,0)</f>
        <v>0</v>
      </c>
      <c r="BJ87" s="20" t="s">
        <v>79</v>
      </c>
      <c r="BK87" s="220">
        <f>ROUND(I87*H87,2)</f>
        <v>0</v>
      </c>
      <c r="BL87" s="20" t="s">
        <v>960</v>
      </c>
      <c r="BM87" s="219" t="s">
        <v>961</v>
      </c>
    </row>
    <row r="88" s="2" customFormat="1">
      <c r="A88" s="41"/>
      <c r="B88" s="42"/>
      <c r="C88" s="43"/>
      <c r="D88" s="221" t="s">
        <v>148</v>
      </c>
      <c r="E88" s="43"/>
      <c r="F88" s="222" t="s">
        <v>962</v>
      </c>
      <c r="G88" s="43"/>
      <c r="H88" s="43"/>
      <c r="I88" s="223"/>
      <c r="J88" s="43"/>
      <c r="K88" s="43"/>
      <c r="L88" s="47"/>
      <c r="M88" s="224"/>
      <c r="N88" s="225"/>
      <c r="O88" s="87"/>
      <c r="P88" s="87"/>
      <c r="Q88" s="87"/>
      <c r="R88" s="87"/>
      <c r="S88" s="87"/>
      <c r="T88" s="88"/>
      <c r="U88" s="41"/>
      <c r="V88" s="41"/>
      <c r="W88" s="41"/>
      <c r="X88" s="41"/>
      <c r="Y88" s="41"/>
      <c r="Z88" s="41"/>
      <c r="AA88" s="41"/>
      <c r="AB88" s="41"/>
      <c r="AC88" s="41"/>
      <c r="AD88" s="41"/>
      <c r="AE88" s="41"/>
      <c r="AT88" s="20" t="s">
        <v>148</v>
      </c>
      <c r="AU88" s="20" t="s">
        <v>81</v>
      </c>
    </row>
    <row r="89" s="14" customFormat="1">
      <c r="A89" s="14"/>
      <c r="B89" s="237"/>
      <c r="C89" s="238"/>
      <c r="D89" s="228" t="s">
        <v>150</v>
      </c>
      <c r="E89" s="239" t="s">
        <v>19</v>
      </c>
      <c r="F89" s="240" t="s">
        <v>963</v>
      </c>
      <c r="G89" s="238"/>
      <c r="H89" s="241">
        <v>1</v>
      </c>
      <c r="I89" s="242"/>
      <c r="J89" s="238"/>
      <c r="K89" s="238"/>
      <c r="L89" s="243"/>
      <c r="M89" s="244"/>
      <c r="N89" s="245"/>
      <c r="O89" s="245"/>
      <c r="P89" s="245"/>
      <c r="Q89" s="245"/>
      <c r="R89" s="245"/>
      <c r="S89" s="245"/>
      <c r="T89" s="246"/>
      <c r="U89" s="14"/>
      <c r="V89" s="14"/>
      <c r="W89" s="14"/>
      <c r="X89" s="14"/>
      <c r="Y89" s="14"/>
      <c r="Z89" s="14"/>
      <c r="AA89" s="14"/>
      <c r="AB89" s="14"/>
      <c r="AC89" s="14"/>
      <c r="AD89" s="14"/>
      <c r="AE89" s="14"/>
      <c r="AT89" s="247" t="s">
        <v>150</v>
      </c>
      <c r="AU89" s="247" t="s">
        <v>81</v>
      </c>
      <c r="AV89" s="14" t="s">
        <v>81</v>
      </c>
      <c r="AW89" s="14" t="s">
        <v>32</v>
      </c>
      <c r="AX89" s="14" t="s">
        <v>79</v>
      </c>
      <c r="AY89" s="247" t="s">
        <v>140</v>
      </c>
    </row>
    <row r="90" s="2" customFormat="1" ht="16.5" customHeight="1">
      <c r="A90" s="41"/>
      <c r="B90" s="42"/>
      <c r="C90" s="208" t="s">
        <v>81</v>
      </c>
      <c r="D90" s="208" t="s">
        <v>142</v>
      </c>
      <c r="E90" s="209" t="s">
        <v>964</v>
      </c>
      <c r="F90" s="210" t="s">
        <v>965</v>
      </c>
      <c r="G90" s="211" t="s">
        <v>959</v>
      </c>
      <c r="H90" s="212">
        <v>1</v>
      </c>
      <c r="I90" s="213"/>
      <c r="J90" s="214">
        <f>ROUND(I90*H90,2)</f>
        <v>0</v>
      </c>
      <c r="K90" s="210" t="s">
        <v>145</v>
      </c>
      <c r="L90" s="47"/>
      <c r="M90" s="215" t="s">
        <v>19</v>
      </c>
      <c r="N90" s="216" t="s">
        <v>42</v>
      </c>
      <c r="O90" s="87"/>
      <c r="P90" s="217">
        <f>O90*H90</f>
        <v>0</v>
      </c>
      <c r="Q90" s="217">
        <v>0</v>
      </c>
      <c r="R90" s="217">
        <f>Q90*H90</f>
        <v>0</v>
      </c>
      <c r="S90" s="217">
        <v>0</v>
      </c>
      <c r="T90" s="218">
        <f>S90*H90</f>
        <v>0</v>
      </c>
      <c r="U90" s="41"/>
      <c r="V90" s="41"/>
      <c r="W90" s="41"/>
      <c r="X90" s="41"/>
      <c r="Y90" s="41"/>
      <c r="Z90" s="41"/>
      <c r="AA90" s="41"/>
      <c r="AB90" s="41"/>
      <c r="AC90" s="41"/>
      <c r="AD90" s="41"/>
      <c r="AE90" s="41"/>
      <c r="AR90" s="219" t="s">
        <v>960</v>
      </c>
      <c r="AT90" s="219" t="s">
        <v>142</v>
      </c>
      <c r="AU90" s="219" t="s">
        <v>81</v>
      </c>
      <c r="AY90" s="20" t="s">
        <v>140</v>
      </c>
      <c r="BE90" s="220">
        <f>IF(N90="základní",J90,0)</f>
        <v>0</v>
      </c>
      <c r="BF90" s="220">
        <f>IF(N90="snížená",J90,0)</f>
        <v>0</v>
      </c>
      <c r="BG90" s="220">
        <f>IF(N90="zákl. přenesená",J90,0)</f>
        <v>0</v>
      </c>
      <c r="BH90" s="220">
        <f>IF(N90="sníž. přenesená",J90,0)</f>
        <v>0</v>
      </c>
      <c r="BI90" s="220">
        <f>IF(N90="nulová",J90,0)</f>
        <v>0</v>
      </c>
      <c r="BJ90" s="20" t="s">
        <v>79</v>
      </c>
      <c r="BK90" s="220">
        <f>ROUND(I90*H90,2)</f>
        <v>0</v>
      </c>
      <c r="BL90" s="20" t="s">
        <v>960</v>
      </c>
      <c r="BM90" s="219" t="s">
        <v>966</v>
      </c>
    </row>
    <row r="91" s="2" customFormat="1">
      <c r="A91" s="41"/>
      <c r="B91" s="42"/>
      <c r="C91" s="43"/>
      <c r="D91" s="221" t="s">
        <v>148</v>
      </c>
      <c r="E91" s="43"/>
      <c r="F91" s="222" t="s">
        <v>967</v>
      </c>
      <c r="G91" s="43"/>
      <c r="H91" s="43"/>
      <c r="I91" s="223"/>
      <c r="J91" s="43"/>
      <c r="K91" s="43"/>
      <c r="L91" s="47"/>
      <c r="M91" s="224"/>
      <c r="N91" s="225"/>
      <c r="O91" s="87"/>
      <c r="P91" s="87"/>
      <c r="Q91" s="87"/>
      <c r="R91" s="87"/>
      <c r="S91" s="87"/>
      <c r="T91" s="88"/>
      <c r="U91" s="41"/>
      <c r="V91" s="41"/>
      <c r="W91" s="41"/>
      <c r="X91" s="41"/>
      <c r="Y91" s="41"/>
      <c r="Z91" s="41"/>
      <c r="AA91" s="41"/>
      <c r="AB91" s="41"/>
      <c r="AC91" s="41"/>
      <c r="AD91" s="41"/>
      <c r="AE91" s="41"/>
      <c r="AT91" s="20" t="s">
        <v>148</v>
      </c>
      <c r="AU91" s="20" t="s">
        <v>81</v>
      </c>
    </row>
    <row r="92" s="14" customFormat="1">
      <c r="A92" s="14"/>
      <c r="B92" s="237"/>
      <c r="C92" s="238"/>
      <c r="D92" s="228" t="s">
        <v>150</v>
      </c>
      <c r="E92" s="239" t="s">
        <v>19</v>
      </c>
      <c r="F92" s="240" t="s">
        <v>968</v>
      </c>
      <c r="G92" s="238"/>
      <c r="H92" s="241">
        <v>1</v>
      </c>
      <c r="I92" s="242"/>
      <c r="J92" s="238"/>
      <c r="K92" s="238"/>
      <c r="L92" s="243"/>
      <c r="M92" s="244"/>
      <c r="N92" s="245"/>
      <c r="O92" s="245"/>
      <c r="P92" s="245"/>
      <c r="Q92" s="245"/>
      <c r="R92" s="245"/>
      <c r="S92" s="245"/>
      <c r="T92" s="246"/>
      <c r="U92" s="14"/>
      <c r="V92" s="14"/>
      <c r="W92" s="14"/>
      <c r="X92" s="14"/>
      <c r="Y92" s="14"/>
      <c r="Z92" s="14"/>
      <c r="AA92" s="14"/>
      <c r="AB92" s="14"/>
      <c r="AC92" s="14"/>
      <c r="AD92" s="14"/>
      <c r="AE92" s="14"/>
      <c r="AT92" s="247" t="s">
        <v>150</v>
      </c>
      <c r="AU92" s="247" t="s">
        <v>81</v>
      </c>
      <c r="AV92" s="14" t="s">
        <v>81</v>
      </c>
      <c r="AW92" s="14" t="s">
        <v>32</v>
      </c>
      <c r="AX92" s="14" t="s">
        <v>79</v>
      </c>
      <c r="AY92" s="247" t="s">
        <v>140</v>
      </c>
    </row>
    <row r="93" s="13" customFormat="1">
      <c r="A93" s="13"/>
      <c r="B93" s="226"/>
      <c r="C93" s="227"/>
      <c r="D93" s="228" t="s">
        <v>150</v>
      </c>
      <c r="E93" s="229" t="s">
        <v>19</v>
      </c>
      <c r="F93" s="230" t="s">
        <v>969</v>
      </c>
      <c r="G93" s="227"/>
      <c r="H93" s="229" t="s">
        <v>19</v>
      </c>
      <c r="I93" s="231"/>
      <c r="J93" s="227"/>
      <c r="K93" s="227"/>
      <c r="L93" s="232"/>
      <c r="M93" s="233"/>
      <c r="N93" s="234"/>
      <c r="O93" s="234"/>
      <c r="P93" s="234"/>
      <c r="Q93" s="234"/>
      <c r="R93" s="234"/>
      <c r="S93" s="234"/>
      <c r="T93" s="235"/>
      <c r="U93" s="13"/>
      <c r="V93" s="13"/>
      <c r="W93" s="13"/>
      <c r="X93" s="13"/>
      <c r="Y93" s="13"/>
      <c r="Z93" s="13"/>
      <c r="AA93" s="13"/>
      <c r="AB93" s="13"/>
      <c r="AC93" s="13"/>
      <c r="AD93" s="13"/>
      <c r="AE93" s="13"/>
      <c r="AT93" s="236" t="s">
        <v>150</v>
      </c>
      <c r="AU93" s="236" t="s">
        <v>81</v>
      </c>
      <c r="AV93" s="13" t="s">
        <v>79</v>
      </c>
      <c r="AW93" s="13" t="s">
        <v>32</v>
      </c>
      <c r="AX93" s="13" t="s">
        <v>71</v>
      </c>
      <c r="AY93" s="236" t="s">
        <v>140</v>
      </c>
    </row>
    <row r="94" s="13" customFormat="1">
      <c r="A94" s="13"/>
      <c r="B94" s="226"/>
      <c r="C94" s="227"/>
      <c r="D94" s="228" t="s">
        <v>150</v>
      </c>
      <c r="E94" s="229" t="s">
        <v>19</v>
      </c>
      <c r="F94" s="230" t="s">
        <v>970</v>
      </c>
      <c r="G94" s="227"/>
      <c r="H94" s="229" t="s">
        <v>19</v>
      </c>
      <c r="I94" s="231"/>
      <c r="J94" s="227"/>
      <c r="K94" s="227"/>
      <c r="L94" s="232"/>
      <c r="M94" s="233"/>
      <c r="N94" s="234"/>
      <c r="O94" s="234"/>
      <c r="P94" s="234"/>
      <c r="Q94" s="234"/>
      <c r="R94" s="234"/>
      <c r="S94" s="234"/>
      <c r="T94" s="235"/>
      <c r="U94" s="13"/>
      <c r="V94" s="13"/>
      <c r="W94" s="13"/>
      <c r="X94" s="13"/>
      <c r="Y94" s="13"/>
      <c r="Z94" s="13"/>
      <c r="AA94" s="13"/>
      <c r="AB94" s="13"/>
      <c r="AC94" s="13"/>
      <c r="AD94" s="13"/>
      <c r="AE94" s="13"/>
      <c r="AT94" s="236" t="s">
        <v>150</v>
      </c>
      <c r="AU94" s="236" t="s">
        <v>81</v>
      </c>
      <c r="AV94" s="13" t="s">
        <v>79</v>
      </c>
      <c r="AW94" s="13" t="s">
        <v>32</v>
      </c>
      <c r="AX94" s="13" t="s">
        <v>71</v>
      </c>
      <c r="AY94" s="236" t="s">
        <v>140</v>
      </c>
    </row>
    <row r="95" s="2" customFormat="1" ht="16.5" customHeight="1">
      <c r="A95" s="41"/>
      <c r="B95" s="42"/>
      <c r="C95" s="208" t="s">
        <v>161</v>
      </c>
      <c r="D95" s="208" t="s">
        <v>142</v>
      </c>
      <c r="E95" s="209" t="s">
        <v>971</v>
      </c>
      <c r="F95" s="210" t="s">
        <v>972</v>
      </c>
      <c r="G95" s="211" t="s">
        <v>959</v>
      </c>
      <c r="H95" s="212">
        <v>1</v>
      </c>
      <c r="I95" s="213"/>
      <c r="J95" s="214">
        <f>ROUND(I95*H95,2)</f>
        <v>0</v>
      </c>
      <c r="K95" s="210" t="s">
        <v>145</v>
      </c>
      <c r="L95" s="47"/>
      <c r="M95" s="215" t="s">
        <v>19</v>
      </c>
      <c r="N95" s="216" t="s">
        <v>42</v>
      </c>
      <c r="O95" s="87"/>
      <c r="P95" s="217">
        <f>O95*H95</f>
        <v>0</v>
      </c>
      <c r="Q95" s="217">
        <v>0</v>
      </c>
      <c r="R95" s="217">
        <f>Q95*H95</f>
        <v>0</v>
      </c>
      <c r="S95" s="217">
        <v>0</v>
      </c>
      <c r="T95" s="218">
        <f>S95*H95</f>
        <v>0</v>
      </c>
      <c r="U95" s="41"/>
      <c r="V95" s="41"/>
      <c r="W95" s="41"/>
      <c r="X95" s="41"/>
      <c r="Y95" s="41"/>
      <c r="Z95" s="41"/>
      <c r="AA95" s="41"/>
      <c r="AB95" s="41"/>
      <c r="AC95" s="41"/>
      <c r="AD95" s="41"/>
      <c r="AE95" s="41"/>
      <c r="AR95" s="219" t="s">
        <v>960</v>
      </c>
      <c r="AT95" s="219" t="s">
        <v>142</v>
      </c>
      <c r="AU95" s="219" t="s">
        <v>81</v>
      </c>
      <c r="AY95" s="20" t="s">
        <v>140</v>
      </c>
      <c r="BE95" s="220">
        <f>IF(N95="základní",J95,0)</f>
        <v>0</v>
      </c>
      <c r="BF95" s="220">
        <f>IF(N95="snížená",J95,0)</f>
        <v>0</v>
      </c>
      <c r="BG95" s="220">
        <f>IF(N95="zákl. přenesená",J95,0)</f>
        <v>0</v>
      </c>
      <c r="BH95" s="220">
        <f>IF(N95="sníž. přenesená",J95,0)</f>
        <v>0</v>
      </c>
      <c r="BI95" s="220">
        <f>IF(N95="nulová",J95,0)</f>
        <v>0</v>
      </c>
      <c r="BJ95" s="20" t="s">
        <v>79</v>
      </c>
      <c r="BK95" s="220">
        <f>ROUND(I95*H95,2)</f>
        <v>0</v>
      </c>
      <c r="BL95" s="20" t="s">
        <v>960</v>
      </c>
      <c r="BM95" s="219" t="s">
        <v>973</v>
      </c>
    </row>
    <row r="96" s="2" customFormat="1">
      <c r="A96" s="41"/>
      <c r="B96" s="42"/>
      <c r="C96" s="43"/>
      <c r="D96" s="221" t="s">
        <v>148</v>
      </c>
      <c r="E96" s="43"/>
      <c r="F96" s="222" t="s">
        <v>974</v>
      </c>
      <c r="G96" s="43"/>
      <c r="H96" s="43"/>
      <c r="I96" s="223"/>
      <c r="J96" s="43"/>
      <c r="K96" s="43"/>
      <c r="L96" s="47"/>
      <c r="M96" s="224"/>
      <c r="N96" s="225"/>
      <c r="O96" s="87"/>
      <c r="P96" s="87"/>
      <c r="Q96" s="87"/>
      <c r="R96" s="87"/>
      <c r="S96" s="87"/>
      <c r="T96" s="88"/>
      <c r="U96" s="41"/>
      <c r="V96" s="41"/>
      <c r="W96" s="41"/>
      <c r="X96" s="41"/>
      <c r="Y96" s="41"/>
      <c r="Z96" s="41"/>
      <c r="AA96" s="41"/>
      <c r="AB96" s="41"/>
      <c r="AC96" s="41"/>
      <c r="AD96" s="41"/>
      <c r="AE96" s="41"/>
      <c r="AT96" s="20" t="s">
        <v>148</v>
      </c>
      <c r="AU96" s="20" t="s">
        <v>81</v>
      </c>
    </row>
    <row r="97" s="12" customFormat="1" ht="22.8" customHeight="1">
      <c r="A97" s="12"/>
      <c r="B97" s="192"/>
      <c r="C97" s="193"/>
      <c r="D97" s="194" t="s">
        <v>70</v>
      </c>
      <c r="E97" s="206" t="s">
        <v>975</v>
      </c>
      <c r="F97" s="206" t="s">
        <v>976</v>
      </c>
      <c r="G97" s="193"/>
      <c r="H97" s="193"/>
      <c r="I97" s="196"/>
      <c r="J97" s="207">
        <f>BK97</f>
        <v>0</v>
      </c>
      <c r="K97" s="193"/>
      <c r="L97" s="198"/>
      <c r="M97" s="199"/>
      <c r="N97" s="200"/>
      <c r="O97" s="200"/>
      <c r="P97" s="201">
        <f>SUM(P98:P113)</f>
        <v>0</v>
      </c>
      <c r="Q97" s="200"/>
      <c r="R97" s="201">
        <f>SUM(R98:R113)</f>
        <v>0</v>
      </c>
      <c r="S97" s="200"/>
      <c r="T97" s="202">
        <f>SUM(T98:T113)</f>
        <v>0</v>
      </c>
      <c r="U97" s="12"/>
      <c r="V97" s="12"/>
      <c r="W97" s="12"/>
      <c r="X97" s="12"/>
      <c r="Y97" s="12"/>
      <c r="Z97" s="12"/>
      <c r="AA97" s="12"/>
      <c r="AB97" s="12"/>
      <c r="AC97" s="12"/>
      <c r="AD97" s="12"/>
      <c r="AE97" s="12"/>
      <c r="AR97" s="203" t="s">
        <v>168</v>
      </c>
      <c r="AT97" s="204" t="s">
        <v>70</v>
      </c>
      <c r="AU97" s="204" t="s">
        <v>79</v>
      </c>
      <c r="AY97" s="203" t="s">
        <v>140</v>
      </c>
      <c r="BK97" s="205">
        <f>SUM(BK98:BK113)</f>
        <v>0</v>
      </c>
    </row>
    <row r="98" s="2" customFormat="1" ht="16.5" customHeight="1">
      <c r="A98" s="41"/>
      <c r="B98" s="42"/>
      <c r="C98" s="208" t="s">
        <v>146</v>
      </c>
      <c r="D98" s="208" t="s">
        <v>142</v>
      </c>
      <c r="E98" s="209" t="s">
        <v>977</v>
      </c>
      <c r="F98" s="210" t="s">
        <v>976</v>
      </c>
      <c r="G98" s="211" t="s">
        <v>959</v>
      </c>
      <c r="H98" s="212">
        <v>1</v>
      </c>
      <c r="I98" s="213"/>
      <c r="J98" s="214">
        <f>ROUND(I98*H98,2)</f>
        <v>0</v>
      </c>
      <c r="K98" s="210" t="s">
        <v>145</v>
      </c>
      <c r="L98" s="47"/>
      <c r="M98" s="215" t="s">
        <v>19</v>
      </c>
      <c r="N98" s="216" t="s">
        <v>42</v>
      </c>
      <c r="O98" s="87"/>
      <c r="P98" s="217">
        <f>O98*H98</f>
        <v>0</v>
      </c>
      <c r="Q98" s="217">
        <v>0</v>
      </c>
      <c r="R98" s="217">
        <f>Q98*H98</f>
        <v>0</v>
      </c>
      <c r="S98" s="217">
        <v>0</v>
      </c>
      <c r="T98" s="218">
        <f>S98*H98</f>
        <v>0</v>
      </c>
      <c r="U98" s="41"/>
      <c r="V98" s="41"/>
      <c r="W98" s="41"/>
      <c r="X98" s="41"/>
      <c r="Y98" s="41"/>
      <c r="Z98" s="41"/>
      <c r="AA98" s="41"/>
      <c r="AB98" s="41"/>
      <c r="AC98" s="41"/>
      <c r="AD98" s="41"/>
      <c r="AE98" s="41"/>
      <c r="AR98" s="219" t="s">
        <v>960</v>
      </c>
      <c r="AT98" s="219" t="s">
        <v>142</v>
      </c>
      <c r="AU98" s="219" t="s">
        <v>81</v>
      </c>
      <c r="AY98" s="20" t="s">
        <v>140</v>
      </c>
      <c r="BE98" s="220">
        <f>IF(N98="základní",J98,0)</f>
        <v>0</v>
      </c>
      <c r="BF98" s="220">
        <f>IF(N98="snížená",J98,0)</f>
        <v>0</v>
      </c>
      <c r="BG98" s="220">
        <f>IF(N98="zákl. přenesená",J98,0)</f>
        <v>0</v>
      </c>
      <c r="BH98" s="220">
        <f>IF(N98="sníž. přenesená",J98,0)</f>
        <v>0</v>
      </c>
      <c r="BI98" s="220">
        <f>IF(N98="nulová",J98,0)</f>
        <v>0</v>
      </c>
      <c r="BJ98" s="20" t="s">
        <v>79</v>
      </c>
      <c r="BK98" s="220">
        <f>ROUND(I98*H98,2)</f>
        <v>0</v>
      </c>
      <c r="BL98" s="20" t="s">
        <v>960</v>
      </c>
      <c r="BM98" s="219" t="s">
        <v>978</v>
      </c>
    </row>
    <row r="99" s="2" customFormat="1">
      <c r="A99" s="41"/>
      <c r="B99" s="42"/>
      <c r="C99" s="43"/>
      <c r="D99" s="221" t="s">
        <v>148</v>
      </c>
      <c r="E99" s="43"/>
      <c r="F99" s="222" t="s">
        <v>979</v>
      </c>
      <c r="G99" s="43"/>
      <c r="H99" s="43"/>
      <c r="I99" s="223"/>
      <c r="J99" s="43"/>
      <c r="K99" s="43"/>
      <c r="L99" s="47"/>
      <c r="M99" s="224"/>
      <c r="N99" s="225"/>
      <c r="O99" s="87"/>
      <c r="P99" s="87"/>
      <c r="Q99" s="87"/>
      <c r="R99" s="87"/>
      <c r="S99" s="87"/>
      <c r="T99" s="88"/>
      <c r="U99" s="41"/>
      <c r="V99" s="41"/>
      <c r="W99" s="41"/>
      <c r="X99" s="41"/>
      <c r="Y99" s="41"/>
      <c r="Z99" s="41"/>
      <c r="AA99" s="41"/>
      <c r="AB99" s="41"/>
      <c r="AC99" s="41"/>
      <c r="AD99" s="41"/>
      <c r="AE99" s="41"/>
      <c r="AT99" s="20" t="s">
        <v>148</v>
      </c>
      <c r="AU99" s="20" t="s">
        <v>81</v>
      </c>
    </row>
    <row r="100" s="14" customFormat="1">
      <c r="A100" s="14"/>
      <c r="B100" s="237"/>
      <c r="C100" s="238"/>
      <c r="D100" s="228" t="s">
        <v>150</v>
      </c>
      <c r="E100" s="239" t="s">
        <v>19</v>
      </c>
      <c r="F100" s="240" t="s">
        <v>980</v>
      </c>
      <c r="G100" s="238"/>
      <c r="H100" s="241">
        <v>1</v>
      </c>
      <c r="I100" s="242"/>
      <c r="J100" s="238"/>
      <c r="K100" s="238"/>
      <c r="L100" s="243"/>
      <c r="M100" s="244"/>
      <c r="N100" s="245"/>
      <c r="O100" s="245"/>
      <c r="P100" s="245"/>
      <c r="Q100" s="245"/>
      <c r="R100" s="245"/>
      <c r="S100" s="245"/>
      <c r="T100" s="246"/>
      <c r="U100" s="14"/>
      <c r="V100" s="14"/>
      <c r="W100" s="14"/>
      <c r="X100" s="14"/>
      <c r="Y100" s="14"/>
      <c r="Z100" s="14"/>
      <c r="AA100" s="14"/>
      <c r="AB100" s="14"/>
      <c r="AC100" s="14"/>
      <c r="AD100" s="14"/>
      <c r="AE100" s="14"/>
      <c r="AT100" s="247" t="s">
        <v>150</v>
      </c>
      <c r="AU100" s="247" t="s">
        <v>81</v>
      </c>
      <c r="AV100" s="14" t="s">
        <v>81</v>
      </c>
      <c r="AW100" s="14" t="s">
        <v>32</v>
      </c>
      <c r="AX100" s="14" t="s">
        <v>71</v>
      </c>
      <c r="AY100" s="247" t="s">
        <v>140</v>
      </c>
    </row>
    <row r="101" s="13" customFormat="1">
      <c r="A101" s="13"/>
      <c r="B101" s="226"/>
      <c r="C101" s="227"/>
      <c r="D101" s="228" t="s">
        <v>150</v>
      </c>
      <c r="E101" s="229" t="s">
        <v>19</v>
      </c>
      <c r="F101" s="230" t="s">
        <v>981</v>
      </c>
      <c r="G101" s="227"/>
      <c r="H101" s="229" t="s">
        <v>19</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150</v>
      </c>
      <c r="AU101" s="236" t="s">
        <v>81</v>
      </c>
      <c r="AV101" s="13" t="s">
        <v>79</v>
      </c>
      <c r="AW101" s="13" t="s">
        <v>32</v>
      </c>
      <c r="AX101" s="13" t="s">
        <v>71</v>
      </c>
      <c r="AY101" s="236" t="s">
        <v>140</v>
      </c>
    </row>
    <row r="102" s="13" customFormat="1">
      <c r="A102" s="13"/>
      <c r="B102" s="226"/>
      <c r="C102" s="227"/>
      <c r="D102" s="228" t="s">
        <v>150</v>
      </c>
      <c r="E102" s="229" t="s">
        <v>19</v>
      </c>
      <c r="F102" s="230" t="s">
        <v>982</v>
      </c>
      <c r="G102" s="227"/>
      <c r="H102" s="229" t="s">
        <v>19</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150</v>
      </c>
      <c r="AU102" s="236" t="s">
        <v>81</v>
      </c>
      <c r="AV102" s="13" t="s">
        <v>79</v>
      </c>
      <c r="AW102" s="13" t="s">
        <v>32</v>
      </c>
      <c r="AX102" s="13" t="s">
        <v>71</v>
      </c>
      <c r="AY102" s="236" t="s">
        <v>140</v>
      </c>
    </row>
    <row r="103" s="13" customFormat="1">
      <c r="A103" s="13"/>
      <c r="B103" s="226"/>
      <c r="C103" s="227"/>
      <c r="D103" s="228" t="s">
        <v>150</v>
      </c>
      <c r="E103" s="229" t="s">
        <v>19</v>
      </c>
      <c r="F103" s="230" t="s">
        <v>983</v>
      </c>
      <c r="G103" s="227"/>
      <c r="H103" s="229" t="s">
        <v>19</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150</v>
      </c>
      <c r="AU103" s="236" t="s">
        <v>81</v>
      </c>
      <c r="AV103" s="13" t="s">
        <v>79</v>
      </c>
      <c r="AW103" s="13" t="s">
        <v>32</v>
      </c>
      <c r="AX103" s="13" t="s">
        <v>71</v>
      </c>
      <c r="AY103" s="236" t="s">
        <v>140</v>
      </c>
    </row>
    <row r="104" s="13" customFormat="1">
      <c r="A104" s="13"/>
      <c r="B104" s="226"/>
      <c r="C104" s="227"/>
      <c r="D104" s="228" t="s">
        <v>150</v>
      </c>
      <c r="E104" s="229" t="s">
        <v>19</v>
      </c>
      <c r="F104" s="230" t="s">
        <v>984</v>
      </c>
      <c r="G104" s="227"/>
      <c r="H104" s="229" t="s">
        <v>19</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150</v>
      </c>
      <c r="AU104" s="236" t="s">
        <v>81</v>
      </c>
      <c r="AV104" s="13" t="s">
        <v>79</v>
      </c>
      <c r="AW104" s="13" t="s">
        <v>32</v>
      </c>
      <c r="AX104" s="13" t="s">
        <v>71</v>
      </c>
      <c r="AY104" s="236" t="s">
        <v>140</v>
      </c>
    </row>
    <row r="105" s="13" customFormat="1">
      <c r="A105" s="13"/>
      <c r="B105" s="226"/>
      <c r="C105" s="227"/>
      <c r="D105" s="228" t="s">
        <v>150</v>
      </c>
      <c r="E105" s="229" t="s">
        <v>19</v>
      </c>
      <c r="F105" s="230" t="s">
        <v>985</v>
      </c>
      <c r="G105" s="227"/>
      <c r="H105" s="229" t="s">
        <v>19</v>
      </c>
      <c r="I105" s="231"/>
      <c r="J105" s="227"/>
      <c r="K105" s="227"/>
      <c r="L105" s="232"/>
      <c r="M105" s="233"/>
      <c r="N105" s="234"/>
      <c r="O105" s="234"/>
      <c r="P105" s="234"/>
      <c r="Q105" s="234"/>
      <c r="R105" s="234"/>
      <c r="S105" s="234"/>
      <c r="T105" s="235"/>
      <c r="U105" s="13"/>
      <c r="V105" s="13"/>
      <c r="W105" s="13"/>
      <c r="X105" s="13"/>
      <c r="Y105" s="13"/>
      <c r="Z105" s="13"/>
      <c r="AA105" s="13"/>
      <c r="AB105" s="13"/>
      <c r="AC105" s="13"/>
      <c r="AD105" s="13"/>
      <c r="AE105" s="13"/>
      <c r="AT105" s="236" t="s">
        <v>150</v>
      </c>
      <c r="AU105" s="236" t="s">
        <v>81</v>
      </c>
      <c r="AV105" s="13" t="s">
        <v>79</v>
      </c>
      <c r="AW105" s="13" t="s">
        <v>32</v>
      </c>
      <c r="AX105" s="13" t="s">
        <v>71</v>
      </c>
      <c r="AY105" s="236" t="s">
        <v>140</v>
      </c>
    </row>
    <row r="106" s="13" customFormat="1">
      <c r="A106" s="13"/>
      <c r="B106" s="226"/>
      <c r="C106" s="227"/>
      <c r="D106" s="228" t="s">
        <v>150</v>
      </c>
      <c r="E106" s="229" t="s">
        <v>19</v>
      </c>
      <c r="F106" s="230" t="s">
        <v>986</v>
      </c>
      <c r="G106" s="227"/>
      <c r="H106" s="229" t="s">
        <v>19</v>
      </c>
      <c r="I106" s="231"/>
      <c r="J106" s="227"/>
      <c r="K106" s="227"/>
      <c r="L106" s="232"/>
      <c r="M106" s="233"/>
      <c r="N106" s="234"/>
      <c r="O106" s="234"/>
      <c r="P106" s="234"/>
      <c r="Q106" s="234"/>
      <c r="R106" s="234"/>
      <c r="S106" s="234"/>
      <c r="T106" s="235"/>
      <c r="U106" s="13"/>
      <c r="V106" s="13"/>
      <c r="W106" s="13"/>
      <c r="X106" s="13"/>
      <c r="Y106" s="13"/>
      <c r="Z106" s="13"/>
      <c r="AA106" s="13"/>
      <c r="AB106" s="13"/>
      <c r="AC106" s="13"/>
      <c r="AD106" s="13"/>
      <c r="AE106" s="13"/>
      <c r="AT106" s="236" t="s">
        <v>150</v>
      </c>
      <c r="AU106" s="236" t="s">
        <v>81</v>
      </c>
      <c r="AV106" s="13" t="s">
        <v>79</v>
      </c>
      <c r="AW106" s="13" t="s">
        <v>32</v>
      </c>
      <c r="AX106" s="13" t="s">
        <v>71</v>
      </c>
      <c r="AY106" s="236" t="s">
        <v>140</v>
      </c>
    </row>
    <row r="107" s="13" customFormat="1">
      <c r="A107" s="13"/>
      <c r="B107" s="226"/>
      <c r="C107" s="227"/>
      <c r="D107" s="228" t="s">
        <v>150</v>
      </c>
      <c r="E107" s="229" t="s">
        <v>19</v>
      </c>
      <c r="F107" s="230" t="s">
        <v>987</v>
      </c>
      <c r="G107" s="227"/>
      <c r="H107" s="229" t="s">
        <v>19</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150</v>
      </c>
      <c r="AU107" s="236" t="s">
        <v>81</v>
      </c>
      <c r="AV107" s="13" t="s">
        <v>79</v>
      </c>
      <c r="AW107" s="13" t="s">
        <v>32</v>
      </c>
      <c r="AX107" s="13" t="s">
        <v>71</v>
      </c>
      <c r="AY107" s="236" t="s">
        <v>140</v>
      </c>
    </row>
    <row r="108" s="13" customFormat="1">
      <c r="A108" s="13"/>
      <c r="B108" s="226"/>
      <c r="C108" s="227"/>
      <c r="D108" s="228" t="s">
        <v>150</v>
      </c>
      <c r="E108" s="229" t="s">
        <v>19</v>
      </c>
      <c r="F108" s="230" t="s">
        <v>988</v>
      </c>
      <c r="G108" s="227"/>
      <c r="H108" s="229" t="s">
        <v>19</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150</v>
      </c>
      <c r="AU108" s="236" t="s">
        <v>81</v>
      </c>
      <c r="AV108" s="13" t="s">
        <v>79</v>
      </c>
      <c r="AW108" s="13" t="s">
        <v>32</v>
      </c>
      <c r="AX108" s="13" t="s">
        <v>71</v>
      </c>
      <c r="AY108" s="236" t="s">
        <v>140</v>
      </c>
    </row>
    <row r="109" s="13" customFormat="1">
      <c r="A109" s="13"/>
      <c r="B109" s="226"/>
      <c r="C109" s="227"/>
      <c r="D109" s="228" t="s">
        <v>150</v>
      </c>
      <c r="E109" s="229" t="s">
        <v>19</v>
      </c>
      <c r="F109" s="230" t="s">
        <v>989</v>
      </c>
      <c r="G109" s="227"/>
      <c r="H109" s="229" t="s">
        <v>19</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150</v>
      </c>
      <c r="AU109" s="236" t="s">
        <v>81</v>
      </c>
      <c r="AV109" s="13" t="s">
        <v>79</v>
      </c>
      <c r="AW109" s="13" t="s">
        <v>32</v>
      </c>
      <c r="AX109" s="13" t="s">
        <v>71</v>
      </c>
      <c r="AY109" s="236" t="s">
        <v>140</v>
      </c>
    </row>
    <row r="110" s="13" customFormat="1">
      <c r="A110" s="13"/>
      <c r="B110" s="226"/>
      <c r="C110" s="227"/>
      <c r="D110" s="228" t="s">
        <v>150</v>
      </c>
      <c r="E110" s="229" t="s">
        <v>19</v>
      </c>
      <c r="F110" s="230" t="s">
        <v>990</v>
      </c>
      <c r="G110" s="227"/>
      <c r="H110" s="229" t="s">
        <v>19</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150</v>
      </c>
      <c r="AU110" s="236" t="s">
        <v>81</v>
      </c>
      <c r="AV110" s="13" t="s">
        <v>79</v>
      </c>
      <c r="AW110" s="13" t="s">
        <v>32</v>
      </c>
      <c r="AX110" s="13" t="s">
        <v>71</v>
      </c>
      <c r="AY110" s="236" t="s">
        <v>140</v>
      </c>
    </row>
    <row r="111" s="13" customFormat="1">
      <c r="A111" s="13"/>
      <c r="B111" s="226"/>
      <c r="C111" s="227"/>
      <c r="D111" s="228" t="s">
        <v>150</v>
      </c>
      <c r="E111" s="229" t="s">
        <v>19</v>
      </c>
      <c r="F111" s="230" t="s">
        <v>991</v>
      </c>
      <c r="G111" s="227"/>
      <c r="H111" s="229" t="s">
        <v>19</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150</v>
      </c>
      <c r="AU111" s="236" t="s">
        <v>81</v>
      </c>
      <c r="AV111" s="13" t="s">
        <v>79</v>
      </c>
      <c r="AW111" s="13" t="s">
        <v>32</v>
      </c>
      <c r="AX111" s="13" t="s">
        <v>71</v>
      </c>
      <c r="AY111" s="236" t="s">
        <v>140</v>
      </c>
    </row>
    <row r="112" s="13" customFormat="1">
      <c r="A112" s="13"/>
      <c r="B112" s="226"/>
      <c r="C112" s="227"/>
      <c r="D112" s="228" t="s">
        <v>150</v>
      </c>
      <c r="E112" s="229" t="s">
        <v>19</v>
      </c>
      <c r="F112" s="230" t="s">
        <v>992</v>
      </c>
      <c r="G112" s="227"/>
      <c r="H112" s="229" t="s">
        <v>19</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150</v>
      </c>
      <c r="AU112" s="236" t="s">
        <v>81</v>
      </c>
      <c r="AV112" s="13" t="s">
        <v>79</v>
      </c>
      <c r="AW112" s="13" t="s">
        <v>32</v>
      </c>
      <c r="AX112" s="13" t="s">
        <v>71</v>
      </c>
      <c r="AY112" s="236" t="s">
        <v>140</v>
      </c>
    </row>
    <row r="113" s="15" customFormat="1">
      <c r="A113" s="15"/>
      <c r="B113" s="248"/>
      <c r="C113" s="249"/>
      <c r="D113" s="228" t="s">
        <v>150</v>
      </c>
      <c r="E113" s="250" t="s">
        <v>19</v>
      </c>
      <c r="F113" s="251" t="s">
        <v>154</v>
      </c>
      <c r="G113" s="249"/>
      <c r="H113" s="252">
        <v>1</v>
      </c>
      <c r="I113" s="253"/>
      <c r="J113" s="249"/>
      <c r="K113" s="249"/>
      <c r="L113" s="254"/>
      <c r="M113" s="255"/>
      <c r="N113" s="256"/>
      <c r="O113" s="256"/>
      <c r="P113" s="256"/>
      <c r="Q113" s="256"/>
      <c r="R113" s="256"/>
      <c r="S113" s="256"/>
      <c r="T113" s="257"/>
      <c r="U113" s="15"/>
      <c r="V113" s="15"/>
      <c r="W113" s="15"/>
      <c r="X113" s="15"/>
      <c r="Y113" s="15"/>
      <c r="Z113" s="15"/>
      <c r="AA113" s="15"/>
      <c r="AB113" s="15"/>
      <c r="AC113" s="15"/>
      <c r="AD113" s="15"/>
      <c r="AE113" s="15"/>
      <c r="AT113" s="258" t="s">
        <v>150</v>
      </c>
      <c r="AU113" s="258" t="s">
        <v>81</v>
      </c>
      <c r="AV113" s="15" t="s">
        <v>146</v>
      </c>
      <c r="AW113" s="15" t="s">
        <v>32</v>
      </c>
      <c r="AX113" s="15" t="s">
        <v>79</v>
      </c>
      <c r="AY113" s="258" t="s">
        <v>140</v>
      </c>
    </row>
    <row r="114" s="12" customFormat="1" ht="22.8" customHeight="1">
      <c r="A114" s="12"/>
      <c r="B114" s="192"/>
      <c r="C114" s="193"/>
      <c r="D114" s="194" t="s">
        <v>70</v>
      </c>
      <c r="E114" s="206" t="s">
        <v>993</v>
      </c>
      <c r="F114" s="206" t="s">
        <v>994</v>
      </c>
      <c r="G114" s="193"/>
      <c r="H114" s="193"/>
      <c r="I114" s="196"/>
      <c r="J114" s="207">
        <f>BK114</f>
        <v>0</v>
      </c>
      <c r="K114" s="193"/>
      <c r="L114" s="198"/>
      <c r="M114" s="199"/>
      <c r="N114" s="200"/>
      <c r="O114" s="200"/>
      <c r="P114" s="201">
        <f>SUM(P115:P134)</f>
        <v>0</v>
      </c>
      <c r="Q114" s="200"/>
      <c r="R114" s="201">
        <f>SUM(R115:R134)</f>
        <v>0</v>
      </c>
      <c r="S114" s="200"/>
      <c r="T114" s="202">
        <f>SUM(T115:T134)</f>
        <v>0</v>
      </c>
      <c r="U114" s="12"/>
      <c r="V114" s="12"/>
      <c r="W114" s="12"/>
      <c r="X114" s="12"/>
      <c r="Y114" s="12"/>
      <c r="Z114" s="12"/>
      <c r="AA114" s="12"/>
      <c r="AB114" s="12"/>
      <c r="AC114" s="12"/>
      <c r="AD114" s="12"/>
      <c r="AE114" s="12"/>
      <c r="AR114" s="203" t="s">
        <v>168</v>
      </c>
      <c r="AT114" s="204" t="s">
        <v>70</v>
      </c>
      <c r="AU114" s="204" t="s">
        <v>79</v>
      </c>
      <c r="AY114" s="203" t="s">
        <v>140</v>
      </c>
      <c r="BK114" s="205">
        <f>SUM(BK115:BK134)</f>
        <v>0</v>
      </c>
    </row>
    <row r="115" s="2" customFormat="1" ht="16.5" customHeight="1">
      <c r="A115" s="41"/>
      <c r="B115" s="42"/>
      <c r="C115" s="208" t="s">
        <v>168</v>
      </c>
      <c r="D115" s="208" t="s">
        <v>142</v>
      </c>
      <c r="E115" s="209" t="s">
        <v>995</v>
      </c>
      <c r="F115" s="210" t="s">
        <v>996</v>
      </c>
      <c r="G115" s="211" t="s">
        <v>959</v>
      </c>
      <c r="H115" s="212">
        <v>1</v>
      </c>
      <c r="I115" s="213"/>
      <c r="J115" s="214">
        <f>ROUND(I115*H115,2)</f>
        <v>0</v>
      </c>
      <c r="K115" s="210" t="s">
        <v>145</v>
      </c>
      <c r="L115" s="47"/>
      <c r="M115" s="215" t="s">
        <v>19</v>
      </c>
      <c r="N115" s="216" t="s">
        <v>42</v>
      </c>
      <c r="O115" s="87"/>
      <c r="P115" s="217">
        <f>O115*H115</f>
        <v>0</v>
      </c>
      <c r="Q115" s="217">
        <v>0</v>
      </c>
      <c r="R115" s="217">
        <f>Q115*H115</f>
        <v>0</v>
      </c>
      <c r="S115" s="217">
        <v>0</v>
      </c>
      <c r="T115" s="218">
        <f>S115*H115</f>
        <v>0</v>
      </c>
      <c r="U115" s="41"/>
      <c r="V115" s="41"/>
      <c r="W115" s="41"/>
      <c r="X115" s="41"/>
      <c r="Y115" s="41"/>
      <c r="Z115" s="41"/>
      <c r="AA115" s="41"/>
      <c r="AB115" s="41"/>
      <c r="AC115" s="41"/>
      <c r="AD115" s="41"/>
      <c r="AE115" s="41"/>
      <c r="AR115" s="219" t="s">
        <v>960</v>
      </c>
      <c r="AT115" s="219" t="s">
        <v>142</v>
      </c>
      <c r="AU115" s="219" t="s">
        <v>81</v>
      </c>
      <c r="AY115" s="20" t="s">
        <v>140</v>
      </c>
      <c r="BE115" s="220">
        <f>IF(N115="základní",J115,0)</f>
        <v>0</v>
      </c>
      <c r="BF115" s="220">
        <f>IF(N115="snížená",J115,0)</f>
        <v>0</v>
      </c>
      <c r="BG115" s="220">
        <f>IF(N115="zákl. přenesená",J115,0)</f>
        <v>0</v>
      </c>
      <c r="BH115" s="220">
        <f>IF(N115="sníž. přenesená",J115,0)</f>
        <v>0</v>
      </c>
      <c r="BI115" s="220">
        <f>IF(N115="nulová",J115,0)</f>
        <v>0</v>
      </c>
      <c r="BJ115" s="20" t="s">
        <v>79</v>
      </c>
      <c r="BK115" s="220">
        <f>ROUND(I115*H115,2)</f>
        <v>0</v>
      </c>
      <c r="BL115" s="20" t="s">
        <v>960</v>
      </c>
      <c r="BM115" s="219" t="s">
        <v>997</v>
      </c>
    </row>
    <row r="116" s="2" customFormat="1">
      <c r="A116" s="41"/>
      <c r="B116" s="42"/>
      <c r="C116" s="43"/>
      <c r="D116" s="221" t="s">
        <v>148</v>
      </c>
      <c r="E116" s="43"/>
      <c r="F116" s="222" t="s">
        <v>998</v>
      </c>
      <c r="G116" s="43"/>
      <c r="H116" s="43"/>
      <c r="I116" s="223"/>
      <c r="J116" s="43"/>
      <c r="K116" s="43"/>
      <c r="L116" s="47"/>
      <c r="M116" s="224"/>
      <c r="N116" s="225"/>
      <c r="O116" s="87"/>
      <c r="P116" s="87"/>
      <c r="Q116" s="87"/>
      <c r="R116" s="87"/>
      <c r="S116" s="87"/>
      <c r="T116" s="88"/>
      <c r="U116" s="41"/>
      <c r="V116" s="41"/>
      <c r="W116" s="41"/>
      <c r="X116" s="41"/>
      <c r="Y116" s="41"/>
      <c r="Z116" s="41"/>
      <c r="AA116" s="41"/>
      <c r="AB116" s="41"/>
      <c r="AC116" s="41"/>
      <c r="AD116" s="41"/>
      <c r="AE116" s="41"/>
      <c r="AT116" s="20" t="s">
        <v>148</v>
      </c>
      <c r="AU116" s="20" t="s">
        <v>81</v>
      </c>
    </row>
    <row r="117" s="14" customFormat="1">
      <c r="A117" s="14"/>
      <c r="B117" s="237"/>
      <c r="C117" s="238"/>
      <c r="D117" s="228" t="s">
        <v>150</v>
      </c>
      <c r="E117" s="239" t="s">
        <v>19</v>
      </c>
      <c r="F117" s="240" t="s">
        <v>999</v>
      </c>
      <c r="G117" s="238"/>
      <c r="H117" s="241">
        <v>1</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150</v>
      </c>
      <c r="AU117" s="247" t="s">
        <v>81</v>
      </c>
      <c r="AV117" s="14" t="s">
        <v>81</v>
      </c>
      <c r="AW117" s="14" t="s">
        <v>32</v>
      </c>
      <c r="AX117" s="14" t="s">
        <v>79</v>
      </c>
      <c r="AY117" s="247" t="s">
        <v>140</v>
      </c>
    </row>
    <row r="118" s="13" customFormat="1">
      <c r="A118" s="13"/>
      <c r="B118" s="226"/>
      <c r="C118" s="227"/>
      <c r="D118" s="228" t="s">
        <v>150</v>
      </c>
      <c r="E118" s="229" t="s">
        <v>19</v>
      </c>
      <c r="F118" s="230" t="s">
        <v>1000</v>
      </c>
      <c r="G118" s="227"/>
      <c r="H118" s="229" t="s">
        <v>19</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150</v>
      </c>
      <c r="AU118" s="236" t="s">
        <v>81</v>
      </c>
      <c r="AV118" s="13" t="s">
        <v>79</v>
      </c>
      <c r="AW118" s="13" t="s">
        <v>32</v>
      </c>
      <c r="AX118" s="13" t="s">
        <v>71</v>
      </c>
      <c r="AY118" s="236" t="s">
        <v>140</v>
      </c>
    </row>
    <row r="119" s="13" customFormat="1">
      <c r="A119" s="13"/>
      <c r="B119" s="226"/>
      <c r="C119" s="227"/>
      <c r="D119" s="228" t="s">
        <v>150</v>
      </c>
      <c r="E119" s="229" t="s">
        <v>19</v>
      </c>
      <c r="F119" s="230" t="s">
        <v>1001</v>
      </c>
      <c r="G119" s="227"/>
      <c r="H119" s="229" t="s">
        <v>19</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150</v>
      </c>
      <c r="AU119" s="236" t="s">
        <v>81</v>
      </c>
      <c r="AV119" s="13" t="s">
        <v>79</v>
      </c>
      <c r="AW119" s="13" t="s">
        <v>32</v>
      </c>
      <c r="AX119" s="13" t="s">
        <v>71</v>
      </c>
      <c r="AY119" s="236" t="s">
        <v>140</v>
      </c>
    </row>
    <row r="120" s="2" customFormat="1" ht="16.5" customHeight="1">
      <c r="A120" s="41"/>
      <c r="B120" s="42"/>
      <c r="C120" s="208" t="s">
        <v>175</v>
      </c>
      <c r="D120" s="208" t="s">
        <v>142</v>
      </c>
      <c r="E120" s="209" t="s">
        <v>1002</v>
      </c>
      <c r="F120" s="210" t="s">
        <v>1003</v>
      </c>
      <c r="G120" s="211" t="s">
        <v>959</v>
      </c>
      <c r="H120" s="212">
        <v>1</v>
      </c>
      <c r="I120" s="213"/>
      <c r="J120" s="214">
        <f>ROUND(I120*H120,2)</f>
        <v>0</v>
      </c>
      <c r="K120" s="210" t="s">
        <v>145</v>
      </c>
      <c r="L120" s="47"/>
      <c r="M120" s="215" t="s">
        <v>19</v>
      </c>
      <c r="N120" s="216" t="s">
        <v>42</v>
      </c>
      <c r="O120" s="87"/>
      <c r="P120" s="217">
        <f>O120*H120</f>
        <v>0</v>
      </c>
      <c r="Q120" s="217">
        <v>0</v>
      </c>
      <c r="R120" s="217">
        <f>Q120*H120</f>
        <v>0</v>
      </c>
      <c r="S120" s="217">
        <v>0</v>
      </c>
      <c r="T120" s="218">
        <f>S120*H120</f>
        <v>0</v>
      </c>
      <c r="U120" s="41"/>
      <c r="V120" s="41"/>
      <c r="W120" s="41"/>
      <c r="X120" s="41"/>
      <c r="Y120" s="41"/>
      <c r="Z120" s="41"/>
      <c r="AA120" s="41"/>
      <c r="AB120" s="41"/>
      <c r="AC120" s="41"/>
      <c r="AD120" s="41"/>
      <c r="AE120" s="41"/>
      <c r="AR120" s="219" t="s">
        <v>960</v>
      </c>
      <c r="AT120" s="219" t="s">
        <v>142</v>
      </c>
      <c r="AU120" s="219" t="s">
        <v>81</v>
      </c>
      <c r="AY120" s="20" t="s">
        <v>140</v>
      </c>
      <c r="BE120" s="220">
        <f>IF(N120="základní",J120,0)</f>
        <v>0</v>
      </c>
      <c r="BF120" s="220">
        <f>IF(N120="snížená",J120,0)</f>
        <v>0</v>
      </c>
      <c r="BG120" s="220">
        <f>IF(N120="zákl. přenesená",J120,0)</f>
        <v>0</v>
      </c>
      <c r="BH120" s="220">
        <f>IF(N120="sníž. přenesená",J120,0)</f>
        <v>0</v>
      </c>
      <c r="BI120" s="220">
        <f>IF(N120="nulová",J120,0)</f>
        <v>0</v>
      </c>
      <c r="BJ120" s="20" t="s">
        <v>79</v>
      </c>
      <c r="BK120" s="220">
        <f>ROUND(I120*H120,2)</f>
        <v>0</v>
      </c>
      <c r="BL120" s="20" t="s">
        <v>960</v>
      </c>
      <c r="BM120" s="219" t="s">
        <v>1004</v>
      </c>
    </row>
    <row r="121" s="2" customFormat="1">
      <c r="A121" s="41"/>
      <c r="B121" s="42"/>
      <c r="C121" s="43"/>
      <c r="D121" s="221" t="s">
        <v>148</v>
      </c>
      <c r="E121" s="43"/>
      <c r="F121" s="222" t="s">
        <v>1005</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148</v>
      </c>
      <c r="AU121" s="20" t="s">
        <v>81</v>
      </c>
    </row>
    <row r="122" s="14" customFormat="1">
      <c r="A122" s="14"/>
      <c r="B122" s="237"/>
      <c r="C122" s="238"/>
      <c r="D122" s="228" t="s">
        <v>150</v>
      </c>
      <c r="E122" s="239" t="s">
        <v>19</v>
      </c>
      <c r="F122" s="240" t="s">
        <v>1006</v>
      </c>
      <c r="G122" s="238"/>
      <c r="H122" s="241">
        <v>1</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150</v>
      </c>
      <c r="AU122" s="247" t="s">
        <v>81</v>
      </c>
      <c r="AV122" s="14" t="s">
        <v>81</v>
      </c>
      <c r="AW122" s="14" t="s">
        <v>32</v>
      </c>
      <c r="AX122" s="14" t="s">
        <v>71</v>
      </c>
      <c r="AY122" s="247" t="s">
        <v>140</v>
      </c>
    </row>
    <row r="123" s="13" customFormat="1">
      <c r="A123" s="13"/>
      <c r="B123" s="226"/>
      <c r="C123" s="227"/>
      <c r="D123" s="228" t="s">
        <v>150</v>
      </c>
      <c r="E123" s="229" t="s">
        <v>19</v>
      </c>
      <c r="F123" s="230" t="s">
        <v>1007</v>
      </c>
      <c r="G123" s="227"/>
      <c r="H123" s="229" t="s">
        <v>19</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150</v>
      </c>
      <c r="AU123" s="236" t="s">
        <v>81</v>
      </c>
      <c r="AV123" s="13" t="s">
        <v>79</v>
      </c>
      <c r="AW123" s="13" t="s">
        <v>32</v>
      </c>
      <c r="AX123" s="13" t="s">
        <v>71</v>
      </c>
      <c r="AY123" s="236" t="s">
        <v>140</v>
      </c>
    </row>
    <row r="124" s="13" customFormat="1">
      <c r="A124" s="13"/>
      <c r="B124" s="226"/>
      <c r="C124" s="227"/>
      <c r="D124" s="228" t="s">
        <v>150</v>
      </c>
      <c r="E124" s="229" t="s">
        <v>19</v>
      </c>
      <c r="F124" s="230" t="s">
        <v>1008</v>
      </c>
      <c r="G124" s="227"/>
      <c r="H124" s="229" t="s">
        <v>19</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150</v>
      </c>
      <c r="AU124" s="236" t="s">
        <v>81</v>
      </c>
      <c r="AV124" s="13" t="s">
        <v>79</v>
      </c>
      <c r="AW124" s="13" t="s">
        <v>32</v>
      </c>
      <c r="AX124" s="13" t="s">
        <v>71</v>
      </c>
      <c r="AY124" s="236" t="s">
        <v>140</v>
      </c>
    </row>
    <row r="125" s="13" customFormat="1">
      <c r="A125" s="13"/>
      <c r="B125" s="226"/>
      <c r="C125" s="227"/>
      <c r="D125" s="228" t="s">
        <v>150</v>
      </c>
      <c r="E125" s="229" t="s">
        <v>19</v>
      </c>
      <c r="F125" s="230" t="s">
        <v>1009</v>
      </c>
      <c r="G125" s="227"/>
      <c r="H125" s="229" t="s">
        <v>19</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150</v>
      </c>
      <c r="AU125" s="236" t="s">
        <v>81</v>
      </c>
      <c r="AV125" s="13" t="s">
        <v>79</v>
      </c>
      <c r="AW125" s="13" t="s">
        <v>32</v>
      </c>
      <c r="AX125" s="13" t="s">
        <v>71</v>
      </c>
      <c r="AY125" s="236" t="s">
        <v>140</v>
      </c>
    </row>
    <row r="126" s="13" customFormat="1">
      <c r="A126" s="13"/>
      <c r="B126" s="226"/>
      <c r="C126" s="227"/>
      <c r="D126" s="228" t="s">
        <v>150</v>
      </c>
      <c r="E126" s="229" t="s">
        <v>19</v>
      </c>
      <c r="F126" s="230" t="s">
        <v>1010</v>
      </c>
      <c r="G126" s="227"/>
      <c r="H126" s="229" t="s">
        <v>19</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150</v>
      </c>
      <c r="AU126" s="236" t="s">
        <v>81</v>
      </c>
      <c r="AV126" s="13" t="s">
        <v>79</v>
      </c>
      <c r="AW126" s="13" t="s">
        <v>32</v>
      </c>
      <c r="AX126" s="13" t="s">
        <v>71</v>
      </c>
      <c r="AY126" s="236" t="s">
        <v>140</v>
      </c>
    </row>
    <row r="127" s="13" customFormat="1">
      <c r="A127" s="13"/>
      <c r="B127" s="226"/>
      <c r="C127" s="227"/>
      <c r="D127" s="228" t="s">
        <v>150</v>
      </c>
      <c r="E127" s="229" t="s">
        <v>19</v>
      </c>
      <c r="F127" s="230" t="s">
        <v>1011</v>
      </c>
      <c r="G127" s="227"/>
      <c r="H127" s="229" t="s">
        <v>19</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150</v>
      </c>
      <c r="AU127" s="236" t="s">
        <v>81</v>
      </c>
      <c r="AV127" s="13" t="s">
        <v>79</v>
      </c>
      <c r="AW127" s="13" t="s">
        <v>32</v>
      </c>
      <c r="AX127" s="13" t="s">
        <v>71</v>
      </c>
      <c r="AY127" s="236" t="s">
        <v>140</v>
      </c>
    </row>
    <row r="128" s="13" customFormat="1">
      <c r="A128" s="13"/>
      <c r="B128" s="226"/>
      <c r="C128" s="227"/>
      <c r="D128" s="228" t="s">
        <v>150</v>
      </c>
      <c r="E128" s="229" t="s">
        <v>19</v>
      </c>
      <c r="F128" s="230" t="s">
        <v>1012</v>
      </c>
      <c r="G128" s="227"/>
      <c r="H128" s="229" t="s">
        <v>19</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150</v>
      </c>
      <c r="AU128" s="236" t="s">
        <v>81</v>
      </c>
      <c r="AV128" s="13" t="s">
        <v>79</v>
      </c>
      <c r="AW128" s="13" t="s">
        <v>32</v>
      </c>
      <c r="AX128" s="13" t="s">
        <v>71</v>
      </c>
      <c r="AY128" s="236" t="s">
        <v>140</v>
      </c>
    </row>
    <row r="129" s="13" customFormat="1">
      <c r="A129" s="13"/>
      <c r="B129" s="226"/>
      <c r="C129" s="227"/>
      <c r="D129" s="228" t="s">
        <v>150</v>
      </c>
      <c r="E129" s="229" t="s">
        <v>19</v>
      </c>
      <c r="F129" s="230" t="s">
        <v>1013</v>
      </c>
      <c r="G129" s="227"/>
      <c r="H129" s="229" t="s">
        <v>19</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150</v>
      </c>
      <c r="AU129" s="236" t="s">
        <v>81</v>
      </c>
      <c r="AV129" s="13" t="s">
        <v>79</v>
      </c>
      <c r="AW129" s="13" t="s">
        <v>32</v>
      </c>
      <c r="AX129" s="13" t="s">
        <v>71</v>
      </c>
      <c r="AY129" s="236" t="s">
        <v>140</v>
      </c>
    </row>
    <row r="130" s="13" customFormat="1">
      <c r="A130" s="13"/>
      <c r="B130" s="226"/>
      <c r="C130" s="227"/>
      <c r="D130" s="228" t="s">
        <v>150</v>
      </c>
      <c r="E130" s="229" t="s">
        <v>19</v>
      </c>
      <c r="F130" s="230" t="s">
        <v>1014</v>
      </c>
      <c r="G130" s="227"/>
      <c r="H130" s="229" t="s">
        <v>19</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150</v>
      </c>
      <c r="AU130" s="236" t="s">
        <v>81</v>
      </c>
      <c r="AV130" s="13" t="s">
        <v>79</v>
      </c>
      <c r="AW130" s="13" t="s">
        <v>32</v>
      </c>
      <c r="AX130" s="13" t="s">
        <v>71</v>
      </c>
      <c r="AY130" s="236" t="s">
        <v>140</v>
      </c>
    </row>
    <row r="131" s="13" customFormat="1">
      <c r="A131" s="13"/>
      <c r="B131" s="226"/>
      <c r="C131" s="227"/>
      <c r="D131" s="228" t="s">
        <v>150</v>
      </c>
      <c r="E131" s="229" t="s">
        <v>19</v>
      </c>
      <c r="F131" s="230" t="s">
        <v>1015</v>
      </c>
      <c r="G131" s="227"/>
      <c r="H131" s="229" t="s">
        <v>19</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150</v>
      </c>
      <c r="AU131" s="236" t="s">
        <v>81</v>
      </c>
      <c r="AV131" s="13" t="s">
        <v>79</v>
      </c>
      <c r="AW131" s="13" t="s">
        <v>32</v>
      </c>
      <c r="AX131" s="13" t="s">
        <v>71</v>
      </c>
      <c r="AY131" s="236" t="s">
        <v>140</v>
      </c>
    </row>
    <row r="132" s="13" customFormat="1">
      <c r="A132" s="13"/>
      <c r="B132" s="226"/>
      <c r="C132" s="227"/>
      <c r="D132" s="228" t="s">
        <v>150</v>
      </c>
      <c r="E132" s="229" t="s">
        <v>19</v>
      </c>
      <c r="F132" s="230" t="s">
        <v>1016</v>
      </c>
      <c r="G132" s="227"/>
      <c r="H132" s="229" t="s">
        <v>19</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150</v>
      </c>
      <c r="AU132" s="236" t="s">
        <v>81</v>
      </c>
      <c r="AV132" s="13" t="s">
        <v>79</v>
      </c>
      <c r="AW132" s="13" t="s">
        <v>32</v>
      </c>
      <c r="AX132" s="13" t="s">
        <v>71</v>
      </c>
      <c r="AY132" s="236" t="s">
        <v>140</v>
      </c>
    </row>
    <row r="133" s="13" customFormat="1">
      <c r="A133" s="13"/>
      <c r="B133" s="226"/>
      <c r="C133" s="227"/>
      <c r="D133" s="228" t="s">
        <v>150</v>
      </c>
      <c r="E133" s="229" t="s">
        <v>19</v>
      </c>
      <c r="F133" s="230" t="s">
        <v>1017</v>
      </c>
      <c r="G133" s="227"/>
      <c r="H133" s="229" t="s">
        <v>19</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150</v>
      </c>
      <c r="AU133" s="236" t="s">
        <v>81</v>
      </c>
      <c r="AV133" s="13" t="s">
        <v>79</v>
      </c>
      <c r="AW133" s="13" t="s">
        <v>32</v>
      </c>
      <c r="AX133" s="13" t="s">
        <v>71</v>
      </c>
      <c r="AY133" s="236" t="s">
        <v>140</v>
      </c>
    </row>
    <row r="134" s="15" customFormat="1">
      <c r="A134" s="15"/>
      <c r="B134" s="248"/>
      <c r="C134" s="249"/>
      <c r="D134" s="228" t="s">
        <v>150</v>
      </c>
      <c r="E134" s="250" t="s">
        <v>19</v>
      </c>
      <c r="F134" s="251" t="s">
        <v>154</v>
      </c>
      <c r="G134" s="249"/>
      <c r="H134" s="252">
        <v>1</v>
      </c>
      <c r="I134" s="253"/>
      <c r="J134" s="249"/>
      <c r="K134" s="249"/>
      <c r="L134" s="254"/>
      <c r="M134" s="255"/>
      <c r="N134" s="256"/>
      <c r="O134" s="256"/>
      <c r="P134" s="256"/>
      <c r="Q134" s="256"/>
      <c r="R134" s="256"/>
      <c r="S134" s="256"/>
      <c r="T134" s="257"/>
      <c r="U134" s="15"/>
      <c r="V134" s="15"/>
      <c r="W134" s="15"/>
      <c r="X134" s="15"/>
      <c r="Y134" s="15"/>
      <c r="Z134" s="15"/>
      <c r="AA134" s="15"/>
      <c r="AB134" s="15"/>
      <c r="AC134" s="15"/>
      <c r="AD134" s="15"/>
      <c r="AE134" s="15"/>
      <c r="AT134" s="258" t="s">
        <v>150</v>
      </c>
      <c r="AU134" s="258" t="s">
        <v>81</v>
      </c>
      <c r="AV134" s="15" t="s">
        <v>146</v>
      </c>
      <c r="AW134" s="15" t="s">
        <v>32</v>
      </c>
      <c r="AX134" s="15" t="s">
        <v>79</v>
      </c>
      <c r="AY134" s="258" t="s">
        <v>140</v>
      </c>
    </row>
    <row r="135" s="12" customFormat="1" ht="22.8" customHeight="1">
      <c r="A135" s="12"/>
      <c r="B135" s="192"/>
      <c r="C135" s="193"/>
      <c r="D135" s="194" t="s">
        <v>70</v>
      </c>
      <c r="E135" s="206" t="s">
        <v>1018</v>
      </c>
      <c r="F135" s="206" t="s">
        <v>1019</v>
      </c>
      <c r="G135" s="193"/>
      <c r="H135" s="193"/>
      <c r="I135" s="196"/>
      <c r="J135" s="207">
        <f>BK135</f>
        <v>0</v>
      </c>
      <c r="K135" s="193"/>
      <c r="L135" s="198"/>
      <c r="M135" s="199"/>
      <c r="N135" s="200"/>
      <c r="O135" s="200"/>
      <c r="P135" s="201">
        <f>SUM(P136:P143)</f>
        <v>0</v>
      </c>
      <c r="Q135" s="200"/>
      <c r="R135" s="201">
        <f>SUM(R136:R143)</f>
        <v>0</v>
      </c>
      <c r="S135" s="200"/>
      <c r="T135" s="202">
        <f>SUM(T136:T143)</f>
        <v>0</v>
      </c>
      <c r="U135" s="12"/>
      <c r="V135" s="12"/>
      <c r="W135" s="12"/>
      <c r="X135" s="12"/>
      <c r="Y135" s="12"/>
      <c r="Z135" s="12"/>
      <c r="AA135" s="12"/>
      <c r="AB135" s="12"/>
      <c r="AC135" s="12"/>
      <c r="AD135" s="12"/>
      <c r="AE135" s="12"/>
      <c r="AR135" s="203" t="s">
        <v>168</v>
      </c>
      <c r="AT135" s="204" t="s">
        <v>70</v>
      </c>
      <c r="AU135" s="204" t="s">
        <v>79</v>
      </c>
      <c r="AY135" s="203" t="s">
        <v>140</v>
      </c>
      <c r="BK135" s="205">
        <f>SUM(BK136:BK143)</f>
        <v>0</v>
      </c>
    </row>
    <row r="136" s="2" customFormat="1" ht="16.5" customHeight="1">
      <c r="A136" s="41"/>
      <c r="B136" s="42"/>
      <c r="C136" s="208" t="s">
        <v>183</v>
      </c>
      <c r="D136" s="208" t="s">
        <v>142</v>
      </c>
      <c r="E136" s="209" t="s">
        <v>1020</v>
      </c>
      <c r="F136" s="210" t="s">
        <v>1019</v>
      </c>
      <c r="G136" s="211" t="s">
        <v>959</v>
      </c>
      <c r="H136" s="212">
        <v>1</v>
      </c>
      <c r="I136" s="213"/>
      <c r="J136" s="214">
        <f>ROUND(I136*H136,2)</f>
        <v>0</v>
      </c>
      <c r="K136" s="210" t="s">
        <v>145</v>
      </c>
      <c r="L136" s="47"/>
      <c r="M136" s="215" t="s">
        <v>19</v>
      </c>
      <c r="N136" s="216" t="s">
        <v>42</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960</v>
      </c>
      <c r="AT136" s="219" t="s">
        <v>142</v>
      </c>
      <c r="AU136" s="219" t="s">
        <v>81</v>
      </c>
      <c r="AY136" s="20" t="s">
        <v>140</v>
      </c>
      <c r="BE136" s="220">
        <f>IF(N136="základní",J136,0)</f>
        <v>0</v>
      </c>
      <c r="BF136" s="220">
        <f>IF(N136="snížená",J136,0)</f>
        <v>0</v>
      </c>
      <c r="BG136" s="220">
        <f>IF(N136="zákl. přenesená",J136,0)</f>
        <v>0</v>
      </c>
      <c r="BH136" s="220">
        <f>IF(N136="sníž. přenesená",J136,0)</f>
        <v>0</v>
      </c>
      <c r="BI136" s="220">
        <f>IF(N136="nulová",J136,0)</f>
        <v>0</v>
      </c>
      <c r="BJ136" s="20" t="s">
        <v>79</v>
      </c>
      <c r="BK136" s="220">
        <f>ROUND(I136*H136,2)</f>
        <v>0</v>
      </c>
      <c r="BL136" s="20" t="s">
        <v>960</v>
      </c>
      <c r="BM136" s="219" t="s">
        <v>1021</v>
      </c>
    </row>
    <row r="137" s="2" customFormat="1">
      <c r="A137" s="41"/>
      <c r="B137" s="42"/>
      <c r="C137" s="43"/>
      <c r="D137" s="221" t="s">
        <v>148</v>
      </c>
      <c r="E137" s="43"/>
      <c r="F137" s="222" t="s">
        <v>1022</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148</v>
      </c>
      <c r="AU137" s="20" t="s">
        <v>81</v>
      </c>
    </row>
    <row r="138" s="13" customFormat="1">
      <c r="A138" s="13"/>
      <c r="B138" s="226"/>
      <c r="C138" s="227"/>
      <c r="D138" s="228" t="s">
        <v>150</v>
      </c>
      <c r="E138" s="229" t="s">
        <v>19</v>
      </c>
      <c r="F138" s="230" t="s">
        <v>1023</v>
      </c>
      <c r="G138" s="227"/>
      <c r="H138" s="229" t="s">
        <v>19</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150</v>
      </c>
      <c r="AU138" s="236" t="s">
        <v>81</v>
      </c>
      <c r="AV138" s="13" t="s">
        <v>79</v>
      </c>
      <c r="AW138" s="13" t="s">
        <v>32</v>
      </c>
      <c r="AX138" s="13" t="s">
        <v>71</v>
      </c>
      <c r="AY138" s="236" t="s">
        <v>140</v>
      </c>
    </row>
    <row r="139" s="13" customFormat="1">
      <c r="A139" s="13"/>
      <c r="B139" s="226"/>
      <c r="C139" s="227"/>
      <c r="D139" s="228" t="s">
        <v>150</v>
      </c>
      <c r="E139" s="229" t="s">
        <v>19</v>
      </c>
      <c r="F139" s="230" t="s">
        <v>1024</v>
      </c>
      <c r="G139" s="227"/>
      <c r="H139" s="229" t="s">
        <v>19</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150</v>
      </c>
      <c r="AU139" s="236" t="s">
        <v>81</v>
      </c>
      <c r="AV139" s="13" t="s">
        <v>79</v>
      </c>
      <c r="AW139" s="13" t="s">
        <v>32</v>
      </c>
      <c r="AX139" s="13" t="s">
        <v>71</v>
      </c>
      <c r="AY139" s="236" t="s">
        <v>140</v>
      </c>
    </row>
    <row r="140" s="14" customFormat="1">
      <c r="A140" s="14"/>
      <c r="B140" s="237"/>
      <c r="C140" s="238"/>
      <c r="D140" s="228" t="s">
        <v>150</v>
      </c>
      <c r="E140" s="239" t="s">
        <v>19</v>
      </c>
      <c r="F140" s="240" t="s">
        <v>79</v>
      </c>
      <c r="G140" s="238"/>
      <c r="H140" s="241">
        <v>1</v>
      </c>
      <c r="I140" s="242"/>
      <c r="J140" s="238"/>
      <c r="K140" s="238"/>
      <c r="L140" s="243"/>
      <c r="M140" s="244"/>
      <c r="N140" s="245"/>
      <c r="O140" s="245"/>
      <c r="P140" s="245"/>
      <c r="Q140" s="245"/>
      <c r="R140" s="245"/>
      <c r="S140" s="245"/>
      <c r="T140" s="246"/>
      <c r="U140" s="14"/>
      <c r="V140" s="14"/>
      <c r="W140" s="14"/>
      <c r="X140" s="14"/>
      <c r="Y140" s="14"/>
      <c r="Z140" s="14"/>
      <c r="AA140" s="14"/>
      <c r="AB140" s="14"/>
      <c r="AC140" s="14"/>
      <c r="AD140" s="14"/>
      <c r="AE140" s="14"/>
      <c r="AT140" s="247" t="s">
        <v>150</v>
      </c>
      <c r="AU140" s="247" t="s">
        <v>81</v>
      </c>
      <c r="AV140" s="14" t="s">
        <v>81</v>
      </c>
      <c r="AW140" s="14" t="s">
        <v>32</v>
      </c>
      <c r="AX140" s="14" t="s">
        <v>79</v>
      </c>
      <c r="AY140" s="247" t="s">
        <v>140</v>
      </c>
    </row>
    <row r="141" s="2" customFormat="1" ht="16.5" customHeight="1">
      <c r="A141" s="41"/>
      <c r="B141" s="42"/>
      <c r="C141" s="208" t="s">
        <v>188</v>
      </c>
      <c r="D141" s="208" t="s">
        <v>142</v>
      </c>
      <c r="E141" s="209" t="s">
        <v>1025</v>
      </c>
      <c r="F141" s="210" t="s">
        <v>1026</v>
      </c>
      <c r="G141" s="211" t="s">
        <v>959</v>
      </c>
      <c r="H141" s="212">
        <v>1</v>
      </c>
      <c r="I141" s="213"/>
      <c r="J141" s="214">
        <f>ROUND(I141*H141,2)</f>
        <v>0</v>
      </c>
      <c r="K141" s="210" t="s">
        <v>145</v>
      </c>
      <c r="L141" s="47"/>
      <c r="M141" s="215" t="s">
        <v>19</v>
      </c>
      <c r="N141" s="216" t="s">
        <v>42</v>
      </c>
      <c r="O141" s="87"/>
      <c r="P141" s="217">
        <f>O141*H141</f>
        <v>0</v>
      </c>
      <c r="Q141" s="217">
        <v>0</v>
      </c>
      <c r="R141" s="217">
        <f>Q141*H141</f>
        <v>0</v>
      </c>
      <c r="S141" s="217">
        <v>0</v>
      </c>
      <c r="T141" s="218">
        <f>S141*H141</f>
        <v>0</v>
      </c>
      <c r="U141" s="41"/>
      <c r="V141" s="41"/>
      <c r="W141" s="41"/>
      <c r="X141" s="41"/>
      <c r="Y141" s="41"/>
      <c r="Z141" s="41"/>
      <c r="AA141" s="41"/>
      <c r="AB141" s="41"/>
      <c r="AC141" s="41"/>
      <c r="AD141" s="41"/>
      <c r="AE141" s="41"/>
      <c r="AR141" s="219" t="s">
        <v>960</v>
      </c>
      <c r="AT141" s="219" t="s">
        <v>142</v>
      </c>
      <c r="AU141" s="219" t="s">
        <v>81</v>
      </c>
      <c r="AY141" s="20" t="s">
        <v>140</v>
      </c>
      <c r="BE141" s="220">
        <f>IF(N141="základní",J141,0)</f>
        <v>0</v>
      </c>
      <c r="BF141" s="220">
        <f>IF(N141="snížená",J141,0)</f>
        <v>0</v>
      </c>
      <c r="BG141" s="220">
        <f>IF(N141="zákl. přenesená",J141,0)</f>
        <v>0</v>
      </c>
      <c r="BH141" s="220">
        <f>IF(N141="sníž. přenesená",J141,0)</f>
        <v>0</v>
      </c>
      <c r="BI141" s="220">
        <f>IF(N141="nulová",J141,0)</f>
        <v>0</v>
      </c>
      <c r="BJ141" s="20" t="s">
        <v>79</v>
      </c>
      <c r="BK141" s="220">
        <f>ROUND(I141*H141,2)</f>
        <v>0</v>
      </c>
      <c r="BL141" s="20" t="s">
        <v>960</v>
      </c>
      <c r="BM141" s="219" t="s">
        <v>1027</v>
      </c>
    </row>
    <row r="142" s="2" customFormat="1">
      <c r="A142" s="41"/>
      <c r="B142" s="42"/>
      <c r="C142" s="43"/>
      <c r="D142" s="221" t="s">
        <v>148</v>
      </c>
      <c r="E142" s="43"/>
      <c r="F142" s="222" t="s">
        <v>1028</v>
      </c>
      <c r="G142" s="43"/>
      <c r="H142" s="43"/>
      <c r="I142" s="223"/>
      <c r="J142" s="43"/>
      <c r="K142" s="43"/>
      <c r="L142" s="47"/>
      <c r="M142" s="224"/>
      <c r="N142" s="225"/>
      <c r="O142" s="87"/>
      <c r="P142" s="87"/>
      <c r="Q142" s="87"/>
      <c r="R142" s="87"/>
      <c r="S142" s="87"/>
      <c r="T142" s="88"/>
      <c r="U142" s="41"/>
      <c r="V142" s="41"/>
      <c r="W142" s="41"/>
      <c r="X142" s="41"/>
      <c r="Y142" s="41"/>
      <c r="Z142" s="41"/>
      <c r="AA142" s="41"/>
      <c r="AB142" s="41"/>
      <c r="AC142" s="41"/>
      <c r="AD142" s="41"/>
      <c r="AE142" s="41"/>
      <c r="AT142" s="20" t="s">
        <v>148</v>
      </c>
      <c r="AU142" s="20" t="s">
        <v>81</v>
      </c>
    </row>
    <row r="143" s="14" customFormat="1">
      <c r="A143" s="14"/>
      <c r="B143" s="237"/>
      <c r="C143" s="238"/>
      <c r="D143" s="228" t="s">
        <v>150</v>
      </c>
      <c r="E143" s="239" t="s">
        <v>19</v>
      </c>
      <c r="F143" s="240" t="s">
        <v>1029</v>
      </c>
      <c r="G143" s="238"/>
      <c r="H143" s="241">
        <v>1</v>
      </c>
      <c r="I143" s="242"/>
      <c r="J143" s="238"/>
      <c r="K143" s="238"/>
      <c r="L143" s="243"/>
      <c r="M143" s="281"/>
      <c r="N143" s="282"/>
      <c r="O143" s="282"/>
      <c r="P143" s="282"/>
      <c r="Q143" s="282"/>
      <c r="R143" s="282"/>
      <c r="S143" s="282"/>
      <c r="T143" s="283"/>
      <c r="U143" s="14"/>
      <c r="V143" s="14"/>
      <c r="W143" s="14"/>
      <c r="X143" s="14"/>
      <c r="Y143" s="14"/>
      <c r="Z143" s="14"/>
      <c r="AA143" s="14"/>
      <c r="AB143" s="14"/>
      <c r="AC143" s="14"/>
      <c r="AD143" s="14"/>
      <c r="AE143" s="14"/>
      <c r="AT143" s="247" t="s">
        <v>150</v>
      </c>
      <c r="AU143" s="247" t="s">
        <v>81</v>
      </c>
      <c r="AV143" s="14" t="s">
        <v>81</v>
      </c>
      <c r="AW143" s="14" t="s">
        <v>32</v>
      </c>
      <c r="AX143" s="14" t="s">
        <v>79</v>
      </c>
      <c r="AY143" s="247" t="s">
        <v>140</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TNoqytBBypX3OPsomVkpMcoBzjLS+32nWp4Osl0rMVjfn3YcE5Xjrw2/DtiVUP3cSELj/9BNBCF+BgiTpkO+sg==" hashValue="sjAFj4WQZ8kWNfEirzeZkgLY6PLwhzMy7JhAwC9kuLLSs7QlR97xof38U3iQs32fPx49ktF2k1UNeSsigRqEwQ==" algorithmName="SHA-512" password="CC35"/>
  <autoFilter ref="C83:K143"/>
  <mergeCells count="9">
    <mergeCell ref="E7:H7"/>
    <mergeCell ref="E9:H9"/>
    <mergeCell ref="E18:H18"/>
    <mergeCell ref="E27:H27"/>
    <mergeCell ref="E48:H48"/>
    <mergeCell ref="E50:H50"/>
    <mergeCell ref="E74:H74"/>
    <mergeCell ref="E76:H76"/>
    <mergeCell ref="L2:V2"/>
  </mergeCells>
  <hyperlinks>
    <hyperlink ref="F88" r:id="rId1" display="https://podminky.urs.cz/item/CS_URS_2022_01/011002000"/>
    <hyperlink ref="F91" r:id="rId2" display="https://podminky.urs.cz/item/CS_URS_2022_01/013203000"/>
    <hyperlink ref="F96" r:id="rId3" display="https://podminky.urs.cz/item/CS_URS_2022_01/013254000"/>
    <hyperlink ref="F99" r:id="rId4" display="https://podminky.urs.cz/item/CS_URS_2022_01/030001000"/>
    <hyperlink ref="F116" r:id="rId5" display="https://podminky.urs.cz/item/CS_URS_2022_01/043002000"/>
    <hyperlink ref="F121" r:id="rId6" display="https://podminky.urs.cz/item/CS_URS_2022_01/045002000"/>
    <hyperlink ref="F137" r:id="rId7" display="https://podminky.urs.cz/item/CS_URS_2022_01/070001000"/>
    <hyperlink ref="F142" r:id="rId8" display="https://podminky.urs.cz/item/CS_URS_2022_01/071103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1030</v>
      </c>
      <c r="H4" s="23"/>
    </row>
    <row r="5" s="1" customFormat="1" ht="12" customHeight="1">
      <c r="B5" s="23"/>
      <c r="C5" s="284" t="s">
        <v>13</v>
      </c>
      <c r="D5" s="144" t="s">
        <v>14</v>
      </c>
      <c r="E5" s="1"/>
      <c r="F5" s="1"/>
      <c r="H5" s="23"/>
    </row>
    <row r="6" s="1" customFormat="1" ht="36.96" customHeight="1">
      <c r="B6" s="23"/>
      <c r="C6" s="285" t="s">
        <v>16</v>
      </c>
      <c r="D6" s="286" t="s">
        <v>17</v>
      </c>
      <c r="E6" s="1"/>
      <c r="F6" s="1"/>
      <c r="H6" s="23"/>
    </row>
    <row r="7" s="1" customFormat="1" ht="16.5" customHeight="1">
      <c r="B7" s="23"/>
      <c r="C7" s="136" t="s">
        <v>23</v>
      </c>
      <c r="D7" s="141" t="str">
        <f>'Rekapitulace stavby'!AN8</f>
        <v>14. 8. 2022</v>
      </c>
      <c r="H7" s="23"/>
    </row>
    <row r="8" s="2" customFormat="1" ht="10.8" customHeight="1">
      <c r="A8" s="41"/>
      <c r="B8" s="47"/>
      <c r="C8" s="41"/>
      <c r="D8" s="41"/>
      <c r="E8" s="41"/>
      <c r="F8" s="41"/>
      <c r="G8" s="41"/>
      <c r="H8" s="47"/>
    </row>
    <row r="9" s="11" customFormat="1" ht="29.28" customHeight="1">
      <c r="A9" s="181"/>
      <c r="B9" s="287"/>
      <c r="C9" s="288" t="s">
        <v>52</v>
      </c>
      <c r="D9" s="289" t="s">
        <v>53</v>
      </c>
      <c r="E9" s="289" t="s">
        <v>127</v>
      </c>
      <c r="F9" s="290" t="s">
        <v>1031</v>
      </c>
      <c r="G9" s="181"/>
      <c r="H9" s="287"/>
    </row>
    <row r="10" s="2" customFormat="1" ht="26.4" customHeight="1">
      <c r="A10" s="41"/>
      <c r="B10" s="47"/>
      <c r="C10" s="291" t="s">
        <v>76</v>
      </c>
      <c r="D10" s="291" t="s">
        <v>77</v>
      </c>
      <c r="E10" s="41"/>
      <c r="F10" s="41"/>
      <c r="G10" s="41"/>
      <c r="H10" s="47"/>
    </row>
    <row r="11" s="2" customFormat="1" ht="16.8" customHeight="1">
      <c r="A11" s="41"/>
      <c r="B11" s="47"/>
      <c r="C11" s="292" t="s">
        <v>649</v>
      </c>
      <c r="D11" s="293" t="s">
        <v>1032</v>
      </c>
      <c r="E11" s="294" t="s">
        <v>87</v>
      </c>
      <c r="F11" s="295">
        <v>213.334</v>
      </c>
      <c r="G11" s="41"/>
      <c r="H11" s="47"/>
    </row>
    <row r="12" s="2" customFormat="1" ht="16.8" customHeight="1">
      <c r="A12" s="41"/>
      <c r="B12" s="47"/>
      <c r="C12" s="296" t="s">
        <v>19</v>
      </c>
      <c r="D12" s="296" t="s">
        <v>461</v>
      </c>
      <c r="E12" s="20" t="s">
        <v>19</v>
      </c>
      <c r="F12" s="297">
        <v>0</v>
      </c>
      <c r="G12" s="41"/>
      <c r="H12" s="47"/>
    </row>
    <row r="13" s="2" customFormat="1" ht="16.8" customHeight="1">
      <c r="A13" s="41"/>
      <c r="B13" s="47"/>
      <c r="C13" s="296" t="s">
        <v>19</v>
      </c>
      <c r="D13" s="296" t="s">
        <v>642</v>
      </c>
      <c r="E13" s="20" t="s">
        <v>19</v>
      </c>
      <c r="F13" s="297">
        <v>0</v>
      </c>
      <c r="G13" s="41"/>
      <c r="H13" s="47"/>
    </row>
    <row r="14" s="2" customFormat="1" ht="16.8" customHeight="1">
      <c r="A14" s="41"/>
      <c r="B14" s="47"/>
      <c r="C14" s="296" t="s">
        <v>19</v>
      </c>
      <c r="D14" s="296" t="s">
        <v>643</v>
      </c>
      <c r="E14" s="20" t="s">
        <v>19</v>
      </c>
      <c r="F14" s="297">
        <v>202.74000000000001</v>
      </c>
      <c r="G14" s="41"/>
      <c r="H14" s="47"/>
    </row>
    <row r="15" s="2" customFormat="1" ht="16.8" customHeight="1">
      <c r="A15" s="41"/>
      <c r="B15" s="47"/>
      <c r="C15" s="296" t="s">
        <v>19</v>
      </c>
      <c r="D15" s="296" t="s">
        <v>474</v>
      </c>
      <c r="E15" s="20" t="s">
        <v>19</v>
      </c>
      <c r="F15" s="297">
        <v>0.20699999999999999</v>
      </c>
      <c r="G15" s="41"/>
      <c r="H15" s="47"/>
    </row>
    <row r="16" s="2" customFormat="1" ht="16.8" customHeight="1">
      <c r="A16" s="41"/>
      <c r="B16" s="47"/>
      <c r="C16" s="296" t="s">
        <v>19</v>
      </c>
      <c r="D16" s="296" t="s">
        <v>644</v>
      </c>
      <c r="E16" s="20" t="s">
        <v>19</v>
      </c>
      <c r="F16" s="297">
        <v>-11.856</v>
      </c>
      <c r="G16" s="41"/>
      <c r="H16" s="47"/>
    </row>
    <row r="17" s="2" customFormat="1" ht="16.8" customHeight="1">
      <c r="A17" s="41"/>
      <c r="B17" s="47"/>
      <c r="C17" s="296" t="s">
        <v>19</v>
      </c>
      <c r="D17" s="296" t="s">
        <v>645</v>
      </c>
      <c r="E17" s="20" t="s">
        <v>19</v>
      </c>
      <c r="F17" s="297">
        <v>-3.5470000000000002</v>
      </c>
      <c r="G17" s="41"/>
      <c r="H17" s="47"/>
    </row>
    <row r="18" s="2" customFormat="1" ht="16.8" customHeight="1">
      <c r="A18" s="41"/>
      <c r="B18" s="47"/>
      <c r="C18" s="296" t="s">
        <v>19</v>
      </c>
      <c r="D18" s="296" t="s">
        <v>476</v>
      </c>
      <c r="E18" s="20" t="s">
        <v>19</v>
      </c>
      <c r="F18" s="297">
        <v>-3.4710000000000001</v>
      </c>
      <c r="G18" s="41"/>
      <c r="H18" s="47"/>
    </row>
    <row r="19" s="2" customFormat="1" ht="16.8" customHeight="1">
      <c r="A19" s="41"/>
      <c r="B19" s="47"/>
      <c r="C19" s="296" t="s">
        <v>19</v>
      </c>
      <c r="D19" s="296" t="s">
        <v>646</v>
      </c>
      <c r="E19" s="20" t="s">
        <v>19</v>
      </c>
      <c r="F19" s="297">
        <v>44.520000000000003</v>
      </c>
      <c r="G19" s="41"/>
      <c r="H19" s="47"/>
    </row>
    <row r="20" s="2" customFormat="1" ht="16.8" customHeight="1">
      <c r="A20" s="41"/>
      <c r="B20" s="47"/>
      <c r="C20" s="296" t="s">
        <v>19</v>
      </c>
      <c r="D20" s="296" t="s">
        <v>647</v>
      </c>
      <c r="E20" s="20" t="s">
        <v>19</v>
      </c>
      <c r="F20" s="297">
        <v>-1.9570000000000001</v>
      </c>
      <c r="G20" s="41"/>
      <c r="H20" s="47"/>
    </row>
    <row r="21" s="2" customFormat="1" ht="16.8" customHeight="1">
      <c r="A21" s="41"/>
      <c r="B21" s="47"/>
      <c r="C21" s="296" t="s">
        <v>19</v>
      </c>
      <c r="D21" s="296" t="s">
        <v>648</v>
      </c>
      <c r="E21" s="20" t="s">
        <v>19</v>
      </c>
      <c r="F21" s="297">
        <v>-13.302</v>
      </c>
      <c r="G21" s="41"/>
      <c r="H21" s="47"/>
    </row>
    <row r="22" s="2" customFormat="1" ht="16.8" customHeight="1">
      <c r="A22" s="41"/>
      <c r="B22" s="47"/>
      <c r="C22" s="296" t="s">
        <v>649</v>
      </c>
      <c r="D22" s="296" t="s">
        <v>330</v>
      </c>
      <c r="E22" s="20" t="s">
        <v>19</v>
      </c>
      <c r="F22" s="297">
        <v>213.334</v>
      </c>
      <c r="G22" s="41"/>
      <c r="H22" s="47"/>
    </row>
    <row r="23" s="2" customFormat="1" ht="16.8" customHeight="1">
      <c r="A23" s="41"/>
      <c r="B23" s="47"/>
      <c r="C23" s="298" t="s">
        <v>1033</v>
      </c>
      <c r="D23" s="41"/>
      <c r="E23" s="41"/>
      <c r="F23" s="41"/>
      <c r="G23" s="41"/>
      <c r="H23" s="47"/>
    </row>
    <row r="24" s="2" customFormat="1">
      <c r="A24" s="41"/>
      <c r="B24" s="47"/>
      <c r="C24" s="296" t="s">
        <v>608</v>
      </c>
      <c r="D24" s="296" t="s">
        <v>1034</v>
      </c>
      <c r="E24" s="20" t="s">
        <v>87</v>
      </c>
      <c r="F24" s="297">
        <v>31.795000000000002</v>
      </c>
      <c r="G24" s="41"/>
      <c r="H24" s="47"/>
    </row>
    <row r="25" s="2" customFormat="1" ht="16.8" customHeight="1">
      <c r="A25" s="41"/>
      <c r="B25" s="47"/>
      <c r="C25" s="296" t="s">
        <v>302</v>
      </c>
      <c r="D25" s="296" t="s">
        <v>1035</v>
      </c>
      <c r="E25" s="20" t="s">
        <v>87</v>
      </c>
      <c r="F25" s="297">
        <v>339.32999999999998</v>
      </c>
      <c r="G25" s="41"/>
      <c r="H25" s="47"/>
    </row>
    <row r="26" s="2" customFormat="1" ht="16.8" customHeight="1">
      <c r="A26" s="41"/>
      <c r="B26" s="47"/>
      <c r="C26" s="296" t="s">
        <v>392</v>
      </c>
      <c r="D26" s="296" t="s">
        <v>1036</v>
      </c>
      <c r="E26" s="20" t="s">
        <v>87</v>
      </c>
      <c r="F26" s="297">
        <v>213.334</v>
      </c>
      <c r="G26" s="41"/>
      <c r="H26" s="47"/>
    </row>
    <row r="27" s="2" customFormat="1" ht="16.8" customHeight="1">
      <c r="A27" s="41"/>
      <c r="B27" s="47"/>
      <c r="C27" s="296" t="s">
        <v>418</v>
      </c>
      <c r="D27" s="296" t="s">
        <v>419</v>
      </c>
      <c r="E27" s="20" t="s">
        <v>87</v>
      </c>
      <c r="F27" s="297">
        <v>232.27799999999999</v>
      </c>
      <c r="G27" s="41"/>
      <c r="H27" s="47"/>
    </row>
    <row r="28" s="2" customFormat="1" ht="16.8" customHeight="1">
      <c r="A28" s="41"/>
      <c r="B28" s="47"/>
      <c r="C28" s="296" t="s">
        <v>285</v>
      </c>
      <c r="D28" s="296" t="s">
        <v>1037</v>
      </c>
      <c r="E28" s="20" t="s">
        <v>87</v>
      </c>
      <c r="F28" s="297">
        <v>232.27799999999999</v>
      </c>
      <c r="G28" s="41"/>
      <c r="H28" s="47"/>
    </row>
    <row r="29" s="2" customFormat="1" ht="16.8" customHeight="1">
      <c r="A29" s="41"/>
      <c r="B29" s="47"/>
      <c r="C29" s="296" t="s">
        <v>293</v>
      </c>
      <c r="D29" s="296" t="s">
        <v>294</v>
      </c>
      <c r="E29" s="20" t="s">
        <v>87</v>
      </c>
      <c r="F29" s="297">
        <v>213.334</v>
      </c>
      <c r="G29" s="41"/>
      <c r="H29" s="47"/>
    </row>
    <row r="30" s="2" customFormat="1" ht="16.8" customHeight="1">
      <c r="A30" s="41"/>
      <c r="B30" s="47"/>
      <c r="C30" s="296" t="s">
        <v>511</v>
      </c>
      <c r="D30" s="296" t="s">
        <v>512</v>
      </c>
      <c r="E30" s="20" t="s">
        <v>87</v>
      </c>
      <c r="F30" s="297">
        <v>213.334</v>
      </c>
      <c r="G30" s="41"/>
      <c r="H30" s="47"/>
    </row>
    <row r="31" s="2" customFormat="1" ht="16.8" customHeight="1">
      <c r="A31" s="41"/>
      <c r="B31" s="47"/>
      <c r="C31" s="292" t="s">
        <v>416</v>
      </c>
      <c r="D31" s="293" t="s">
        <v>1038</v>
      </c>
      <c r="E31" s="294" t="s">
        <v>87</v>
      </c>
      <c r="F31" s="295">
        <v>5.6070000000000002</v>
      </c>
      <c r="G31" s="41"/>
      <c r="H31" s="47"/>
    </row>
    <row r="32" s="2" customFormat="1" ht="16.8" customHeight="1">
      <c r="A32" s="41"/>
      <c r="B32" s="47"/>
      <c r="C32" s="296" t="s">
        <v>19</v>
      </c>
      <c r="D32" s="296" t="s">
        <v>412</v>
      </c>
      <c r="E32" s="20" t="s">
        <v>19</v>
      </c>
      <c r="F32" s="297">
        <v>0</v>
      </c>
      <c r="G32" s="41"/>
      <c r="H32" s="47"/>
    </row>
    <row r="33" s="2" customFormat="1" ht="16.8" customHeight="1">
      <c r="A33" s="41"/>
      <c r="B33" s="47"/>
      <c r="C33" s="296" t="s">
        <v>19</v>
      </c>
      <c r="D33" s="296" t="s">
        <v>413</v>
      </c>
      <c r="E33" s="20" t="s">
        <v>19</v>
      </c>
      <c r="F33" s="297">
        <v>0</v>
      </c>
      <c r="G33" s="41"/>
      <c r="H33" s="47"/>
    </row>
    <row r="34" s="2" customFormat="1" ht="16.8" customHeight="1">
      <c r="A34" s="41"/>
      <c r="B34" s="47"/>
      <c r="C34" s="296" t="s">
        <v>19</v>
      </c>
      <c r="D34" s="296" t="s">
        <v>328</v>
      </c>
      <c r="E34" s="20" t="s">
        <v>19</v>
      </c>
      <c r="F34" s="297">
        <v>0</v>
      </c>
      <c r="G34" s="41"/>
      <c r="H34" s="47"/>
    </row>
    <row r="35" s="2" customFormat="1" ht="16.8" customHeight="1">
      <c r="A35" s="41"/>
      <c r="B35" s="47"/>
      <c r="C35" s="296" t="s">
        <v>19</v>
      </c>
      <c r="D35" s="296" t="s">
        <v>414</v>
      </c>
      <c r="E35" s="20" t="s">
        <v>19</v>
      </c>
      <c r="F35" s="297">
        <v>2.766</v>
      </c>
      <c r="G35" s="41"/>
      <c r="H35" s="47"/>
    </row>
    <row r="36" s="2" customFormat="1" ht="16.8" customHeight="1">
      <c r="A36" s="41"/>
      <c r="B36" s="47"/>
      <c r="C36" s="296" t="s">
        <v>19</v>
      </c>
      <c r="D36" s="296" t="s">
        <v>331</v>
      </c>
      <c r="E36" s="20" t="s">
        <v>19</v>
      </c>
      <c r="F36" s="297">
        <v>0</v>
      </c>
      <c r="G36" s="41"/>
      <c r="H36" s="47"/>
    </row>
    <row r="37" s="2" customFormat="1" ht="16.8" customHeight="1">
      <c r="A37" s="41"/>
      <c r="B37" s="47"/>
      <c r="C37" s="296" t="s">
        <v>19</v>
      </c>
      <c r="D37" s="296" t="s">
        <v>415</v>
      </c>
      <c r="E37" s="20" t="s">
        <v>19</v>
      </c>
      <c r="F37" s="297">
        <v>2.8410000000000002</v>
      </c>
      <c r="G37" s="41"/>
      <c r="H37" s="47"/>
    </row>
    <row r="38" s="2" customFormat="1" ht="16.8" customHeight="1">
      <c r="A38" s="41"/>
      <c r="B38" s="47"/>
      <c r="C38" s="296" t="s">
        <v>416</v>
      </c>
      <c r="D38" s="296" t="s">
        <v>154</v>
      </c>
      <c r="E38" s="20" t="s">
        <v>19</v>
      </c>
      <c r="F38" s="297">
        <v>5.6070000000000002</v>
      </c>
      <c r="G38" s="41"/>
      <c r="H38" s="47"/>
    </row>
    <row r="39" s="2" customFormat="1" ht="16.8" customHeight="1">
      <c r="A39" s="41"/>
      <c r="B39" s="47"/>
      <c r="C39" s="298" t="s">
        <v>1033</v>
      </c>
      <c r="D39" s="41"/>
      <c r="E39" s="41"/>
      <c r="F39" s="41"/>
      <c r="G39" s="41"/>
      <c r="H39" s="47"/>
    </row>
    <row r="40" s="2" customFormat="1" ht="16.8" customHeight="1">
      <c r="A40" s="41"/>
      <c r="B40" s="47"/>
      <c r="C40" s="296" t="s">
        <v>409</v>
      </c>
      <c r="D40" s="296" t="s">
        <v>410</v>
      </c>
      <c r="E40" s="20" t="s">
        <v>87</v>
      </c>
      <c r="F40" s="297">
        <v>5.6070000000000002</v>
      </c>
      <c r="G40" s="41"/>
      <c r="H40" s="47"/>
    </row>
    <row r="41" s="2" customFormat="1" ht="16.8" customHeight="1">
      <c r="A41" s="41"/>
      <c r="B41" s="47"/>
      <c r="C41" s="296" t="s">
        <v>418</v>
      </c>
      <c r="D41" s="296" t="s">
        <v>419</v>
      </c>
      <c r="E41" s="20" t="s">
        <v>87</v>
      </c>
      <c r="F41" s="297">
        <v>118.36</v>
      </c>
      <c r="G41" s="41"/>
      <c r="H41" s="47"/>
    </row>
    <row r="42" s="2" customFormat="1" ht="16.8" customHeight="1">
      <c r="A42" s="41"/>
      <c r="B42" s="47"/>
      <c r="C42" s="292" t="s">
        <v>633</v>
      </c>
      <c r="D42" s="293" t="s">
        <v>1039</v>
      </c>
      <c r="E42" s="294" t="s">
        <v>87</v>
      </c>
      <c r="F42" s="295">
        <v>75.875</v>
      </c>
      <c r="G42" s="41"/>
      <c r="H42" s="47"/>
    </row>
    <row r="43" s="2" customFormat="1" ht="16.8" customHeight="1">
      <c r="A43" s="41"/>
      <c r="B43" s="47"/>
      <c r="C43" s="296" t="s">
        <v>19</v>
      </c>
      <c r="D43" s="296" t="s">
        <v>627</v>
      </c>
      <c r="E43" s="20" t="s">
        <v>19</v>
      </c>
      <c r="F43" s="297">
        <v>0</v>
      </c>
      <c r="G43" s="41"/>
      <c r="H43" s="47"/>
    </row>
    <row r="44" s="2" customFormat="1" ht="16.8" customHeight="1">
      <c r="A44" s="41"/>
      <c r="B44" s="47"/>
      <c r="C44" s="296" t="s">
        <v>19</v>
      </c>
      <c r="D44" s="296" t="s">
        <v>628</v>
      </c>
      <c r="E44" s="20" t="s">
        <v>19</v>
      </c>
      <c r="F44" s="297">
        <v>0</v>
      </c>
      <c r="G44" s="41"/>
      <c r="H44" s="47"/>
    </row>
    <row r="45" s="2" customFormat="1" ht="16.8" customHeight="1">
      <c r="A45" s="41"/>
      <c r="B45" s="47"/>
      <c r="C45" s="296" t="s">
        <v>19</v>
      </c>
      <c r="D45" s="296" t="s">
        <v>629</v>
      </c>
      <c r="E45" s="20" t="s">
        <v>19</v>
      </c>
      <c r="F45" s="297">
        <v>0</v>
      </c>
      <c r="G45" s="41"/>
      <c r="H45" s="47"/>
    </row>
    <row r="46" s="2" customFormat="1" ht="16.8" customHeight="1">
      <c r="A46" s="41"/>
      <c r="B46" s="47"/>
      <c r="C46" s="296" t="s">
        <v>19</v>
      </c>
      <c r="D46" s="296" t="s">
        <v>630</v>
      </c>
      <c r="E46" s="20" t="s">
        <v>19</v>
      </c>
      <c r="F46" s="297">
        <v>0</v>
      </c>
      <c r="G46" s="41"/>
      <c r="H46" s="47"/>
    </row>
    <row r="47" s="2" customFormat="1" ht="16.8" customHeight="1">
      <c r="A47" s="41"/>
      <c r="B47" s="47"/>
      <c r="C47" s="296" t="s">
        <v>19</v>
      </c>
      <c r="D47" s="296" t="s">
        <v>289</v>
      </c>
      <c r="E47" s="20" t="s">
        <v>19</v>
      </c>
      <c r="F47" s="297">
        <v>0</v>
      </c>
      <c r="G47" s="41"/>
      <c r="H47" s="47"/>
    </row>
    <row r="48" s="2" customFormat="1" ht="16.8" customHeight="1">
      <c r="A48" s="41"/>
      <c r="B48" s="47"/>
      <c r="C48" s="296" t="s">
        <v>19</v>
      </c>
      <c r="D48" s="296" t="s">
        <v>631</v>
      </c>
      <c r="E48" s="20" t="s">
        <v>19</v>
      </c>
      <c r="F48" s="297">
        <v>75.844999999999999</v>
      </c>
      <c r="G48" s="41"/>
      <c r="H48" s="47"/>
    </row>
    <row r="49" s="2" customFormat="1" ht="16.8" customHeight="1">
      <c r="A49" s="41"/>
      <c r="B49" s="47"/>
      <c r="C49" s="296" t="s">
        <v>19</v>
      </c>
      <c r="D49" s="296" t="s">
        <v>632</v>
      </c>
      <c r="E49" s="20" t="s">
        <v>19</v>
      </c>
      <c r="F49" s="297">
        <v>0.029999999999999999</v>
      </c>
      <c r="G49" s="41"/>
      <c r="H49" s="47"/>
    </row>
    <row r="50" s="2" customFormat="1" ht="16.8" customHeight="1">
      <c r="A50" s="41"/>
      <c r="B50" s="47"/>
      <c r="C50" s="296" t="s">
        <v>633</v>
      </c>
      <c r="D50" s="296" t="s">
        <v>154</v>
      </c>
      <c r="E50" s="20" t="s">
        <v>19</v>
      </c>
      <c r="F50" s="297">
        <v>75.875</v>
      </c>
      <c r="G50" s="41"/>
      <c r="H50" s="47"/>
    </row>
    <row r="51" s="2" customFormat="1" ht="16.8" customHeight="1">
      <c r="A51" s="41"/>
      <c r="B51" s="47"/>
      <c r="C51" s="298" t="s">
        <v>1033</v>
      </c>
      <c r="D51" s="41"/>
      <c r="E51" s="41"/>
      <c r="F51" s="41"/>
      <c r="G51" s="41"/>
      <c r="H51" s="47"/>
    </row>
    <row r="52" s="2" customFormat="1" ht="16.8" customHeight="1">
      <c r="A52" s="41"/>
      <c r="B52" s="47"/>
      <c r="C52" s="296" t="s">
        <v>623</v>
      </c>
      <c r="D52" s="296" t="s">
        <v>624</v>
      </c>
      <c r="E52" s="20" t="s">
        <v>87</v>
      </c>
      <c r="F52" s="297">
        <v>75.875</v>
      </c>
      <c r="G52" s="41"/>
      <c r="H52" s="47"/>
    </row>
    <row r="53" s="2" customFormat="1" ht="16.8" customHeight="1">
      <c r="A53" s="41"/>
      <c r="B53" s="47"/>
      <c r="C53" s="296" t="s">
        <v>392</v>
      </c>
      <c r="D53" s="296" t="s">
        <v>1036</v>
      </c>
      <c r="E53" s="20" t="s">
        <v>87</v>
      </c>
      <c r="F53" s="297">
        <v>116.491</v>
      </c>
      <c r="G53" s="41"/>
      <c r="H53" s="47"/>
    </row>
    <row r="54" s="2" customFormat="1" ht="16.8" customHeight="1">
      <c r="A54" s="41"/>
      <c r="B54" s="47"/>
      <c r="C54" s="296" t="s">
        <v>418</v>
      </c>
      <c r="D54" s="296" t="s">
        <v>419</v>
      </c>
      <c r="E54" s="20" t="s">
        <v>87</v>
      </c>
      <c r="F54" s="297">
        <v>118.36</v>
      </c>
      <c r="G54" s="41"/>
      <c r="H54" s="47"/>
    </row>
    <row r="55" s="2" customFormat="1" ht="16.8" customHeight="1">
      <c r="A55" s="41"/>
      <c r="B55" s="47"/>
      <c r="C55" s="296" t="s">
        <v>285</v>
      </c>
      <c r="D55" s="296" t="s">
        <v>1037</v>
      </c>
      <c r="E55" s="20" t="s">
        <v>87</v>
      </c>
      <c r="F55" s="297">
        <v>129.57400000000001</v>
      </c>
      <c r="G55" s="41"/>
      <c r="H55" s="47"/>
    </row>
    <row r="56" s="2" customFormat="1">
      <c r="A56" s="41"/>
      <c r="B56" s="47"/>
      <c r="C56" s="296" t="s">
        <v>404</v>
      </c>
      <c r="D56" s="296" t="s">
        <v>405</v>
      </c>
      <c r="E56" s="20" t="s">
        <v>87</v>
      </c>
      <c r="F56" s="297">
        <v>75.875</v>
      </c>
      <c r="G56" s="41"/>
      <c r="H56" s="47"/>
    </row>
    <row r="57" s="2" customFormat="1" ht="16.8" customHeight="1">
      <c r="A57" s="41"/>
      <c r="B57" s="47"/>
      <c r="C57" s="292" t="s">
        <v>616</v>
      </c>
      <c r="D57" s="293" t="s">
        <v>1040</v>
      </c>
      <c r="E57" s="294" t="s">
        <v>87</v>
      </c>
      <c r="F57" s="295">
        <v>53.698999999999998</v>
      </c>
      <c r="G57" s="41"/>
      <c r="H57" s="47"/>
    </row>
    <row r="58" s="2" customFormat="1" ht="16.8" customHeight="1">
      <c r="A58" s="41"/>
      <c r="B58" s="47"/>
      <c r="C58" s="296" t="s">
        <v>19</v>
      </c>
      <c r="D58" s="296" t="s">
        <v>612</v>
      </c>
      <c r="E58" s="20" t="s">
        <v>19</v>
      </c>
      <c r="F58" s="297">
        <v>0</v>
      </c>
      <c r="G58" s="41"/>
      <c r="H58" s="47"/>
    </row>
    <row r="59" s="2" customFormat="1" ht="16.8" customHeight="1">
      <c r="A59" s="41"/>
      <c r="B59" s="47"/>
      <c r="C59" s="296" t="s">
        <v>19</v>
      </c>
      <c r="D59" s="296" t="s">
        <v>328</v>
      </c>
      <c r="E59" s="20" t="s">
        <v>19</v>
      </c>
      <c r="F59" s="297">
        <v>0</v>
      </c>
      <c r="G59" s="41"/>
      <c r="H59" s="47"/>
    </row>
    <row r="60" s="2" customFormat="1" ht="16.8" customHeight="1">
      <c r="A60" s="41"/>
      <c r="B60" s="47"/>
      <c r="C60" s="296" t="s">
        <v>19</v>
      </c>
      <c r="D60" s="296" t="s">
        <v>613</v>
      </c>
      <c r="E60" s="20" t="s">
        <v>19</v>
      </c>
      <c r="F60" s="297">
        <v>26.783999999999999</v>
      </c>
      <c r="G60" s="41"/>
      <c r="H60" s="47"/>
    </row>
    <row r="61" s="2" customFormat="1" ht="16.8" customHeight="1">
      <c r="A61" s="41"/>
      <c r="B61" s="47"/>
      <c r="C61" s="296" t="s">
        <v>19</v>
      </c>
      <c r="D61" s="296" t="s">
        <v>369</v>
      </c>
      <c r="E61" s="20" t="s">
        <v>19</v>
      </c>
      <c r="F61" s="297">
        <v>-0.025999999999999999</v>
      </c>
      <c r="G61" s="41"/>
      <c r="H61" s="47"/>
    </row>
    <row r="62" s="2" customFormat="1" ht="16.8" customHeight="1">
      <c r="A62" s="41"/>
      <c r="B62" s="47"/>
      <c r="C62" s="296" t="s">
        <v>19</v>
      </c>
      <c r="D62" s="296" t="s">
        <v>370</v>
      </c>
      <c r="E62" s="20" t="s">
        <v>19</v>
      </c>
      <c r="F62" s="297">
        <v>0.622</v>
      </c>
      <c r="G62" s="41"/>
      <c r="H62" s="47"/>
    </row>
    <row r="63" s="2" customFormat="1" ht="16.8" customHeight="1">
      <c r="A63" s="41"/>
      <c r="B63" s="47"/>
      <c r="C63" s="296" t="s">
        <v>19</v>
      </c>
      <c r="D63" s="296" t="s">
        <v>331</v>
      </c>
      <c r="E63" s="20" t="s">
        <v>19</v>
      </c>
      <c r="F63" s="297">
        <v>0</v>
      </c>
      <c r="G63" s="41"/>
      <c r="H63" s="47"/>
    </row>
    <row r="64" s="2" customFormat="1" ht="16.8" customHeight="1">
      <c r="A64" s="41"/>
      <c r="B64" s="47"/>
      <c r="C64" s="296" t="s">
        <v>19</v>
      </c>
      <c r="D64" s="296" t="s">
        <v>614</v>
      </c>
      <c r="E64" s="20" t="s">
        <v>19</v>
      </c>
      <c r="F64" s="297">
        <v>25.033999999999999</v>
      </c>
      <c r="G64" s="41"/>
      <c r="H64" s="47"/>
    </row>
    <row r="65" s="2" customFormat="1" ht="16.8" customHeight="1">
      <c r="A65" s="41"/>
      <c r="B65" s="47"/>
      <c r="C65" s="296" t="s">
        <v>19</v>
      </c>
      <c r="D65" s="296" t="s">
        <v>615</v>
      </c>
      <c r="E65" s="20" t="s">
        <v>19</v>
      </c>
      <c r="F65" s="297">
        <v>0.81000000000000005</v>
      </c>
      <c r="G65" s="41"/>
      <c r="H65" s="47"/>
    </row>
    <row r="66" s="2" customFormat="1" ht="16.8" customHeight="1">
      <c r="A66" s="41"/>
      <c r="B66" s="47"/>
      <c r="C66" s="296" t="s">
        <v>19</v>
      </c>
      <c r="D66" s="296" t="s">
        <v>373</v>
      </c>
      <c r="E66" s="20" t="s">
        <v>19</v>
      </c>
      <c r="F66" s="297">
        <v>0.19700000000000001</v>
      </c>
      <c r="G66" s="41"/>
      <c r="H66" s="47"/>
    </row>
    <row r="67" s="2" customFormat="1" ht="16.8" customHeight="1">
      <c r="A67" s="41"/>
      <c r="B67" s="47"/>
      <c r="C67" s="296" t="s">
        <v>19</v>
      </c>
      <c r="D67" s="296" t="s">
        <v>374</v>
      </c>
      <c r="E67" s="20" t="s">
        <v>19</v>
      </c>
      <c r="F67" s="297">
        <v>0.27800000000000002</v>
      </c>
      <c r="G67" s="41"/>
      <c r="H67" s="47"/>
    </row>
    <row r="68" s="2" customFormat="1" ht="16.8" customHeight="1">
      <c r="A68" s="41"/>
      <c r="B68" s="47"/>
      <c r="C68" s="296" t="s">
        <v>616</v>
      </c>
      <c r="D68" s="296" t="s">
        <v>154</v>
      </c>
      <c r="E68" s="20" t="s">
        <v>19</v>
      </c>
      <c r="F68" s="297">
        <v>53.698999999999998</v>
      </c>
      <c r="G68" s="41"/>
      <c r="H68" s="47"/>
    </row>
    <row r="69" s="2" customFormat="1" ht="16.8" customHeight="1">
      <c r="A69" s="41"/>
      <c r="B69" s="47"/>
      <c r="C69" s="298" t="s">
        <v>1033</v>
      </c>
      <c r="D69" s="41"/>
      <c r="E69" s="41"/>
      <c r="F69" s="41"/>
      <c r="G69" s="41"/>
      <c r="H69" s="47"/>
    </row>
    <row r="70" s="2" customFormat="1">
      <c r="A70" s="41"/>
      <c r="B70" s="47"/>
      <c r="C70" s="296" t="s">
        <v>608</v>
      </c>
      <c r="D70" s="296" t="s">
        <v>1034</v>
      </c>
      <c r="E70" s="20" t="s">
        <v>87</v>
      </c>
      <c r="F70" s="297">
        <v>53.698999999999998</v>
      </c>
      <c r="G70" s="41"/>
      <c r="H70" s="47"/>
    </row>
    <row r="71" s="2" customFormat="1" ht="16.8" customHeight="1">
      <c r="A71" s="41"/>
      <c r="B71" s="47"/>
      <c r="C71" s="296" t="s">
        <v>285</v>
      </c>
      <c r="D71" s="296" t="s">
        <v>1037</v>
      </c>
      <c r="E71" s="20" t="s">
        <v>87</v>
      </c>
      <c r="F71" s="297">
        <v>129.57400000000001</v>
      </c>
      <c r="G71" s="41"/>
      <c r="H71" s="47"/>
    </row>
    <row r="72" s="2" customFormat="1" ht="16.8" customHeight="1">
      <c r="A72" s="41"/>
      <c r="B72" s="47"/>
      <c r="C72" s="292" t="s">
        <v>375</v>
      </c>
      <c r="D72" s="293" t="s">
        <v>1041</v>
      </c>
      <c r="E72" s="294" t="s">
        <v>87</v>
      </c>
      <c r="F72" s="295">
        <v>36.878</v>
      </c>
      <c r="G72" s="41"/>
      <c r="H72" s="47"/>
    </row>
    <row r="73" s="2" customFormat="1" ht="16.8" customHeight="1">
      <c r="A73" s="41"/>
      <c r="B73" s="47"/>
      <c r="C73" s="296" t="s">
        <v>19</v>
      </c>
      <c r="D73" s="296" t="s">
        <v>366</v>
      </c>
      <c r="E73" s="20" t="s">
        <v>19</v>
      </c>
      <c r="F73" s="297">
        <v>0</v>
      </c>
      <c r="G73" s="41"/>
      <c r="H73" s="47"/>
    </row>
    <row r="74" s="2" customFormat="1" ht="16.8" customHeight="1">
      <c r="A74" s="41"/>
      <c r="B74" s="47"/>
      <c r="C74" s="296" t="s">
        <v>19</v>
      </c>
      <c r="D74" s="296" t="s">
        <v>367</v>
      </c>
      <c r="E74" s="20" t="s">
        <v>19</v>
      </c>
      <c r="F74" s="297">
        <v>0</v>
      </c>
      <c r="G74" s="41"/>
      <c r="H74" s="47"/>
    </row>
    <row r="75" s="2" customFormat="1" ht="16.8" customHeight="1">
      <c r="A75" s="41"/>
      <c r="B75" s="47"/>
      <c r="C75" s="296" t="s">
        <v>19</v>
      </c>
      <c r="D75" s="296" t="s">
        <v>328</v>
      </c>
      <c r="E75" s="20" t="s">
        <v>19</v>
      </c>
      <c r="F75" s="297">
        <v>0</v>
      </c>
      <c r="G75" s="41"/>
      <c r="H75" s="47"/>
    </row>
    <row r="76" s="2" customFormat="1" ht="16.8" customHeight="1">
      <c r="A76" s="41"/>
      <c r="B76" s="47"/>
      <c r="C76" s="296" t="s">
        <v>19</v>
      </c>
      <c r="D76" s="296" t="s">
        <v>368</v>
      </c>
      <c r="E76" s="20" t="s">
        <v>19</v>
      </c>
      <c r="F76" s="297">
        <v>18.486000000000001</v>
      </c>
      <c r="G76" s="41"/>
      <c r="H76" s="47"/>
    </row>
    <row r="77" s="2" customFormat="1" ht="16.8" customHeight="1">
      <c r="A77" s="41"/>
      <c r="B77" s="47"/>
      <c r="C77" s="296" t="s">
        <v>19</v>
      </c>
      <c r="D77" s="296" t="s">
        <v>369</v>
      </c>
      <c r="E77" s="20" t="s">
        <v>19</v>
      </c>
      <c r="F77" s="297">
        <v>-0.025999999999999999</v>
      </c>
      <c r="G77" s="41"/>
      <c r="H77" s="47"/>
    </row>
    <row r="78" s="2" customFormat="1" ht="16.8" customHeight="1">
      <c r="A78" s="41"/>
      <c r="B78" s="47"/>
      <c r="C78" s="296" t="s">
        <v>19</v>
      </c>
      <c r="D78" s="296" t="s">
        <v>370</v>
      </c>
      <c r="E78" s="20" t="s">
        <v>19</v>
      </c>
      <c r="F78" s="297">
        <v>0.622</v>
      </c>
      <c r="G78" s="41"/>
      <c r="H78" s="47"/>
    </row>
    <row r="79" s="2" customFormat="1" ht="16.8" customHeight="1">
      <c r="A79" s="41"/>
      <c r="B79" s="47"/>
      <c r="C79" s="296" t="s">
        <v>19</v>
      </c>
      <c r="D79" s="296" t="s">
        <v>331</v>
      </c>
      <c r="E79" s="20" t="s">
        <v>19</v>
      </c>
      <c r="F79" s="297">
        <v>0</v>
      </c>
      <c r="G79" s="41"/>
      <c r="H79" s="47"/>
    </row>
    <row r="80" s="2" customFormat="1" ht="16.8" customHeight="1">
      <c r="A80" s="41"/>
      <c r="B80" s="47"/>
      <c r="C80" s="296" t="s">
        <v>19</v>
      </c>
      <c r="D80" s="296" t="s">
        <v>371</v>
      </c>
      <c r="E80" s="20" t="s">
        <v>19</v>
      </c>
      <c r="F80" s="297">
        <v>16.780999999999999</v>
      </c>
      <c r="G80" s="41"/>
      <c r="H80" s="47"/>
    </row>
    <row r="81" s="2" customFormat="1" ht="16.8" customHeight="1">
      <c r="A81" s="41"/>
      <c r="B81" s="47"/>
      <c r="C81" s="296" t="s">
        <v>19</v>
      </c>
      <c r="D81" s="296" t="s">
        <v>372</v>
      </c>
      <c r="E81" s="20" t="s">
        <v>19</v>
      </c>
      <c r="F81" s="297">
        <v>0.54000000000000004</v>
      </c>
      <c r="G81" s="41"/>
      <c r="H81" s="47"/>
    </row>
    <row r="82" s="2" customFormat="1" ht="16.8" customHeight="1">
      <c r="A82" s="41"/>
      <c r="B82" s="47"/>
      <c r="C82" s="296" t="s">
        <v>19</v>
      </c>
      <c r="D82" s="296" t="s">
        <v>373</v>
      </c>
      <c r="E82" s="20" t="s">
        <v>19</v>
      </c>
      <c r="F82" s="297">
        <v>0.19700000000000001</v>
      </c>
      <c r="G82" s="41"/>
      <c r="H82" s="47"/>
    </row>
    <row r="83" s="2" customFormat="1" ht="16.8" customHeight="1">
      <c r="A83" s="41"/>
      <c r="B83" s="47"/>
      <c r="C83" s="296" t="s">
        <v>19</v>
      </c>
      <c r="D83" s="296" t="s">
        <v>374</v>
      </c>
      <c r="E83" s="20" t="s">
        <v>19</v>
      </c>
      <c r="F83" s="297">
        <v>0.27800000000000002</v>
      </c>
      <c r="G83" s="41"/>
      <c r="H83" s="47"/>
    </row>
    <row r="84" s="2" customFormat="1" ht="16.8" customHeight="1">
      <c r="A84" s="41"/>
      <c r="B84" s="47"/>
      <c r="C84" s="296" t="s">
        <v>375</v>
      </c>
      <c r="D84" s="296" t="s">
        <v>154</v>
      </c>
      <c r="E84" s="20" t="s">
        <v>19</v>
      </c>
      <c r="F84" s="297">
        <v>36.878</v>
      </c>
      <c r="G84" s="41"/>
      <c r="H84" s="47"/>
    </row>
    <row r="85" s="2" customFormat="1" ht="16.8" customHeight="1">
      <c r="A85" s="41"/>
      <c r="B85" s="47"/>
      <c r="C85" s="298" t="s">
        <v>1033</v>
      </c>
      <c r="D85" s="41"/>
      <c r="E85" s="41"/>
      <c r="F85" s="41"/>
      <c r="G85" s="41"/>
      <c r="H85" s="47"/>
    </row>
    <row r="86" s="2" customFormat="1" ht="16.8" customHeight="1">
      <c r="A86" s="41"/>
      <c r="B86" s="47"/>
      <c r="C86" s="296" t="s">
        <v>361</v>
      </c>
      <c r="D86" s="296" t="s">
        <v>1042</v>
      </c>
      <c r="E86" s="20" t="s">
        <v>87</v>
      </c>
      <c r="F86" s="297">
        <v>36.878</v>
      </c>
      <c r="G86" s="41"/>
      <c r="H86" s="47"/>
    </row>
    <row r="87" s="2" customFormat="1" ht="16.8" customHeight="1">
      <c r="A87" s="41"/>
      <c r="B87" s="47"/>
      <c r="C87" s="296" t="s">
        <v>392</v>
      </c>
      <c r="D87" s="296" t="s">
        <v>1036</v>
      </c>
      <c r="E87" s="20" t="s">
        <v>87</v>
      </c>
      <c r="F87" s="297">
        <v>116.491</v>
      </c>
      <c r="G87" s="41"/>
      <c r="H87" s="47"/>
    </row>
    <row r="88" s="2" customFormat="1" ht="16.8" customHeight="1">
      <c r="A88" s="41"/>
      <c r="B88" s="47"/>
      <c r="C88" s="296" t="s">
        <v>418</v>
      </c>
      <c r="D88" s="296" t="s">
        <v>419</v>
      </c>
      <c r="E88" s="20" t="s">
        <v>87</v>
      </c>
      <c r="F88" s="297">
        <v>118.36</v>
      </c>
      <c r="G88" s="41"/>
      <c r="H88" s="47"/>
    </row>
    <row r="89" s="2" customFormat="1" ht="16.8" customHeight="1">
      <c r="A89" s="41"/>
      <c r="B89" s="47"/>
      <c r="C89" s="292" t="s">
        <v>85</v>
      </c>
      <c r="D89" s="293" t="s">
        <v>86</v>
      </c>
      <c r="E89" s="294" t="s">
        <v>87</v>
      </c>
      <c r="F89" s="295">
        <v>43.668999999999997</v>
      </c>
      <c r="G89" s="41"/>
      <c r="H89" s="47"/>
    </row>
    <row r="90" s="2" customFormat="1" ht="16.8" customHeight="1">
      <c r="A90" s="41"/>
      <c r="B90" s="47"/>
      <c r="C90" s="296" t="s">
        <v>19</v>
      </c>
      <c r="D90" s="296" t="s">
        <v>470</v>
      </c>
      <c r="E90" s="20" t="s">
        <v>19</v>
      </c>
      <c r="F90" s="297">
        <v>0</v>
      </c>
      <c r="G90" s="41"/>
      <c r="H90" s="47"/>
    </row>
    <row r="91" s="2" customFormat="1" ht="16.8" customHeight="1">
      <c r="A91" s="41"/>
      <c r="B91" s="47"/>
      <c r="C91" s="296" t="s">
        <v>19</v>
      </c>
      <c r="D91" s="296" t="s">
        <v>471</v>
      </c>
      <c r="E91" s="20" t="s">
        <v>19</v>
      </c>
      <c r="F91" s="297">
        <v>0</v>
      </c>
      <c r="G91" s="41"/>
      <c r="H91" s="47"/>
    </row>
    <row r="92" s="2" customFormat="1" ht="16.8" customHeight="1">
      <c r="A92" s="41"/>
      <c r="B92" s="47"/>
      <c r="C92" s="296" t="s">
        <v>19</v>
      </c>
      <c r="D92" s="296" t="s">
        <v>472</v>
      </c>
      <c r="E92" s="20" t="s">
        <v>19</v>
      </c>
      <c r="F92" s="297">
        <v>0</v>
      </c>
      <c r="G92" s="41"/>
      <c r="H92" s="47"/>
    </row>
    <row r="93" s="2" customFormat="1" ht="16.8" customHeight="1">
      <c r="A93" s="41"/>
      <c r="B93" s="47"/>
      <c r="C93" s="296" t="s">
        <v>19</v>
      </c>
      <c r="D93" s="296" t="s">
        <v>473</v>
      </c>
      <c r="E93" s="20" t="s">
        <v>19</v>
      </c>
      <c r="F93" s="297">
        <v>49.060000000000002</v>
      </c>
      <c r="G93" s="41"/>
      <c r="H93" s="47"/>
    </row>
    <row r="94" s="2" customFormat="1" ht="16.8" customHeight="1">
      <c r="A94" s="41"/>
      <c r="B94" s="47"/>
      <c r="C94" s="296" t="s">
        <v>19</v>
      </c>
      <c r="D94" s="296" t="s">
        <v>474</v>
      </c>
      <c r="E94" s="20" t="s">
        <v>19</v>
      </c>
      <c r="F94" s="297">
        <v>0.20699999999999999</v>
      </c>
      <c r="G94" s="41"/>
      <c r="H94" s="47"/>
    </row>
    <row r="95" s="2" customFormat="1" ht="16.8" customHeight="1">
      <c r="A95" s="41"/>
      <c r="B95" s="47"/>
      <c r="C95" s="296" t="s">
        <v>19</v>
      </c>
      <c r="D95" s="296" t="s">
        <v>475</v>
      </c>
      <c r="E95" s="20" t="s">
        <v>19</v>
      </c>
      <c r="F95" s="297">
        <v>-3.5470000000000002</v>
      </c>
      <c r="G95" s="41"/>
      <c r="H95" s="47"/>
    </row>
    <row r="96" s="2" customFormat="1" ht="16.8" customHeight="1">
      <c r="A96" s="41"/>
      <c r="B96" s="47"/>
      <c r="C96" s="296" t="s">
        <v>19</v>
      </c>
      <c r="D96" s="296" t="s">
        <v>476</v>
      </c>
      <c r="E96" s="20" t="s">
        <v>19</v>
      </c>
      <c r="F96" s="297">
        <v>-3.4710000000000001</v>
      </c>
      <c r="G96" s="41"/>
      <c r="H96" s="47"/>
    </row>
    <row r="97" s="2" customFormat="1" ht="16.8" customHeight="1">
      <c r="A97" s="41"/>
      <c r="B97" s="47"/>
      <c r="C97" s="296" t="s">
        <v>19</v>
      </c>
      <c r="D97" s="296" t="s">
        <v>477</v>
      </c>
      <c r="E97" s="20" t="s">
        <v>19</v>
      </c>
      <c r="F97" s="297">
        <v>0.92000000000000004</v>
      </c>
      <c r="G97" s="41"/>
      <c r="H97" s="47"/>
    </row>
    <row r="98" s="2" customFormat="1" ht="16.8" customHeight="1">
      <c r="A98" s="41"/>
      <c r="B98" s="47"/>
      <c r="C98" s="296" t="s">
        <v>19</v>
      </c>
      <c r="D98" s="296" t="s">
        <v>478</v>
      </c>
      <c r="E98" s="20" t="s">
        <v>19</v>
      </c>
      <c r="F98" s="297">
        <v>0.5</v>
      </c>
      <c r="G98" s="41"/>
      <c r="H98" s="47"/>
    </row>
    <row r="99" s="2" customFormat="1" ht="16.8" customHeight="1">
      <c r="A99" s="41"/>
      <c r="B99" s="47"/>
      <c r="C99" s="296" t="s">
        <v>85</v>
      </c>
      <c r="D99" s="296" t="s">
        <v>330</v>
      </c>
      <c r="E99" s="20" t="s">
        <v>19</v>
      </c>
      <c r="F99" s="297">
        <v>43.668999999999997</v>
      </c>
      <c r="G99" s="41"/>
      <c r="H99" s="47"/>
    </row>
    <row r="100" s="2" customFormat="1" ht="16.8" customHeight="1">
      <c r="A100" s="41"/>
      <c r="B100" s="47"/>
      <c r="C100" s="298" t="s">
        <v>1033</v>
      </c>
      <c r="D100" s="41"/>
      <c r="E100" s="41"/>
      <c r="F100" s="41"/>
      <c r="G100" s="41"/>
      <c r="H100" s="47"/>
    </row>
    <row r="101" s="2" customFormat="1" ht="16.8" customHeight="1">
      <c r="A101" s="41"/>
      <c r="B101" s="47"/>
      <c r="C101" s="296" t="s">
        <v>361</v>
      </c>
      <c r="D101" s="296" t="s">
        <v>1042</v>
      </c>
      <c r="E101" s="20" t="s">
        <v>87</v>
      </c>
      <c r="F101" s="297">
        <v>43.668999999999997</v>
      </c>
      <c r="G101" s="41"/>
      <c r="H101" s="47"/>
    </row>
    <row r="102" s="2" customFormat="1" ht="16.8" customHeight="1">
      <c r="A102" s="41"/>
      <c r="B102" s="47"/>
      <c r="C102" s="296" t="s">
        <v>302</v>
      </c>
      <c r="D102" s="296" t="s">
        <v>1035</v>
      </c>
      <c r="E102" s="20" t="s">
        <v>87</v>
      </c>
      <c r="F102" s="297">
        <v>339.32999999999998</v>
      </c>
      <c r="G102" s="41"/>
      <c r="H102" s="47"/>
    </row>
    <row r="103" s="2" customFormat="1" ht="16.8" customHeight="1">
      <c r="A103" s="41"/>
      <c r="B103" s="47"/>
      <c r="C103" s="292" t="s">
        <v>89</v>
      </c>
      <c r="D103" s="293" t="s">
        <v>90</v>
      </c>
      <c r="E103" s="294" t="s">
        <v>87</v>
      </c>
      <c r="F103" s="295">
        <v>18.943999999999999</v>
      </c>
      <c r="G103" s="41"/>
      <c r="H103" s="47"/>
    </row>
    <row r="104" s="2" customFormat="1" ht="16.8" customHeight="1">
      <c r="A104" s="41"/>
      <c r="B104" s="47"/>
      <c r="C104" s="296" t="s">
        <v>19</v>
      </c>
      <c r="D104" s="296" t="s">
        <v>461</v>
      </c>
      <c r="E104" s="20" t="s">
        <v>19</v>
      </c>
      <c r="F104" s="297">
        <v>0</v>
      </c>
      <c r="G104" s="41"/>
      <c r="H104" s="47"/>
    </row>
    <row r="105" s="2" customFormat="1" ht="16.8" customHeight="1">
      <c r="A105" s="41"/>
      <c r="B105" s="47"/>
      <c r="C105" s="296" t="s">
        <v>19</v>
      </c>
      <c r="D105" s="296" t="s">
        <v>462</v>
      </c>
      <c r="E105" s="20" t="s">
        <v>19</v>
      </c>
      <c r="F105" s="297">
        <v>18.943999999999999</v>
      </c>
      <c r="G105" s="41"/>
      <c r="H105" s="47"/>
    </row>
    <row r="106" s="2" customFormat="1" ht="16.8" customHeight="1">
      <c r="A106" s="41"/>
      <c r="B106" s="47"/>
      <c r="C106" s="296" t="s">
        <v>89</v>
      </c>
      <c r="D106" s="296" t="s">
        <v>330</v>
      </c>
      <c r="E106" s="20" t="s">
        <v>19</v>
      </c>
      <c r="F106" s="297">
        <v>18.943999999999999</v>
      </c>
      <c r="G106" s="41"/>
      <c r="H106" s="47"/>
    </row>
    <row r="107" s="2" customFormat="1" ht="16.8" customHeight="1">
      <c r="A107" s="41"/>
      <c r="B107" s="47"/>
      <c r="C107" s="298" t="s">
        <v>1033</v>
      </c>
      <c r="D107" s="41"/>
      <c r="E107" s="41"/>
      <c r="F107" s="41"/>
      <c r="G107" s="41"/>
      <c r="H107" s="47"/>
    </row>
    <row r="108" s="2" customFormat="1" ht="16.8" customHeight="1">
      <c r="A108" s="41"/>
      <c r="B108" s="47"/>
      <c r="C108" s="296" t="s">
        <v>285</v>
      </c>
      <c r="D108" s="296" t="s">
        <v>1037</v>
      </c>
      <c r="E108" s="20" t="s">
        <v>87</v>
      </c>
      <c r="F108" s="297">
        <v>232.27799999999999</v>
      </c>
      <c r="G108" s="41"/>
      <c r="H108" s="47"/>
    </row>
    <row r="109" s="2" customFormat="1" ht="16.8" customHeight="1">
      <c r="A109" s="41"/>
      <c r="B109" s="47"/>
      <c r="C109" s="296" t="s">
        <v>418</v>
      </c>
      <c r="D109" s="296" t="s">
        <v>419</v>
      </c>
      <c r="E109" s="20" t="s">
        <v>87</v>
      </c>
      <c r="F109" s="297">
        <v>232.27799999999999</v>
      </c>
      <c r="G109" s="41"/>
      <c r="H109" s="47"/>
    </row>
    <row r="110" s="2" customFormat="1" ht="16.8" customHeight="1">
      <c r="A110" s="41"/>
      <c r="B110" s="47"/>
      <c r="C110" s="296" t="s">
        <v>425</v>
      </c>
      <c r="D110" s="296" t="s">
        <v>426</v>
      </c>
      <c r="E110" s="20" t="s">
        <v>87</v>
      </c>
      <c r="F110" s="297">
        <v>26.303000000000001</v>
      </c>
      <c r="G110" s="41"/>
      <c r="H110" s="47"/>
    </row>
    <row r="111" s="2" customFormat="1" ht="16.8" customHeight="1">
      <c r="A111" s="41"/>
      <c r="B111" s="47"/>
      <c r="C111" s="296" t="s">
        <v>515</v>
      </c>
      <c r="D111" s="296" t="s">
        <v>516</v>
      </c>
      <c r="E111" s="20" t="s">
        <v>87</v>
      </c>
      <c r="F111" s="297">
        <v>18.943999999999999</v>
      </c>
      <c r="G111" s="41"/>
      <c r="H111" s="47"/>
    </row>
    <row r="112" s="2" customFormat="1" ht="16.8" customHeight="1">
      <c r="A112" s="41"/>
      <c r="B112" s="47"/>
      <c r="C112" s="292" t="s">
        <v>48</v>
      </c>
      <c r="D112" s="293" t="s">
        <v>93</v>
      </c>
      <c r="E112" s="294" t="s">
        <v>94</v>
      </c>
      <c r="F112" s="295">
        <v>7.218</v>
      </c>
      <c r="G112" s="41"/>
      <c r="H112" s="47"/>
    </row>
    <row r="113" s="2" customFormat="1" ht="16.8" customHeight="1">
      <c r="A113" s="41"/>
      <c r="B113" s="47"/>
      <c r="C113" s="296" t="s">
        <v>19</v>
      </c>
      <c r="D113" s="296" t="s">
        <v>151</v>
      </c>
      <c r="E113" s="20" t="s">
        <v>19</v>
      </c>
      <c r="F113" s="297">
        <v>0</v>
      </c>
      <c r="G113" s="41"/>
      <c r="H113" s="47"/>
    </row>
    <row r="114" s="2" customFormat="1" ht="16.8" customHeight="1">
      <c r="A114" s="41"/>
      <c r="B114" s="47"/>
      <c r="C114" s="296" t="s">
        <v>19</v>
      </c>
      <c r="D114" s="296" t="s">
        <v>152</v>
      </c>
      <c r="E114" s="20" t="s">
        <v>19</v>
      </c>
      <c r="F114" s="297">
        <v>7.1459999999999999</v>
      </c>
      <c r="G114" s="41"/>
      <c r="H114" s="47"/>
    </row>
    <row r="115" s="2" customFormat="1" ht="16.8" customHeight="1">
      <c r="A115" s="41"/>
      <c r="B115" s="47"/>
      <c r="C115" s="296" t="s">
        <v>19</v>
      </c>
      <c r="D115" s="296" t="s">
        <v>153</v>
      </c>
      <c r="E115" s="20" t="s">
        <v>19</v>
      </c>
      <c r="F115" s="297">
        <v>0.071999999999999995</v>
      </c>
      <c r="G115" s="41"/>
      <c r="H115" s="47"/>
    </row>
    <row r="116" s="2" customFormat="1" ht="16.8" customHeight="1">
      <c r="A116" s="41"/>
      <c r="B116" s="47"/>
      <c r="C116" s="296" t="s">
        <v>48</v>
      </c>
      <c r="D116" s="296" t="s">
        <v>154</v>
      </c>
      <c r="E116" s="20" t="s">
        <v>19</v>
      </c>
      <c r="F116" s="297">
        <v>7.218</v>
      </c>
      <c r="G116" s="41"/>
      <c r="H116" s="47"/>
    </row>
    <row r="117" s="2" customFormat="1" ht="16.8" customHeight="1">
      <c r="A117" s="41"/>
      <c r="B117" s="47"/>
      <c r="C117" s="298" t="s">
        <v>1033</v>
      </c>
      <c r="D117" s="41"/>
      <c r="E117" s="41"/>
      <c r="F117" s="41"/>
      <c r="G117" s="41"/>
      <c r="H117" s="47"/>
    </row>
    <row r="118" s="2" customFormat="1">
      <c r="A118" s="41"/>
      <c r="B118" s="47"/>
      <c r="C118" s="296" t="s">
        <v>143</v>
      </c>
      <c r="D118" s="296" t="s">
        <v>1043</v>
      </c>
      <c r="E118" s="20" t="s">
        <v>94</v>
      </c>
      <c r="F118" s="297">
        <v>7.218</v>
      </c>
      <c r="G118" s="41"/>
      <c r="H118" s="47"/>
    </row>
    <row r="119" s="2" customFormat="1" ht="16.8" customHeight="1">
      <c r="A119" s="41"/>
      <c r="B119" s="47"/>
      <c r="C119" s="296" t="s">
        <v>176</v>
      </c>
      <c r="D119" s="296" t="s">
        <v>1044</v>
      </c>
      <c r="E119" s="20" t="s">
        <v>94</v>
      </c>
      <c r="F119" s="297">
        <v>4.21</v>
      </c>
      <c r="G119" s="41"/>
      <c r="H119" s="47"/>
    </row>
    <row r="120" s="2" customFormat="1" ht="16.8" customHeight="1">
      <c r="A120" s="41"/>
      <c r="B120" s="47"/>
      <c r="C120" s="292" t="s">
        <v>96</v>
      </c>
      <c r="D120" s="293" t="s">
        <v>97</v>
      </c>
      <c r="E120" s="294" t="s">
        <v>94</v>
      </c>
      <c r="F120" s="295">
        <v>3.008</v>
      </c>
      <c r="G120" s="41"/>
      <c r="H120" s="47"/>
    </row>
    <row r="121" s="2" customFormat="1" ht="16.8" customHeight="1">
      <c r="A121" s="41"/>
      <c r="B121" s="47"/>
      <c r="C121" s="296" t="s">
        <v>19</v>
      </c>
      <c r="D121" s="296" t="s">
        <v>151</v>
      </c>
      <c r="E121" s="20" t="s">
        <v>19</v>
      </c>
      <c r="F121" s="297">
        <v>0</v>
      </c>
      <c r="G121" s="41"/>
      <c r="H121" s="47"/>
    </row>
    <row r="122" s="2" customFormat="1" ht="16.8" customHeight="1">
      <c r="A122" s="41"/>
      <c r="B122" s="47"/>
      <c r="C122" s="296" t="s">
        <v>19</v>
      </c>
      <c r="D122" s="296" t="s">
        <v>173</v>
      </c>
      <c r="E122" s="20" t="s">
        <v>19</v>
      </c>
      <c r="F122" s="297">
        <v>2.9780000000000002</v>
      </c>
      <c r="G122" s="41"/>
      <c r="H122" s="47"/>
    </row>
    <row r="123" s="2" customFormat="1" ht="16.8" customHeight="1">
      <c r="A123" s="41"/>
      <c r="B123" s="47"/>
      <c r="C123" s="296" t="s">
        <v>19</v>
      </c>
      <c r="D123" s="296" t="s">
        <v>174</v>
      </c>
      <c r="E123" s="20" t="s">
        <v>19</v>
      </c>
      <c r="F123" s="297">
        <v>0.029999999999999999</v>
      </c>
      <c r="G123" s="41"/>
      <c r="H123" s="47"/>
    </row>
    <row r="124" s="2" customFormat="1" ht="16.8" customHeight="1">
      <c r="A124" s="41"/>
      <c r="B124" s="47"/>
      <c r="C124" s="296" t="s">
        <v>96</v>
      </c>
      <c r="D124" s="296" t="s">
        <v>154</v>
      </c>
      <c r="E124" s="20" t="s">
        <v>19</v>
      </c>
      <c r="F124" s="297">
        <v>3.008</v>
      </c>
      <c r="G124" s="41"/>
      <c r="H124" s="47"/>
    </row>
    <row r="125" s="2" customFormat="1" ht="16.8" customHeight="1">
      <c r="A125" s="41"/>
      <c r="B125" s="47"/>
      <c r="C125" s="298" t="s">
        <v>1033</v>
      </c>
      <c r="D125" s="41"/>
      <c r="E125" s="41"/>
      <c r="F125" s="41"/>
      <c r="G125" s="41"/>
      <c r="H125" s="47"/>
    </row>
    <row r="126" s="2" customFormat="1" ht="16.8" customHeight="1">
      <c r="A126" s="41"/>
      <c r="B126" s="47"/>
      <c r="C126" s="296" t="s">
        <v>169</v>
      </c>
      <c r="D126" s="296" t="s">
        <v>1045</v>
      </c>
      <c r="E126" s="20" t="s">
        <v>94</v>
      </c>
      <c r="F126" s="297">
        <v>3.008</v>
      </c>
      <c r="G126" s="41"/>
      <c r="H126" s="47"/>
    </row>
    <row r="127" s="2" customFormat="1" ht="16.8" customHeight="1">
      <c r="A127" s="41"/>
      <c r="B127" s="47"/>
      <c r="C127" s="296" t="s">
        <v>176</v>
      </c>
      <c r="D127" s="296" t="s">
        <v>1044</v>
      </c>
      <c r="E127" s="20" t="s">
        <v>94</v>
      </c>
      <c r="F127" s="297">
        <v>4.21</v>
      </c>
      <c r="G127" s="41"/>
      <c r="H127" s="47"/>
    </row>
    <row r="128" s="2" customFormat="1" ht="7.44" customHeight="1">
      <c r="A128" s="41"/>
      <c r="B128" s="160"/>
      <c r="C128" s="161"/>
      <c r="D128" s="161"/>
      <c r="E128" s="161"/>
      <c r="F128" s="161"/>
      <c r="G128" s="161"/>
      <c r="H128" s="47"/>
    </row>
    <row r="129" s="2" customFormat="1">
      <c r="A129" s="41"/>
      <c r="B129" s="41"/>
      <c r="C129" s="41"/>
      <c r="D129" s="41"/>
      <c r="E129" s="41"/>
      <c r="F129" s="41"/>
      <c r="G129" s="41"/>
      <c r="H129" s="41"/>
    </row>
  </sheetData>
  <sheetProtection sheet="1" formatColumns="0" formatRows="0" objects="1" scenarios="1" spinCount="100000" saltValue="XR06Ap5fS1jx30vgKRmjeHu8DXPLQC/D6m6ibhYEUHQ6Xa+AUyo86MdkbAvuFw78tBamxaHuPKyx04heLN99sg==" hashValue="SNkIxBvr1kO4IuC9DtC4Vaqqns28/JuEPAgoCf+7JMSdCKw78Q0ubN6KLsTuMthPFH6cvlN/gN/VZVarJIxwNA=="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1046</v>
      </c>
      <c r="D3" s="304"/>
      <c r="E3" s="304"/>
      <c r="F3" s="304"/>
      <c r="G3" s="304"/>
      <c r="H3" s="304"/>
      <c r="I3" s="304"/>
      <c r="J3" s="304"/>
      <c r="K3" s="305"/>
    </row>
    <row r="4" s="1" customFormat="1" ht="25.5" customHeight="1">
      <c r="B4" s="306"/>
      <c r="C4" s="307" t="s">
        <v>1047</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1048</v>
      </c>
      <c r="D6" s="310"/>
      <c r="E6" s="310"/>
      <c r="F6" s="310"/>
      <c r="G6" s="310"/>
      <c r="H6" s="310"/>
      <c r="I6" s="310"/>
      <c r="J6" s="310"/>
      <c r="K6" s="308"/>
    </row>
    <row r="7" s="1" customFormat="1" ht="15" customHeight="1">
      <c r="B7" s="311"/>
      <c r="C7" s="310" t="s">
        <v>1049</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1050</v>
      </c>
      <c r="D9" s="310"/>
      <c r="E9" s="310"/>
      <c r="F9" s="310"/>
      <c r="G9" s="310"/>
      <c r="H9" s="310"/>
      <c r="I9" s="310"/>
      <c r="J9" s="310"/>
      <c r="K9" s="308"/>
    </row>
    <row r="10" s="1" customFormat="1" ht="15" customHeight="1">
      <c r="B10" s="311"/>
      <c r="C10" s="310"/>
      <c r="D10" s="310" t="s">
        <v>1051</v>
      </c>
      <c r="E10" s="310"/>
      <c r="F10" s="310"/>
      <c r="G10" s="310"/>
      <c r="H10" s="310"/>
      <c r="I10" s="310"/>
      <c r="J10" s="310"/>
      <c r="K10" s="308"/>
    </row>
    <row r="11" s="1" customFormat="1" ht="15" customHeight="1">
      <c r="B11" s="311"/>
      <c r="C11" s="312"/>
      <c r="D11" s="310" t="s">
        <v>1052</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1053</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1054</v>
      </c>
      <c r="E15" s="310"/>
      <c r="F15" s="310"/>
      <c r="G15" s="310"/>
      <c r="H15" s="310"/>
      <c r="I15" s="310"/>
      <c r="J15" s="310"/>
      <c r="K15" s="308"/>
    </row>
    <row r="16" s="1" customFormat="1" ht="15" customHeight="1">
      <c r="B16" s="311"/>
      <c r="C16" s="312"/>
      <c r="D16" s="310" t="s">
        <v>1055</v>
      </c>
      <c r="E16" s="310"/>
      <c r="F16" s="310"/>
      <c r="G16" s="310"/>
      <c r="H16" s="310"/>
      <c r="I16" s="310"/>
      <c r="J16" s="310"/>
      <c r="K16" s="308"/>
    </row>
    <row r="17" s="1" customFormat="1" ht="15" customHeight="1">
      <c r="B17" s="311"/>
      <c r="C17" s="312"/>
      <c r="D17" s="310" t="s">
        <v>1056</v>
      </c>
      <c r="E17" s="310"/>
      <c r="F17" s="310"/>
      <c r="G17" s="310"/>
      <c r="H17" s="310"/>
      <c r="I17" s="310"/>
      <c r="J17" s="310"/>
      <c r="K17" s="308"/>
    </row>
    <row r="18" s="1" customFormat="1" ht="15" customHeight="1">
      <c r="B18" s="311"/>
      <c r="C18" s="312"/>
      <c r="D18" s="312"/>
      <c r="E18" s="314" t="s">
        <v>78</v>
      </c>
      <c r="F18" s="310" t="s">
        <v>1057</v>
      </c>
      <c r="G18" s="310"/>
      <c r="H18" s="310"/>
      <c r="I18" s="310"/>
      <c r="J18" s="310"/>
      <c r="K18" s="308"/>
    </row>
    <row r="19" s="1" customFormat="1" ht="15" customHeight="1">
      <c r="B19" s="311"/>
      <c r="C19" s="312"/>
      <c r="D19" s="312"/>
      <c r="E19" s="314" t="s">
        <v>1058</v>
      </c>
      <c r="F19" s="310" t="s">
        <v>1059</v>
      </c>
      <c r="G19" s="310"/>
      <c r="H19" s="310"/>
      <c r="I19" s="310"/>
      <c r="J19" s="310"/>
      <c r="K19" s="308"/>
    </row>
    <row r="20" s="1" customFormat="1" ht="15" customHeight="1">
      <c r="B20" s="311"/>
      <c r="C20" s="312"/>
      <c r="D20" s="312"/>
      <c r="E20" s="314" t="s">
        <v>1060</v>
      </c>
      <c r="F20" s="310" t="s">
        <v>1061</v>
      </c>
      <c r="G20" s="310"/>
      <c r="H20" s="310"/>
      <c r="I20" s="310"/>
      <c r="J20" s="310"/>
      <c r="K20" s="308"/>
    </row>
    <row r="21" s="1" customFormat="1" ht="15" customHeight="1">
      <c r="B21" s="311"/>
      <c r="C21" s="312"/>
      <c r="D21" s="312"/>
      <c r="E21" s="314" t="s">
        <v>1062</v>
      </c>
      <c r="F21" s="310" t="s">
        <v>1063</v>
      </c>
      <c r="G21" s="310"/>
      <c r="H21" s="310"/>
      <c r="I21" s="310"/>
      <c r="J21" s="310"/>
      <c r="K21" s="308"/>
    </row>
    <row r="22" s="1" customFormat="1" ht="15" customHeight="1">
      <c r="B22" s="311"/>
      <c r="C22" s="312"/>
      <c r="D22" s="312"/>
      <c r="E22" s="314" t="s">
        <v>1064</v>
      </c>
      <c r="F22" s="310" t="s">
        <v>1065</v>
      </c>
      <c r="G22" s="310"/>
      <c r="H22" s="310"/>
      <c r="I22" s="310"/>
      <c r="J22" s="310"/>
      <c r="K22" s="308"/>
    </row>
    <row r="23" s="1" customFormat="1" ht="15" customHeight="1">
      <c r="B23" s="311"/>
      <c r="C23" s="312"/>
      <c r="D23" s="312"/>
      <c r="E23" s="314" t="s">
        <v>1066</v>
      </c>
      <c r="F23" s="310" t="s">
        <v>1067</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1068</v>
      </c>
      <c r="D25" s="310"/>
      <c r="E25" s="310"/>
      <c r="F25" s="310"/>
      <c r="G25" s="310"/>
      <c r="H25" s="310"/>
      <c r="I25" s="310"/>
      <c r="J25" s="310"/>
      <c r="K25" s="308"/>
    </row>
    <row r="26" s="1" customFormat="1" ht="15" customHeight="1">
      <c r="B26" s="311"/>
      <c r="C26" s="310" t="s">
        <v>1069</v>
      </c>
      <c r="D26" s="310"/>
      <c r="E26" s="310"/>
      <c r="F26" s="310"/>
      <c r="G26" s="310"/>
      <c r="H26" s="310"/>
      <c r="I26" s="310"/>
      <c r="J26" s="310"/>
      <c r="K26" s="308"/>
    </row>
    <row r="27" s="1" customFormat="1" ht="15" customHeight="1">
      <c r="B27" s="311"/>
      <c r="C27" s="310"/>
      <c r="D27" s="310" t="s">
        <v>1070</v>
      </c>
      <c r="E27" s="310"/>
      <c r="F27" s="310"/>
      <c r="G27" s="310"/>
      <c r="H27" s="310"/>
      <c r="I27" s="310"/>
      <c r="J27" s="310"/>
      <c r="K27" s="308"/>
    </row>
    <row r="28" s="1" customFormat="1" ht="15" customHeight="1">
      <c r="B28" s="311"/>
      <c r="C28" s="312"/>
      <c r="D28" s="310" t="s">
        <v>1071</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1072</v>
      </c>
      <c r="E30" s="310"/>
      <c r="F30" s="310"/>
      <c r="G30" s="310"/>
      <c r="H30" s="310"/>
      <c r="I30" s="310"/>
      <c r="J30" s="310"/>
      <c r="K30" s="308"/>
    </row>
    <row r="31" s="1" customFormat="1" ht="15" customHeight="1">
      <c r="B31" s="311"/>
      <c r="C31" s="312"/>
      <c r="D31" s="310" t="s">
        <v>1073</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1074</v>
      </c>
      <c r="E33" s="310"/>
      <c r="F33" s="310"/>
      <c r="G33" s="310"/>
      <c r="H33" s="310"/>
      <c r="I33" s="310"/>
      <c r="J33" s="310"/>
      <c r="K33" s="308"/>
    </row>
    <row r="34" s="1" customFormat="1" ht="15" customHeight="1">
      <c r="B34" s="311"/>
      <c r="C34" s="312"/>
      <c r="D34" s="310" t="s">
        <v>1075</v>
      </c>
      <c r="E34" s="310"/>
      <c r="F34" s="310"/>
      <c r="G34" s="310"/>
      <c r="H34" s="310"/>
      <c r="I34" s="310"/>
      <c r="J34" s="310"/>
      <c r="K34" s="308"/>
    </row>
    <row r="35" s="1" customFormat="1" ht="15" customHeight="1">
      <c r="B35" s="311"/>
      <c r="C35" s="312"/>
      <c r="D35" s="310" t="s">
        <v>1076</v>
      </c>
      <c r="E35" s="310"/>
      <c r="F35" s="310"/>
      <c r="G35" s="310"/>
      <c r="H35" s="310"/>
      <c r="I35" s="310"/>
      <c r="J35" s="310"/>
      <c r="K35" s="308"/>
    </row>
    <row r="36" s="1" customFormat="1" ht="15" customHeight="1">
      <c r="B36" s="311"/>
      <c r="C36" s="312"/>
      <c r="D36" s="310"/>
      <c r="E36" s="313" t="s">
        <v>126</v>
      </c>
      <c r="F36" s="310"/>
      <c r="G36" s="310" t="s">
        <v>1077</v>
      </c>
      <c r="H36" s="310"/>
      <c r="I36" s="310"/>
      <c r="J36" s="310"/>
      <c r="K36" s="308"/>
    </row>
    <row r="37" s="1" customFormat="1" ht="30.75" customHeight="1">
      <c r="B37" s="311"/>
      <c r="C37" s="312"/>
      <c r="D37" s="310"/>
      <c r="E37" s="313" t="s">
        <v>1078</v>
      </c>
      <c r="F37" s="310"/>
      <c r="G37" s="310" t="s">
        <v>1079</v>
      </c>
      <c r="H37" s="310"/>
      <c r="I37" s="310"/>
      <c r="J37" s="310"/>
      <c r="K37" s="308"/>
    </row>
    <row r="38" s="1" customFormat="1" ht="15" customHeight="1">
      <c r="B38" s="311"/>
      <c r="C38" s="312"/>
      <c r="D38" s="310"/>
      <c r="E38" s="313" t="s">
        <v>52</v>
      </c>
      <c r="F38" s="310"/>
      <c r="G38" s="310" t="s">
        <v>1080</v>
      </c>
      <c r="H38" s="310"/>
      <c r="I38" s="310"/>
      <c r="J38" s="310"/>
      <c r="K38" s="308"/>
    </row>
    <row r="39" s="1" customFormat="1" ht="15" customHeight="1">
      <c r="B39" s="311"/>
      <c r="C39" s="312"/>
      <c r="D39" s="310"/>
      <c r="E39" s="313" t="s">
        <v>53</v>
      </c>
      <c r="F39" s="310"/>
      <c r="G39" s="310" t="s">
        <v>1081</v>
      </c>
      <c r="H39" s="310"/>
      <c r="I39" s="310"/>
      <c r="J39" s="310"/>
      <c r="K39" s="308"/>
    </row>
    <row r="40" s="1" customFormat="1" ht="15" customHeight="1">
      <c r="B40" s="311"/>
      <c r="C40" s="312"/>
      <c r="D40" s="310"/>
      <c r="E40" s="313" t="s">
        <v>127</v>
      </c>
      <c r="F40" s="310"/>
      <c r="G40" s="310" t="s">
        <v>1082</v>
      </c>
      <c r="H40" s="310"/>
      <c r="I40" s="310"/>
      <c r="J40" s="310"/>
      <c r="K40" s="308"/>
    </row>
    <row r="41" s="1" customFormat="1" ht="15" customHeight="1">
      <c r="B41" s="311"/>
      <c r="C41" s="312"/>
      <c r="D41" s="310"/>
      <c r="E41" s="313" t="s">
        <v>128</v>
      </c>
      <c r="F41" s="310"/>
      <c r="G41" s="310" t="s">
        <v>1083</v>
      </c>
      <c r="H41" s="310"/>
      <c r="I41" s="310"/>
      <c r="J41" s="310"/>
      <c r="K41" s="308"/>
    </row>
    <row r="42" s="1" customFormat="1" ht="15" customHeight="1">
      <c r="B42" s="311"/>
      <c r="C42" s="312"/>
      <c r="D42" s="310"/>
      <c r="E42" s="313" t="s">
        <v>1084</v>
      </c>
      <c r="F42" s="310"/>
      <c r="G42" s="310" t="s">
        <v>1085</v>
      </c>
      <c r="H42" s="310"/>
      <c r="I42" s="310"/>
      <c r="J42" s="310"/>
      <c r="K42" s="308"/>
    </row>
    <row r="43" s="1" customFormat="1" ht="15" customHeight="1">
      <c r="B43" s="311"/>
      <c r="C43" s="312"/>
      <c r="D43" s="310"/>
      <c r="E43" s="313"/>
      <c r="F43" s="310"/>
      <c r="G43" s="310" t="s">
        <v>1086</v>
      </c>
      <c r="H43" s="310"/>
      <c r="I43" s="310"/>
      <c r="J43" s="310"/>
      <c r="K43" s="308"/>
    </row>
    <row r="44" s="1" customFormat="1" ht="15" customHeight="1">
      <c r="B44" s="311"/>
      <c r="C44" s="312"/>
      <c r="D44" s="310"/>
      <c r="E44" s="313" t="s">
        <v>1087</v>
      </c>
      <c r="F44" s="310"/>
      <c r="G44" s="310" t="s">
        <v>1088</v>
      </c>
      <c r="H44" s="310"/>
      <c r="I44" s="310"/>
      <c r="J44" s="310"/>
      <c r="K44" s="308"/>
    </row>
    <row r="45" s="1" customFormat="1" ht="15" customHeight="1">
      <c r="B45" s="311"/>
      <c r="C45" s="312"/>
      <c r="D45" s="310"/>
      <c r="E45" s="313" t="s">
        <v>130</v>
      </c>
      <c r="F45" s="310"/>
      <c r="G45" s="310" t="s">
        <v>1089</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1090</v>
      </c>
      <c r="E47" s="310"/>
      <c r="F47" s="310"/>
      <c r="G47" s="310"/>
      <c r="H47" s="310"/>
      <c r="I47" s="310"/>
      <c r="J47" s="310"/>
      <c r="K47" s="308"/>
    </row>
    <row r="48" s="1" customFormat="1" ht="15" customHeight="1">
      <c r="B48" s="311"/>
      <c r="C48" s="312"/>
      <c r="D48" s="312"/>
      <c r="E48" s="310" t="s">
        <v>1091</v>
      </c>
      <c r="F48" s="310"/>
      <c r="G48" s="310"/>
      <c r="H48" s="310"/>
      <c r="I48" s="310"/>
      <c r="J48" s="310"/>
      <c r="K48" s="308"/>
    </row>
    <row r="49" s="1" customFormat="1" ht="15" customHeight="1">
      <c r="B49" s="311"/>
      <c r="C49" s="312"/>
      <c r="D49" s="312"/>
      <c r="E49" s="310" t="s">
        <v>1092</v>
      </c>
      <c r="F49" s="310"/>
      <c r="G49" s="310"/>
      <c r="H49" s="310"/>
      <c r="I49" s="310"/>
      <c r="J49" s="310"/>
      <c r="K49" s="308"/>
    </row>
    <row r="50" s="1" customFormat="1" ht="15" customHeight="1">
      <c r="B50" s="311"/>
      <c r="C50" s="312"/>
      <c r="D50" s="312"/>
      <c r="E50" s="310" t="s">
        <v>1093</v>
      </c>
      <c r="F50" s="310"/>
      <c r="G50" s="310"/>
      <c r="H50" s="310"/>
      <c r="I50" s="310"/>
      <c r="J50" s="310"/>
      <c r="K50" s="308"/>
    </row>
    <row r="51" s="1" customFormat="1" ht="15" customHeight="1">
      <c r="B51" s="311"/>
      <c r="C51" s="312"/>
      <c r="D51" s="310" t="s">
        <v>1094</v>
      </c>
      <c r="E51" s="310"/>
      <c r="F51" s="310"/>
      <c r="G51" s="310"/>
      <c r="H51" s="310"/>
      <c r="I51" s="310"/>
      <c r="J51" s="310"/>
      <c r="K51" s="308"/>
    </row>
    <row r="52" s="1" customFormat="1" ht="25.5" customHeight="1">
      <c r="B52" s="306"/>
      <c r="C52" s="307" t="s">
        <v>1095</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1096</v>
      </c>
      <c r="D54" s="310"/>
      <c r="E54" s="310"/>
      <c r="F54" s="310"/>
      <c r="G54" s="310"/>
      <c r="H54" s="310"/>
      <c r="I54" s="310"/>
      <c r="J54" s="310"/>
      <c r="K54" s="308"/>
    </row>
    <row r="55" s="1" customFormat="1" ht="15" customHeight="1">
      <c r="B55" s="306"/>
      <c r="C55" s="310" t="s">
        <v>1097</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1098</v>
      </c>
      <c r="D57" s="310"/>
      <c r="E57" s="310"/>
      <c r="F57" s="310"/>
      <c r="G57" s="310"/>
      <c r="H57" s="310"/>
      <c r="I57" s="310"/>
      <c r="J57" s="310"/>
      <c r="K57" s="308"/>
    </row>
    <row r="58" s="1" customFormat="1" ht="15" customHeight="1">
      <c r="B58" s="306"/>
      <c r="C58" s="312"/>
      <c r="D58" s="310" t="s">
        <v>1099</v>
      </c>
      <c r="E58" s="310"/>
      <c r="F58" s="310"/>
      <c r="G58" s="310"/>
      <c r="H58" s="310"/>
      <c r="I58" s="310"/>
      <c r="J58" s="310"/>
      <c r="K58" s="308"/>
    </row>
    <row r="59" s="1" customFormat="1" ht="15" customHeight="1">
      <c r="B59" s="306"/>
      <c r="C59" s="312"/>
      <c r="D59" s="310" t="s">
        <v>1100</v>
      </c>
      <c r="E59" s="310"/>
      <c r="F59" s="310"/>
      <c r="G59" s="310"/>
      <c r="H59" s="310"/>
      <c r="I59" s="310"/>
      <c r="J59" s="310"/>
      <c r="K59" s="308"/>
    </row>
    <row r="60" s="1" customFormat="1" ht="15" customHeight="1">
      <c r="B60" s="306"/>
      <c r="C60" s="312"/>
      <c r="D60" s="310" t="s">
        <v>1101</v>
      </c>
      <c r="E60" s="310"/>
      <c r="F60" s="310"/>
      <c r="G60" s="310"/>
      <c r="H60" s="310"/>
      <c r="I60" s="310"/>
      <c r="J60" s="310"/>
      <c r="K60" s="308"/>
    </row>
    <row r="61" s="1" customFormat="1" ht="15" customHeight="1">
      <c r="B61" s="306"/>
      <c r="C61" s="312"/>
      <c r="D61" s="310" t="s">
        <v>1102</v>
      </c>
      <c r="E61" s="310"/>
      <c r="F61" s="310"/>
      <c r="G61" s="310"/>
      <c r="H61" s="310"/>
      <c r="I61" s="310"/>
      <c r="J61" s="310"/>
      <c r="K61" s="308"/>
    </row>
    <row r="62" s="1" customFormat="1" ht="15" customHeight="1">
      <c r="B62" s="306"/>
      <c r="C62" s="312"/>
      <c r="D62" s="315" t="s">
        <v>1103</v>
      </c>
      <c r="E62" s="315"/>
      <c r="F62" s="315"/>
      <c r="G62" s="315"/>
      <c r="H62" s="315"/>
      <c r="I62" s="315"/>
      <c r="J62" s="315"/>
      <c r="K62" s="308"/>
    </row>
    <row r="63" s="1" customFormat="1" ht="15" customHeight="1">
      <c r="B63" s="306"/>
      <c r="C63" s="312"/>
      <c r="D63" s="310" t="s">
        <v>1104</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1105</v>
      </c>
      <c r="E65" s="310"/>
      <c r="F65" s="310"/>
      <c r="G65" s="310"/>
      <c r="H65" s="310"/>
      <c r="I65" s="310"/>
      <c r="J65" s="310"/>
      <c r="K65" s="308"/>
    </row>
    <row r="66" s="1" customFormat="1" ht="15" customHeight="1">
      <c r="B66" s="306"/>
      <c r="C66" s="312"/>
      <c r="D66" s="315" t="s">
        <v>1106</v>
      </c>
      <c r="E66" s="315"/>
      <c r="F66" s="315"/>
      <c r="G66" s="315"/>
      <c r="H66" s="315"/>
      <c r="I66" s="315"/>
      <c r="J66" s="315"/>
      <c r="K66" s="308"/>
    </row>
    <row r="67" s="1" customFormat="1" ht="15" customHeight="1">
      <c r="B67" s="306"/>
      <c r="C67" s="312"/>
      <c r="D67" s="310" t="s">
        <v>1107</v>
      </c>
      <c r="E67" s="310"/>
      <c r="F67" s="310"/>
      <c r="G67" s="310"/>
      <c r="H67" s="310"/>
      <c r="I67" s="310"/>
      <c r="J67" s="310"/>
      <c r="K67" s="308"/>
    </row>
    <row r="68" s="1" customFormat="1" ht="15" customHeight="1">
      <c r="B68" s="306"/>
      <c r="C68" s="312"/>
      <c r="D68" s="310" t="s">
        <v>1108</v>
      </c>
      <c r="E68" s="310"/>
      <c r="F68" s="310"/>
      <c r="G68" s="310"/>
      <c r="H68" s="310"/>
      <c r="I68" s="310"/>
      <c r="J68" s="310"/>
      <c r="K68" s="308"/>
    </row>
    <row r="69" s="1" customFormat="1" ht="15" customHeight="1">
      <c r="B69" s="306"/>
      <c r="C69" s="312"/>
      <c r="D69" s="310" t="s">
        <v>1109</v>
      </c>
      <c r="E69" s="310"/>
      <c r="F69" s="310"/>
      <c r="G69" s="310"/>
      <c r="H69" s="310"/>
      <c r="I69" s="310"/>
      <c r="J69" s="310"/>
      <c r="K69" s="308"/>
    </row>
    <row r="70" s="1" customFormat="1" ht="15" customHeight="1">
      <c r="B70" s="306"/>
      <c r="C70" s="312"/>
      <c r="D70" s="310" t="s">
        <v>1110</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1111</v>
      </c>
      <c r="D75" s="326"/>
      <c r="E75" s="326"/>
      <c r="F75" s="326"/>
      <c r="G75" s="326"/>
      <c r="H75" s="326"/>
      <c r="I75" s="326"/>
      <c r="J75" s="326"/>
      <c r="K75" s="327"/>
    </row>
    <row r="76" s="1" customFormat="1" ht="17.25" customHeight="1">
      <c r="B76" s="325"/>
      <c r="C76" s="328" t="s">
        <v>1112</v>
      </c>
      <c r="D76" s="328"/>
      <c r="E76" s="328"/>
      <c r="F76" s="328" t="s">
        <v>1113</v>
      </c>
      <c r="G76" s="329"/>
      <c r="H76" s="328" t="s">
        <v>53</v>
      </c>
      <c r="I76" s="328" t="s">
        <v>56</v>
      </c>
      <c r="J76" s="328" t="s">
        <v>1114</v>
      </c>
      <c r="K76" s="327"/>
    </row>
    <row r="77" s="1" customFormat="1" ht="17.25" customHeight="1">
      <c r="B77" s="325"/>
      <c r="C77" s="330" t="s">
        <v>1115</v>
      </c>
      <c r="D77" s="330"/>
      <c r="E77" s="330"/>
      <c r="F77" s="331" t="s">
        <v>1116</v>
      </c>
      <c r="G77" s="332"/>
      <c r="H77" s="330"/>
      <c r="I77" s="330"/>
      <c r="J77" s="330" t="s">
        <v>1117</v>
      </c>
      <c r="K77" s="327"/>
    </row>
    <row r="78" s="1" customFormat="1" ht="5.25" customHeight="1">
      <c r="B78" s="325"/>
      <c r="C78" s="333"/>
      <c r="D78" s="333"/>
      <c r="E78" s="333"/>
      <c r="F78" s="333"/>
      <c r="G78" s="334"/>
      <c r="H78" s="333"/>
      <c r="I78" s="333"/>
      <c r="J78" s="333"/>
      <c r="K78" s="327"/>
    </row>
    <row r="79" s="1" customFormat="1" ht="15" customHeight="1">
      <c r="B79" s="325"/>
      <c r="C79" s="313" t="s">
        <v>52</v>
      </c>
      <c r="D79" s="335"/>
      <c r="E79" s="335"/>
      <c r="F79" s="336" t="s">
        <v>1118</v>
      </c>
      <c r="G79" s="337"/>
      <c r="H79" s="313" t="s">
        <v>1119</v>
      </c>
      <c r="I79" s="313" t="s">
        <v>1120</v>
      </c>
      <c r="J79" s="313">
        <v>20</v>
      </c>
      <c r="K79" s="327"/>
    </row>
    <row r="80" s="1" customFormat="1" ht="15" customHeight="1">
      <c r="B80" s="325"/>
      <c r="C80" s="313" t="s">
        <v>1121</v>
      </c>
      <c r="D80" s="313"/>
      <c r="E80" s="313"/>
      <c r="F80" s="336" t="s">
        <v>1118</v>
      </c>
      <c r="G80" s="337"/>
      <c r="H80" s="313" t="s">
        <v>1122</v>
      </c>
      <c r="I80" s="313" t="s">
        <v>1120</v>
      </c>
      <c r="J80" s="313">
        <v>120</v>
      </c>
      <c r="K80" s="327"/>
    </row>
    <row r="81" s="1" customFormat="1" ht="15" customHeight="1">
      <c r="B81" s="338"/>
      <c r="C81" s="313" t="s">
        <v>1123</v>
      </c>
      <c r="D81" s="313"/>
      <c r="E81" s="313"/>
      <c r="F81" s="336" t="s">
        <v>1124</v>
      </c>
      <c r="G81" s="337"/>
      <c r="H81" s="313" t="s">
        <v>1125</v>
      </c>
      <c r="I81" s="313" t="s">
        <v>1120</v>
      </c>
      <c r="J81" s="313">
        <v>50</v>
      </c>
      <c r="K81" s="327"/>
    </row>
    <row r="82" s="1" customFormat="1" ht="15" customHeight="1">
      <c r="B82" s="338"/>
      <c r="C82" s="313" t="s">
        <v>1126</v>
      </c>
      <c r="D82" s="313"/>
      <c r="E82" s="313"/>
      <c r="F82" s="336" t="s">
        <v>1118</v>
      </c>
      <c r="G82" s="337"/>
      <c r="H82" s="313" t="s">
        <v>1127</v>
      </c>
      <c r="I82" s="313" t="s">
        <v>1128</v>
      </c>
      <c r="J82" s="313"/>
      <c r="K82" s="327"/>
    </row>
    <row r="83" s="1" customFormat="1" ht="15" customHeight="1">
      <c r="B83" s="338"/>
      <c r="C83" s="339" t="s">
        <v>1129</v>
      </c>
      <c r="D83" s="339"/>
      <c r="E83" s="339"/>
      <c r="F83" s="340" t="s">
        <v>1124</v>
      </c>
      <c r="G83" s="339"/>
      <c r="H83" s="339" t="s">
        <v>1130</v>
      </c>
      <c r="I83" s="339" t="s">
        <v>1120</v>
      </c>
      <c r="J83" s="339">
        <v>15</v>
      </c>
      <c r="K83" s="327"/>
    </row>
    <row r="84" s="1" customFormat="1" ht="15" customHeight="1">
      <c r="B84" s="338"/>
      <c r="C84" s="339" t="s">
        <v>1131</v>
      </c>
      <c r="D84" s="339"/>
      <c r="E84" s="339"/>
      <c r="F84" s="340" t="s">
        <v>1124</v>
      </c>
      <c r="G84" s="339"/>
      <c r="H84" s="339" t="s">
        <v>1132</v>
      </c>
      <c r="I84" s="339" t="s">
        <v>1120</v>
      </c>
      <c r="J84" s="339">
        <v>15</v>
      </c>
      <c r="K84" s="327"/>
    </row>
    <row r="85" s="1" customFormat="1" ht="15" customHeight="1">
      <c r="B85" s="338"/>
      <c r="C85" s="339" t="s">
        <v>1133</v>
      </c>
      <c r="D85" s="339"/>
      <c r="E85" s="339"/>
      <c r="F85" s="340" t="s">
        <v>1124</v>
      </c>
      <c r="G85" s="339"/>
      <c r="H85" s="339" t="s">
        <v>1134</v>
      </c>
      <c r="I85" s="339" t="s">
        <v>1120</v>
      </c>
      <c r="J85" s="339">
        <v>20</v>
      </c>
      <c r="K85" s="327"/>
    </row>
    <row r="86" s="1" customFormat="1" ht="15" customHeight="1">
      <c r="B86" s="338"/>
      <c r="C86" s="339" t="s">
        <v>1135</v>
      </c>
      <c r="D86" s="339"/>
      <c r="E86" s="339"/>
      <c r="F86" s="340" t="s">
        <v>1124</v>
      </c>
      <c r="G86" s="339"/>
      <c r="H86" s="339" t="s">
        <v>1136</v>
      </c>
      <c r="I86" s="339" t="s">
        <v>1120</v>
      </c>
      <c r="J86" s="339">
        <v>20</v>
      </c>
      <c r="K86" s="327"/>
    </row>
    <row r="87" s="1" customFormat="1" ht="15" customHeight="1">
      <c r="B87" s="338"/>
      <c r="C87" s="313" t="s">
        <v>1137</v>
      </c>
      <c r="D87" s="313"/>
      <c r="E87" s="313"/>
      <c r="F87" s="336" t="s">
        <v>1124</v>
      </c>
      <c r="G87" s="337"/>
      <c r="H87" s="313" t="s">
        <v>1138</v>
      </c>
      <c r="I87" s="313" t="s">
        <v>1120</v>
      </c>
      <c r="J87" s="313">
        <v>50</v>
      </c>
      <c r="K87" s="327"/>
    </row>
    <row r="88" s="1" customFormat="1" ht="15" customHeight="1">
      <c r="B88" s="338"/>
      <c r="C88" s="313" t="s">
        <v>1139</v>
      </c>
      <c r="D88" s="313"/>
      <c r="E88" s="313"/>
      <c r="F88" s="336" t="s">
        <v>1124</v>
      </c>
      <c r="G88" s="337"/>
      <c r="H88" s="313" t="s">
        <v>1140</v>
      </c>
      <c r="I88" s="313" t="s">
        <v>1120</v>
      </c>
      <c r="J88" s="313">
        <v>20</v>
      </c>
      <c r="K88" s="327"/>
    </row>
    <row r="89" s="1" customFormat="1" ht="15" customHeight="1">
      <c r="B89" s="338"/>
      <c r="C89" s="313" t="s">
        <v>1141</v>
      </c>
      <c r="D89" s="313"/>
      <c r="E89" s="313"/>
      <c r="F89" s="336" t="s">
        <v>1124</v>
      </c>
      <c r="G89" s="337"/>
      <c r="H89" s="313" t="s">
        <v>1142</v>
      </c>
      <c r="I89" s="313" t="s">
        <v>1120</v>
      </c>
      <c r="J89" s="313">
        <v>20</v>
      </c>
      <c r="K89" s="327"/>
    </row>
    <row r="90" s="1" customFormat="1" ht="15" customHeight="1">
      <c r="B90" s="338"/>
      <c r="C90" s="313" t="s">
        <v>1143</v>
      </c>
      <c r="D90" s="313"/>
      <c r="E90" s="313"/>
      <c r="F90" s="336" t="s">
        <v>1124</v>
      </c>
      <c r="G90" s="337"/>
      <c r="H90" s="313" t="s">
        <v>1144</v>
      </c>
      <c r="I90" s="313" t="s">
        <v>1120</v>
      </c>
      <c r="J90" s="313">
        <v>50</v>
      </c>
      <c r="K90" s="327"/>
    </row>
    <row r="91" s="1" customFormat="1" ht="15" customHeight="1">
      <c r="B91" s="338"/>
      <c r="C91" s="313" t="s">
        <v>1145</v>
      </c>
      <c r="D91" s="313"/>
      <c r="E91" s="313"/>
      <c r="F91" s="336" t="s">
        <v>1124</v>
      </c>
      <c r="G91" s="337"/>
      <c r="H91" s="313" t="s">
        <v>1145</v>
      </c>
      <c r="I91" s="313" t="s">
        <v>1120</v>
      </c>
      <c r="J91" s="313">
        <v>50</v>
      </c>
      <c r="K91" s="327"/>
    </row>
    <row r="92" s="1" customFormat="1" ht="15" customHeight="1">
      <c r="B92" s="338"/>
      <c r="C92" s="313" t="s">
        <v>1146</v>
      </c>
      <c r="D92" s="313"/>
      <c r="E92" s="313"/>
      <c r="F92" s="336" t="s">
        <v>1124</v>
      </c>
      <c r="G92" s="337"/>
      <c r="H92" s="313" t="s">
        <v>1147</v>
      </c>
      <c r="I92" s="313" t="s">
        <v>1120</v>
      </c>
      <c r="J92" s="313">
        <v>255</v>
      </c>
      <c r="K92" s="327"/>
    </row>
    <row r="93" s="1" customFormat="1" ht="15" customHeight="1">
      <c r="B93" s="338"/>
      <c r="C93" s="313" t="s">
        <v>1148</v>
      </c>
      <c r="D93" s="313"/>
      <c r="E93" s="313"/>
      <c r="F93" s="336" t="s">
        <v>1118</v>
      </c>
      <c r="G93" s="337"/>
      <c r="H93" s="313" t="s">
        <v>1149</v>
      </c>
      <c r="I93" s="313" t="s">
        <v>1150</v>
      </c>
      <c r="J93" s="313"/>
      <c r="K93" s="327"/>
    </row>
    <row r="94" s="1" customFormat="1" ht="15" customHeight="1">
      <c r="B94" s="338"/>
      <c r="C94" s="313" t="s">
        <v>1151</v>
      </c>
      <c r="D94" s="313"/>
      <c r="E94" s="313"/>
      <c r="F94" s="336" t="s">
        <v>1118</v>
      </c>
      <c r="G94" s="337"/>
      <c r="H94" s="313" t="s">
        <v>1152</v>
      </c>
      <c r="I94" s="313" t="s">
        <v>1153</v>
      </c>
      <c r="J94" s="313"/>
      <c r="K94" s="327"/>
    </row>
    <row r="95" s="1" customFormat="1" ht="15" customHeight="1">
      <c r="B95" s="338"/>
      <c r="C95" s="313" t="s">
        <v>1154</v>
      </c>
      <c r="D95" s="313"/>
      <c r="E95" s="313"/>
      <c r="F95" s="336" t="s">
        <v>1118</v>
      </c>
      <c r="G95" s="337"/>
      <c r="H95" s="313" t="s">
        <v>1154</v>
      </c>
      <c r="I95" s="313" t="s">
        <v>1153</v>
      </c>
      <c r="J95" s="313"/>
      <c r="K95" s="327"/>
    </row>
    <row r="96" s="1" customFormat="1" ht="15" customHeight="1">
      <c r="B96" s="338"/>
      <c r="C96" s="313" t="s">
        <v>37</v>
      </c>
      <c r="D96" s="313"/>
      <c r="E96" s="313"/>
      <c r="F96" s="336" t="s">
        <v>1118</v>
      </c>
      <c r="G96" s="337"/>
      <c r="H96" s="313" t="s">
        <v>1155</v>
      </c>
      <c r="I96" s="313" t="s">
        <v>1153</v>
      </c>
      <c r="J96" s="313"/>
      <c r="K96" s="327"/>
    </row>
    <row r="97" s="1" customFormat="1" ht="15" customHeight="1">
      <c r="B97" s="338"/>
      <c r="C97" s="313" t="s">
        <v>47</v>
      </c>
      <c r="D97" s="313"/>
      <c r="E97" s="313"/>
      <c r="F97" s="336" t="s">
        <v>1118</v>
      </c>
      <c r="G97" s="337"/>
      <c r="H97" s="313" t="s">
        <v>1156</v>
      </c>
      <c r="I97" s="313" t="s">
        <v>1153</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1157</v>
      </c>
      <c r="D102" s="326"/>
      <c r="E102" s="326"/>
      <c r="F102" s="326"/>
      <c r="G102" s="326"/>
      <c r="H102" s="326"/>
      <c r="I102" s="326"/>
      <c r="J102" s="326"/>
      <c r="K102" s="327"/>
    </row>
    <row r="103" s="1" customFormat="1" ht="17.25" customHeight="1">
      <c r="B103" s="325"/>
      <c r="C103" s="328" t="s">
        <v>1112</v>
      </c>
      <c r="D103" s="328"/>
      <c r="E103" s="328"/>
      <c r="F103" s="328" t="s">
        <v>1113</v>
      </c>
      <c r="G103" s="329"/>
      <c r="H103" s="328" t="s">
        <v>53</v>
      </c>
      <c r="I103" s="328" t="s">
        <v>56</v>
      </c>
      <c r="J103" s="328" t="s">
        <v>1114</v>
      </c>
      <c r="K103" s="327"/>
    </row>
    <row r="104" s="1" customFormat="1" ht="17.25" customHeight="1">
      <c r="B104" s="325"/>
      <c r="C104" s="330" t="s">
        <v>1115</v>
      </c>
      <c r="D104" s="330"/>
      <c r="E104" s="330"/>
      <c r="F104" s="331" t="s">
        <v>1116</v>
      </c>
      <c r="G104" s="332"/>
      <c r="H104" s="330"/>
      <c r="I104" s="330"/>
      <c r="J104" s="330" t="s">
        <v>1117</v>
      </c>
      <c r="K104" s="327"/>
    </row>
    <row r="105" s="1" customFormat="1" ht="5.25" customHeight="1">
      <c r="B105" s="325"/>
      <c r="C105" s="328"/>
      <c r="D105" s="328"/>
      <c r="E105" s="328"/>
      <c r="F105" s="328"/>
      <c r="G105" s="346"/>
      <c r="H105" s="328"/>
      <c r="I105" s="328"/>
      <c r="J105" s="328"/>
      <c r="K105" s="327"/>
    </row>
    <row r="106" s="1" customFormat="1" ht="15" customHeight="1">
      <c r="B106" s="325"/>
      <c r="C106" s="313" t="s">
        <v>52</v>
      </c>
      <c r="D106" s="335"/>
      <c r="E106" s="335"/>
      <c r="F106" s="336" t="s">
        <v>1118</v>
      </c>
      <c r="G106" s="313"/>
      <c r="H106" s="313" t="s">
        <v>1158</v>
      </c>
      <c r="I106" s="313" t="s">
        <v>1120</v>
      </c>
      <c r="J106" s="313">
        <v>20</v>
      </c>
      <c r="K106" s="327"/>
    </row>
    <row r="107" s="1" customFormat="1" ht="15" customHeight="1">
      <c r="B107" s="325"/>
      <c r="C107" s="313" t="s">
        <v>1121</v>
      </c>
      <c r="D107" s="313"/>
      <c r="E107" s="313"/>
      <c r="F107" s="336" t="s">
        <v>1118</v>
      </c>
      <c r="G107" s="313"/>
      <c r="H107" s="313" t="s">
        <v>1158</v>
      </c>
      <c r="I107" s="313" t="s">
        <v>1120</v>
      </c>
      <c r="J107" s="313">
        <v>120</v>
      </c>
      <c r="K107" s="327"/>
    </row>
    <row r="108" s="1" customFormat="1" ht="15" customHeight="1">
      <c r="B108" s="338"/>
      <c r="C108" s="313" t="s">
        <v>1123</v>
      </c>
      <c r="D108" s="313"/>
      <c r="E108" s="313"/>
      <c r="F108" s="336" t="s">
        <v>1124</v>
      </c>
      <c r="G108" s="313"/>
      <c r="H108" s="313" t="s">
        <v>1158</v>
      </c>
      <c r="I108" s="313" t="s">
        <v>1120</v>
      </c>
      <c r="J108" s="313">
        <v>50</v>
      </c>
      <c r="K108" s="327"/>
    </row>
    <row r="109" s="1" customFormat="1" ht="15" customHeight="1">
      <c r="B109" s="338"/>
      <c r="C109" s="313" t="s">
        <v>1126</v>
      </c>
      <c r="D109" s="313"/>
      <c r="E109" s="313"/>
      <c r="F109" s="336" t="s">
        <v>1118</v>
      </c>
      <c r="G109" s="313"/>
      <c r="H109" s="313" t="s">
        <v>1158</v>
      </c>
      <c r="I109" s="313" t="s">
        <v>1128</v>
      </c>
      <c r="J109" s="313"/>
      <c r="K109" s="327"/>
    </row>
    <row r="110" s="1" customFormat="1" ht="15" customHeight="1">
      <c r="B110" s="338"/>
      <c r="C110" s="313" t="s">
        <v>1137</v>
      </c>
      <c r="D110" s="313"/>
      <c r="E110" s="313"/>
      <c r="F110" s="336" t="s">
        <v>1124</v>
      </c>
      <c r="G110" s="313"/>
      <c r="H110" s="313" t="s">
        <v>1158</v>
      </c>
      <c r="I110" s="313" t="s">
        <v>1120</v>
      </c>
      <c r="J110" s="313">
        <v>50</v>
      </c>
      <c r="K110" s="327"/>
    </row>
    <row r="111" s="1" customFormat="1" ht="15" customHeight="1">
      <c r="B111" s="338"/>
      <c r="C111" s="313" t="s">
        <v>1145</v>
      </c>
      <c r="D111" s="313"/>
      <c r="E111" s="313"/>
      <c r="F111" s="336" t="s">
        <v>1124</v>
      </c>
      <c r="G111" s="313"/>
      <c r="H111" s="313" t="s">
        <v>1158</v>
      </c>
      <c r="I111" s="313" t="s">
        <v>1120</v>
      </c>
      <c r="J111" s="313">
        <v>50</v>
      </c>
      <c r="K111" s="327"/>
    </row>
    <row r="112" s="1" customFormat="1" ht="15" customHeight="1">
      <c r="B112" s="338"/>
      <c r="C112" s="313" t="s">
        <v>1143</v>
      </c>
      <c r="D112" s="313"/>
      <c r="E112" s="313"/>
      <c r="F112" s="336" t="s">
        <v>1124</v>
      </c>
      <c r="G112" s="313"/>
      <c r="H112" s="313" t="s">
        <v>1158</v>
      </c>
      <c r="I112" s="313" t="s">
        <v>1120</v>
      </c>
      <c r="J112" s="313">
        <v>50</v>
      </c>
      <c r="K112" s="327"/>
    </row>
    <row r="113" s="1" customFormat="1" ht="15" customHeight="1">
      <c r="B113" s="338"/>
      <c r="C113" s="313" t="s">
        <v>52</v>
      </c>
      <c r="D113" s="313"/>
      <c r="E113" s="313"/>
      <c r="F113" s="336" t="s">
        <v>1118</v>
      </c>
      <c r="G113" s="313"/>
      <c r="H113" s="313" t="s">
        <v>1159</v>
      </c>
      <c r="I113" s="313" t="s">
        <v>1120</v>
      </c>
      <c r="J113" s="313">
        <v>20</v>
      </c>
      <c r="K113" s="327"/>
    </row>
    <row r="114" s="1" customFormat="1" ht="15" customHeight="1">
      <c r="B114" s="338"/>
      <c r="C114" s="313" t="s">
        <v>1160</v>
      </c>
      <c r="D114" s="313"/>
      <c r="E114" s="313"/>
      <c r="F114" s="336" t="s">
        <v>1118</v>
      </c>
      <c r="G114" s="313"/>
      <c r="H114" s="313" t="s">
        <v>1161</v>
      </c>
      <c r="I114" s="313" t="s">
        <v>1120</v>
      </c>
      <c r="J114" s="313">
        <v>120</v>
      </c>
      <c r="K114" s="327"/>
    </row>
    <row r="115" s="1" customFormat="1" ht="15" customHeight="1">
      <c r="B115" s="338"/>
      <c r="C115" s="313" t="s">
        <v>37</v>
      </c>
      <c r="D115" s="313"/>
      <c r="E115" s="313"/>
      <c r="F115" s="336" t="s">
        <v>1118</v>
      </c>
      <c r="G115" s="313"/>
      <c r="H115" s="313" t="s">
        <v>1162</v>
      </c>
      <c r="I115" s="313" t="s">
        <v>1153</v>
      </c>
      <c r="J115" s="313"/>
      <c r="K115" s="327"/>
    </row>
    <row r="116" s="1" customFormat="1" ht="15" customHeight="1">
      <c r="B116" s="338"/>
      <c r="C116" s="313" t="s">
        <v>47</v>
      </c>
      <c r="D116" s="313"/>
      <c r="E116" s="313"/>
      <c r="F116" s="336" t="s">
        <v>1118</v>
      </c>
      <c r="G116" s="313"/>
      <c r="H116" s="313" t="s">
        <v>1163</v>
      </c>
      <c r="I116" s="313" t="s">
        <v>1153</v>
      </c>
      <c r="J116" s="313"/>
      <c r="K116" s="327"/>
    </row>
    <row r="117" s="1" customFormat="1" ht="15" customHeight="1">
      <c r="B117" s="338"/>
      <c r="C117" s="313" t="s">
        <v>56</v>
      </c>
      <c r="D117" s="313"/>
      <c r="E117" s="313"/>
      <c r="F117" s="336" t="s">
        <v>1118</v>
      </c>
      <c r="G117" s="313"/>
      <c r="H117" s="313" t="s">
        <v>1164</v>
      </c>
      <c r="I117" s="313" t="s">
        <v>1165</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1166</v>
      </c>
      <c r="D122" s="304"/>
      <c r="E122" s="304"/>
      <c r="F122" s="304"/>
      <c r="G122" s="304"/>
      <c r="H122" s="304"/>
      <c r="I122" s="304"/>
      <c r="J122" s="304"/>
      <c r="K122" s="355"/>
    </row>
    <row r="123" s="1" customFormat="1" ht="17.25" customHeight="1">
      <c r="B123" s="356"/>
      <c r="C123" s="328" t="s">
        <v>1112</v>
      </c>
      <c r="D123" s="328"/>
      <c r="E123" s="328"/>
      <c r="F123" s="328" t="s">
        <v>1113</v>
      </c>
      <c r="G123" s="329"/>
      <c r="H123" s="328" t="s">
        <v>53</v>
      </c>
      <c r="I123" s="328" t="s">
        <v>56</v>
      </c>
      <c r="J123" s="328" t="s">
        <v>1114</v>
      </c>
      <c r="K123" s="357"/>
    </row>
    <row r="124" s="1" customFormat="1" ht="17.25" customHeight="1">
      <c r="B124" s="356"/>
      <c r="C124" s="330" t="s">
        <v>1115</v>
      </c>
      <c r="D124" s="330"/>
      <c r="E124" s="330"/>
      <c r="F124" s="331" t="s">
        <v>1116</v>
      </c>
      <c r="G124" s="332"/>
      <c r="H124" s="330"/>
      <c r="I124" s="330"/>
      <c r="J124" s="330" t="s">
        <v>1117</v>
      </c>
      <c r="K124" s="357"/>
    </row>
    <row r="125" s="1" customFormat="1" ht="5.25" customHeight="1">
      <c r="B125" s="358"/>
      <c r="C125" s="333"/>
      <c r="D125" s="333"/>
      <c r="E125" s="333"/>
      <c r="F125" s="333"/>
      <c r="G125" s="359"/>
      <c r="H125" s="333"/>
      <c r="I125" s="333"/>
      <c r="J125" s="333"/>
      <c r="K125" s="360"/>
    </row>
    <row r="126" s="1" customFormat="1" ht="15" customHeight="1">
      <c r="B126" s="358"/>
      <c r="C126" s="313" t="s">
        <v>1121</v>
      </c>
      <c r="D126" s="335"/>
      <c r="E126" s="335"/>
      <c r="F126" s="336" t="s">
        <v>1118</v>
      </c>
      <c r="G126" s="313"/>
      <c r="H126" s="313" t="s">
        <v>1158</v>
      </c>
      <c r="I126" s="313" t="s">
        <v>1120</v>
      </c>
      <c r="J126" s="313">
        <v>120</v>
      </c>
      <c r="K126" s="361"/>
    </row>
    <row r="127" s="1" customFormat="1" ht="15" customHeight="1">
      <c r="B127" s="358"/>
      <c r="C127" s="313" t="s">
        <v>1167</v>
      </c>
      <c r="D127" s="313"/>
      <c r="E127" s="313"/>
      <c r="F127" s="336" t="s">
        <v>1118</v>
      </c>
      <c r="G127" s="313"/>
      <c r="H127" s="313" t="s">
        <v>1168</v>
      </c>
      <c r="I127" s="313" t="s">
        <v>1120</v>
      </c>
      <c r="J127" s="313" t="s">
        <v>1169</v>
      </c>
      <c r="K127" s="361"/>
    </row>
    <row r="128" s="1" customFormat="1" ht="15" customHeight="1">
      <c r="B128" s="358"/>
      <c r="C128" s="313" t="s">
        <v>1066</v>
      </c>
      <c r="D128" s="313"/>
      <c r="E128" s="313"/>
      <c r="F128" s="336" t="s">
        <v>1118</v>
      </c>
      <c r="G128" s="313"/>
      <c r="H128" s="313" t="s">
        <v>1170</v>
      </c>
      <c r="I128" s="313" t="s">
        <v>1120</v>
      </c>
      <c r="J128" s="313" t="s">
        <v>1169</v>
      </c>
      <c r="K128" s="361"/>
    </row>
    <row r="129" s="1" customFormat="1" ht="15" customHeight="1">
      <c r="B129" s="358"/>
      <c r="C129" s="313" t="s">
        <v>1129</v>
      </c>
      <c r="D129" s="313"/>
      <c r="E129" s="313"/>
      <c r="F129" s="336" t="s">
        <v>1124</v>
      </c>
      <c r="G129" s="313"/>
      <c r="H129" s="313" t="s">
        <v>1130</v>
      </c>
      <c r="I129" s="313" t="s">
        <v>1120</v>
      </c>
      <c r="J129" s="313">
        <v>15</v>
      </c>
      <c r="K129" s="361"/>
    </row>
    <row r="130" s="1" customFormat="1" ht="15" customHeight="1">
      <c r="B130" s="358"/>
      <c r="C130" s="339" t="s">
        <v>1131</v>
      </c>
      <c r="D130" s="339"/>
      <c r="E130" s="339"/>
      <c r="F130" s="340" t="s">
        <v>1124</v>
      </c>
      <c r="G130" s="339"/>
      <c r="H130" s="339" t="s">
        <v>1132</v>
      </c>
      <c r="I130" s="339" t="s">
        <v>1120</v>
      </c>
      <c r="J130" s="339">
        <v>15</v>
      </c>
      <c r="K130" s="361"/>
    </row>
    <row r="131" s="1" customFormat="1" ht="15" customHeight="1">
      <c r="B131" s="358"/>
      <c r="C131" s="339" t="s">
        <v>1133</v>
      </c>
      <c r="D131" s="339"/>
      <c r="E131" s="339"/>
      <c r="F131" s="340" t="s">
        <v>1124</v>
      </c>
      <c r="G131" s="339"/>
      <c r="H131" s="339" t="s">
        <v>1134</v>
      </c>
      <c r="I131" s="339" t="s">
        <v>1120</v>
      </c>
      <c r="J131" s="339">
        <v>20</v>
      </c>
      <c r="K131" s="361"/>
    </row>
    <row r="132" s="1" customFormat="1" ht="15" customHeight="1">
      <c r="B132" s="358"/>
      <c r="C132" s="339" t="s">
        <v>1135</v>
      </c>
      <c r="D132" s="339"/>
      <c r="E132" s="339"/>
      <c r="F132" s="340" t="s">
        <v>1124</v>
      </c>
      <c r="G132" s="339"/>
      <c r="H132" s="339" t="s">
        <v>1136</v>
      </c>
      <c r="I132" s="339" t="s">
        <v>1120</v>
      </c>
      <c r="J132" s="339">
        <v>20</v>
      </c>
      <c r="K132" s="361"/>
    </row>
    <row r="133" s="1" customFormat="1" ht="15" customHeight="1">
      <c r="B133" s="358"/>
      <c r="C133" s="313" t="s">
        <v>1123</v>
      </c>
      <c r="D133" s="313"/>
      <c r="E133" s="313"/>
      <c r="F133" s="336" t="s">
        <v>1124</v>
      </c>
      <c r="G133" s="313"/>
      <c r="H133" s="313" t="s">
        <v>1158</v>
      </c>
      <c r="I133" s="313" t="s">
        <v>1120</v>
      </c>
      <c r="J133" s="313">
        <v>50</v>
      </c>
      <c r="K133" s="361"/>
    </row>
    <row r="134" s="1" customFormat="1" ht="15" customHeight="1">
      <c r="B134" s="358"/>
      <c r="C134" s="313" t="s">
        <v>1137</v>
      </c>
      <c r="D134" s="313"/>
      <c r="E134" s="313"/>
      <c r="F134" s="336" t="s">
        <v>1124</v>
      </c>
      <c r="G134" s="313"/>
      <c r="H134" s="313" t="s">
        <v>1158</v>
      </c>
      <c r="I134" s="313" t="s">
        <v>1120</v>
      </c>
      <c r="J134" s="313">
        <v>50</v>
      </c>
      <c r="K134" s="361"/>
    </row>
    <row r="135" s="1" customFormat="1" ht="15" customHeight="1">
      <c r="B135" s="358"/>
      <c r="C135" s="313" t="s">
        <v>1143</v>
      </c>
      <c r="D135" s="313"/>
      <c r="E135" s="313"/>
      <c r="F135" s="336" t="s">
        <v>1124</v>
      </c>
      <c r="G135" s="313"/>
      <c r="H135" s="313" t="s">
        <v>1158</v>
      </c>
      <c r="I135" s="313" t="s">
        <v>1120</v>
      </c>
      <c r="J135" s="313">
        <v>50</v>
      </c>
      <c r="K135" s="361"/>
    </row>
    <row r="136" s="1" customFormat="1" ht="15" customHeight="1">
      <c r="B136" s="358"/>
      <c r="C136" s="313" t="s">
        <v>1145</v>
      </c>
      <c r="D136" s="313"/>
      <c r="E136" s="313"/>
      <c r="F136" s="336" t="s">
        <v>1124</v>
      </c>
      <c r="G136" s="313"/>
      <c r="H136" s="313" t="s">
        <v>1158</v>
      </c>
      <c r="I136" s="313" t="s">
        <v>1120</v>
      </c>
      <c r="J136" s="313">
        <v>50</v>
      </c>
      <c r="K136" s="361"/>
    </row>
    <row r="137" s="1" customFormat="1" ht="15" customHeight="1">
      <c r="B137" s="358"/>
      <c r="C137" s="313" t="s">
        <v>1146</v>
      </c>
      <c r="D137" s="313"/>
      <c r="E137" s="313"/>
      <c r="F137" s="336" t="s">
        <v>1124</v>
      </c>
      <c r="G137" s="313"/>
      <c r="H137" s="313" t="s">
        <v>1171</v>
      </c>
      <c r="I137" s="313" t="s">
        <v>1120</v>
      </c>
      <c r="J137" s="313">
        <v>255</v>
      </c>
      <c r="K137" s="361"/>
    </row>
    <row r="138" s="1" customFormat="1" ht="15" customHeight="1">
      <c r="B138" s="358"/>
      <c r="C138" s="313" t="s">
        <v>1148</v>
      </c>
      <c r="D138" s="313"/>
      <c r="E138" s="313"/>
      <c r="F138" s="336" t="s">
        <v>1118</v>
      </c>
      <c r="G138" s="313"/>
      <c r="H138" s="313" t="s">
        <v>1172</v>
      </c>
      <c r="I138" s="313" t="s">
        <v>1150</v>
      </c>
      <c r="J138" s="313"/>
      <c r="K138" s="361"/>
    </row>
    <row r="139" s="1" customFormat="1" ht="15" customHeight="1">
      <c r="B139" s="358"/>
      <c r="C139" s="313" t="s">
        <v>1151</v>
      </c>
      <c r="D139" s="313"/>
      <c r="E139" s="313"/>
      <c r="F139" s="336" t="s">
        <v>1118</v>
      </c>
      <c r="G139" s="313"/>
      <c r="H139" s="313" t="s">
        <v>1173</v>
      </c>
      <c r="I139" s="313" t="s">
        <v>1153</v>
      </c>
      <c r="J139" s="313"/>
      <c r="K139" s="361"/>
    </row>
    <row r="140" s="1" customFormat="1" ht="15" customHeight="1">
      <c r="B140" s="358"/>
      <c r="C140" s="313" t="s">
        <v>1154</v>
      </c>
      <c r="D140" s="313"/>
      <c r="E140" s="313"/>
      <c r="F140" s="336" t="s">
        <v>1118</v>
      </c>
      <c r="G140" s="313"/>
      <c r="H140" s="313" t="s">
        <v>1154</v>
      </c>
      <c r="I140" s="313" t="s">
        <v>1153</v>
      </c>
      <c r="J140" s="313"/>
      <c r="K140" s="361"/>
    </row>
    <row r="141" s="1" customFormat="1" ht="15" customHeight="1">
      <c r="B141" s="358"/>
      <c r="C141" s="313" t="s">
        <v>37</v>
      </c>
      <c r="D141" s="313"/>
      <c r="E141" s="313"/>
      <c r="F141" s="336" t="s">
        <v>1118</v>
      </c>
      <c r="G141" s="313"/>
      <c r="H141" s="313" t="s">
        <v>1174</v>
      </c>
      <c r="I141" s="313" t="s">
        <v>1153</v>
      </c>
      <c r="J141" s="313"/>
      <c r="K141" s="361"/>
    </row>
    <row r="142" s="1" customFormat="1" ht="15" customHeight="1">
      <c r="B142" s="358"/>
      <c r="C142" s="313" t="s">
        <v>1175</v>
      </c>
      <c r="D142" s="313"/>
      <c r="E142" s="313"/>
      <c r="F142" s="336" t="s">
        <v>1118</v>
      </c>
      <c r="G142" s="313"/>
      <c r="H142" s="313" t="s">
        <v>1176</v>
      </c>
      <c r="I142" s="313" t="s">
        <v>1153</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1177</v>
      </c>
      <c r="D147" s="326"/>
      <c r="E147" s="326"/>
      <c r="F147" s="326"/>
      <c r="G147" s="326"/>
      <c r="H147" s="326"/>
      <c r="I147" s="326"/>
      <c r="J147" s="326"/>
      <c r="K147" s="327"/>
    </row>
    <row r="148" s="1" customFormat="1" ht="17.25" customHeight="1">
      <c r="B148" s="325"/>
      <c r="C148" s="328" t="s">
        <v>1112</v>
      </c>
      <c r="D148" s="328"/>
      <c r="E148" s="328"/>
      <c r="F148" s="328" t="s">
        <v>1113</v>
      </c>
      <c r="G148" s="329"/>
      <c r="H148" s="328" t="s">
        <v>53</v>
      </c>
      <c r="I148" s="328" t="s">
        <v>56</v>
      </c>
      <c r="J148" s="328" t="s">
        <v>1114</v>
      </c>
      <c r="K148" s="327"/>
    </row>
    <row r="149" s="1" customFormat="1" ht="17.25" customHeight="1">
      <c r="B149" s="325"/>
      <c r="C149" s="330" t="s">
        <v>1115</v>
      </c>
      <c r="D149" s="330"/>
      <c r="E149" s="330"/>
      <c r="F149" s="331" t="s">
        <v>1116</v>
      </c>
      <c r="G149" s="332"/>
      <c r="H149" s="330"/>
      <c r="I149" s="330"/>
      <c r="J149" s="330" t="s">
        <v>1117</v>
      </c>
      <c r="K149" s="327"/>
    </row>
    <row r="150" s="1" customFormat="1" ht="5.25" customHeight="1">
      <c r="B150" s="338"/>
      <c r="C150" s="333"/>
      <c r="D150" s="333"/>
      <c r="E150" s="333"/>
      <c r="F150" s="333"/>
      <c r="G150" s="334"/>
      <c r="H150" s="333"/>
      <c r="I150" s="333"/>
      <c r="J150" s="333"/>
      <c r="K150" s="361"/>
    </row>
    <row r="151" s="1" customFormat="1" ht="15" customHeight="1">
      <c r="B151" s="338"/>
      <c r="C151" s="365" t="s">
        <v>1121</v>
      </c>
      <c r="D151" s="313"/>
      <c r="E151" s="313"/>
      <c r="F151" s="366" t="s">
        <v>1118</v>
      </c>
      <c r="G151" s="313"/>
      <c r="H151" s="365" t="s">
        <v>1158</v>
      </c>
      <c r="I151" s="365" t="s">
        <v>1120</v>
      </c>
      <c r="J151" s="365">
        <v>120</v>
      </c>
      <c r="K151" s="361"/>
    </row>
    <row r="152" s="1" customFormat="1" ht="15" customHeight="1">
      <c r="B152" s="338"/>
      <c r="C152" s="365" t="s">
        <v>1167</v>
      </c>
      <c r="D152" s="313"/>
      <c r="E152" s="313"/>
      <c r="F152" s="366" t="s">
        <v>1118</v>
      </c>
      <c r="G152" s="313"/>
      <c r="H152" s="365" t="s">
        <v>1178</v>
      </c>
      <c r="I152" s="365" t="s">
        <v>1120</v>
      </c>
      <c r="J152" s="365" t="s">
        <v>1169</v>
      </c>
      <c r="K152" s="361"/>
    </row>
    <row r="153" s="1" customFormat="1" ht="15" customHeight="1">
      <c r="B153" s="338"/>
      <c r="C153" s="365" t="s">
        <v>1066</v>
      </c>
      <c r="D153" s="313"/>
      <c r="E153" s="313"/>
      <c r="F153" s="366" t="s">
        <v>1118</v>
      </c>
      <c r="G153" s="313"/>
      <c r="H153" s="365" t="s">
        <v>1179</v>
      </c>
      <c r="I153" s="365" t="s">
        <v>1120</v>
      </c>
      <c r="J153" s="365" t="s">
        <v>1169</v>
      </c>
      <c r="K153" s="361"/>
    </row>
    <row r="154" s="1" customFormat="1" ht="15" customHeight="1">
      <c r="B154" s="338"/>
      <c r="C154" s="365" t="s">
        <v>1123</v>
      </c>
      <c r="D154" s="313"/>
      <c r="E154" s="313"/>
      <c r="F154" s="366" t="s">
        <v>1124</v>
      </c>
      <c r="G154" s="313"/>
      <c r="H154" s="365" t="s">
        <v>1158</v>
      </c>
      <c r="I154" s="365" t="s">
        <v>1120</v>
      </c>
      <c r="J154" s="365">
        <v>50</v>
      </c>
      <c r="K154" s="361"/>
    </row>
    <row r="155" s="1" customFormat="1" ht="15" customHeight="1">
      <c r="B155" s="338"/>
      <c r="C155" s="365" t="s">
        <v>1126</v>
      </c>
      <c r="D155" s="313"/>
      <c r="E155" s="313"/>
      <c r="F155" s="366" t="s">
        <v>1118</v>
      </c>
      <c r="G155" s="313"/>
      <c r="H155" s="365" t="s">
        <v>1158</v>
      </c>
      <c r="I155" s="365" t="s">
        <v>1128</v>
      </c>
      <c r="J155" s="365"/>
      <c r="K155" s="361"/>
    </row>
    <row r="156" s="1" customFormat="1" ht="15" customHeight="1">
      <c r="B156" s="338"/>
      <c r="C156" s="365" t="s">
        <v>1137</v>
      </c>
      <c r="D156" s="313"/>
      <c r="E156" s="313"/>
      <c r="F156" s="366" t="s">
        <v>1124</v>
      </c>
      <c r="G156" s="313"/>
      <c r="H156" s="365" t="s">
        <v>1158</v>
      </c>
      <c r="I156" s="365" t="s">
        <v>1120</v>
      </c>
      <c r="J156" s="365">
        <v>50</v>
      </c>
      <c r="K156" s="361"/>
    </row>
    <row r="157" s="1" customFormat="1" ht="15" customHeight="1">
      <c r="B157" s="338"/>
      <c r="C157" s="365" t="s">
        <v>1145</v>
      </c>
      <c r="D157" s="313"/>
      <c r="E157" s="313"/>
      <c r="F157" s="366" t="s">
        <v>1124</v>
      </c>
      <c r="G157" s="313"/>
      <c r="H157" s="365" t="s">
        <v>1158</v>
      </c>
      <c r="I157" s="365" t="s">
        <v>1120</v>
      </c>
      <c r="J157" s="365">
        <v>50</v>
      </c>
      <c r="K157" s="361"/>
    </row>
    <row r="158" s="1" customFormat="1" ht="15" customHeight="1">
      <c r="B158" s="338"/>
      <c r="C158" s="365" t="s">
        <v>1143</v>
      </c>
      <c r="D158" s="313"/>
      <c r="E158" s="313"/>
      <c r="F158" s="366" t="s">
        <v>1124</v>
      </c>
      <c r="G158" s="313"/>
      <c r="H158" s="365" t="s">
        <v>1158</v>
      </c>
      <c r="I158" s="365" t="s">
        <v>1120</v>
      </c>
      <c r="J158" s="365">
        <v>50</v>
      </c>
      <c r="K158" s="361"/>
    </row>
    <row r="159" s="1" customFormat="1" ht="15" customHeight="1">
      <c r="B159" s="338"/>
      <c r="C159" s="365" t="s">
        <v>102</v>
      </c>
      <c r="D159" s="313"/>
      <c r="E159" s="313"/>
      <c r="F159" s="366" t="s">
        <v>1118</v>
      </c>
      <c r="G159" s="313"/>
      <c r="H159" s="365" t="s">
        <v>1180</v>
      </c>
      <c r="I159" s="365" t="s">
        <v>1120</v>
      </c>
      <c r="J159" s="365" t="s">
        <v>1181</v>
      </c>
      <c r="K159" s="361"/>
    </row>
    <row r="160" s="1" customFormat="1" ht="15" customHeight="1">
      <c r="B160" s="338"/>
      <c r="C160" s="365" t="s">
        <v>1182</v>
      </c>
      <c r="D160" s="313"/>
      <c r="E160" s="313"/>
      <c r="F160" s="366" t="s">
        <v>1118</v>
      </c>
      <c r="G160" s="313"/>
      <c r="H160" s="365" t="s">
        <v>1183</v>
      </c>
      <c r="I160" s="365" t="s">
        <v>1153</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1184</v>
      </c>
      <c r="D165" s="304"/>
      <c r="E165" s="304"/>
      <c r="F165" s="304"/>
      <c r="G165" s="304"/>
      <c r="H165" s="304"/>
      <c r="I165" s="304"/>
      <c r="J165" s="304"/>
      <c r="K165" s="305"/>
    </row>
    <row r="166" s="1" customFormat="1" ht="17.25" customHeight="1">
      <c r="B166" s="303"/>
      <c r="C166" s="328" t="s">
        <v>1112</v>
      </c>
      <c r="D166" s="328"/>
      <c r="E166" s="328"/>
      <c r="F166" s="328" t="s">
        <v>1113</v>
      </c>
      <c r="G166" s="370"/>
      <c r="H166" s="371" t="s">
        <v>53</v>
      </c>
      <c r="I166" s="371" t="s">
        <v>56</v>
      </c>
      <c r="J166" s="328" t="s">
        <v>1114</v>
      </c>
      <c r="K166" s="305"/>
    </row>
    <row r="167" s="1" customFormat="1" ht="17.25" customHeight="1">
      <c r="B167" s="306"/>
      <c r="C167" s="330" t="s">
        <v>1115</v>
      </c>
      <c r="D167" s="330"/>
      <c r="E167" s="330"/>
      <c r="F167" s="331" t="s">
        <v>1116</v>
      </c>
      <c r="G167" s="372"/>
      <c r="H167" s="373"/>
      <c r="I167" s="373"/>
      <c r="J167" s="330" t="s">
        <v>1117</v>
      </c>
      <c r="K167" s="308"/>
    </row>
    <row r="168" s="1" customFormat="1" ht="5.25" customHeight="1">
      <c r="B168" s="338"/>
      <c r="C168" s="333"/>
      <c r="D168" s="333"/>
      <c r="E168" s="333"/>
      <c r="F168" s="333"/>
      <c r="G168" s="334"/>
      <c r="H168" s="333"/>
      <c r="I168" s="333"/>
      <c r="J168" s="333"/>
      <c r="K168" s="361"/>
    </row>
    <row r="169" s="1" customFormat="1" ht="15" customHeight="1">
      <c r="B169" s="338"/>
      <c r="C169" s="313" t="s">
        <v>1121</v>
      </c>
      <c r="D169" s="313"/>
      <c r="E169" s="313"/>
      <c r="F169" s="336" t="s">
        <v>1118</v>
      </c>
      <c r="G169" s="313"/>
      <c r="H169" s="313" t="s">
        <v>1158</v>
      </c>
      <c r="I169" s="313" t="s">
        <v>1120</v>
      </c>
      <c r="J169" s="313">
        <v>120</v>
      </c>
      <c r="K169" s="361"/>
    </row>
    <row r="170" s="1" customFormat="1" ht="15" customHeight="1">
      <c r="B170" s="338"/>
      <c r="C170" s="313" t="s">
        <v>1167</v>
      </c>
      <c r="D170" s="313"/>
      <c r="E170" s="313"/>
      <c r="F170" s="336" t="s">
        <v>1118</v>
      </c>
      <c r="G170" s="313"/>
      <c r="H170" s="313" t="s">
        <v>1168</v>
      </c>
      <c r="I170" s="313" t="s">
        <v>1120</v>
      </c>
      <c r="J170" s="313" t="s">
        <v>1169</v>
      </c>
      <c r="K170" s="361"/>
    </row>
    <row r="171" s="1" customFormat="1" ht="15" customHeight="1">
      <c r="B171" s="338"/>
      <c r="C171" s="313" t="s">
        <v>1066</v>
      </c>
      <c r="D171" s="313"/>
      <c r="E171" s="313"/>
      <c r="F171" s="336" t="s">
        <v>1118</v>
      </c>
      <c r="G171" s="313"/>
      <c r="H171" s="313" t="s">
        <v>1185</v>
      </c>
      <c r="I171" s="313" t="s">
        <v>1120</v>
      </c>
      <c r="J171" s="313" t="s">
        <v>1169</v>
      </c>
      <c r="K171" s="361"/>
    </row>
    <row r="172" s="1" customFormat="1" ht="15" customHeight="1">
      <c r="B172" s="338"/>
      <c r="C172" s="313" t="s">
        <v>1123</v>
      </c>
      <c r="D172" s="313"/>
      <c r="E172" s="313"/>
      <c r="F172" s="336" t="s">
        <v>1124</v>
      </c>
      <c r="G172" s="313"/>
      <c r="H172" s="313" t="s">
        <v>1185</v>
      </c>
      <c r="I172" s="313" t="s">
        <v>1120</v>
      </c>
      <c r="J172" s="313">
        <v>50</v>
      </c>
      <c r="K172" s="361"/>
    </row>
    <row r="173" s="1" customFormat="1" ht="15" customHeight="1">
      <c r="B173" s="338"/>
      <c r="C173" s="313" t="s">
        <v>1126</v>
      </c>
      <c r="D173" s="313"/>
      <c r="E173" s="313"/>
      <c r="F173" s="336" t="s">
        <v>1118</v>
      </c>
      <c r="G173" s="313"/>
      <c r="H173" s="313" t="s">
        <v>1185</v>
      </c>
      <c r="I173" s="313" t="s">
        <v>1128</v>
      </c>
      <c r="J173" s="313"/>
      <c r="K173" s="361"/>
    </row>
    <row r="174" s="1" customFormat="1" ht="15" customHeight="1">
      <c r="B174" s="338"/>
      <c r="C174" s="313" t="s">
        <v>1137</v>
      </c>
      <c r="D174" s="313"/>
      <c r="E174" s="313"/>
      <c r="F174" s="336" t="s">
        <v>1124</v>
      </c>
      <c r="G174" s="313"/>
      <c r="H174" s="313" t="s">
        <v>1185</v>
      </c>
      <c r="I174" s="313" t="s">
        <v>1120</v>
      </c>
      <c r="J174" s="313">
        <v>50</v>
      </c>
      <c r="K174" s="361"/>
    </row>
    <row r="175" s="1" customFormat="1" ht="15" customHeight="1">
      <c r="B175" s="338"/>
      <c r="C175" s="313" t="s">
        <v>1145</v>
      </c>
      <c r="D175" s="313"/>
      <c r="E175" s="313"/>
      <c r="F175" s="336" t="s">
        <v>1124</v>
      </c>
      <c r="G175" s="313"/>
      <c r="H175" s="313" t="s">
        <v>1185</v>
      </c>
      <c r="I175" s="313" t="s">
        <v>1120</v>
      </c>
      <c r="J175" s="313">
        <v>50</v>
      </c>
      <c r="K175" s="361"/>
    </row>
    <row r="176" s="1" customFormat="1" ht="15" customHeight="1">
      <c r="B176" s="338"/>
      <c r="C176" s="313" t="s">
        <v>1143</v>
      </c>
      <c r="D176" s="313"/>
      <c r="E176" s="313"/>
      <c r="F176" s="336" t="s">
        <v>1124</v>
      </c>
      <c r="G176" s="313"/>
      <c r="H176" s="313" t="s">
        <v>1185</v>
      </c>
      <c r="I176" s="313" t="s">
        <v>1120</v>
      </c>
      <c r="J176" s="313">
        <v>50</v>
      </c>
      <c r="K176" s="361"/>
    </row>
    <row r="177" s="1" customFormat="1" ht="15" customHeight="1">
      <c r="B177" s="338"/>
      <c r="C177" s="313" t="s">
        <v>126</v>
      </c>
      <c r="D177" s="313"/>
      <c r="E177" s="313"/>
      <c r="F177" s="336" t="s">
        <v>1118</v>
      </c>
      <c r="G177" s="313"/>
      <c r="H177" s="313" t="s">
        <v>1186</v>
      </c>
      <c r="I177" s="313" t="s">
        <v>1187</v>
      </c>
      <c r="J177" s="313"/>
      <c r="K177" s="361"/>
    </row>
    <row r="178" s="1" customFormat="1" ht="15" customHeight="1">
      <c r="B178" s="338"/>
      <c r="C178" s="313" t="s">
        <v>56</v>
      </c>
      <c r="D178" s="313"/>
      <c r="E178" s="313"/>
      <c r="F178" s="336" t="s">
        <v>1118</v>
      </c>
      <c r="G178" s="313"/>
      <c r="H178" s="313" t="s">
        <v>1188</v>
      </c>
      <c r="I178" s="313" t="s">
        <v>1189</v>
      </c>
      <c r="J178" s="313">
        <v>1</v>
      </c>
      <c r="K178" s="361"/>
    </row>
    <row r="179" s="1" customFormat="1" ht="15" customHeight="1">
      <c r="B179" s="338"/>
      <c r="C179" s="313" t="s">
        <v>52</v>
      </c>
      <c r="D179" s="313"/>
      <c r="E179" s="313"/>
      <c r="F179" s="336" t="s">
        <v>1118</v>
      </c>
      <c r="G179" s="313"/>
      <c r="H179" s="313" t="s">
        <v>1190</v>
      </c>
      <c r="I179" s="313" t="s">
        <v>1120</v>
      </c>
      <c r="J179" s="313">
        <v>20</v>
      </c>
      <c r="K179" s="361"/>
    </row>
    <row r="180" s="1" customFormat="1" ht="15" customHeight="1">
      <c r="B180" s="338"/>
      <c r="C180" s="313" t="s">
        <v>53</v>
      </c>
      <c r="D180" s="313"/>
      <c r="E180" s="313"/>
      <c r="F180" s="336" t="s">
        <v>1118</v>
      </c>
      <c r="G180" s="313"/>
      <c r="H180" s="313" t="s">
        <v>1191</v>
      </c>
      <c r="I180" s="313" t="s">
        <v>1120</v>
      </c>
      <c r="J180" s="313">
        <v>255</v>
      </c>
      <c r="K180" s="361"/>
    </row>
    <row r="181" s="1" customFormat="1" ht="15" customHeight="1">
      <c r="B181" s="338"/>
      <c r="C181" s="313" t="s">
        <v>127</v>
      </c>
      <c r="D181" s="313"/>
      <c r="E181" s="313"/>
      <c r="F181" s="336" t="s">
        <v>1118</v>
      </c>
      <c r="G181" s="313"/>
      <c r="H181" s="313" t="s">
        <v>1082</v>
      </c>
      <c r="I181" s="313" t="s">
        <v>1120</v>
      </c>
      <c r="J181" s="313">
        <v>10</v>
      </c>
      <c r="K181" s="361"/>
    </row>
    <row r="182" s="1" customFormat="1" ht="15" customHeight="1">
      <c r="B182" s="338"/>
      <c r="C182" s="313" t="s">
        <v>128</v>
      </c>
      <c r="D182" s="313"/>
      <c r="E182" s="313"/>
      <c r="F182" s="336" t="s">
        <v>1118</v>
      </c>
      <c r="G182" s="313"/>
      <c r="H182" s="313" t="s">
        <v>1192</v>
      </c>
      <c r="I182" s="313" t="s">
        <v>1153</v>
      </c>
      <c r="J182" s="313"/>
      <c r="K182" s="361"/>
    </row>
    <row r="183" s="1" customFormat="1" ht="15" customHeight="1">
      <c r="B183" s="338"/>
      <c r="C183" s="313" t="s">
        <v>1193</v>
      </c>
      <c r="D183" s="313"/>
      <c r="E183" s="313"/>
      <c r="F183" s="336" t="s">
        <v>1118</v>
      </c>
      <c r="G183" s="313"/>
      <c r="H183" s="313" t="s">
        <v>1194</v>
      </c>
      <c r="I183" s="313" t="s">
        <v>1153</v>
      </c>
      <c r="J183" s="313"/>
      <c r="K183" s="361"/>
    </row>
    <row r="184" s="1" customFormat="1" ht="15" customHeight="1">
      <c r="B184" s="338"/>
      <c r="C184" s="313" t="s">
        <v>1182</v>
      </c>
      <c r="D184" s="313"/>
      <c r="E184" s="313"/>
      <c r="F184" s="336" t="s">
        <v>1118</v>
      </c>
      <c r="G184" s="313"/>
      <c r="H184" s="313" t="s">
        <v>1195</v>
      </c>
      <c r="I184" s="313" t="s">
        <v>1153</v>
      </c>
      <c r="J184" s="313"/>
      <c r="K184" s="361"/>
    </row>
    <row r="185" s="1" customFormat="1" ht="15" customHeight="1">
      <c r="B185" s="338"/>
      <c r="C185" s="313" t="s">
        <v>130</v>
      </c>
      <c r="D185" s="313"/>
      <c r="E185" s="313"/>
      <c r="F185" s="336" t="s">
        <v>1124</v>
      </c>
      <c r="G185" s="313"/>
      <c r="H185" s="313" t="s">
        <v>1196</v>
      </c>
      <c r="I185" s="313" t="s">
        <v>1120</v>
      </c>
      <c r="J185" s="313">
        <v>50</v>
      </c>
      <c r="K185" s="361"/>
    </row>
    <row r="186" s="1" customFormat="1" ht="15" customHeight="1">
      <c r="B186" s="338"/>
      <c r="C186" s="313" t="s">
        <v>1197</v>
      </c>
      <c r="D186" s="313"/>
      <c r="E186" s="313"/>
      <c r="F186" s="336" t="s">
        <v>1124</v>
      </c>
      <c r="G186" s="313"/>
      <c r="H186" s="313" t="s">
        <v>1198</v>
      </c>
      <c r="I186" s="313" t="s">
        <v>1199</v>
      </c>
      <c r="J186" s="313"/>
      <c r="K186" s="361"/>
    </row>
    <row r="187" s="1" customFormat="1" ht="15" customHeight="1">
      <c r="B187" s="338"/>
      <c r="C187" s="313" t="s">
        <v>1200</v>
      </c>
      <c r="D187" s="313"/>
      <c r="E187" s="313"/>
      <c r="F187" s="336" t="s">
        <v>1124</v>
      </c>
      <c r="G187" s="313"/>
      <c r="H187" s="313" t="s">
        <v>1201</v>
      </c>
      <c r="I187" s="313" t="s">
        <v>1199</v>
      </c>
      <c r="J187" s="313"/>
      <c r="K187" s="361"/>
    </row>
    <row r="188" s="1" customFormat="1" ht="15" customHeight="1">
      <c r="B188" s="338"/>
      <c r="C188" s="313" t="s">
        <v>1202</v>
      </c>
      <c r="D188" s="313"/>
      <c r="E188" s="313"/>
      <c r="F188" s="336" t="s">
        <v>1124</v>
      </c>
      <c r="G188" s="313"/>
      <c r="H188" s="313" t="s">
        <v>1203</v>
      </c>
      <c r="I188" s="313" t="s">
        <v>1199</v>
      </c>
      <c r="J188" s="313"/>
      <c r="K188" s="361"/>
    </row>
    <row r="189" s="1" customFormat="1" ht="15" customHeight="1">
      <c r="B189" s="338"/>
      <c r="C189" s="374" t="s">
        <v>1204</v>
      </c>
      <c r="D189" s="313"/>
      <c r="E189" s="313"/>
      <c r="F189" s="336" t="s">
        <v>1124</v>
      </c>
      <c r="G189" s="313"/>
      <c r="H189" s="313" t="s">
        <v>1205</v>
      </c>
      <c r="I189" s="313" t="s">
        <v>1206</v>
      </c>
      <c r="J189" s="375" t="s">
        <v>1207</v>
      </c>
      <c r="K189" s="361"/>
    </row>
    <row r="190" s="18" customFormat="1" ht="15" customHeight="1">
      <c r="B190" s="376"/>
      <c r="C190" s="377" t="s">
        <v>1208</v>
      </c>
      <c r="D190" s="378"/>
      <c r="E190" s="378"/>
      <c r="F190" s="379" t="s">
        <v>1124</v>
      </c>
      <c r="G190" s="378"/>
      <c r="H190" s="378" t="s">
        <v>1209</v>
      </c>
      <c r="I190" s="378" t="s">
        <v>1206</v>
      </c>
      <c r="J190" s="380" t="s">
        <v>1207</v>
      </c>
      <c r="K190" s="381"/>
    </row>
    <row r="191" s="1" customFormat="1" ht="15" customHeight="1">
      <c r="B191" s="338"/>
      <c r="C191" s="374" t="s">
        <v>41</v>
      </c>
      <c r="D191" s="313"/>
      <c r="E191" s="313"/>
      <c r="F191" s="336" t="s">
        <v>1118</v>
      </c>
      <c r="G191" s="313"/>
      <c r="H191" s="310" t="s">
        <v>1210</v>
      </c>
      <c r="I191" s="313" t="s">
        <v>1211</v>
      </c>
      <c r="J191" s="313"/>
      <c r="K191" s="361"/>
    </row>
    <row r="192" s="1" customFormat="1" ht="15" customHeight="1">
      <c r="B192" s="338"/>
      <c r="C192" s="374" t="s">
        <v>1212</v>
      </c>
      <c r="D192" s="313"/>
      <c r="E192" s="313"/>
      <c r="F192" s="336" t="s">
        <v>1118</v>
      </c>
      <c r="G192" s="313"/>
      <c r="H192" s="313" t="s">
        <v>1213</v>
      </c>
      <c r="I192" s="313" t="s">
        <v>1153</v>
      </c>
      <c r="J192" s="313"/>
      <c r="K192" s="361"/>
    </row>
    <row r="193" s="1" customFormat="1" ht="15" customHeight="1">
      <c r="B193" s="338"/>
      <c r="C193" s="374" t="s">
        <v>1214</v>
      </c>
      <c r="D193" s="313"/>
      <c r="E193" s="313"/>
      <c r="F193" s="336" t="s">
        <v>1118</v>
      </c>
      <c r="G193" s="313"/>
      <c r="H193" s="313" t="s">
        <v>1215</v>
      </c>
      <c r="I193" s="313" t="s">
        <v>1153</v>
      </c>
      <c r="J193" s="313"/>
      <c r="K193" s="361"/>
    </row>
    <row r="194" s="1" customFormat="1" ht="15" customHeight="1">
      <c r="B194" s="338"/>
      <c r="C194" s="374" t="s">
        <v>1216</v>
      </c>
      <c r="D194" s="313"/>
      <c r="E194" s="313"/>
      <c r="F194" s="336" t="s">
        <v>1124</v>
      </c>
      <c r="G194" s="313"/>
      <c r="H194" s="313" t="s">
        <v>1217</v>
      </c>
      <c r="I194" s="313" t="s">
        <v>1153</v>
      </c>
      <c r="J194" s="313"/>
      <c r="K194" s="361"/>
    </row>
    <row r="195" s="1" customFormat="1" ht="15" customHeight="1">
      <c r="B195" s="367"/>
      <c r="C195" s="382"/>
      <c r="D195" s="347"/>
      <c r="E195" s="347"/>
      <c r="F195" s="347"/>
      <c r="G195" s="347"/>
      <c r="H195" s="347"/>
      <c r="I195" s="347"/>
      <c r="J195" s="347"/>
      <c r="K195" s="368"/>
    </row>
    <row r="196" s="1" customFormat="1" ht="18.75" customHeight="1">
      <c r="B196" s="349"/>
      <c r="C196" s="359"/>
      <c r="D196" s="359"/>
      <c r="E196" s="359"/>
      <c r="F196" s="369"/>
      <c r="G196" s="359"/>
      <c r="H196" s="359"/>
      <c r="I196" s="359"/>
      <c r="J196" s="359"/>
      <c r="K196" s="349"/>
    </row>
    <row r="197" s="1" customFormat="1" ht="18.75" customHeight="1">
      <c r="B197" s="349"/>
      <c r="C197" s="359"/>
      <c r="D197" s="359"/>
      <c r="E197" s="359"/>
      <c r="F197" s="369"/>
      <c r="G197" s="359"/>
      <c r="H197" s="359"/>
      <c r="I197" s="359"/>
      <c r="J197" s="359"/>
      <c r="K197" s="349"/>
    </row>
    <row r="198" s="1" customFormat="1" ht="18.75" customHeight="1">
      <c r="B198" s="321"/>
      <c r="C198" s="321"/>
      <c r="D198" s="321"/>
      <c r="E198" s="321"/>
      <c r="F198" s="321"/>
      <c r="G198" s="321"/>
      <c r="H198" s="321"/>
      <c r="I198" s="321"/>
      <c r="J198" s="321"/>
      <c r="K198" s="321"/>
    </row>
    <row r="199" s="1" customFormat="1" ht="13.5">
      <c r="B199" s="300"/>
      <c r="C199" s="301"/>
      <c r="D199" s="301"/>
      <c r="E199" s="301"/>
      <c r="F199" s="301"/>
      <c r="G199" s="301"/>
      <c r="H199" s="301"/>
      <c r="I199" s="301"/>
      <c r="J199" s="301"/>
      <c r="K199" s="302"/>
    </row>
    <row r="200" s="1" customFormat="1" ht="21">
      <c r="B200" s="303"/>
      <c r="C200" s="304" t="s">
        <v>1218</v>
      </c>
      <c r="D200" s="304"/>
      <c r="E200" s="304"/>
      <c r="F200" s="304"/>
      <c r="G200" s="304"/>
      <c r="H200" s="304"/>
      <c r="I200" s="304"/>
      <c r="J200" s="304"/>
      <c r="K200" s="305"/>
    </row>
    <row r="201" s="1" customFormat="1" ht="25.5" customHeight="1">
      <c r="B201" s="303"/>
      <c r="C201" s="383" t="s">
        <v>1219</v>
      </c>
      <c r="D201" s="383"/>
      <c r="E201" s="383"/>
      <c r="F201" s="383" t="s">
        <v>1220</v>
      </c>
      <c r="G201" s="384"/>
      <c r="H201" s="383" t="s">
        <v>1221</v>
      </c>
      <c r="I201" s="383"/>
      <c r="J201" s="383"/>
      <c r="K201" s="305"/>
    </row>
    <row r="202" s="1" customFormat="1" ht="5.25" customHeight="1">
      <c r="B202" s="338"/>
      <c r="C202" s="333"/>
      <c r="D202" s="333"/>
      <c r="E202" s="333"/>
      <c r="F202" s="333"/>
      <c r="G202" s="359"/>
      <c r="H202" s="333"/>
      <c r="I202" s="333"/>
      <c r="J202" s="333"/>
      <c r="K202" s="361"/>
    </row>
    <row r="203" s="1" customFormat="1" ht="15" customHeight="1">
      <c r="B203" s="338"/>
      <c r="C203" s="313" t="s">
        <v>1211</v>
      </c>
      <c r="D203" s="313"/>
      <c r="E203" s="313"/>
      <c r="F203" s="336" t="s">
        <v>42</v>
      </c>
      <c r="G203" s="313"/>
      <c r="H203" s="313" t="s">
        <v>1222</v>
      </c>
      <c r="I203" s="313"/>
      <c r="J203" s="313"/>
      <c r="K203" s="361"/>
    </row>
    <row r="204" s="1" customFormat="1" ht="15" customHeight="1">
      <c r="B204" s="338"/>
      <c r="C204" s="313"/>
      <c r="D204" s="313"/>
      <c r="E204" s="313"/>
      <c r="F204" s="336" t="s">
        <v>43</v>
      </c>
      <c r="G204" s="313"/>
      <c r="H204" s="313" t="s">
        <v>1223</v>
      </c>
      <c r="I204" s="313"/>
      <c r="J204" s="313"/>
      <c r="K204" s="361"/>
    </row>
    <row r="205" s="1" customFormat="1" ht="15" customHeight="1">
      <c r="B205" s="338"/>
      <c r="C205" s="313"/>
      <c r="D205" s="313"/>
      <c r="E205" s="313"/>
      <c r="F205" s="336" t="s">
        <v>46</v>
      </c>
      <c r="G205" s="313"/>
      <c r="H205" s="313" t="s">
        <v>1224</v>
      </c>
      <c r="I205" s="313"/>
      <c r="J205" s="313"/>
      <c r="K205" s="361"/>
    </row>
    <row r="206" s="1" customFormat="1" ht="15" customHeight="1">
      <c r="B206" s="338"/>
      <c r="C206" s="313"/>
      <c r="D206" s="313"/>
      <c r="E206" s="313"/>
      <c r="F206" s="336" t="s">
        <v>44</v>
      </c>
      <c r="G206" s="313"/>
      <c r="H206" s="313" t="s">
        <v>1225</v>
      </c>
      <c r="I206" s="313"/>
      <c r="J206" s="313"/>
      <c r="K206" s="361"/>
    </row>
    <row r="207" s="1" customFormat="1" ht="15" customHeight="1">
      <c r="B207" s="338"/>
      <c r="C207" s="313"/>
      <c r="D207" s="313"/>
      <c r="E207" s="313"/>
      <c r="F207" s="336" t="s">
        <v>45</v>
      </c>
      <c r="G207" s="313"/>
      <c r="H207" s="313" t="s">
        <v>1226</v>
      </c>
      <c r="I207" s="313"/>
      <c r="J207" s="313"/>
      <c r="K207" s="361"/>
    </row>
    <row r="208" s="1" customFormat="1" ht="15" customHeight="1">
      <c r="B208" s="338"/>
      <c r="C208" s="313"/>
      <c r="D208" s="313"/>
      <c r="E208" s="313"/>
      <c r="F208" s="336"/>
      <c r="G208" s="313"/>
      <c r="H208" s="313"/>
      <c r="I208" s="313"/>
      <c r="J208" s="313"/>
      <c r="K208" s="361"/>
    </row>
    <row r="209" s="1" customFormat="1" ht="15" customHeight="1">
      <c r="B209" s="338"/>
      <c r="C209" s="313" t="s">
        <v>1165</v>
      </c>
      <c r="D209" s="313"/>
      <c r="E209" s="313"/>
      <c r="F209" s="336" t="s">
        <v>78</v>
      </c>
      <c r="G209" s="313"/>
      <c r="H209" s="313" t="s">
        <v>1227</v>
      </c>
      <c r="I209" s="313"/>
      <c r="J209" s="313"/>
      <c r="K209" s="361"/>
    </row>
    <row r="210" s="1" customFormat="1" ht="15" customHeight="1">
      <c r="B210" s="338"/>
      <c r="C210" s="313"/>
      <c r="D210" s="313"/>
      <c r="E210" s="313"/>
      <c r="F210" s="336" t="s">
        <v>1060</v>
      </c>
      <c r="G210" s="313"/>
      <c r="H210" s="313" t="s">
        <v>1061</v>
      </c>
      <c r="I210" s="313"/>
      <c r="J210" s="313"/>
      <c r="K210" s="361"/>
    </row>
    <row r="211" s="1" customFormat="1" ht="15" customHeight="1">
      <c r="B211" s="338"/>
      <c r="C211" s="313"/>
      <c r="D211" s="313"/>
      <c r="E211" s="313"/>
      <c r="F211" s="336" t="s">
        <v>1058</v>
      </c>
      <c r="G211" s="313"/>
      <c r="H211" s="313" t="s">
        <v>1228</v>
      </c>
      <c r="I211" s="313"/>
      <c r="J211" s="313"/>
      <c r="K211" s="361"/>
    </row>
    <row r="212" s="1" customFormat="1" ht="15" customHeight="1">
      <c r="B212" s="385"/>
      <c r="C212" s="313"/>
      <c r="D212" s="313"/>
      <c r="E212" s="313"/>
      <c r="F212" s="336" t="s">
        <v>1062</v>
      </c>
      <c r="G212" s="374"/>
      <c r="H212" s="365" t="s">
        <v>1063</v>
      </c>
      <c r="I212" s="365"/>
      <c r="J212" s="365"/>
      <c r="K212" s="386"/>
    </row>
    <row r="213" s="1" customFormat="1" ht="15" customHeight="1">
      <c r="B213" s="385"/>
      <c r="C213" s="313"/>
      <c r="D213" s="313"/>
      <c r="E213" s="313"/>
      <c r="F213" s="336" t="s">
        <v>1064</v>
      </c>
      <c r="G213" s="374"/>
      <c r="H213" s="365" t="s">
        <v>1229</v>
      </c>
      <c r="I213" s="365"/>
      <c r="J213" s="365"/>
      <c r="K213" s="386"/>
    </row>
    <row r="214" s="1" customFormat="1" ht="15" customHeight="1">
      <c r="B214" s="385"/>
      <c r="C214" s="313"/>
      <c r="D214" s="313"/>
      <c r="E214" s="313"/>
      <c r="F214" s="336"/>
      <c r="G214" s="374"/>
      <c r="H214" s="365"/>
      <c r="I214" s="365"/>
      <c r="J214" s="365"/>
      <c r="K214" s="386"/>
    </row>
    <row r="215" s="1" customFormat="1" ht="15" customHeight="1">
      <c r="B215" s="385"/>
      <c r="C215" s="313" t="s">
        <v>1189</v>
      </c>
      <c r="D215" s="313"/>
      <c r="E215" s="313"/>
      <c r="F215" s="336">
        <v>1</v>
      </c>
      <c r="G215" s="374"/>
      <c r="H215" s="365" t="s">
        <v>1230</v>
      </c>
      <c r="I215" s="365"/>
      <c r="J215" s="365"/>
      <c r="K215" s="386"/>
    </row>
    <row r="216" s="1" customFormat="1" ht="15" customHeight="1">
      <c r="B216" s="385"/>
      <c r="C216" s="313"/>
      <c r="D216" s="313"/>
      <c r="E216" s="313"/>
      <c r="F216" s="336">
        <v>2</v>
      </c>
      <c r="G216" s="374"/>
      <c r="H216" s="365" t="s">
        <v>1231</v>
      </c>
      <c r="I216" s="365"/>
      <c r="J216" s="365"/>
      <c r="K216" s="386"/>
    </row>
    <row r="217" s="1" customFormat="1" ht="15" customHeight="1">
      <c r="B217" s="385"/>
      <c r="C217" s="313"/>
      <c r="D217" s="313"/>
      <c r="E217" s="313"/>
      <c r="F217" s="336">
        <v>3</v>
      </c>
      <c r="G217" s="374"/>
      <c r="H217" s="365" t="s">
        <v>1232</v>
      </c>
      <c r="I217" s="365"/>
      <c r="J217" s="365"/>
      <c r="K217" s="386"/>
    </row>
    <row r="218" s="1" customFormat="1" ht="15" customHeight="1">
      <c r="B218" s="385"/>
      <c r="C218" s="313"/>
      <c r="D218" s="313"/>
      <c r="E218" s="313"/>
      <c r="F218" s="336">
        <v>4</v>
      </c>
      <c r="G218" s="374"/>
      <c r="H218" s="365" t="s">
        <v>1233</v>
      </c>
      <c r="I218" s="365"/>
      <c r="J218" s="365"/>
      <c r="K218" s="386"/>
    </row>
    <row r="219" s="1" customFormat="1" ht="12.75" customHeight="1">
      <c r="B219" s="387"/>
      <c r="C219" s="388"/>
      <c r="D219" s="388"/>
      <c r="E219" s="388"/>
      <c r="F219" s="388"/>
      <c r="G219" s="388"/>
      <c r="H219" s="388"/>
      <c r="I219" s="388"/>
      <c r="J219" s="388"/>
      <c r="K219" s="38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2024-12-09T10:07:26Z</dcterms:created>
  <dcterms:modified xsi:type="dcterms:W3CDTF">2024-12-09T10:07:30Z</dcterms:modified>
</cp:coreProperties>
</file>