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5\03 dvořák - zš husova oprava fasády\změna fas do dvora na omítkovinu s perlinkou\"/>
    </mc:Choice>
  </mc:AlternateContent>
  <bookViews>
    <workbookView xWindow="0" yWindow="0" windowWidth="0" windowHeight="0"/>
  </bookViews>
  <sheets>
    <sheet name="Rekapitulace stavby" sheetId="1" r:id="rId1"/>
    <sheet name="01 - Fasáda do ulice (záp..." sheetId="2" r:id="rId2"/>
    <sheet name="02 - Fasáda do dvora (výc..." sheetId="3" r:id="rId3"/>
    <sheet name="03 - Oprava střešní krytiny"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'01 - Fasáda do ulice (záp...'!$C$97:$K$539</definedName>
    <definedName name="_xlnm.Print_Area" localSheetId="1">'01 - Fasáda do ulice (záp...'!$C$4:$J$39,'01 - Fasáda do ulice (záp...'!$C$45:$J$79,'01 - Fasáda do ulice (záp...'!$C$85:$K$539</definedName>
    <definedName name="_xlnm.Print_Titles" localSheetId="1">'01 - Fasáda do ulice (záp...'!$97:$97</definedName>
    <definedName name="_xlnm._FilterDatabase" localSheetId="2" hidden="1">'02 - Fasáda do dvora (výc...'!$C$94:$K$563</definedName>
    <definedName name="_xlnm.Print_Area" localSheetId="2">'02 - Fasáda do dvora (výc...'!$C$4:$J$39,'02 - Fasáda do dvora (výc...'!$C$45:$J$76,'02 - Fasáda do dvora (výc...'!$C$82:$K$563</definedName>
    <definedName name="_xlnm.Print_Titles" localSheetId="2">'02 - Fasáda do dvora (výc...'!$94:$94</definedName>
    <definedName name="_xlnm._FilterDatabase" localSheetId="3" hidden="1">'03 - Oprava střešní krytiny'!$C$93:$K$276</definedName>
    <definedName name="_xlnm.Print_Area" localSheetId="3">'03 - Oprava střešní krytiny'!$C$4:$J$39,'03 - Oprava střešní krytiny'!$C$45:$J$75,'03 - Oprava střešní krytiny'!$C$81:$K$276</definedName>
    <definedName name="_xlnm.Print_Titles" localSheetId="3">'03 - Oprava střešní krytiny'!$93:$93</definedName>
    <definedName name="_xlnm.Print_Area" localSheetId="4">'Pokyny pro vyplnění'!$B$2:$K$71,'Pokyny pro vyplnění'!$B$74:$K$118,'Pokyny pro vyplnění'!$B$121:$K$161,'Pokyny pro vyplnění'!$B$164:$K$219</definedName>
  </definedNames>
  <calcPr/>
</workbook>
</file>

<file path=xl/calcChain.xml><?xml version="1.0" encoding="utf-8"?>
<calcChain xmlns="http://schemas.openxmlformats.org/spreadsheetml/2006/main">
  <c i="4" l="1" r="J37"/>
  <c r="J36"/>
  <c i="1" r="AY57"/>
  <c i="4" r="J35"/>
  <c i="1" r="AX57"/>
  <c i="4" r="BI274"/>
  <c r="BH274"/>
  <c r="BG274"/>
  <c r="BF274"/>
  <c r="T274"/>
  <c r="R274"/>
  <c r="P274"/>
  <c r="BI269"/>
  <c r="BH269"/>
  <c r="BG269"/>
  <c r="BF269"/>
  <c r="T269"/>
  <c r="R269"/>
  <c r="P269"/>
  <c r="BI258"/>
  <c r="BH258"/>
  <c r="BG258"/>
  <c r="BF258"/>
  <c r="T258"/>
  <c r="T254"/>
  <c r="R258"/>
  <c r="R254"/>
  <c r="P258"/>
  <c r="P254"/>
  <c r="BI255"/>
  <c r="BH255"/>
  <c r="BG255"/>
  <c r="BF255"/>
  <c r="T255"/>
  <c r="R255"/>
  <c r="P255"/>
  <c r="BI244"/>
  <c r="BH244"/>
  <c r="BG244"/>
  <c r="BF244"/>
  <c r="T244"/>
  <c r="T243"/>
  <c r="R244"/>
  <c r="R243"/>
  <c r="P244"/>
  <c r="P243"/>
  <c r="BI241"/>
  <c r="BH241"/>
  <c r="BG241"/>
  <c r="BF241"/>
  <c r="T241"/>
  <c r="R241"/>
  <c r="P241"/>
  <c r="BI238"/>
  <c r="BH238"/>
  <c r="BG238"/>
  <c r="BF238"/>
  <c r="T238"/>
  <c r="R238"/>
  <c r="P238"/>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3"/>
  <c r="BH213"/>
  <c r="BG213"/>
  <c r="BF213"/>
  <c r="T213"/>
  <c r="R213"/>
  <c r="P213"/>
  <c r="BI212"/>
  <c r="BH212"/>
  <c r="BG212"/>
  <c r="BF212"/>
  <c r="T212"/>
  <c r="R212"/>
  <c r="P212"/>
  <c r="BI208"/>
  <c r="BH208"/>
  <c r="BG208"/>
  <c r="BF208"/>
  <c r="T208"/>
  <c r="R208"/>
  <c r="P208"/>
  <c r="BI204"/>
  <c r="BH204"/>
  <c r="BG204"/>
  <c r="BF204"/>
  <c r="T204"/>
  <c r="R204"/>
  <c r="P204"/>
  <c r="BI200"/>
  <c r="BH200"/>
  <c r="BG200"/>
  <c r="BF200"/>
  <c r="T200"/>
  <c r="R200"/>
  <c r="P200"/>
  <c r="BI197"/>
  <c r="BH197"/>
  <c r="BG197"/>
  <c r="BF197"/>
  <c r="T197"/>
  <c r="R197"/>
  <c r="P197"/>
  <c r="BI193"/>
  <c r="BH193"/>
  <c r="BG193"/>
  <c r="BF193"/>
  <c r="T193"/>
  <c r="R193"/>
  <c r="P193"/>
  <c r="BI191"/>
  <c r="BH191"/>
  <c r="BG191"/>
  <c r="BF191"/>
  <c r="T191"/>
  <c r="T190"/>
  <c r="R191"/>
  <c r="R190"/>
  <c r="P191"/>
  <c r="P190"/>
  <c r="BI188"/>
  <c r="BH188"/>
  <c r="BG188"/>
  <c r="BF188"/>
  <c r="T188"/>
  <c r="R188"/>
  <c r="P188"/>
  <c r="BI185"/>
  <c r="BH185"/>
  <c r="BG185"/>
  <c r="BF185"/>
  <c r="T185"/>
  <c r="R185"/>
  <c r="P185"/>
  <c r="BI179"/>
  <c r="BH179"/>
  <c r="BG179"/>
  <c r="BF179"/>
  <c r="T179"/>
  <c r="R179"/>
  <c r="P179"/>
  <c r="BI176"/>
  <c r="BH176"/>
  <c r="BG176"/>
  <c r="BF176"/>
  <c r="T176"/>
  <c r="R176"/>
  <c r="P176"/>
  <c r="BI168"/>
  <c r="BH168"/>
  <c r="BG168"/>
  <c r="BF168"/>
  <c r="T168"/>
  <c r="R168"/>
  <c r="P168"/>
  <c r="BI165"/>
  <c r="BH165"/>
  <c r="BG165"/>
  <c r="BF165"/>
  <c r="T165"/>
  <c r="R165"/>
  <c r="P165"/>
  <c r="BI157"/>
  <c r="BH157"/>
  <c r="BG157"/>
  <c r="BF157"/>
  <c r="T157"/>
  <c r="R157"/>
  <c r="P157"/>
  <c r="BI155"/>
  <c r="BH155"/>
  <c r="BG155"/>
  <c r="BF155"/>
  <c r="T155"/>
  <c r="R155"/>
  <c r="P155"/>
  <c r="BI147"/>
  <c r="BH147"/>
  <c r="BG147"/>
  <c r="BF147"/>
  <c r="T147"/>
  <c r="R147"/>
  <c r="P147"/>
  <c r="BI144"/>
  <c r="BH144"/>
  <c r="BG144"/>
  <c r="BF144"/>
  <c r="T144"/>
  <c r="R144"/>
  <c r="P144"/>
  <c r="BI137"/>
  <c r="BH137"/>
  <c r="BG137"/>
  <c r="BF137"/>
  <c r="T137"/>
  <c r="R137"/>
  <c r="P137"/>
  <c r="BI130"/>
  <c r="BH130"/>
  <c r="BG130"/>
  <c r="BF130"/>
  <c r="T130"/>
  <c r="R130"/>
  <c r="P130"/>
  <c r="BI126"/>
  <c r="BH126"/>
  <c r="BG126"/>
  <c r="BF126"/>
  <c r="T126"/>
  <c r="T125"/>
  <c r="R126"/>
  <c r="R125"/>
  <c r="P126"/>
  <c r="P125"/>
  <c r="BI124"/>
  <c r="BH124"/>
  <c r="BG124"/>
  <c r="BF124"/>
  <c r="T124"/>
  <c r="R124"/>
  <c r="P124"/>
  <c r="BI120"/>
  <c r="BH120"/>
  <c r="BG120"/>
  <c r="BF120"/>
  <c r="T120"/>
  <c r="R120"/>
  <c r="P120"/>
  <c r="BI115"/>
  <c r="BH115"/>
  <c r="BG115"/>
  <c r="BF115"/>
  <c r="T115"/>
  <c r="R115"/>
  <c r="P115"/>
  <c r="BI112"/>
  <c r="BH112"/>
  <c r="BG112"/>
  <c r="BF112"/>
  <c r="T112"/>
  <c r="R112"/>
  <c r="P112"/>
  <c r="BI108"/>
  <c r="BH108"/>
  <c r="BG108"/>
  <c r="BF108"/>
  <c r="T108"/>
  <c r="R108"/>
  <c r="P108"/>
  <c r="BI104"/>
  <c r="BH104"/>
  <c r="BG104"/>
  <c r="BF104"/>
  <c r="T104"/>
  <c r="R104"/>
  <c r="P104"/>
  <c r="BI103"/>
  <c r="BH103"/>
  <c r="BG103"/>
  <c r="BF103"/>
  <c r="T103"/>
  <c r="R103"/>
  <c r="P103"/>
  <c r="BI102"/>
  <c r="BH102"/>
  <c r="BG102"/>
  <c r="BF102"/>
  <c r="T102"/>
  <c r="R102"/>
  <c r="P102"/>
  <c r="BI97"/>
  <c r="BH97"/>
  <c r="BG97"/>
  <c r="BF97"/>
  <c r="T97"/>
  <c r="R97"/>
  <c r="P97"/>
  <c r="J91"/>
  <c r="J90"/>
  <c r="F88"/>
  <c r="E86"/>
  <c r="J55"/>
  <c r="J54"/>
  <c r="F52"/>
  <c r="E50"/>
  <c r="J18"/>
  <c r="E18"/>
  <c r="F55"/>
  <c r="J17"/>
  <c r="J15"/>
  <c r="E15"/>
  <c r="F90"/>
  <c r="J14"/>
  <c r="J12"/>
  <c r="J88"/>
  <c r="E7"/>
  <c r="E48"/>
  <c i="3" r="T541"/>
  <c r="R541"/>
  <c r="P541"/>
  <c r="BK541"/>
  <c r="J541"/>
  <c r="J74"/>
  <c r="T396"/>
  <c r="R396"/>
  <c r="P396"/>
  <c r="BK396"/>
  <c r="J396"/>
  <c r="J65"/>
  <c r="J37"/>
  <c r="J36"/>
  <c i="1" r="AY56"/>
  <c i="3" r="J35"/>
  <c i="1" r="AX56"/>
  <c i="3" r="BI561"/>
  <c r="BH561"/>
  <c r="BG561"/>
  <c r="BF561"/>
  <c r="T561"/>
  <c r="R561"/>
  <c r="P561"/>
  <c r="BI556"/>
  <c r="BH556"/>
  <c r="BG556"/>
  <c r="BF556"/>
  <c r="T556"/>
  <c r="R556"/>
  <c r="P556"/>
  <c r="BI545"/>
  <c r="BH545"/>
  <c r="BG545"/>
  <c r="BF545"/>
  <c r="T545"/>
  <c r="R545"/>
  <c r="P545"/>
  <c r="BI542"/>
  <c r="BH542"/>
  <c r="BG542"/>
  <c r="BF542"/>
  <c r="T542"/>
  <c r="R542"/>
  <c r="P542"/>
  <c r="BI531"/>
  <c r="BH531"/>
  <c r="BG531"/>
  <c r="BF531"/>
  <c r="T531"/>
  <c r="T530"/>
  <c r="R531"/>
  <c r="R530"/>
  <c r="P531"/>
  <c r="P530"/>
  <c r="BI526"/>
  <c r="BH526"/>
  <c r="BG526"/>
  <c r="BF526"/>
  <c r="T526"/>
  <c r="R526"/>
  <c r="P526"/>
  <c r="BI524"/>
  <c r="BH524"/>
  <c r="BG524"/>
  <c r="BF524"/>
  <c r="T524"/>
  <c r="R524"/>
  <c r="P524"/>
  <c r="BI521"/>
  <c r="BH521"/>
  <c r="BG521"/>
  <c r="BF521"/>
  <c r="T521"/>
  <c r="R521"/>
  <c r="P521"/>
  <c r="BI514"/>
  <c r="BH514"/>
  <c r="BG514"/>
  <c r="BF514"/>
  <c r="T514"/>
  <c r="R514"/>
  <c r="P514"/>
  <c r="BI511"/>
  <c r="BH511"/>
  <c r="BG511"/>
  <c r="BF511"/>
  <c r="T511"/>
  <c r="R511"/>
  <c r="P511"/>
  <c r="BI508"/>
  <c r="BH508"/>
  <c r="BG508"/>
  <c r="BF508"/>
  <c r="T508"/>
  <c r="R508"/>
  <c r="P508"/>
  <c r="BI502"/>
  <c r="BH502"/>
  <c r="BG502"/>
  <c r="BF502"/>
  <c r="T502"/>
  <c r="R502"/>
  <c r="P502"/>
  <c r="BI491"/>
  <c r="BH491"/>
  <c r="BG491"/>
  <c r="BF491"/>
  <c r="T491"/>
  <c r="R491"/>
  <c r="P491"/>
  <c r="BI486"/>
  <c r="BH486"/>
  <c r="BG486"/>
  <c r="BF486"/>
  <c r="T486"/>
  <c r="R486"/>
  <c r="P486"/>
  <c r="BI475"/>
  <c r="BH475"/>
  <c r="BG475"/>
  <c r="BF475"/>
  <c r="T475"/>
  <c r="R475"/>
  <c r="P475"/>
  <c r="BI469"/>
  <c r="BH469"/>
  <c r="BG469"/>
  <c r="BF469"/>
  <c r="T469"/>
  <c r="R469"/>
  <c r="P469"/>
  <c r="BI451"/>
  <c r="BH451"/>
  <c r="BG451"/>
  <c r="BF451"/>
  <c r="T451"/>
  <c r="R451"/>
  <c r="P451"/>
  <c r="BI448"/>
  <c r="BH448"/>
  <c r="BG448"/>
  <c r="BF448"/>
  <c r="T448"/>
  <c r="R448"/>
  <c r="P448"/>
  <c r="BI447"/>
  <c r="BH447"/>
  <c r="BG447"/>
  <c r="BF447"/>
  <c r="T447"/>
  <c r="R447"/>
  <c r="P447"/>
  <c r="BI442"/>
  <c r="BH442"/>
  <c r="BG442"/>
  <c r="BF442"/>
  <c r="T442"/>
  <c r="R442"/>
  <c r="P442"/>
  <c r="BI438"/>
  <c r="BH438"/>
  <c r="BG438"/>
  <c r="BF438"/>
  <c r="T438"/>
  <c r="T437"/>
  <c r="R438"/>
  <c r="R437"/>
  <c r="P438"/>
  <c r="P437"/>
  <c r="BI436"/>
  <c r="BH436"/>
  <c r="BG436"/>
  <c r="BF436"/>
  <c r="T436"/>
  <c r="R436"/>
  <c r="P436"/>
  <c r="BI433"/>
  <c r="BH433"/>
  <c r="BG433"/>
  <c r="BF433"/>
  <c r="T433"/>
  <c r="R433"/>
  <c r="P433"/>
  <c r="BI429"/>
  <c r="BH429"/>
  <c r="BG429"/>
  <c r="BF429"/>
  <c r="T429"/>
  <c r="R429"/>
  <c r="P429"/>
  <c r="BI426"/>
  <c r="BH426"/>
  <c r="BG426"/>
  <c r="BF426"/>
  <c r="T426"/>
  <c r="R426"/>
  <c r="P426"/>
  <c r="BI424"/>
  <c r="BH424"/>
  <c r="BG424"/>
  <c r="BF424"/>
  <c r="T424"/>
  <c r="R424"/>
  <c r="P424"/>
  <c r="BI401"/>
  <c r="BH401"/>
  <c r="BG401"/>
  <c r="BF401"/>
  <c r="T401"/>
  <c r="R401"/>
  <c r="P401"/>
  <c r="BI397"/>
  <c r="BH397"/>
  <c r="BG397"/>
  <c r="BF397"/>
  <c r="T397"/>
  <c r="R397"/>
  <c r="P397"/>
  <c r="BI394"/>
  <c r="BH394"/>
  <c r="BG394"/>
  <c r="BF394"/>
  <c r="T394"/>
  <c r="R394"/>
  <c r="P394"/>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1"/>
  <c r="BH381"/>
  <c r="BG381"/>
  <c r="BF381"/>
  <c r="T381"/>
  <c r="R381"/>
  <c r="P381"/>
  <c r="BI379"/>
  <c r="BH379"/>
  <c r="BG379"/>
  <c r="BF379"/>
  <c r="T379"/>
  <c r="R379"/>
  <c r="P379"/>
  <c r="BI377"/>
  <c r="BH377"/>
  <c r="BG377"/>
  <c r="BF377"/>
  <c r="T377"/>
  <c r="R377"/>
  <c r="P377"/>
  <c r="BI374"/>
  <c r="BH374"/>
  <c r="BG374"/>
  <c r="BF374"/>
  <c r="T374"/>
  <c r="R374"/>
  <c r="P374"/>
  <c r="BI360"/>
  <c r="BH360"/>
  <c r="BG360"/>
  <c r="BF360"/>
  <c r="T360"/>
  <c r="R360"/>
  <c r="P360"/>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2"/>
  <c r="BH352"/>
  <c r="BG352"/>
  <c r="BF352"/>
  <c r="T352"/>
  <c r="R352"/>
  <c r="P352"/>
  <c r="BI350"/>
  <c r="BH350"/>
  <c r="BG350"/>
  <c r="BF350"/>
  <c r="T350"/>
  <c r="R350"/>
  <c r="P350"/>
  <c r="BI347"/>
  <c r="BH347"/>
  <c r="BG347"/>
  <c r="BF347"/>
  <c r="T347"/>
  <c r="R347"/>
  <c r="P347"/>
  <c r="BI335"/>
  <c r="BH335"/>
  <c r="BG335"/>
  <c r="BF335"/>
  <c r="T335"/>
  <c r="R335"/>
  <c r="P335"/>
  <c r="BI333"/>
  <c r="BH333"/>
  <c r="BG333"/>
  <c r="BF333"/>
  <c r="T333"/>
  <c r="R333"/>
  <c r="P333"/>
  <c r="BI331"/>
  <c r="BH331"/>
  <c r="BG331"/>
  <c r="BF331"/>
  <c r="T331"/>
  <c r="R331"/>
  <c r="P331"/>
  <c r="BI329"/>
  <c r="BH329"/>
  <c r="BG329"/>
  <c r="BF329"/>
  <c r="T329"/>
  <c r="R329"/>
  <c r="P329"/>
  <c r="BI318"/>
  <c r="BH318"/>
  <c r="BG318"/>
  <c r="BF318"/>
  <c r="T318"/>
  <c r="R318"/>
  <c r="P318"/>
  <c r="BI290"/>
  <c r="BH290"/>
  <c r="BG290"/>
  <c r="BF290"/>
  <c r="T290"/>
  <c r="R290"/>
  <c r="P290"/>
  <c r="BI288"/>
  <c r="BH288"/>
  <c r="BG288"/>
  <c r="BF288"/>
  <c r="T288"/>
  <c r="R288"/>
  <c r="P288"/>
  <c r="BI261"/>
  <c r="BH261"/>
  <c r="BG261"/>
  <c r="BF261"/>
  <c r="T261"/>
  <c r="R261"/>
  <c r="P261"/>
  <c r="BI259"/>
  <c r="BH259"/>
  <c r="BG259"/>
  <c r="BF259"/>
  <c r="T259"/>
  <c r="R259"/>
  <c r="P259"/>
  <c r="BI235"/>
  <c r="BH235"/>
  <c r="BG235"/>
  <c r="BF235"/>
  <c r="T235"/>
  <c r="R235"/>
  <c r="P235"/>
  <c r="BI213"/>
  <c r="BH213"/>
  <c r="BG213"/>
  <c r="BF213"/>
  <c r="T213"/>
  <c r="R213"/>
  <c r="P213"/>
  <c r="BI190"/>
  <c r="BH190"/>
  <c r="BG190"/>
  <c r="BF190"/>
  <c r="T190"/>
  <c r="R190"/>
  <c r="P190"/>
  <c r="BI188"/>
  <c r="BH188"/>
  <c r="BG188"/>
  <c r="BF188"/>
  <c r="T188"/>
  <c r="R188"/>
  <c r="P188"/>
  <c r="BI184"/>
  <c r="BH184"/>
  <c r="BG184"/>
  <c r="BF184"/>
  <c r="T184"/>
  <c r="R184"/>
  <c r="P184"/>
  <c r="BI168"/>
  <c r="BH168"/>
  <c r="BG168"/>
  <c r="BF168"/>
  <c r="T168"/>
  <c r="R168"/>
  <c r="P168"/>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8"/>
  <c r="BH128"/>
  <c r="BG128"/>
  <c r="BF128"/>
  <c r="T128"/>
  <c r="R128"/>
  <c r="P128"/>
  <c r="BI114"/>
  <c r="BH114"/>
  <c r="BG114"/>
  <c r="BF114"/>
  <c r="T114"/>
  <c r="R114"/>
  <c r="P114"/>
  <c r="BI99"/>
  <c r="BH99"/>
  <c r="BG99"/>
  <c r="BF99"/>
  <c r="T99"/>
  <c r="R99"/>
  <c r="P99"/>
  <c r="J92"/>
  <c r="J91"/>
  <c r="F89"/>
  <c r="E87"/>
  <c r="J55"/>
  <c r="J54"/>
  <c r="F52"/>
  <c r="E50"/>
  <c r="J18"/>
  <c r="E18"/>
  <c r="F55"/>
  <c r="J17"/>
  <c r="J15"/>
  <c r="E15"/>
  <c r="F91"/>
  <c r="J14"/>
  <c r="J12"/>
  <c r="J89"/>
  <c r="E7"/>
  <c r="E48"/>
  <c i="2" r="T517"/>
  <c r="R517"/>
  <c r="P517"/>
  <c r="BK517"/>
  <c r="J517"/>
  <c r="J77"/>
  <c r="J37"/>
  <c r="J36"/>
  <c i="1" r="AY55"/>
  <c i="2" r="J35"/>
  <c i="1" r="AX55"/>
  <c i="2" r="BI537"/>
  <c r="BH537"/>
  <c r="BG537"/>
  <c r="BF537"/>
  <c r="T537"/>
  <c r="R537"/>
  <c r="P537"/>
  <c r="BI532"/>
  <c r="BH532"/>
  <c r="BG532"/>
  <c r="BF532"/>
  <c r="T532"/>
  <c r="R532"/>
  <c r="P532"/>
  <c r="BI521"/>
  <c r="BH521"/>
  <c r="BG521"/>
  <c r="BF521"/>
  <c r="T521"/>
  <c r="R521"/>
  <c r="P521"/>
  <c r="BI518"/>
  <c r="BH518"/>
  <c r="BG518"/>
  <c r="BF518"/>
  <c r="T518"/>
  <c r="R518"/>
  <c r="P518"/>
  <c r="BI507"/>
  <c r="BH507"/>
  <c r="BG507"/>
  <c r="BF507"/>
  <c r="T507"/>
  <c r="T506"/>
  <c r="R507"/>
  <c r="R506"/>
  <c r="P507"/>
  <c r="P506"/>
  <c r="BI502"/>
  <c r="BH502"/>
  <c r="BG502"/>
  <c r="BF502"/>
  <c r="T502"/>
  <c r="R502"/>
  <c r="P502"/>
  <c r="BI500"/>
  <c r="BH500"/>
  <c r="BG500"/>
  <c r="BF500"/>
  <c r="T500"/>
  <c r="R500"/>
  <c r="P500"/>
  <c r="BI497"/>
  <c r="BH497"/>
  <c r="BG497"/>
  <c r="BF497"/>
  <c r="T497"/>
  <c r="R497"/>
  <c r="P497"/>
  <c r="BI494"/>
  <c r="BH494"/>
  <c r="BG494"/>
  <c r="BF494"/>
  <c r="T494"/>
  <c r="R494"/>
  <c r="P494"/>
  <c r="BI493"/>
  <c r="BH493"/>
  <c r="BG493"/>
  <c r="BF493"/>
  <c r="T493"/>
  <c r="R493"/>
  <c r="P493"/>
  <c r="BI492"/>
  <c r="BH492"/>
  <c r="BG492"/>
  <c r="BF492"/>
  <c r="T492"/>
  <c r="R492"/>
  <c r="P492"/>
  <c r="BI486"/>
  <c r="BH486"/>
  <c r="BG486"/>
  <c r="BF486"/>
  <c r="T486"/>
  <c r="R486"/>
  <c r="P486"/>
  <c r="BI483"/>
  <c r="BH483"/>
  <c r="BG483"/>
  <c r="BF483"/>
  <c r="T483"/>
  <c r="R483"/>
  <c r="P483"/>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9"/>
  <c r="BH459"/>
  <c r="BG459"/>
  <c r="BF459"/>
  <c r="T459"/>
  <c r="R459"/>
  <c r="P459"/>
  <c r="BI455"/>
  <c r="BH455"/>
  <c r="BG455"/>
  <c r="BF455"/>
  <c r="T455"/>
  <c r="R455"/>
  <c r="P455"/>
  <c r="BI451"/>
  <c r="BH451"/>
  <c r="BG451"/>
  <c r="BF451"/>
  <c r="T451"/>
  <c r="R451"/>
  <c r="P451"/>
  <c r="BI447"/>
  <c r="BH447"/>
  <c r="BG447"/>
  <c r="BF447"/>
  <c r="T447"/>
  <c r="R447"/>
  <c r="P447"/>
  <c r="BI443"/>
  <c r="BH443"/>
  <c r="BG443"/>
  <c r="BF443"/>
  <c r="T443"/>
  <c r="R443"/>
  <c r="P443"/>
  <c r="BI432"/>
  <c r="BH432"/>
  <c r="BG432"/>
  <c r="BF432"/>
  <c r="T432"/>
  <c r="R432"/>
  <c r="P432"/>
  <c r="BI425"/>
  <c r="BH425"/>
  <c r="BG425"/>
  <c r="BF425"/>
  <c r="T425"/>
  <c r="R425"/>
  <c r="P425"/>
  <c r="BI416"/>
  <c r="BH416"/>
  <c r="BG416"/>
  <c r="BF416"/>
  <c r="T416"/>
  <c r="R416"/>
  <c r="P416"/>
  <c r="BI413"/>
  <c r="BH413"/>
  <c r="BG413"/>
  <c r="BF413"/>
  <c r="T413"/>
  <c r="R413"/>
  <c r="P413"/>
  <c r="BI412"/>
  <c r="BH412"/>
  <c r="BG412"/>
  <c r="BF412"/>
  <c r="T412"/>
  <c r="R412"/>
  <c r="P412"/>
  <c r="BI407"/>
  <c r="BH407"/>
  <c r="BG407"/>
  <c r="BF407"/>
  <c r="T407"/>
  <c r="R407"/>
  <c r="P407"/>
  <c r="BI405"/>
  <c r="BH405"/>
  <c r="BG405"/>
  <c r="BF405"/>
  <c r="T405"/>
  <c r="R405"/>
  <c r="P405"/>
  <c r="BI404"/>
  <c r="BH404"/>
  <c r="BG404"/>
  <c r="BF404"/>
  <c r="T404"/>
  <c r="R404"/>
  <c r="P404"/>
  <c r="BI398"/>
  <c r="BH398"/>
  <c r="BG398"/>
  <c r="BF398"/>
  <c r="T398"/>
  <c r="R398"/>
  <c r="P398"/>
  <c r="BI394"/>
  <c r="BH394"/>
  <c r="BG394"/>
  <c r="BF394"/>
  <c r="T394"/>
  <c r="T393"/>
  <c r="R394"/>
  <c r="R393"/>
  <c r="P394"/>
  <c r="P393"/>
  <c r="BI392"/>
  <c r="BH392"/>
  <c r="BG392"/>
  <c r="BF392"/>
  <c r="T392"/>
  <c r="R392"/>
  <c r="P392"/>
  <c r="BI389"/>
  <c r="BH389"/>
  <c r="BG389"/>
  <c r="BF389"/>
  <c r="T389"/>
  <c r="R389"/>
  <c r="P389"/>
  <c r="BI385"/>
  <c r="BH385"/>
  <c r="BG385"/>
  <c r="BF385"/>
  <c r="T385"/>
  <c r="R385"/>
  <c r="P385"/>
  <c r="BI382"/>
  <c r="BH382"/>
  <c r="BG382"/>
  <c r="BF382"/>
  <c r="T382"/>
  <c r="R382"/>
  <c r="P382"/>
  <c r="BI380"/>
  <c r="BH380"/>
  <c r="BG380"/>
  <c r="BF380"/>
  <c r="T380"/>
  <c r="R380"/>
  <c r="P380"/>
  <c r="BI364"/>
  <c r="BH364"/>
  <c r="BG364"/>
  <c r="BF364"/>
  <c r="T364"/>
  <c r="R364"/>
  <c r="P364"/>
  <c r="BI361"/>
  <c r="BH361"/>
  <c r="BG361"/>
  <c r="BF361"/>
  <c r="T361"/>
  <c r="R361"/>
  <c r="P361"/>
  <c r="BI359"/>
  <c r="BH359"/>
  <c r="BG359"/>
  <c r="BF359"/>
  <c r="T359"/>
  <c r="R359"/>
  <c r="P359"/>
  <c r="BI350"/>
  <c r="BH350"/>
  <c r="BG350"/>
  <c r="BF350"/>
  <c r="T350"/>
  <c r="R350"/>
  <c r="P350"/>
  <c r="BI341"/>
  <c r="BH341"/>
  <c r="BG341"/>
  <c r="BF341"/>
  <c r="T341"/>
  <c r="R341"/>
  <c r="P341"/>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27"/>
  <c r="BH327"/>
  <c r="BG327"/>
  <c r="BF327"/>
  <c r="T327"/>
  <c r="R327"/>
  <c r="P327"/>
  <c r="BI326"/>
  <c r="BH326"/>
  <c r="BG326"/>
  <c r="BF326"/>
  <c r="T326"/>
  <c r="R326"/>
  <c r="P326"/>
  <c r="BI322"/>
  <c r="BH322"/>
  <c r="BG322"/>
  <c r="BF322"/>
  <c r="T322"/>
  <c r="R322"/>
  <c r="P322"/>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296"/>
  <c r="BH296"/>
  <c r="BG296"/>
  <c r="BF296"/>
  <c r="T296"/>
  <c r="R296"/>
  <c r="P296"/>
  <c r="BI284"/>
  <c r="BH284"/>
  <c r="BG284"/>
  <c r="BF284"/>
  <c r="T284"/>
  <c r="R284"/>
  <c r="P284"/>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4"/>
  <c r="BH264"/>
  <c r="BG264"/>
  <c r="BF264"/>
  <c r="T264"/>
  <c r="R264"/>
  <c r="P264"/>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4"/>
  <c r="BH244"/>
  <c r="BG244"/>
  <c r="BF244"/>
  <c r="T244"/>
  <c r="R244"/>
  <c r="P244"/>
  <c r="BI241"/>
  <c r="BH241"/>
  <c r="BG241"/>
  <c r="BF241"/>
  <c r="T241"/>
  <c r="R241"/>
  <c r="P241"/>
  <c r="BI239"/>
  <c r="BH239"/>
  <c r="BG239"/>
  <c r="BF239"/>
  <c r="T239"/>
  <c r="R239"/>
  <c r="P239"/>
  <c r="BI237"/>
  <c r="BH237"/>
  <c r="BG237"/>
  <c r="BF237"/>
  <c r="T237"/>
  <c r="R237"/>
  <c r="P237"/>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17"/>
  <c r="BH217"/>
  <c r="BG217"/>
  <c r="BF217"/>
  <c r="T217"/>
  <c r="R217"/>
  <c r="P217"/>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79"/>
  <c r="BH179"/>
  <c r="BG179"/>
  <c r="BF179"/>
  <c r="T179"/>
  <c r="R179"/>
  <c r="P179"/>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45"/>
  <c r="BH145"/>
  <c r="BG145"/>
  <c r="BF145"/>
  <c r="T145"/>
  <c r="R145"/>
  <c r="P145"/>
  <c r="BI140"/>
  <c r="BH140"/>
  <c r="BG140"/>
  <c r="BF140"/>
  <c r="T140"/>
  <c r="R140"/>
  <c r="P140"/>
  <c r="BI138"/>
  <c r="BH138"/>
  <c r="BG138"/>
  <c r="BF138"/>
  <c r="T138"/>
  <c r="R138"/>
  <c r="P138"/>
  <c r="BI116"/>
  <c r="BH116"/>
  <c r="BG116"/>
  <c r="BF116"/>
  <c r="T116"/>
  <c r="R116"/>
  <c r="P116"/>
  <c r="BI102"/>
  <c r="BH102"/>
  <c r="BG102"/>
  <c r="BF102"/>
  <c r="T102"/>
  <c r="R102"/>
  <c r="P102"/>
  <c r="J95"/>
  <c r="J94"/>
  <c r="F92"/>
  <c r="E90"/>
  <c r="J55"/>
  <c r="J54"/>
  <c r="F52"/>
  <c r="E50"/>
  <c r="J18"/>
  <c r="E18"/>
  <c r="F95"/>
  <c r="J17"/>
  <c r="J15"/>
  <c r="E15"/>
  <c r="F94"/>
  <c r="J14"/>
  <c r="J12"/>
  <c r="J92"/>
  <c r="E7"/>
  <c r="E48"/>
  <c i="1" r="L50"/>
  <c r="AM50"/>
  <c r="AM49"/>
  <c r="L49"/>
  <c r="AM47"/>
  <c r="L47"/>
  <c r="L45"/>
  <c r="L44"/>
  <c i="2" r="J318"/>
  <c r="J278"/>
  <c i="3" r="BK438"/>
  <c r="J438"/>
  <c r="J491"/>
  <c i="4" r="J185"/>
  <c i="2" r="J227"/>
  <c i="3" r="J136"/>
  <c i="4" r="J223"/>
  <c i="2" r="BK138"/>
  <c r="F35"/>
  <c i="3" r="J521"/>
  <c i="2" r="J229"/>
  <c r="J264"/>
  <c i="3" r="BK469"/>
  <c i="4" r="BK104"/>
  <c i="2" r="J497"/>
  <c r="BK404"/>
  <c i="3" r="J401"/>
  <c i="2" r="J459"/>
  <c r="J284"/>
  <c r="BK493"/>
  <c r="BK241"/>
  <c i="3" r="J144"/>
  <c r="BK188"/>
  <c i="2" r="BK447"/>
  <c r="J234"/>
  <c i="3" r="BK390"/>
  <c i="4" r="J115"/>
  <c r="J274"/>
  <c r="J244"/>
  <c i="3" r="J397"/>
  <c i="4" r="BK144"/>
  <c i="2" r="J276"/>
  <c i="3" r="J128"/>
  <c i="4" r="J126"/>
  <c i="2" r="J322"/>
  <c r="J326"/>
  <c i="3" r="J142"/>
  <c r="J514"/>
  <c i="2" r="BK190"/>
  <c r="J224"/>
  <c i="3" r="J531"/>
  <c i="4" r="BK176"/>
  <c i="2" r="F37"/>
  <c r="J443"/>
  <c r="BK313"/>
  <c i="3" r="BK514"/>
  <c r="BK511"/>
  <c i="4" r="J238"/>
  <c i="2" r="J478"/>
  <c i="3" r="BK393"/>
  <c r="BK401"/>
  <c i="4" r="J112"/>
  <c i="2" r="J280"/>
  <c r="BK250"/>
  <c r="BK217"/>
  <c r="BK332"/>
  <c i="3" r="J134"/>
  <c r="J508"/>
  <c i="2" r="BK296"/>
  <c r="BK102"/>
  <c i="3" r="BK288"/>
  <c r="J335"/>
  <c i="4" r="BK130"/>
  <c r="BK165"/>
  <c i="3" r="BK138"/>
  <c i="4" r="BK230"/>
  <c i="2" r="BK315"/>
  <c r="BK116"/>
  <c r="BK227"/>
  <c i="3" r="BK144"/>
  <c r="J393"/>
  <c r="BK333"/>
  <c i="2" r="J518"/>
  <c r="BK507"/>
  <c r="J244"/>
  <c i="3" r="BK335"/>
  <c r="BK347"/>
  <c i="4" r="BK97"/>
  <c i="2" r="J309"/>
  <c i="4" r="J208"/>
  <c i="3" r="BK561"/>
  <c i="4" r="BK255"/>
  <c i="3" r="BK502"/>
  <c i="4" r="BK219"/>
  <c i="2" r="J271"/>
  <c r="J296"/>
  <c r="J470"/>
  <c r="BK226"/>
  <c i="3" r="BK350"/>
  <c r="BK531"/>
  <c i="2" r="BK483"/>
  <c r="BK474"/>
  <c r="BK398"/>
  <c r="J140"/>
  <c r="J217"/>
  <c i="3" r="J486"/>
  <c i="4" r="BK124"/>
  <c i="2" r="BK223"/>
  <c r="BK413"/>
  <c r="BK145"/>
  <c i="3" r="BK388"/>
  <c r="J360"/>
  <c i="4" r="BK179"/>
  <c i="2" r="J186"/>
  <c i="3" r="J288"/>
  <c r="J511"/>
  <c i="4" r="J191"/>
  <c r="BK115"/>
  <c i="2" r="J34"/>
  <c r="J359"/>
  <c r="BK233"/>
  <c i="3" r="BK358"/>
  <c i="2" r="BK252"/>
  <c r="J274"/>
  <c r="BK169"/>
  <c i="3" r="J545"/>
  <c i="2" r="BK312"/>
  <c r="BK382"/>
  <c r="J312"/>
  <c r="BK228"/>
  <c i="3" r="BK213"/>
  <c i="4" r="BK103"/>
  <c i="2" r="BK521"/>
  <c r="J494"/>
  <c r="J161"/>
  <c i="3" r="BK394"/>
  <c i="4" r="BK191"/>
  <c r="J269"/>
  <c i="2" r="J239"/>
  <c r="BK311"/>
  <c i="3" r="BK491"/>
  <c i="4" r="BK221"/>
  <c i="2" r="J532"/>
  <c r="J315"/>
  <c r="BK455"/>
  <c r="BK334"/>
  <c i="3" r="BK261"/>
  <c r="BK486"/>
  <c i="4" r="BK213"/>
  <c i="2" r="J166"/>
  <c r="J466"/>
  <c i="3" r="BK381"/>
  <c r="BK524"/>
  <c i="2" r="J407"/>
  <c r="J521"/>
  <c i="4" r="J165"/>
  <c i="3" r="BK360"/>
  <c i="4" r="J241"/>
  <c i="3" r="J394"/>
  <c r="BK475"/>
  <c i="4" r="BK269"/>
  <c i="2" r="BK179"/>
  <c r="BK359"/>
  <c i="3" r="J318"/>
  <c r="BK114"/>
  <c r="J350"/>
  <c i="4" r="J102"/>
  <c i="2" r="J389"/>
  <c r="BK412"/>
  <c r="BK239"/>
  <c i="3" r="J542"/>
  <c i="2" r="BK318"/>
  <c r="BK232"/>
  <c i="3" r="J379"/>
  <c r="J381"/>
  <c i="2" r="J310"/>
  <c i="4" r="BK168"/>
  <c i="2" r="BK316"/>
  <c r="BK380"/>
  <c i="3" r="BK374"/>
  <c r="BK132"/>
  <c i="2" r="BK459"/>
  <c r="J394"/>
  <c i="3" r="J524"/>
  <c i="4" r="BK204"/>
  <c r="J120"/>
  <c r="J216"/>
  <c i="2" r="J252"/>
  <c i="3" r="J424"/>
  <c i="4" r="J130"/>
  <c i="2" r="J483"/>
  <c r="BK186"/>
  <c i="3" r="J184"/>
  <c i="2" r="BK322"/>
  <c r="BK254"/>
  <c r="BK269"/>
  <c i="3" r="J132"/>
  <c i="4" r="BK258"/>
  <c i="2" r="J392"/>
  <c i="4" r="BK223"/>
  <c r="J225"/>
  <c i="3" r="BK329"/>
  <c r="BK355"/>
  <c i="4" r="BK112"/>
  <c i="2" r="BK331"/>
  <c r="J416"/>
  <c i="3" r="J213"/>
  <c r="BK426"/>
  <c i="4" r="BK274"/>
  <c i="2" r="J316"/>
  <c i="3" r="BK235"/>
  <c r="BK436"/>
  <c i="4" r="J200"/>
  <c i="2" r="J102"/>
  <c r="J341"/>
  <c i="3" r="J356"/>
  <c i="4" r="J179"/>
  <c i="2" r="J334"/>
  <c i="4" r="BK147"/>
  <c i="2" r="BK407"/>
  <c r="J308"/>
  <c i="3" r="BK386"/>
  <c i="4" r="BK216"/>
  <c i="2" r="BK267"/>
  <c r="BK229"/>
  <c r="J250"/>
  <c i="3" r="J352"/>
  <c i="4" r="BK137"/>
  <c r="BK212"/>
  <c r="BK200"/>
  <c i="2" r="J313"/>
  <c r="J350"/>
  <c i="3" r="J429"/>
  <c i="2" r="BK443"/>
  <c i="3" r="J442"/>
  <c r="BK447"/>
  <c i="4" r="J176"/>
  <c i="2" r="BK264"/>
  <c r="BK492"/>
  <c r="J116"/>
  <c i="3" r="J448"/>
  <c i="4" r="J204"/>
  <c i="2" r="J311"/>
  <c r="J507"/>
  <c i="3" r="J188"/>
  <c i="4" r="J227"/>
  <c i="3" r="BK168"/>
  <c i="2" r="BK224"/>
  <c r="J237"/>
  <c r="J331"/>
  <c i="3" r="J377"/>
  <c r="J447"/>
  <c r="BK99"/>
  <c i="2" r="BK284"/>
  <c r="BK335"/>
  <c i="3" r="J190"/>
  <c r="J168"/>
  <c r="BK352"/>
  <c i="2" r="J335"/>
  <c r="J327"/>
  <c i="3" r="J556"/>
  <c i="2" r="BK326"/>
  <c r="BK497"/>
  <c r="BK192"/>
  <c r="J492"/>
  <c r="J425"/>
  <c i="3" r="J433"/>
  <c r="J451"/>
  <c i="4" r="J97"/>
  <c i="2" r="BK230"/>
  <c i="3" r="J374"/>
  <c i="4" r="J137"/>
  <c r="J258"/>
  <c i="2" r="J486"/>
  <c r="BK478"/>
  <c i="3" r="BK134"/>
  <c i="2" r="BK361"/>
  <c r="J267"/>
  <c r="BK161"/>
  <c r="J413"/>
  <c r="BK245"/>
  <c i="3" r="J329"/>
  <c r="BK290"/>
  <c r="J386"/>
  <c i="2" r="BK308"/>
  <c r="BK500"/>
  <c r="J230"/>
  <c i="3" r="BK357"/>
  <c i="4" r="J108"/>
  <c i="2" r="BK341"/>
  <c i="4" r="J103"/>
  <c i="3" r="BK379"/>
  <c r="J388"/>
  <c r="J259"/>
  <c i="4" r="BK185"/>
  <c i="2" r="J385"/>
  <c r="J537"/>
  <c r="BK271"/>
  <c i="3" r="BK354"/>
  <c r="J354"/>
  <c i="4" r="BK225"/>
  <c i="2" r="J163"/>
  <c r="BK385"/>
  <c i="3" r="J426"/>
  <c i="2" r="BK309"/>
  <c r="J451"/>
  <c i="3" r="BK184"/>
  <c i="4" r="BK238"/>
  <c i="2" r="J432"/>
  <c i="3" r="J502"/>
  <c i="2" r="BK237"/>
  <c r="J188"/>
  <c r="BK163"/>
  <c i="3" r="BK429"/>
  <c i="2" r="BK394"/>
  <c r="BK333"/>
  <c r="BK310"/>
  <c i="3" r="J475"/>
  <c r="J358"/>
  <c i="4" r="BK208"/>
  <c r="BK193"/>
  <c i="2" r="BK392"/>
  <c r="J226"/>
  <c i="3" r="J561"/>
  <c r="J140"/>
  <c i="2" r="J364"/>
  <c r="BK231"/>
  <c r="J502"/>
  <c r="BK389"/>
  <c r="BK274"/>
  <c r="J138"/>
  <c i="3" r="J384"/>
  <c i="4" r="J155"/>
  <c i="2" r="BK416"/>
  <c r="BK432"/>
  <c r="J183"/>
  <c i="3" r="BK451"/>
  <c i="4" r="BK155"/>
  <c i="2" r="BK280"/>
  <c r="F36"/>
  <c r="BK518"/>
  <c r="J179"/>
  <c i="3" r="BK397"/>
  <c r="J99"/>
  <c i="4" r="BK108"/>
  <c i="2" r="BK183"/>
  <c r="J145"/>
  <c i="3" r="J347"/>
  <c i="2" r="J405"/>
  <c r="J382"/>
  <c i="4" r="J147"/>
  <c i="2" r="BK234"/>
  <c r="BK188"/>
  <c i="3" r="BK526"/>
  <c i="4" r="J144"/>
  <c i="2" r="BK172"/>
  <c r="J333"/>
  <c i="3" r="BK556"/>
  <c i="4" r="BK241"/>
  <c r="J197"/>
  <c i="2" r="BK327"/>
  <c r="J500"/>
  <c r="BK537"/>
  <c i="3" r="J261"/>
  <c i="2" r="BK470"/>
  <c r="J361"/>
  <c r="J398"/>
  <c i="3" r="J138"/>
  <c r="J355"/>
  <c i="2" r="J455"/>
  <c r="J245"/>
  <c r="F34"/>
  <c r="J404"/>
  <c i="1" r="AS54"/>
  <c i="2" r="J474"/>
  <c r="J412"/>
  <c r="J254"/>
  <c i="3" r="J333"/>
  <c r="J390"/>
  <c i="2" r="J241"/>
  <c i="4" r="BK188"/>
  <c i="2" r="BK462"/>
  <c r="J462"/>
  <c i="3" r="BK331"/>
  <c i="2" r="J332"/>
  <c r="BK276"/>
  <c r="J447"/>
  <c i="3" r="BK424"/>
  <c r="J526"/>
  <c i="4" r="BK244"/>
  <c r="BK157"/>
  <c i="2" r="J169"/>
  <c i="3" r="BK448"/>
  <c r="BK521"/>
  <c i="4" r="BK126"/>
  <c i="3" r="J436"/>
  <c r="BK545"/>
  <c i="2" r="BK425"/>
  <c r="J172"/>
  <c i="3" r="BK259"/>
  <c i="4" r="J188"/>
  <c i="2" r="BK350"/>
  <c r="BK451"/>
  <c i="3" r="BK128"/>
  <c r="BK142"/>
  <c i="4" r="BK197"/>
  <c i="3" r="BK384"/>
  <c i="4" r="J168"/>
  <c i="2" r="BK466"/>
  <c r="BK502"/>
  <c r="BK247"/>
  <c i="3" r="BK508"/>
  <c r="J357"/>
  <c i="4" r="J104"/>
  <c i="2" r="J247"/>
  <c r="J190"/>
  <c r="J223"/>
  <c i="4" r="BK227"/>
  <c i="2" r="J233"/>
  <c r="BK494"/>
  <c i="3" r="BK377"/>
  <c r="J114"/>
  <c i="4" r="J219"/>
  <c r="J230"/>
  <c i="2" r="BK532"/>
  <c r="J269"/>
  <c i="3" r="J290"/>
  <c r="BK433"/>
  <c i="4" r="J157"/>
  <c i="2" r="J380"/>
  <c r="BK486"/>
  <c r="J192"/>
  <c i="3" r="BK318"/>
  <c i="4" r="J193"/>
  <c r="J213"/>
  <c i="2" r="BK278"/>
  <c r="BK405"/>
  <c i="3" r="J235"/>
  <c i="4" r="J124"/>
  <c i="2" r="J228"/>
  <c i="3" r="BK136"/>
  <c i="4" r="J221"/>
  <c i="2" r="J231"/>
  <c r="J232"/>
  <c r="BK364"/>
  <c i="3" r="BK356"/>
  <c r="BK190"/>
  <c i="2" r="BK244"/>
  <c i="4" r="J255"/>
  <c i="3" r="BK442"/>
  <c r="J331"/>
  <c i="4" r="BK102"/>
  <c i="3" r="J469"/>
  <c i="4" r="J212"/>
  <c i="2" r="BK140"/>
  <c r="J493"/>
  <c r="BK166"/>
  <c i="3" r="BK140"/>
  <c r="BK542"/>
  <c i="4" r="BK120"/>
  <c i="2" l="1" r="T216"/>
  <c r="BK317"/>
  <c r="J317"/>
  <c r="J67"/>
  <c r="BK397"/>
  <c r="J397"/>
  <c r="J71"/>
  <c r="P496"/>
  <c r="BK531"/>
  <c r="J531"/>
  <c r="J78"/>
  <c i="3" r="BK98"/>
  <c r="R423"/>
  <c r="P441"/>
  <c r="R520"/>
  <c r="P555"/>
  <c i="2" r="R253"/>
  <c r="R415"/>
  <c i="3" r="P359"/>
  <c r="R450"/>
  <c i="2" r="BK101"/>
  <c r="J101"/>
  <c r="J62"/>
  <c r="P225"/>
  <c r="T283"/>
  <c r="R379"/>
  <c r="T496"/>
  <c r="R531"/>
  <c i="3" r="R359"/>
  <c r="P423"/>
  <c r="BK520"/>
  <c i="4" r="BK114"/>
  <c r="J114"/>
  <c r="J62"/>
  <c r="P184"/>
  <c i="2" r="T253"/>
  <c r="BK415"/>
  <c r="J415"/>
  <c r="J72"/>
  <c r="T491"/>
  <c i="3" r="P98"/>
  <c r="P97"/>
  <c r="P96"/>
  <c r="R346"/>
  <c r="T441"/>
  <c i="4" r="R129"/>
  <c r="P220"/>
  <c i="2" r="P253"/>
  <c r="P415"/>
  <c i="3" r="T359"/>
  <c r="BK423"/>
  <c r="J423"/>
  <c r="J66"/>
  <c r="P520"/>
  <c r="P519"/>
  <c i="4" r="BK96"/>
  <c r="J96"/>
  <c r="J61"/>
  <c r="P114"/>
  <c r="BK192"/>
  <c r="J192"/>
  <c r="J68"/>
  <c r="R237"/>
  <c i="2" r="P216"/>
  <c r="P317"/>
  <c r="P397"/>
  <c r="R491"/>
  <c i="3" r="BK359"/>
  <c r="J359"/>
  <c r="J64"/>
  <c r="P450"/>
  <c r="BK555"/>
  <c r="J555"/>
  <c r="J75"/>
  <c i="4" r="P96"/>
  <c r="P95"/>
  <c r="R114"/>
  <c r="P192"/>
  <c i="2" r="T101"/>
  <c r="T100"/>
  <c r="T99"/>
  <c r="T225"/>
  <c r="P283"/>
  <c r="BK379"/>
  <c r="J379"/>
  <c r="J68"/>
  <c r="BK496"/>
  <c r="P531"/>
  <c i="3" r="P346"/>
  <c r="T450"/>
  <c r="R555"/>
  <c i="4" r="P129"/>
  <c r="P128"/>
  <c r="R184"/>
  <c r="BK237"/>
  <c r="J237"/>
  <c r="J71"/>
  <c i="2" r="R216"/>
  <c r="T317"/>
  <c r="R397"/>
  <c r="R396"/>
  <c r="P491"/>
  <c i="3" r="R98"/>
  <c r="R97"/>
  <c r="R96"/>
  <c r="T423"/>
  <c r="BK441"/>
  <c r="J441"/>
  <c r="J69"/>
  <c r="T520"/>
  <c r="T519"/>
  <c r="T555"/>
  <c i="4" r="R96"/>
  <c r="R95"/>
  <c r="R192"/>
  <c i="2" r="R101"/>
  <c r="BK225"/>
  <c r="J225"/>
  <c r="J64"/>
  <c r="R283"/>
  <c r="T379"/>
  <c r="R496"/>
  <c r="R495"/>
  <c r="T531"/>
  <c i="4" r="T129"/>
  <c r="BK220"/>
  <c r="J220"/>
  <c r="J69"/>
  <c i="2" r="P101"/>
  <c r="P100"/>
  <c r="BK253"/>
  <c r="J253"/>
  <c r="J65"/>
  <c r="T415"/>
  <c i="3" r="T346"/>
  <c r="R441"/>
  <c r="R440"/>
  <c i="4" r="T96"/>
  <c r="T192"/>
  <c r="P237"/>
  <c i="2" r="BK216"/>
  <c r="J216"/>
  <c r="J63"/>
  <c r="R317"/>
  <c r="T397"/>
  <c r="T396"/>
  <c i="3" r="T98"/>
  <c r="T97"/>
  <c r="T96"/>
  <c i="4" r="T114"/>
  <c r="T184"/>
  <c r="T220"/>
  <c i="2" r="R225"/>
  <c r="BK283"/>
  <c r="J283"/>
  <c r="J66"/>
  <c r="P379"/>
  <c r="BK491"/>
  <c r="J491"/>
  <c r="J73"/>
  <c i="3" r="BK346"/>
  <c r="J346"/>
  <c r="J63"/>
  <c r="BK450"/>
  <c r="J450"/>
  <c r="J70"/>
  <c i="4" r="BK129"/>
  <c r="J129"/>
  <c r="J65"/>
  <c r="BK184"/>
  <c r="J184"/>
  <c r="J66"/>
  <c r="R220"/>
  <c r="T237"/>
  <c r="BK268"/>
  <c r="J268"/>
  <c r="J74"/>
  <c r="P268"/>
  <c r="R268"/>
  <c r="T268"/>
  <c i="3" r="BK530"/>
  <c r="J530"/>
  <c r="J73"/>
  <c i="4" r="BK243"/>
  <c r="J243"/>
  <c r="J72"/>
  <c i="3" r="BK437"/>
  <c r="J437"/>
  <c r="J67"/>
  <c i="4" r="BK125"/>
  <c r="J125"/>
  <c r="J63"/>
  <c i="2" r="BK393"/>
  <c r="J393"/>
  <c r="J69"/>
  <c r="BK506"/>
  <c r="J506"/>
  <c r="J76"/>
  <c i="4" r="BK190"/>
  <c r="J190"/>
  <c r="J67"/>
  <c r="BK254"/>
  <c r="J254"/>
  <c r="J73"/>
  <c i="3" r="J98"/>
  <c r="J62"/>
  <c i="4" r="F54"/>
  <c r="BE155"/>
  <c r="BE213"/>
  <c r="E84"/>
  <c r="BE108"/>
  <c r="BE120"/>
  <c r="BE176"/>
  <c r="BE185"/>
  <c r="BE165"/>
  <c r="BE230"/>
  <c r="F91"/>
  <c r="BE168"/>
  <c r="BE225"/>
  <c r="BE255"/>
  <c r="BE179"/>
  <c r="BE212"/>
  <c r="BE258"/>
  <c r="BE269"/>
  <c r="BE274"/>
  <c i="3" r="J520"/>
  <c r="J72"/>
  <c i="4" r="BE103"/>
  <c r="BE112"/>
  <c r="BE137"/>
  <c r="BE193"/>
  <c r="BE216"/>
  <c r="BE238"/>
  <c r="BE157"/>
  <c r="BE204"/>
  <c r="BE221"/>
  <c r="BE227"/>
  <c r="BE241"/>
  <c i="3" r="BK440"/>
  <c r="J440"/>
  <c r="J68"/>
  <c i="4" r="J52"/>
  <c r="BE97"/>
  <c r="BE104"/>
  <c r="BE188"/>
  <c r="BE197"/>
  <c r="BE219"/>
  <c r="BE223"/>
  <c r="BE115"/>
  <c r="BE126"/>
  <c r="BE191"/>
  <c r="BE102"/>
  <c r="BE130"/>
  <c r="BE147"/>
  <c r="BE200"/>
  <c r="BE208"/>
  <c r="BE124"/>
  <c r="BE144"/>
  <c r="BE244"/>
  <c i="2" r="J496"/>
  <c r="J75"/>
  <c i="3" r="BE142"/>
  <c r="BE261"/>
  <c r="BE318"/>
  <c r="BE354"/>
  <c r="BE384"/>
  <c r="BE433"/>
  <c r="BE469"/>
  <c r="BE526"/>
  <c r="BE168"/>
  <c r="BE352"/>
  <c r="BE377"/>
  <c r="BE393"/>
  <c r="BE397"/>
  <c r="BE475"/>
  <c r="BE491"/>
  <c r="BE502"/>
  <c r="E85"/>
  <c r="BE379"/>
  <c r="BE426"/>
  <c r="BE451"/>
  <c r="BE531"/>
  <c i="2" r="BK100"/>
  <c r="J100"/>
  <c r="J61"/>
  <c i="3" r="BE390"/>
  <c r="BE486"/>
  <c r="BE524"/>
  <c r="BE542"/>
  <c r="BE556"/>
  <c r="BE136"/>
  <c r="BE259"/>
  <c r="BE329"/>
  <c r="BE356"/>
  <c r="BE360"/>
  <c r="BE381"/>
  <c r="BE508"/>
  <c r="BE514"/>
  <c r="BE521"/>
  <c r="BE545"/>
  <c r="BE561"/>
  <c i="2" r="BK396"/>
  <c r="J396"/>
  <c r="J70"/>
  <c i="3" r="J52"/>
  <c r="BE114"/>
  <c r="BE134"/>
  <c r="BE355"/>
  <c r="BE438"/>
  <c r="F92"/>
  <c r="BE140"/>
  <c r="BE331"/>
  <c r="BE442"/>
  <c r="BE132"/>
  <c r="BE190"/>
  <c r="BE357"/>
  <c r="BE401"/>
  <c r="BE429"/>
  <c r="F54"/>
  <c r="BE144"/>
  <c r="BE188"/>
  <c r="BE288"/>
  <c r="BE394"/>
  <c r="BE424"/>
  <c r="BE447"/>
  <c r="BE511"/>
  <c r="BE138"/>
  <c r="BE290"/>
  <c r="BE335"/>
  <c r="BE350"/>
  <c r="BE99"/>
  <c r="BE235"/>
  <c r="BE388"/>
  <c r="BE448"/>
  <c r="BE128"/>
  <c r="BE184"/>
  <c r="BE213"/>
  <c r="BE333"/>
  <c r="BE347"/>
  <c r="BE358"/>
  <c r="BE374"/>
  <c r="BE386"/>
  <c r="BE436"/>
  <c i="2" r="F54"/>
  <c r="E88"/>
  <c r="BE138"/>
  <c r="BE140"/>
  <c r="BE169"/>
  <c r="BE186"/>
  <c r="BE226"/>
  <c r="BE227"/>
  <c r="BE231"/>
  <c r="BE237"/>
  <c r="BE239"/>
  <c r="BE244"/>
  <c r="BE247"/>
  <c r="BE269"/>
  <c r="BE271"/>
  <c r="BE296"/>
  <c r="BE309"/>
  <c r="BE312"/>
  <c r="BE322"/>
  <c r="BE326"/>
  <c r="BE331"/>
  <c r="BE333"/>
  <c r="BE350"/>
  <c r="BE361"/>
  <c r="BE364"/>
  <c r="BE382"/>
  <c r="BE385"/>
  <c r="BE398"/>
  <c r="BE407"/>
  <c r="BE413"/>
  <c r="BE416"/>
  <c r="BE425"/>
  <c r="BE447"/>
  <c r="BE459"/>
  <c r="BE466"/>
  <c r="BE470"/>
  <c r="BE492"/>
  <c r="BE493"/>
  <c r="BE494"/>
  <c r="BE502"/>
  <c i="1" r="AW55"/>
  <c r="BA55"/>
  <c i="2" r="F55"/>
  <c r="BE161"/>
  <c r="BE500"/>
  <c i="1" r="BC55"/>
  <c i="2" r="BE497"/>
  <c r="J52"/>
  <c r="BE102"/>
  <c r="BE116"/>
  <c r="BE145"/>
  <c r="BE163"/>
  <c r="BE172"/>
  <c r="BE183"/>
  <c r="BE190"/>
  <c r="BE223"/>
  <c r="BE224"/>
  <c r="BE230"/>
  <c r="BE232"/>
  <c r="BE234"/>
  <c r="BE241"/>
  <c r="BE250"/>
  <c r="BE252"/>
  <c r="BE267"/>
  <c r="BE308"/>
  <c r="BE310"/>
  <c r="BE316"/>
  <c r="BE327"/>
  <c r="BE332"/>
  <c r="BE334"/>
  <c r="BE335"/>
  <c r="BE405"/>
  <c r="BE455"/>
  <c r="BE462"/>
  <c r="BE474"/>
  <c r="BE507"/>
  <c r="BE518"/>
  <c r="BE521"/>
  <c r="BE532"/>
  <c i="1" r="BB55"/>
  <c i="2" r="BE166"/>
  <c r="BE179"/>
  <c r="BE188"/>
  <c r="BE192"/>
  <c r="BE217"/>
  <c r="BE228"/>
  <c r="BE229"/>
  <c r="BE233"/>
  <c r="BE245"/>
  <c r="BE254"/>
  <c r="BE264"/>
  <c r="BE274"/>
  <c r="BE276"/>
  <c r="BE278"/>
  <c r="BE280"/>
  <c r="BE284"/>
  <c r="BE311"/>
  <c r="BE313"/>
  <c r="BE315"/>
  <c r="BE318"/>
  <c r="BE341"/>
  <c r="BE359"/>
  <c r="BE380"/>
  <c r="BE389"/>
  <c r="BE392"/>
  <c r="BE394"/>
  <c r="BE404"/>
  <c r="BE412"/>
  <c r="BE432"/>
  <c r="BE443"/>
  <c r="BE451"/>
  <c r="BE478"/>
  <c r="BE483"/>
  <c r="BE486"/>
  <c r="BE537"/>
  <c i="1" r="BD55"/>
  <c i="4" r="F36"/>
  <c i="1" r="BC57"/>
  <c i="4" r="J34"/>
  <c i="1" r="AW57"/>
  <c i="3" r="F34"/>
  <c i="1" r="BA56"/>
  <c i="3" r="J34"/>
  <c i="1" r="AW56"/>
  <c i="4" r="F34"/>
  <c i="1" r="BA57"/>
  <c i="3" r="F35"/>
  <c i="1" r="BB56"/>
  <c i="4" r="F35"/>
  <c i="1" r="BB57"/>
  <c i="4" r="F37"/>
  <c i="1" r="BD57"/>
  <c i="3" r="F37"/>
  <c i="1" r="BD56"/>
  <c i="3" r="F36"/>
  <c i="1" r="BC56"/>
  <c i="2" l="1" r="R100"/>
  <c r="R99"/>
  <c r="R98"/>
  <c r="T495"/>
  <c r="T98"/>
  <c i="4" r="P236"/>
  <c i="3" r="BK519"/>
  <c r="J519"/>
  <c r="J71"/>
  <c i="4" r="T236"/>
  <c r="T128"/>
  <c i="3" r="P440"/>
  <c r="P95"/>
  <c i="1" r="AU56"/>
  <c i="2" r="P99"/>
  <c i="4" r="P94"/>
  <c i="1" r="AU57"/>
  <c i="3" r="T440"/>
  <c r="T95"/>
  <c i="4" r="R236"/>
  <c i="3" r="BK97"/>
  <c r="J97"/>
  <c r="J61"/>
  <c i="4" r="T95"/>
  <c r="T94"/>
  <c i="2" r="P495"/>
  <c r="BK495"/>
  <c r="J495"/>
  <c r="J74"/>
  <c r="P396"/>
  <c i="4" r="R128"/>
  <c r="R94"/>
  <c i="3" r="R519"/>
  <c r="R95"/>
  <c i="4" r="BK95"/>
  <c r="J95"/>
  <c r="J60"/>
  <c r="BK236"/>
  <c r="J236"/>
  <c r="J70"/>
  <c r="BK128"/>
  <c r="J128"/>
  <c r="J64"/>
  <c i="2" r="BK99"/>
  <c r="J99"/>
  <c r="J60"/>
  <c i="1" r="BB54"/>
  <c r="W31"/>
  <c i="3" r="F33"/>
  <c i="1" r="AZ56"/>
  <c i="2" r="F33"/>
  <c i="1" r="AZ55"/>
  <c r="BA54"/>
  <c r="W30"/>
  <c i="3" r="J33"/>
  <c i="1" r="AV56"/>
  <c r="AT56"/>
  <c i="2" r="J33"/>
  <c i="1" r="AV55"/>
  <c r="AT55"/>
  <c i="4" r="J33"/>
  <c i="1" r="AV57"/>
  <c r="AT57"/>
  <c i="4" r="F33"/>
  <c i="1" r="AZ57"/>
  <c r="BC54"/>
  <c r="W32"/>
  <c r="BD54"/>
  <c r="W33"/>
  <c i="2" l="1" r="P98"/>
  <c i="1" r="AU55"/>
  <c i="3" r="BK96"/>
  <c r="J96"/>
  <c r="J60"/>
  <c i="4" r="BK94"/>
  <c r="J94"/>
  <c i="2" r="BK98"/>
  <c r="J98"/>
  <c r="J59"/>
  <c i="1" r="AU54"/>
  <c i="4" r="J30"/>
  <c i="1" r="AG57"/>
  <c r="AZ54"/>
  <c r="W29"/>
  <c r="AX54"/>
  <c r="AW54"/>
  <c r="AK30"/>
  <c r="AY54"/>
  <c i="4" l="1" r="J39"/>
  <c r="J59"/>
  <c i="3" r="BK95"/>
  <c r="J95"/>
  <c i="1" r="AN57"/>
  <c i="3" r="J30"/>
  <c i="1" r="AG56"/>
  <c r="AN56"/>
  <c r="AV54"/>
  <c r="AK29"/>
  <c i="2" r="J30"/>
  <c i="1" r="AG55"/>
  <c i="3" l="1" r="J39"/>
  <c r="J59"/>
  <c i="2" r="J39"/>
  <c i="1" r="AN55"/>
  <c r="AG54"/>
  <c r="AK26"/>
  <c r="AK35"/>
  <c r="AT54"/>
  <c r="AN54"/>
</calcChain>
</file>

<file path=xl/sharedStrings.xml><?xml version="1.0" encoding="utf-8"?>
<sst xmlns="http://schemas.openxmlformats.org/spreadsheetml/2006/main">
  <si>
    <t>Export Komplet</t>
  </si>
  <si>
    <t>VZ</t>
  </si>
  <si>
    <t>2.0</t>
  </si>
  <si>
    <t>ZAMOK</t>
  </si>
  <si>
    <t>False</t>
  </si>
  <si>
    <t>{b696d8f6-a379-4a34-aaa3-2e43829d2c0f}</t>
  </si>
  <si>
    <t>0,01</t>
  </si>
  <si>
    <t>21</t>
  </si>
  <si>
    <t>12</t>
  </si>
  <si>
    <t>REKAPITULACE STAVBY</t>
  </si>
  <si>
    <t xml:space="preserve">v ---  níže se nacházejí doplnkové a pomocné údaje k sestavám  --- v</t>
  </si>
  <si>
    <t>Návod na vyplnění</t>
  </si>
  <si>
    <t>0,001</t>
  </si>
  <si>
    <t>Kód:</t>
  </si>
  <si>
    <t>202503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</si>
  <si>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</si>
  <si>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</si>
  <si>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ZŠ Husova 9, Chrudim - oprava fasády</t>
  </si>
  <si>
    <t>KSO:</t>
  </si>
  <si>
    <t/>
  </si>
  <si>
    <t>CC-CZ:</t>
  </si>
  <si>
    <t>Místo:</t>
  </si>
  <si>
    <t xml:space="preserve"> </t>
  </si>
  <si>
    <t>Datum:</t>
  </si>
  <si>
    <t>27. 1. 2025</t>
  </si>
  <si>
    <t>Zadavatel:</t>
  </si>
  <si>
    <t>IČ:</t>
  </si>
  <si>
    <t>DIČ:</t>
  </si>
  <si>
    <t>Účastník:</t>
  </si>
  <si>
    <t>Vyplň údaj</t>
  </si>
  <si>
    <t>Projektant:</t>
  </si>
  <si>
    <t>Ing. Josef Dvořák</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</si>
  <si>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</si>
  <si>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</si>
  <si>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</si>
  <si>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</si>
  <si>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</si>
  <si>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</si>
  <si>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</si>
  <si>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</si>
  <si>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</si>
  <si>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</si>
  <si>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</si>
  <si>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</si>
  <si>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</si>
  <si>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</si>
  <si>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</si>
  <si>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</si>
  <si>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</si>
  <si>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</si>
  <si>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</si>
  <si>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</si>
  <si>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</si>
  <si>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</si>
  <si>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</si>
  <si>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</si>
  <si>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</si>
  <si>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</si>
  <si>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</si>
  <si>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</si>
  <si>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</si>
  <si>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</si>
  <si>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</si>
  <si>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</si>
  <si>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</si>
  <si>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</si>
  <si>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</si>
  <si>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</si>
  <si>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</si>
  <si>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</si>
  <si>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</si>
  <si>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</si>
  <si>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</si>
  <si>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</si>
  <si>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</si>
  <si>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</si>
  <si>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</si>
  <si>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Fasáda do ulice (západ, sever)</t>
  </si>
  <si>
    <t>STA</t>
  </si>
  <si>
    <t>1</t>
  </si>
  <si>
    <t>{9487562c-24a4-41b0-8544-e1c2d5f73097}</t>
  </si>
  <si>
    <t>2</t>
  </si>
  <si>
    <t>02</t>
  </si>
  <si>
    <t>Fasáda do dvora (východ, dvůr)</t>
  </si>
  <si>
    <t>{caa548ed-9ce0-40ff-aa6a-0203e7b3dbe0}</t>
  </si>
  <si>
    <t>03</t>
  </si>
  <si>
    <t>Oprava střešní krytiny</t>
  </si>
  <si>
    <t>{8068c79d-9a0c-4656-ba3e-c292d7b71010}</t>
  </si>
  <si>
    <t>KRYCÍ LIST SOUPISU PRACÍ</t>
  </si>
  <si>
    <t>Objekt:</t>
  </si>
  <si>
    <t>01 - Fasáda do ulice (západ, sever)</t>
  </si>
  <si>
    <t>REKAPITULACE ČLENĚNÍ SOUPISU PRACÍ</t>
  </si>
  <si>
    <t>Kód dílu - Popis</t>
  </si>
  <si>
    <t>Cena celkem [CZK]</t>
  </si>
  <si>
    <t>-1</t>
  </si>
  <si>
    <t>HSV - Práce a dodávky HSV</t>
  </si>
  <si>
    <t xml:space="preserve">    62 - Úprava povrchů vnějších</t>
  </si>
  <si>
    <t xml:space="preserve">      62a - Fasáda nad soklem bez drážkování</t>
  </si>
  <si>
    <t xml:space="preserve">      62adr - Rozčlenění fasády drážkami</t>
  </si>
  <si>
    <t xml:space="preserve">      62b - Oprava soklu</t>
  </si>
  <si>
    <t xml:space="preserve">    94 - Lešení a stavební výtahy</t>
  </si>
  <si>
    <t xml:space="preserve">    95 - Dokončovací konstrukce a práce pozemních staveb</t>
  </si>
  <si>
    <t xml:space="preserve">    96 - Bourání konstrukcí</t>
  </si>
  <si>
    <t xml:space="preserve">    997 - Doprava suti a vybouraných hmot</t>
  </si>
  <si>
    <t xml:space="preserve">    998 - Přesun hmot</t>
  </si>
  <si>
    <t>PSV - Práce a dodávky PSV</t>
  </si>
  <si>
    <t xml:space="preserve">    751 - Vzduchotechnika</t>
  </si>
  <si>
    <t xml:space="preserve">    764 - Konstrukce klempířské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</si>
  <si>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</si>
  <si>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</si>
  <si>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</si>
  <si>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</si>
  <si>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</si>
  <si>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</si>
  <si>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</si>
  <si>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</si>
  <si>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</si>
  <si>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</si>
  <si>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</si>
  <si>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</si>
  <si>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</si>
  <si>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</si>
  <si>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</si>
  <si>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</si>
  <si>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</si>
  <si>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</si>
  <si>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</si>
  <si>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</si>
  <si>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</si>
  <si>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</si>
  <si>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62</t>
  </si>
  <si>
    <t>Úprava povrchů vnějších</t>
  </si>
  <si>
    <t>62a</t>
  </si>
  <si>
    <t>Fasáda nad soklem bez drážkování</t>
  </si>
  <si>
    <t>K</t>
  </si>
  <si>
    <t>629991011</t>
  </si>
  <si>
    <t>Zakrytí vnějších ploch před znečištěním včetně pozdějšího odkrytí výplní otvorů a svislých ploch fólií přilepenou lepící páskou</t>
  </si>
  <si>
    <t>m2</t>
  </si>
  <si>
    <t>CS ÚRS 2025 01</t>
  </si>
  <si>
    <t>4</t>
  </si>
  <si>
    <t>3</t>
  </si>
  <si>
    <t>-1792289504</t>
  </si>
  <si>
    <t>Online PSC</t>
  </si>
  <si>
    <t>https://podminky.urs.cz/item/CS_URS_2025_01/629991011</t>
  </si>
  <si>
    <t>VV</t>
  </si>
  <si>
    <t>v ceně zohleněte případné doplnění o karton dle TG postupu zhotovitele (okna v dosahu otloukaných omítek)</t>
  </si>
  <si>
    <t>čv102</t>
  </si>
  <si>
    <t>západ</t>
  </si>
  <si>
    <t>"okna"1,17*2,38*(12*3)</t>
  </si>
  <si>
    <t>"pískovcový sokl"0,88*(38,1+0,925)</t>
  </si>
  <si>
    <t>Mezisoučet</t>
  </si>
  <si>
    <t>čv103</t>
  </si>
  <si>
    <t>sever</t>
  </si>
  <si>
    <t>"okna a dveře"1,17*2,38*(6*2+4)+1,75*3,43</t>
  </si>
  <si>
    <t>"pískovcový sokl"(0,98+0,88)/2*(0,8+0,53+0,13+16,94-1,75)</t>
  </si>
  <si>
    <t>Součet</t>
  </si>
  <si>
    <t>629995103</t>
  </si>
  <si>
    <t>Očištění vnějších ploch tlakovou vodou omytím tlakovou vodou s přídavkem čističe</t>
  </si>
  <si>
    <t>-43958631</t>
  </si>
  <si>
    <t>https://podminky.urs.cz/item/CS_URS_2025_01/629995103</t>
  </si>
  <si>
    <t>"1np bez římsy"4,11*(38,1+0,925)-1,17*2,38*12+0,2*(1,17+2,38*2)*12</t>
  </si>
  <si>
    <t>"1np římsa"(0,48+0,24)*(38,1+0,925)</t>
  </si>
  <si>
    <t>"2np bez římsy"5,06*(38,0+0,925)-1,17*2,38*12+0,19*(1,17+2,38*2)*12</t>
  </si>
  <si>
    <t>"2np římsa"(0,3+0,21)*(38,0+0,925)</t>
  </si>
  <si>
    <t>"3np bez římsy"4,25*(38,0+0,925)-1,17*2,38*12+0,19*(1,17+2,38*2)*12</t>
  </si>
  <si>
    <t>"3np římsa"(0,42+0,48)*(38,0+0,925)</t>
  </si>
  <si>
    <t>"1np bez římsy"4,11*(0,53+0,13+16,94)-1,17*2,38*4+0,2*(1,17+2,38*2)*4-1,75*(3,43-0,62)+0,7*(1,75+2,81*2)</t>
  </si>
  <si>
    <t>2,04*0,8-0,6*0,6+0,1*(0,6+0,6*2)</t>
  </si>
  <si>
    <t>"1np římsa"(0,48+0,24)*(16,94)</t>
  </si>
  <si>
    <t>"2np bez římsy"5,06*(0,53+0,13+16,84)-1,17*2,38*6+0,19*(1,17+2,38*2)*6</t>
  </si>
  <si>
    <t>"2np římsa"(0,3+0,21)*(16,84)</t>
  </si>
  <si>
    <t>"3np bez římsy"4,25*(0,53+0,13+16,84)-1,17*2,38*6+0,19*(1,17+2,38*2)*6</t>
  </si>
  <si>
    <t>"3np římsa"(0,42+0,48)*(16,84)+(0,42+0,48+0,13)*(0,53+0,48)</t>
  </si>
  <si>
    <t>629995101</t>
  </si>
  <si>
    <t>Očištění vnějších ploch tlakovou vodou omytím tlakovou vodou</t>
  </si>
  <si>
    <t>-2066282070</t>
  </si>
  <si>
    <t>https://podminky.urs.cz/item/CS_URS_2025_01/629995101</t>
  </si>
  <si>
    <t>629135101</t>
  </si>
  <si>
    <t>Vyrovnávací vrstva z cementové malty pod klempířskými prvky šířky do 150 mm</t>
  </si>
  <si>
    <t>m</t>
  </si>
  <si>
    <t>970926608</t>
  </si>
  <si>
    <t>https://podminky.urs.cz/item/CS_URS_2025_01/629135101</t>
  </si>
  <si>
    <t>čv102,103,106,107</t>
  </si>
  <si>
    <t>parapety</t>
  </si>
  <si>
    <t>"K16 š.100"0,6*1</t>
  </si>
  <si>
    <t>5</t>
  </si>
  <si>
    <t>629135102</t>
  </si>
  <si>
    <t>Vyrovnávací vrstva z cementové malty pod klempířskými prvky šířky přes 150 do 300 mm</t>
  </si>
  <si>
    <t>677464273</t>
  </si>
  <si>
    <t>https://podminky.urs.cz/item/CS_URS_2025_01/629135102</t>
  </si>
  <si>
    <t>v ceně zohledněte i případné větší šířky než 300mm!!!</t>
  </si>
  <si>
    <t>u parapetů K1 je šířka vč.římsy 400mm (190+210) - výměra je počítána 2x</t>
  </si>
  <si>
    <t>použita tato položka na všechny šířky říms, jelikož zprůměrovaná šířka je menší než 300mm</t>
  </si>
  <si>
    <t>"K1 š.190+210"1,17*18*2</t>
  </si>
  <si>
    <t>"K3 š.190"1,17*18</t>
  </si>
  <si>
    <t>"K5 š.200"1,17*16</t>
  </si>
  <si>
    <t>římsy</t>
  </si>
  <si>
    <t>"K2 š.210"36,24</t>
  </si>
  <si>
    <t>"K4 š.340"56,40</t>
  </si>
  <si>
    <t>6</t>
  </si>
  <si>
    <t>622131101</t>
  </si>
  <si>
    <t>Podkladní a spojovací vrstva vnějších omítaných ploch cementový postřik nanášený ručně celoplošně stěn</t>
  </si>
  <si>
    <t>-2011594406</t>
  </si>
  <si>
    <t>https://podminky.urs.cz/item/CS_URS_2025_01/622131101</t>
  </si>
  <si>
    <t>7</t>
  </si>
  <si>
    <t>622322111</t>
  </si>
  <si>
    <t>Omítka vápenocementová lehčená vnějších ploch nanášená ručně jednovrstvá, tloušťky do 15 mm hrubá zatřená stěn</t>
  </si>
  <si>
    <t>1079864463</t>
  </si>
  <si>
    <t>https://podminky.urs.cz/item/CS_URS_2025_01/622322111</t>
  </si>
  <si>
    <t>P</t>
  </si>
  <si>
    <t>Poznámka k položce:_x000d_
položka pro doplnění jádra pod břizolit na otlučených místech, z důvodu předpokládané větší tl.než 20mm není použita položka pro opravu, uvažována tl.cca 25mm_x000d_
Jádrová omítka – suchá maltová směs - minerální lehčená podkladní VPC omítka s granulátem EPS. Složení: vápenný hydrát, EPS granulát, cement, hydrofobní aditiva, písek. Pevnost v talku min 2,5MPa, součinitel difuze max 20.</t>
  </si>
  <si>
    <t>8</t>
  </si>
  <si>
    <t>622322191</t>
  </si>
  <si>
    <t>Omítka vápenocementová lehčená vnějších ploch nanášená ručně Příplatek k cenám za každých dalších i započatých 5 mm tloušťky omítky přes 15 mm stěn</t>
  </si>
  <si>
    <t>-362353364</t>
  </si>
  <si>
    <t>https://podminky.urs.cz/item/CS_URS_2025_01/622322191</t>
  </si>
  <si>
    <t>20*2 'Přepočtené koeficientem množství</t>
  </si>
  <si>
    <t>9</t>
  </si>
  <si>
    <t>817168704</t>
  </si>
  <si>
    <t>Poznámka k položce:_x000d_
položka pro přípravu podkladu pod břizolit bez ohledu na ceníkový popis položky</t>
  </si>
  <si>
    <t>10</t>
  </si>
  <si>
    <t>622324111</t>
  </si>
  <si>
    <t>Omítka vápenocementová strukturální (břízolitová) vnějších ploch nanášená ručně škrábaná stěn</t>
  </si>
  <si>
    <t>-130509255</t>
  </si>
  <si>
    <t>https://podminky.urs.cz/item/CS_URS_2025_01/622324111</t>
  </si>
  <si>
    <t xml:space="preserve">Poznámka k položce:_x000d_
v ceně zohledněte pytlovanou směs_x000d_
Vrchní břízolitová omítka – suchá maltová směs – škrábaná střednězrnná minerální omítka břízolitového typu, velikost zrna 3mm. Na bázi cementu, vápenného hydrátu, ostře tříděných vápencových drtí a modifikačních přísad._x000d_
Pevnost v tlaku CS I, součinitel difuze max 20, absorbce vody W2._x000d_
</t>
  </si>
  <si>
    <t>výměra vč. případné opravy plochy s trhlinami</t>
  </si>
  <si>
    <t>čv102,106</t>
  </si>
  <si>
    <t>"západ"20,0</t>
  </si>
  <si>
    <t>11</t>
  </si>
  <si>
    <t>629999030</t>
  </si>
  <si>
    <t>Příplatky k cenám úprav vnějších povrchů za zvýšenou pracnost při provádění prací menšího rozsahu omítané plochy do 10 m2</t>
  </si>
  <si>
    <t>-810660546</t>
  </si>
  <si>
    <t>https://podminky.urs.cz/item/CS_URS_2025_01/629999030</t>
  </si>
  <si>
    <t xml:space="preserve">Poznámka k položce:_x000d_
jádro 1x + břizolit 1x = 2x_x000d_
</t>
  </si>
  <si>
    <t>622ost</t>
  </si>
  <si>
    <t>Osekání břízolitové omítky s případným zaříznutím a její oprava u oplechování ostění parapetů oken (plocha cca 2x 190x100mm na okno, počet oken 52ks) - kompl.d,m vč.likvidace suti</t>
  </si>
  <si>
    <t>kus</t>
  </si>
  <si>
    <t>-1151278482</t>
  </si>
  <si>
    <t>výměra je počet ploch 190/100mm (2plochy / okno)</t>
  </si>
  <si>
    <t>2*52</t>
  </si>
  <si>
    <t>13</t>
  </si>
  <si>
    <t>783801401</t>
  </si>
  <si>
    <t>Příprava podkladu omítek před provedením nátěru ometení</t>
  </si>
  <si>
    <t>1939484454</t>
  </si>
  <si>
    <t>https://podminky.urs.cz/item/CS_URS_2025_01/783801401</t>
  </si>
  <si>
    <t>14</t>
  </si>
  <si>
    <t>783833153</t>
  </si>
  <si>
    <t>Penetrační nátěr omítek hrubých betonových povrchů nebo omítek hrubých, rýhovaných tenkovrstvých nebo škrábaných (břízolitových) silikátový</t>
  </si>
  <si>
    <t>-1512184300</t>
  </si>
  <si>
    <t>https://podminky.urs.cz/item/CS_URS_2025_01/783833153</t>
  </si>
  <si>
    <t>15</t>
  </si>
  <si>
    <t>783827223</t>
  </si>
  <si>
    <t>Krycí (ochranný) nátěr omítek jednonásobný hrubých betonových povrchů nebo omítek hrubých, rýhovaných tenkovrstvých nebo škrábaných (břízolitových) silikátový</t>
  </si>
  <si>
    <t>127019856</t>
  </si>
  <si>
    <t>https://podminky.urs.cz/item/CS_URS_2025_01/783827223</t>
  </si>
  <si>
    <t>16</t>
  </si>
  <si>
    <t>783827523</t>
  </si>
  <si>
    <t>Krycí (ochranný) nátěr omítek dvojnásobný hrubých betonových povrchů nebo omítek hrubých, rýhovaných tenkovrstvých nebo škrábaných (břízolitových) silikátový</t>
  </si>
  <si>
    <t>986415618</t>
  </si>
  <si>
    <t>https://podminky.urs.cz/item/CS_URS_2025_01/783827523</t>
  </si>
  <si>
    <t>Poznámka k položce:_x000d_
celkem budou 3 nátěry (jednonásobný + dvojnásobný = 3x)_x000d_
v ceně zohlednit způsob provedení dle TG postupu zhotovitele (váleček, nástřik, atd.) bez ohledu na ceníkový popis položky (nátěr)</t>
  </si>
  <si>
    <t>RAL 9016</t>
  </si>
  <si>
    <t>čv106</t>
  </si>
  <si>
    <t>čv107</t>
  </si>
  <si>
    <t>62adr</t>
  </si>
  <si>
    <t>Rozčlenění fasády drážkami</t>
  </si>
  <si>
    <t>17</t>
  </si>
  <si>
    <t>977332121</t>
  </si>
  <si>
    <t>Frézování drážek pro vodiče ve stěnách z cihel včetně omítky, rozměru do 30x30 mm</t>
  </si>
  <si>
    <t>-2085679022</t>
  </si>
  <si>
    <t>https://podminky.urs.cz/item/CS_URS_2025_01/977332121</t>
  </si>
  <si>
    <t>položka pro ocenění provedení drážek v břizolit.omítce rozměru 28/10mm drážkovačkou</t>
  </si>
  <si>
    <t>"celková délka drážek"393,6</t>
  </si>
  <si>
    <t>18</t>
  </si>
  <si>
    <t>62dr1</t>
  </si>
  <si>
    <t>Penetrace drážky hloubkovým zpevňovačem vč.vyfoukání drážky</t>
  </si>
  <si>
    <t>-725466641</t>
  </si>
  <si>
    <t>19</t>
  </si>
  <si>
    <t>62dr2</t>
  </si>
  <si>
    <t>Natažení (vyšpachtlování) vnitřku drážky 28/10mm cementovou stěrkou - d,m dle zvyklostí a zkušeností zhotovitele</t>
  </si>
  <si>
    <t>-1942916737</t>
  </si>
  <si>
    <t>62b</t>
  </si>
  <si>
    <t>Oprava soklu</t>
  </si>
  <si>
    <t>20</t>
  </si>
  <si>
    <t>62b1</t>
  </si>
  <si>
    <t>Vyřezání ocelových trubek a tyčí (6ks po 1m) vč.likvidace</t>
  </si>
  <si>
    <t>-337429321</t>
  </si>
  <si>
    <t>62b2</t>
  </si>
  <si>
    <t>D+M pískovcová soklová deska 600x900x80</t>
  </si>
  <si>
    <t>-2000439992</t>
  </si>
  <si>
    <t>22</t>
  </si>
  <si>
    <t>62b3</t>
  </si>
  <si>
    <t>D+M pískovcová soklová deska 800x900x80</t>
  </si>
  <si>
    <t>-570555777</t>
  </si>
  <si>
    <t>23</t>
  </si>
  <si>
    <t>62b4</t>
  </si>
  <si>
    <t>D+M pískovcová soklová deska 700x620x80</t>
  </si>
  <si>
    <t>1653630912</t>
  </si>
  <si>
    <t>24</t>
  </si>
  <si>
    <t>62b5</t>
  </si>
  <si>
    <t>D+M pískovcová profilovaná římsa 600x120x80</t>
  </si>
  <si>
    <t>-214152486</t>
  </si>
  <si>
    <t>25</t>
  </si>
  <si>
    <t>62b6</t>
  </si>
  <si>
    <t>D+M pískovcová profilovaná římsa 800x120x80</t>
  </si>
  <si>
    <t>289066327</t>
  </si>
  <si>
    <t>26</t>
  </si>
  <si>
    <t>62b7</t>
  </si>
  <si>
    <t>Demontáž a zpětné osazení soklové desky 800x100x150mm</t>
  </si>
  <si>
    <t>524644995</t>
  </si>
  <si>
    <t>27</t>
  </si>
  <si>
    <t>62b8</t>
  </si>
  <si>
    <t>Vyplnění větracích otvorů (filunky) 120x120x100mm</t>
  </si>
  <si>
    <t>-1517342614</t>
  </si>
  <si>
    <t>28</t>
  </si>
  <si>
    <t>62b9</t>
  </si>
  <si>
    <t>Postřik biocidním přípravkem</t>
  </si>
  <si>
    <t>-101967596</t>
  </si>
  <si>
    <t>výměra vč.omítky soklu dle čv103-pozn.18, čv107-pozn.14</t>
  </si>
  <si>
    <t xml:space="preserve">(0,980+0,880)/2*(0,800+0,530+0,13+16,940-1,750)+0,880*(0,925+38,100-1,800-1,560) </t>
  </si>
  <si>
    <t>29</t>
  </si>
  <si>
    <t>-7191142</t>
  </si>
  <si>
    <t>30</t>
  </si>
  <si>
    <t>1979006635</t>
  </si>
  <si>
    <t>31</t>
  </si>
  <si>
    <t>62b10</t>
  </si>
  <si>
    <t>Odstranění druhotných tmelů</t>
  </si>
  <si>
    <t>-1143752555</t>
  </si>
  <si>
    <t>17,0*0,1+70,0*0,04</t>
  </si>
  <si>
    <t>32</t>
  </si>
  <si>
    <t>62b11</t>
  </si>
  <si>
    <t>Zpevnění povrchu hloubkovým zpevňovačem</t>
  </si>
  <si>
    <t>-1738035958</t>
  </si>
  <si>
    <t>33</t>
  </si>
  <si>
    <t>62b12</t>
  </si>
  <si>
    <t>Doplnění umělým kamenem (reprofilace)</t>
  </si>
  <si>
    <t>ltr</t>
  </si>
  <si>
    <t>-551812119</t>
  </si>
  <si>
    <t>17,0*0,5*1,0</t>
  </si>
  <si>
    <t>34</t>
  </si>
  <si>
    <t>62b13</t>
  </si>
  <si>
    <t>Spárování bloků</t>
  </si>
  <si>
    <t>891866267</t>
  </si>
  <si>
    <t>70,0*1,0</t>
  </si>
  <si>
    <t>35</t>
  </si>
  <si>
    <t>62b14</t>
  </si>
  <si>
    <t>Lazurní sjednocující nátěr</t>
  </si>
  <si>
    <t>954353805</t>
  </si>
  <si>
    <t>(0,980+0,880)/2*(0,800+0,530+16,940-1,750)+2*0,700*0,620+0,880*(0,925+38,100)</t>
  </si>
  <si>
    <t>36</t>
  </si>
  <si>
    <t>62b15</t>
  </si>
  <si>
    <t>Hydrofobizace povrchu</t>
  </si>
  <si>
    <t>-2045364937</t>
  </si>
  <si>
    <t>94</t>
  </si>
  <si>
    <t>Lešení a stavební výtahy</t>
  </si>
  <si>
    <t>37</t>
  </si>
  <si>
    <t>941111132</t>
  </si>
  <si>
    <t>Lešení řadové trubkové lehké pracovní s podlahami s provozním zatížením tř. 3 do 200 kg/m2 šířky tř. W12 od 1,2 do 1,5 m, výšky výšky přes 10 do 25 m montáž</t>
  </si>
  <si>
    <t>1753061939</t>
  </si>
  <si>
    <t>https://podminky.urs.cz/item/CS_URS_2025_01/941111132</t>
  </si>
  <si>
    <t>"západ"(14,62+0,88-1,8)*(38,1+0,925+1,5)</t>
  </si>
  <si>
    <t>"sever"(14,62+(0,88+0,98)/2-1,8)*(0,53+16,94+1,5)</t>
  </si>
  <si>
    <t>"sever (rozšíření pro východ od cca +2,4 po +14,78)"(14,78-2,4-1,8)*1,5</t>
  </si>
  <si>
    <t>38</t>
  </si>
  <si>
    <t>941111232</t>
  </si>
  <si>
    <t>Lešení řadové trubkové lehké pracovní s podlahami s provozním zatížením tř. 3 do 200 kg/m2 šířky tř. W12 od 1,2 do 1,5 m, výšky výšky přes 10 do 25 m příplatek k ceně za každý den použití</t>
  </si>
  <si>
    <t>-1878562412</t>
  </si>
  <si>
    <t>https://podminky.urs.cz/item/CS_URS_2025_01/941111232</t>
  </si>
  <si>
    <t>831,901*90 'Přepočtené koeficientem množství</t>
  </si>
  <si>
    <t>39</t>
  </si>
  <si>
    <t>941111832</t>
  </si>
  <si>
    <t>Lešení řadové trubkové lehké pracovní s podlahami s provozním zatížením tř. 3 do 200 kg/m2 šířky tř. W12 od 1,2 do 1,5 m, výšky výšky přes 10 do 25 m demontáž</t>
  </si>
  <si>
    <t>335783790</t>
  </si>
  <si>
    <t>https://podminky.urs.cz/item/CS_URS_2025_01/941111832</t>
  </si>
  <si>
    <t>40</t>
  </si>
  <si>
    <t>944511111</t>
  </si>
  <si>
    <t>Síť ochranná zavěšená na konstrukci lešení z textilie z umělých vláken montáž</t>
  </si>
  <si>
    <t>-723326478</t>
  </si>
  <si>
    <t>https://podminky.urs.cz/item/CS_URS_2025_01/944511111</t>
  </si>
  <si>
    <t>41</t>
  </si>
  <si>
    <t>944511211</t>
  </si>
  <si>
    <t>Síť ochranná zavěšená na konstrukci lešení z textilie z umělých vláken příplatek k ceně za každý den použití</t>
  </si>
  <si>
    <t>1186548161</t>
  </si>
  <si>
    <t>https://podminky.urs.cz/item/CS_URS_2025_01/944511211</t>
  </si>
  <si>
    <t>42</t>
  </si>
  <si>
    <t>944511811</t>
  </si>
  <si>
    <t>Síť ochranná zavěšená na konstrukci lešení z textilie z umělých vláken demontáž</t>
  </si>
  <si>
    <t>2120705550</t>
  </si>
  <si>
    <t>https://podminky.urs.cz/item/CS_URS_2025_01/944511811</t>
  </si>
  <si>
    <t>43</t>
  </si>
  <si>
    <t>993111111</t>
  </si>
  <si>
    <t>Dovoz a odvoz lešení včetně naložení a složení řadového, na vzdálenost do 10 km</t>
  </si>
  <si>
    <t>1509212986</t>
  </si>
  <si>
    <t>https://podminky.urs.cz/item/CS_URS_2025_01/993111111</t>
  </si>
  <si>
    <t>44</t>
  </si>
  <si>
    <t>993111119</t>
  </si>
  <si>
    <t>Dovoz a odvoz lešení včetně naložení a složení řadového, na vzdálenost Příplatek k ceně za každých dalších i započatých 10 km přes 10 km</t>
  </si>
  <si>
    <t>1727740528</t>
  </si>
  <si>
    <t>https://podminky.urs.cz/item/CS_URS_2025_01/993111119</t>
  </si>
  <si>
    <t>45</t>
  </si>
  <si>
    <t>94vst</t>
  </si>
  <si>
    <t>Vstupní ochranná stříška u vstupu do objektu - mtž, opotřebení (nájem), dmtž</t>
  </si>
  <si>
    <t>kpl</t>
  </si>
  <si>
    <t>-969087173</t>
  </si>
  <si>
    <t>"sever"1</t>
  </si>
  <si>
    <t>95</t>
  </si>
  <si>
    <t>Dokončovací konstrukce a práce pozemních staveb</t>
  </si>
  <si>
    <t>46</t>
  </si>
  <si>
    <t>966006211</t>
  </si>
  <si>
    <t>Odstranění (demontáž) svislých dopravních značek s odklizením materiálu na skládku na vzdálenost do 20 m nebo s naložením na dopravní prostředek ze sloupů, sloupků nebo konzol</t>
  </si>
  <si>
    <t>1104639587</t>
  </si>
  <si>
    <t>https://podminky.urs.cz/item/CS_URS_2025_01/966006211</t>
  </si>
  <si>
    <t>Poznámka k položce:_x000d_
suť 0 tun</t>
  </si>
  <si>
    <t>čv102,106-pozn.2</t>
  </si>
  <si>
    <t>"z fasády"1</t>
  </si>
  <si>
    <t>"z lešení"1</t>
  </si>
  <si>
    <t>čv103,107-pozn.2</t>
  </si>
  <si>
    <t>"z fasády"1+1</t>
  </si>
  <si>
    <t>"z lešení"1+1</t>
  </si>
  <si>
    <t>47</t>
  </si>
  <si>
    <t>914111111</t>
  </si>
  <si>
    <t>Montáž svislé dopravní značky základní velikosti do 1 m2 objímkami na sloupky nebo konzoly</t>
  </si>
  <si>
    <t>1491338455</t>
  </si>
  <si>
    <t>https://podminky.urs.cz/item/CS_URS_2025_01/914111111</t>
  </si>
  <si>
    <t>Poznámka k položce:_x000d_
předpoklad použití stávaj.nosné kce pro DZ</t>
  </si>
  <si>
    <t>"na fasádu"1</t>
  </si>
  <si>
    <t>"na lešení"1</t>
  </si>
  <si>
    <t>"na fasádu"1+1</t>
  </si>
  <si>
    <t>"na lešení"1+1</t>
  </si>
  <si>
    <t>48</t>
  </si>
  <si>
    <t>95kpd</t>
  </si>
  <si>
    <t>Kamenná pamětní deska 600/450mm - zafoliování po dobu stavby dle čv102,106-pozn.3</t>
  </si>
  <si>
    <t>559489243</t>
  </si>
  <si>
    <t>49</t>
  </si>
  <si>
    <t>95sc1a</t>
  </si>
  <si>
    <t>Smaltovaná cedule 150/250mm - dmtž a likvidace stávající dle čv102-pozn.4</t>
  </si>
  <si>
    <t>-2130891225</t>
  </si>
  <si>
    <t>50</t>
  </si>
  <si>
    <t>95sc1b</t>
  </si>
  <si>
    <t>Smaltovaná cedule 150/250mm nová, kopie původní cedule - d,m dle čv106-pozn.4</t>
  </si>
  <si>
    <t>1169502434</t>
  </si>
  <si>
    <t>51</t>
  </si>
  <si>
    <t>95sc2</t>
  </si>
  <si>
    <t>Smaltovaná cedule označení ulice 600/300mm - dmtž, uložení a zpět.mtž dle čv102,106-pozn.5</t>
  </si>
  <si>
    <t>753805890</t>
  </si>
  <si>
    <t>52</t>
  </si>
  <si>
    <t>95vd</t>
  </si>
  <si>
    <t>Vlajkový držák nerez pro jednu žerď - d,m vč.kotvení</t>
  </si>
  <si>
    <t>-1212148053</t>
  </si>
  <si>
    <t>53</t>
  </si>
  <si>
    <t>95n3d</t>
  </si>
  <si>
    <t>3D nápis "ZŠ Husova Chrudim" z desek alubond, v.300mm - kompl.d,m vč.kotvení dle čv107-pozn.15 a TZ</t>
  </si>
  <si>
    <t>-2143989306</t>
  </si>
  <si>
    <t>Poznámka k položce:_x000d_
3D nápis „ZŠ Husova Chrudim“– písma provedena vyříznutím z desek Alubond, lemovaná Al plechem, hloubky 50mm, lakovaná v odstínech RAL (7037 – šedá). Kotveno do fasády na demontovatelných nerezových trnech. Výška velkých písmen 320mm, výška malých písmen 210.</t>
  </si>
  <si>
    <t>54</t>
  </si>
  <si>
    <t>95stzn</t>
  </si>
  <si>
    <t>Ocelová smaltovaná cedule se státním znakem 380/460mm - d,m vč.dle čv107-pozn.9</t>
  </si>
  <si>
    <t>812929806</t>
  </si>
  <si>
    <t>55</t>
  </si>
  <si>
    <t>95zš</t>
  </si>
  <si>
    <t>Ocelová smaltovaná cedule "základní škola" 700/500mm - d,m vč.dle čv107-pozn.10</t>
  </si>
  <si>
    <t>1397843434</t>
  </si>
  <si>
    <t>96</t>
  </si>
  <si>
    <t>Bourání konstrukcí</t>
  </si>
  <si>
    <t>56</t>
  </si>
  <si>
    <t>967031732</t>
  </si>
  <si>
    <t>Přisekání (špicování) plošné nebo rovných ostění zdiva z cihel pálených plošné, na maltu vápennou nebo vápenocementovou, tl. na maltu vápennou nebo vápenocementovou, tl. do 100 mm</t>
  </si>
  <si>
    <t>1166948183</t>
  </si>
  <si>
    <t>https://podminky.urs.cz/item/CS_URS_2025_01/967031732</t>
  </si>
  <si>
    <t>čv102-pozn.6</t>
  </si>
  <si>
    <t>"osekání omítnuté cihel.zazdívky vč.omítky 100mm pod líc sokl.desek"0,88*(1,8+1,56+0,18)</t>
  </si>
  <si>
    <t>57</t>
  </si>
  <si>
    <t>96pk</t>
  </si>
  <si>
    <t>Plastové EI krabice - vysekání vč.likvidace a zahození VC maltou s břizolit.om.</t>
  </si>
  <si>
    <t>1429710818</t>
  </si>
  <si>
    <t>"čv102-pozn.7"4</t>
  </si>
  <si>
    <t>"čv103-pozn.7"1</t>
  </si>
  <si>
    <t>58</t>
  </si>
  <si>
    <t>96vs</t>
  </si>
  <si>
    <t>Ocelový vlajkový držák - vyříznutí vč.likvidace dle čv102-pozn.8 vč.zapravení břizolit.om.</t>
  </si>
  <si>
    <t>888922398</t>
  </si>
  <si>
    <t>59</t>
  </si>
  <si>
    <t>96zvd</t>
  </si>
  <si>
    <t>Zbytky ocel.držáku - vyřezání a zapravení děr VC omítkou s břizolit.om.</t>
  </si>
  <si>
    <t>-1059434322</t>
  </si>
  <si>
    <t>"čv102-pozn.9"4</t>
  </si>
  <si>
    <t>"čv103-pozn.9"1</t>
  </si>
  <si>
    <t>60</t>
  </si>
  <si>
    <t>96oc1</t>
  </si>
  <si>
    <t>Ocelová cedule s polepem 1700/1000mm - dmtž vč.likvidace dle čv103-pozn.11</t>
  </si>
  <si>
    <t>-1730256842</t>
  </si>
  <si>
    <t>61</t>
  </si>
  <si>
    <t>96oc2</t>
  </si>
  <si>
    <t>Ocelová cedule se státním znakem 380/460mm - dmtž vč.likvidace dle čv103-pozn.12</t>
  </si>
  <si>
    <t>1398450160</t>
  </si>
  <si>
    <t>96oc3</t>
  </si>
  <si>
    <t>Ocelová cedule "základní škola" 700/500mm - dmtž vč.likvidace dle čv103-pozn.13</t>
  </si>
  <si>
    <t>640693597</t>
  </si>
  <si>
    <t>63</t>
  </si>
  <si>
    <t>96ot</t>
  </si>
  <si>
    <t>Ocelová trubka zrušené plynovodní přípojky - vysekání a odříznutí vč.likvidace dle čv103-pozn.15</t>
  </si>
  <si>
    <t>-871722968</t>
  </si>
  <si>
    <t>64</t>
  </si>
  <si>
    <t>96řf</t>
  </si>
  <si>
    <t>Zaříznutí fas.omítky cca 50mm nad římsou</t>
  </si>
  <si>
    <t>-670990015</t>
  </si>
  <si>
    <t>čv102,103-pozn.10</t>
  </si>
  <si>
    <t>průnik svodů neodečten - rezerva na pracnost</t>
  </si>
  <si>
    <t>"2np - K4"56,40</t>
  </si>
  <si>
    <t>"3np - K2"36,24+0,19*2*18</t>
  </si>
  <si>
    <t>65</t>
  </si>
  <si>
    <t>974082213</t>
  </si>
  <si>
    <t>Vysekání rýh pro ploché vodiče v omítce cementové stěn, šířky do 50 mm</t>
  </si>
  <si>
    <t>-1954186394</t>
  </si>
  <si>
    <t>https://podminky.urs.cz/item/CS_URS_2025_01/974082213</t>
  </si>
  <si>
    <t>položka pro ocenění osekání pruhu fas.omítky do 50mm nad římsou</t>
  </si>
  <si>
    <t>z důvodu pracnosti a přibližně odpovídající nákladovosti je zvolena tato ceníková položka</t>
  </si>
  <si>
    <t>66</t>
  </si>
  <si>
    <t>978036191</t>
  </si>
  <si>
    <t>Otlučení cementových omítek vnějších ploch s vyškrabáním spar zdiva a s očištěním povrchu, v rozsahu přes 80 do 100 %</t>
  </si>
  <si>
    <t>-82403986</t>
  </si>
  <si>
    <t>https://podminky.urs.cz/item/CS_URS_2025_01/978036191</t>
  </si>
  <si>
    <t>položka pro odstranění vrchní vrstvy fasády z břizolitu (předpoklad cement.omítka škrábaná tl.cca do 15mm)</t>
  </si>
  <si>
    <t>v ceně zohledněte pouze otlučení bez vyškr.spár zdiva!!!</t>
  </si>
  <si>
    <t>z důvodu tonáže suti rozpočet počítá s otlučením břizolitu zvlášť od otlučení vc jádra (ve skutečnosti lze provést najednou tzn.ne po vrstvách)</t>
  </si>
  <si>
    <t>čv102,103</t>
  </si>
  <si>
    <t>"západ a sever komplet"20,0</t>
  </si>
  <si>
    <t>67</t>
  </si>
  <si>
    <t>978015391</t>
  </si>
  <si>
    <t>Otlučení vápenných nebo vápenocementových omítek vnějších ploch s vyškrabáním spar a s očištěním zdiva stupně členitosti 1 a 2, v rozsahu přes 80 do 100 %</t>
  </si>
  <si>
    <t>1352889345</t>
  </si>
  <si>
    <t>https://podminky.urs.cz/item/CS_URS_2025_01/978015391</t>
  </si>
  <si>
    <t>68</t>
  </si>
  <si>
    <t>978oo</t>
  </si>
  <si>
    <t xml:space="preserve">Omítka ostění vstupu na výšku soklu - zaříznutí a osekání vč.likvidace suti dle čv103-poz.14 </t>
  </si>
  <si>
    <t>1495122269</t>
  </si>
  <si>
    <t>čv103-pozn.14</t>
  </si>
  <si>
    <t>0,62*(0,7*2)</t>
  </si>
  <si>
    <t>69</t>
  </si>
  <si>
    <t>965045111</t>
  </si>
  <si>
    <t>Bourání potěrů tl. do 50 mm cementových nebo pískocementových, plochy do 1 m2</t>
  </si>
  <si>
    <t>-1823112350</t>
  </si>
  <si>
    <t>https://podminky.urs.cz/item/CS_URS_2025_01/965045111</t>
  </si>
  <si>
    <t>položka pro ocenění odstranění vyrovn.potěru pod klempíř.prvky</t>
  </si>
  <si>
    <t>"K1"(0,19+0,21)*1,17*18</t>
  </si>
  <si>
    <t>"K3"0,19*1,17*18</t>
  </si>
  <si>
    <t>"K5"0,2*1,17*16</t>
  </si>
  <si>
    <t>"K16"0,1*0,6*1</t>
  </si>
  <si>
    <t>"K2"0,21*36,24</t>
  </si>
  <si>
    <t>"K4"0,34*56,40</t>
  </si>
  <si>
    <t>997</t>
  </si>
  <si>
    <t>Doprava suti a vybouraných hmot</t>
  </si>
  <si>
    <t>70</t>
  </si>
  <si>
    <t>997013154</t>
  </si>
  <si>
    <t>Vnitrostaveništní doprava suti a vybouraných hmot vodorovně do 50 m s naložením s omezením mechanizace pro budovy a haly výšky přes 12 do 15 m</t>
  </si>
  <si>
    <t>t</t>
  </si>
  <si>
    <t>282756870</t>
  </si>
  <si>
    <t>https://podminky.urs.cz/item/CS_URS_2025_01/997013154</t>
  </si>
  <si>
    <t>71</t>
  </si>
  <si>
    <t>997013501</t>
  </si>
  <si>
    <t>Odvoz suti a vybouraných hmot na skládku nebo meziskládku se složením, na vzdálenost do 1 km</t>
  </si>
  <si>
    <t>-446753758</t>
  </si>
  <si>
    <t>https://podminky.urs.cz/item/CS_URS_2025_01/997013501</t>
  </si>
  <si>
    <t>Poznámka k položce:_x000d_
suť z HSV</t>
  </si>
  <si>
    <t>72</t>
  </si>
  <si>
    <t>997013509</t>
  </si>
  <si>
    <t>Odvoz suti a vybouraných hmot na skládku nebo meziskládku se složením, na vzdálenost Příplatek k ceně za každý další započatý 1 km přes 1 km</t>
  </si>
  <si>
    <t>98328258</t>
  </si>
  <si>
    <t>https://podminky.urs.cz/item/CS_URS_2025_01/997013509</t>
  </si>
  <si>
    <t>7,61*14 'Přepočtené koeficientem množství</t>
  </si>
  <si>
    <t>73</t>
  </si>
  <si>
    <t>997013869</t>
  </si>
  <si>
    <t>Poplatek za uložení stavebního odpadu na recyklační skládce (skládkovné) ze směsí nebo oddělených frakcí betonu, cihel a keramických výrobků zatříděného do Katalogu odpadů pod kódem 17 01 07</t>
  </si>
  <si>
    <t>-455822454</t>
  </si>
  <si>
    <t>https://podminky.urs.cz/item/CS_URS_2025_01/997013869</t>
  </si>
  <si>
    <t>74</t>
  </si>
  <si>
    <t>997psv</t>
  </si>
  <si>
    <t>Likvidace suti z PSV (klempířské prvky) dle zvyklostí zhotovitele (recykl.skládka, sběrný dvůr, odprodej, atd.)</t>
  </si>
  <si>
    <t>-1494132766</t>
  </si>
  <si>
    <t>998</t>
  </si>
  <si>
    <t>Přesun hmot</t>
  </si>
  <si>
    <t>75</t>
  </si>
  <si>
    <t>998011010</t>
  </si>
  <si>
    <t>Přesun hmot pro budovy občanské výstavby, bydlení, výrobu a služby s nosnou svislou konstrukcí zděnou z cihel, tvárnic nebo kamene vodorovná dopravní vzdálenost do 100 m s omezením mechanizace pro budovy výšky přes 12 do 24 m</t>
  </si>
  <si>
    <t>-431380302</t>
  </si>
  <si>
    <t>https://podminky.urs.cz/item/CS_URS_2025_01/998011010</t>
  </si>
  <si>
    <t>PSV</t>
  </si>
  <si>
    <t>Práce a dodávky PSV</t>
  </si>
  <si>
    <t>751</t>
  </si>
  <si>
    <t>Vzduchotechnika</t>
  </si>
  <si>
    <t>76</t>
  </si>
  <si>
    <t>751398821</t>
  </si>
  <si>
    <t>Demontáž ostatních zařízení větrací mřížky stěnové, průřezu do 0,040 m2</t>
  </si>
  <si>
    <t>1415869900</t>
  </si>
  <si>
    <t>https://podminky.urs.cz/item/CS_URS_2025_01/751398821</t>
  </si>
  <si>
    <t>"západ"1</t>
  </si>
  <si>
    <t>"sever"3</t>
  </si>
  <si>
    <t>77</t>
  </si>
  <si>
    <t>751př1</t>
  </si>
  <si>
    <t>Přesuny a uložení větrací mřížky stěnové do 0,040 m2</t>
  </si>
  <si>
    <t>2090765043</t>
  </si>
  <si>
    <t>78</t>
  </si>
  <si>
    <t>751398021</t>
  </si>
  <si>
    <t>Montáž ostatních zařízení větrací mřížky stěnové, průřezu do 0,040 m2</t>
  </si>
  <si>
    <t>-1465491004</t>
  </si>
  <si>
    <t>https://podminky.urs.cz/item/CS_URS_2025_01/751398021</t>
  </si>
  <si>
    <t>79</t>
  </si>
  <si>
    <t>751398824</t>
  </si>
  <si>
    <t>Demontáž ostatních zařízení větrací mřížky stěnové, průřezu přes 0,150 do 0,200 m2</t>
  </si>
  <si>
    <t>-1195235495</t>
  </si>
  <si>
    <t>https://podminky.urs.cz/item/CS_URS_2025_01/751398824</t>
  </si>
  <si>
    <t xml:space="preserve">Poznámka k položce:_x000d_
suť 0 tun (zpětné použití)_x000d_
</t>
  </si>
  <si>
    <t>"západ"4+4+6</t>
  </si>
  <si>
    <t>80</t>
  </si>
  <si>
    <t>751př2</t>
  </si>
  <si>
    <t>Přesuny a uložení větrací mřížky stěnové do 0,2 m2</t>
  </si>
  <si>
    <t>604184937</t>
  </si>
  <si>
    <t>81</t>
  </si>
  <si>
    <t>751398024</t>
  </si>
  <si>
    <t>Montáž ostatních zařízení větrací mřížky stěnové, průřezu přes 0,150 do 0,200 m2</t>
  </si>
  <si>
    <t>-1392082086</t>
  </si>
  <si>
    <t>https://podminky.urs.cz/item/CS_URS_2025_01/751398024</t>
  </si>
  <si>
    <t>764</t>
  </si>
  <si>
    <t>Konstrukce klempířské</t>
  </si>
  <si>
    <t>82</t>
  </si>
  <si>
    <t>764002851</t>
  </si>
  <si>
    <t>Demontáž klempířských konstrukcí oplechování parapetů do suti</t>
  </si>
  <si>
    <t>49697160</t>
  </si>
  <si>
    <t>https://podminky.urs.cz/item/CS_URS_2025_01/764002851</t>
  </si>
  <si>
    <t>výměry převzaty z výpisu nových prvků</t>
  </si>
  <si>
    <t>"K1"1,3*(12+6)</t>
  </si>
  <si>
    <t>"K3"1,25*18</t>
  </si>
  <si>
    <t>"K5"1,25*(12+4)</t>
  </si>
  <si>
    <t>"K16"0,7*1</t>
  </si>
  <si>
    <t>83</t>
  </si>
  <si>
    <t>764002861</t>
  </si>
  <si>
    <t>Demontáž klempířských konstrukcí oplechování říms do suti</t>
  </si>
  <si>
    <t>236158848</t>
  </si>
  <si>
    <t>https://podminky.urs.cz/item/CS_URS_2025_01/764002861</t>
  </si>
  <si>
    <t>"K2"36,24</t>
  </si>
  <si>
    <t>"K4"56,40</t>
  </si>
  <si>
    <t>84</t>
  </si>
  <si>
    <t>764004861</t>
  </si>
  <si>
    <t>Demontáž klempířských konstrukcí svodu do suti</t>
  </si>
  <si>
    <t>-730792910</t>
  </si>
  <si>
    <t>https://podminky.urs.cz/item/CS_URS_2025_01/764004861</t>
  </si>
  <si>
    <t>"K17"15,0*2</t>
  </si>
  <si>
    <t>čv103,107</t>
  </si>
  <si>
    <t>"K18"15,0*1</t>
  </si>
  <si>
    <t>"K21"1,0*1</t>
  </si>
  <si>
    <t>85</t>
  </si>
  <si>
    <t>764246346</t>
  </si>
  <si>
    <t>Oplechování parapetů z titanzinkového lesklého válcovaného plechu rovných celoplošně lepené, bez rohů rš 500 mm</t>
  </si>
  <si>
    <t>1759909849</t>
  </si>
  <si>
    <t>https://podminky.urs.cz/item/CS_URS_2025_01/764246346</t>
  </si>
  <si>
    <t>v ceně zohledněte rš.480mm</t>
  </si>
  <si>
    <t>"K1"1,3*18</t>
  </si>
  <si>
    <t>86</t>
  </si>
  <si>
    <t>764246365</t>
  </si>
  <si>
    <t>Oplechování parapetů z titanzinkového lesklého válcovaného plechu rovných celoplošně lepené, bez rohů Příplatek k cenám za zvýšenou pracnost při provedení rohu nebo koutu do rš 400 mm</t>
  </si>
  <si>
    <t>-1666622158</t>
  </si>
  <si>
    <t>https://podminky.urs.cz/item/CS_URS_2025_01/764246365</t>
  </si>
  <si>
    <t>položka pro ocenění napojení parapetu K1 na oplech.římsy K2 falcov.spojem bez ohledu na ceník.popis položky</t>
  </si>
  <si>
    <t>"K1/K2 š.cca 210mm"18*2</t>
  </si>
  <si>
    <t>87</t>
  </si>
  <si>
    <t>764246343</t>
  </si>
  <si>
    <t>Oplechování parapetů z titanzinkového lesklého válcovaného plechu rovných celoplošně lepené, bez rohů rš 250 mm</t>
  </si>
  <si>
    <t>2075282695</t>
  </si>
  <si>
    <t>https://podminky.urs.cz/item/CS_URS_2025_01/764246343</t>
  </si>
  <si>
    <t>v ceně zohledněte rš.270mm</t>
  </si>
  <si>
    <t>88</t>
  </si>
  <si>
    <t>764246344</t>
  </si>
  <si>
    <t>Oplechování parapetů z titanzinkového lesklého válcovaného plechu rovných celoplošně lepené, bez rohů rš 330 mm</t>
  </si>
  <si>
    <t>-503755811</t>
  </si>
  <si>
    <t>https://podminky.urs.cz/item/CS_URS_2025_01/764246344</t>
  </si>
  <si>
    <t>v ceně zohledněte rš.280mm</t>
  </si>
  <si>
    <t>"K5"1,25*16</t>
  </si>
  <si>
    <t>89</t>
  </si>
  <si>
    <t>764246341</t>
  </si>
  <si>
    <t>Oplechování parapetů z titanzinkového lesklého válcovaného plechu rovných celoplošně lepené, bez rohů rš 150 mm</t>
  </si>
  <si>
    <t>-1147161754</t>
  </si>
  <si>
    <t>https://podminky.urs.cz/item/CS_URS_2025_01/764246341</t>
  </si>
  <si>
    <t>90</t>
  </si>
  <si>
    <t>764248324</t>
  </si>
  <si>
    <t>Oplechování říms a ozdobných prvků z titanzinkového lesklého válcovaného plechu rovných, bez rohů celoplošně lepené rš 330 mm</t>
  </si>
  <si>
    <t>661787376</t>
  </si>
  <si>
    <t>https://podminky.urs.cz/item/CS_URS_2025_01/764248324</t>
  </si>
  <si>
    <t>v ceně zohledněte rš.350mm</t>
  </si>
  <si>
    <t>"K2"36,24-0,925</t>
  </si>
  <si>
    <t>91</t>
  </si>
  <si>
    <t>764248374</t>
  </si>
  <si>
    <t>Oplechování říms a ozdobných prvků z titanzinkového lesklého válcovaného plechu oblých nebo ze segmentů, včetně rohů celoplošně lepené rš 330 mm</t>
  </si>
  <si>
    <t>1802501948</t>
  </si>
  <si>
    <t>https://podminky.urs.cz/item/CS_URS_2025_01/764248374</t>
  </si>
  <si>
    <t>"K2"0,925</t>
  </si>
  <si>
    <t>92</t>
  </si>
  <si>
    <t>764248326</t>
  </si>
  <si>
    <t>Oplechování říms a ozdobných prvků z titanzinkového lesklého válcovaného plechu rovných, bez rohů celoplošně lepené rš 500 mm</t>
  </si>
  <si>
    <t>-442423515</t>
  </si>
  <si>
    <t>https://podminky.urs.cz/item/CS_URS_2025_01/764248326</t>
  </si>
  <si>
    <t>"K4"56,40-0,925</t>
  </si>
  <si>
    <t>93</t>
  </si>
  <si>
    <t>764248376</t>
  </si>
  <si>
    <t>Oplechování říms a ozdobných prvků z titanzinkového lesklého válcovaného plechu oblých nebo ze segmentů, včetně rohů celoplošně lepené rš 500 mm</t>
  </si>
  <si>
    <t>1649382638</t>
  </si>
  <si>
    <t>https://podminky.urs.cz/item/CS_URS_2025_01/764248376</t>
  </si>
  <si>
    <t>"K4"0,925</t>
  </si>
  <si>
    <t>764tm</t>
  </si>
  <si>
    <t>Tmelení zakončení oplechování římsy na fasádu (viz.detail čv106,107)</t>
  </si>
  <si>
    <t>1619290903</t>
  </si>
  <si>
    <t>čv106,107</t>
  </si>
  <si>
    <t>764548323</t>
  </si>
  <si>
    <t>Svod z titanzinkového lesklého válcovaného plechu včetně objímek, kolen a odskoků kruhový, průměru 100 mm</t>
  </si>
  <si>
    <t>-1981137001</t>
  </si>
  <si>
    <t>https://podminky.urs.cz/item/CS_URS_2025_01/764548323</t>
  </si>
  <si>
    <t>764548325</t>
  </si>
  <si>
    <t>Svod z titanzinkového lesklého válcovaného plechu včetně objímek, kolen a odskoků kruhový, průměru 150 mm</t>
  </si>
  <si>
    <t>-843303210</t>
  </si>
  <si>
    <t>https://podminky.urs.cz/item/CS_URS_2025_01/764548325</t>
  </si>
  <si>
    <t>783</t>
  </si>
  <si>
    <t>Dokončovací práce - nátěry</t>
  </si>
  <si>
    <t>97</t>
  </si>
  <si>
    <t>783re</t>
  </si>
  <si>
    <t>Stávající dvířka přípojkové skříně elektro (1000/500mm) - povrchová repase dle čv102,106-pozn.1 (mechanické očištění + 2x syntet.nátěr matný ral 9016)</t>
  </si>
  <si>
    <t>-158575748</t>
  </si>
  <si>
    <t>98</t>
  </si>
  <si>
    <t>783záb</t>
  </si>
  <si>
    <t xml:space="preserve">Ocelové zábradlí svařené z jacklu (40/40mm dl.1,0m, 40/20 dl.1,2m, 12x vrut do hnoždinky) - dmtž, povrchová repase (obroušení, odmaštění, 2x základ a 2x vrch.nátěr) a zpětná mtž vč.přesunů dle čv103-pozn.16 a čv107-pozn.12 </t>
  </si>
  <si>
    <t>-351300270</t>
  </si>
  <si>
    <t>99</t>
  </si>
  <si>
    <t>783žlnos</t>
  </si>
  <si>
    <t xml:space="preserve">Dešťový žlab pr.120mm dl.0,9m a ocelové nosníky (30/160 dl.200mm - 2ks) - povrchová repase (obroušení, odmaštění, 2x základ a 2x vrch.nátěr) dle čv103-pozn.17 a čv107-pozn.13 </t>
  </si>
  <si>
    <t>1929096384</t>
  </si>
  <si>
    <t>VRN</t>
  </si>
  <si>
    <t>Vedlejší rozpočtové náklady</t>
  </si>
  <si>
    <t>VRN1</t>
  </si>
  <si>
    <t>Průzkumné, geodetické a projektové práce</t>
  </si>
  <si>
    <t>100</t>
  </si>
  <si>
    <t>011002000</t>
  </si>
  <si>
    <t>Průzkumné práce</t>
  </si>
  <si>
    <t>…</t>
  </si>
  <si>
    <t>1024</t>
  </si>
  <si>
    <t>442890095</t>
  </si>
  <si>
    <t>https://podminky.urs.cz/item/CS_URS_2025_01/011002000</t>
  </si>
  <si>
    <t>"případné odpojení sítí před bouráním, sondy"1</t>
  </si>
  <si>
    <t>101</t>
  </si>
  <si>
    <t>013254000</t>
  </si>
  <si>
    <t>Dokumentace skutečného provedení stavby</t>
  </si>
  <si>
    <t>1675007521</t>
  </si>
  <si>
    <t>https://podminky.urs.cz/item/CS_URS_2025_01/013254000</t>
  </si>
  <si>
    <t>102</t>
  </si>
  <si>
    <t>013294000</t>
  </si>
  <si>
    <t>Ostatní dokumentace stavby</t>
  </si>
  <si>
    <t>128378998</t>
  </si>
  <si>
    <t>https://podminky.urs.cz/item/CS_URS_2025_01/013294000</t>
  </si>
  <si>
    <t>např.statický výpočet kotvení lešení, postup restaurování kamenného soklu, atd.</t>
  </si>
  <si>
    <t>VRN3</t>
  </si>
  <si>
    <t>Zařízení staveniště</t>
  </si>
  <si>
    <t>103</t>
  </si>
  <si>
    <t>030001000</t>
  </si>
  <si>
    <t>-887322519</t>
  </si>
  <si>
    <t>https://podminky.urs.cz/item/CS_URS_2025_01/030001000</t>
  </si>
  <si>
    <t>"zřízení, provoz a zrušení zs (buňky, wc, vše potřebné pro realizaci díla dle uvážení zhotovitele)"1</t>
  </si>
  <si>
    <t>Zajištění oplocení stavby dle požadavku KooBOZP</t>
  </si>
  <si>
    <t>"ochranné zábralí, oplocení"</t>
  </si>
  <si>
    <t>"dočasná ochrana stávajících kcí, ploch a zařízení proti poškození a znečištění (např. OSB + geotextílie, folie PE)"</t>
  </si>
  <si>
    <t>"oddělení prostor (vstupy a průchody) z důvodu bezpečnosti a prašnosti"</t>
  </si>
  <si>
    <t>zábory veř.ploch</t>
  </si>
  <si>
    <t>zhotovení DIO</t>
  </si>
  <si>
    <t>VRN4</t>
  </si>
  <si>
    <t>Inženýrská činnost</t>
  </si>
  <si>
    <t>104</t>
  </si>
  <si>
    <t>043002000</t>
  </si>
  <si>
    <t>Zkoušky a ostatní měření</t>
  </si>
  <si>
    <t>650354123</t>
  </si>
  <si>
    <t>https://podminky.urs.cz/item/CS_URS_2025_01/043002000</t>
  </si>
  <si>
    <t>"všechny potřebné zkoušky a měření pro provedení díla dle SoD a požadavků staveb.úřadu"1</t>
  </si>
  <si>
    <t>105</t>
  </si>
  <si>
    <t>045002000</t>
  </si>
  <si>
    <t>Kompletační a koordinační činnost</t>
  </si>
  <si>
    <t>-1313636352</t>
  </si>
  <si>
    <t>https://podminky.urs.cz/item/CS_URS_2025_01/045002000</t>
  </si>
  <si>
    <t>"např. koordinace prací, fotodokumentace stáv.stavu objektu a jeho sledování v průběhu výstavby atd."1</t>
  </si>
  <si>
    <t>vypracování a předání Kontrolních a zkušebních plánů dle SOD</t>
  </si>
  <si>
    <t>Předání rizik zhotovitele a subdodavatelů KooBOZP</t>
  </si>
  <si>
    <t>Vypracování a aktualizace detailního týdenního HMG</t>
  </si>
  <si>
    <t>dodání všech dokladů dle SOD</t>
  </si>
  <si>
    <t>vzorníky materiálů</t>
  </si>
  <si>
    <t>provedení vzorků na fasádě</t>
  </si>
  <si>
    <t>VRN7</t>
  </si>
  <si>
    <t>Provozní vlivy</t>
  </si>
  <si>
    <t>106</t>
  </si>
  <si>
    <t>070001000</t>
  </si>
  <si>
    <t>-1279727642</t>
  </si>
  <si>
    <t>https://podminky.urs.cz/item/CS_URS_2025_01/070001000</t>
  </si>
  <si>
    <t>např. omezený přístup vlivem investora, třetích osob</t>
  </si>
  <si>
    <t>ztížený pohyb vozidel v centrech měst</t>
  </si>
  <si>
    <t>107</t>
  </si>
  <si>
    <t>071103000</t>
  </si>
  <si>
    <t>Provoz investora</t>
  </si>
  <si>
    <t>-432338352</t>
  </si>
  <si>
    <t>https://podminky.urs.cz/item/CS_URS_2025_01/071103000</t>
  </si>
  <si>
    <t>"pokud budou práce probíhat za provozu, mohou z toho vyplývat nějaká omezení (hlučnost, prašnost,...)"1</t>
  </si>
  <si>
    <t>02 - Fasáda do dvora (východ, dvůr)</t>
  </si>
  <si>
    <t xml:space="preserve">      62a - Fasáda nad soklem</t>
  </si>
  <si>
    <t>Fasáda nad soklem</t>
  </si>
  <si>
    <t>čv104</t>
  </si>
  <si>
    <t>východ - okna</t>
  </si>
  <si>
    <t>1,17*2,38*7+1,15*1,0*2</t>
  </si>
  <si>
    <t>0,9*1,75*2+1,18*2,36*7+0,9*2,05+1,15*1,0*2</t>
  </si>
  <si>
    <t>0,9*2,1*2+1,18*2,33*7+1,15*1,0*2</t>
  </si>
  <si>
    <t>"pouze folie"0,75*1,2*2</t>
  </si>
  <si>
    <t>čv105</t>
  </si>
  <si>
    <t>0,88*0,68*2+1,48*0,62*2</t>
  </si>
  <si>
    <t>0,95*1,9*2+0,9*1,9+1,26*1,9</t>
  </si>
  <si>
    <t>0,95*0,8*2+0,9*0,8+1,26*0,8</t>
  </si>
  <si>
    <t>619996137</t>
  </si>
  <si>
    <t>Ochrana stavebních konstrukcí a samostatných prvků včetně pozdějšího odstranění obedněním z OSB desek samostatných konstrukcí a prvků</t>
  </si>
  <si>
    <t>-134995382</t>
  </si>
  <si>
    <t>https://podminky.urs.cz/item/CS_URS_2025_01/619996137</t>
  </si>
  <si>
    <t>čv104-pozn.2</t>
  </si>
  <si>
    <t>"východ-štít"9,62*3,45/2-0,75*1,2*2+0,16*(0,75+1,2*2)*2</t>
  </si>
  <si>
    <t>622131121</t>
  </si>
  <si>
    <t>Podkladní a spojovací vrstva vnějších omítaných ploch penetrace nanášená ručně stěn</t>
  </si>
  <si>
    <t>512223336</t>
  </si>
  <si>
    <t>https://podminky.urs.cz/item/CS_URS_2025_01/622131121</t>
  </si>
  <si>
    <t>622142001</t>
  </si>
  <si>
    <t>Pletivo vnějších ploch v ploše nebo pruzích, na plném podkladu sklovláknité vtlačené do tmelu stěn</t>
  </si>
  <si>
    <t>757354260</t>
  </si>
  <si>
    <t>https://podminky.urs.cz/item/CS_URS_2025_01/622142001</t>
  </si>
  <si>
    <t>622151011</t>
  </si>
  <si>
    <t>Penetrační nátěr vnějších pastovitých tenkovrstvých omítek silikátový stěn</t>
  </si>
  <si>
    <t>953101696</t>
  </si>
  <si>
    <t>https://podminky.urs.cz/item/CS_URS_2025_01/622151011</t>
  </si>
  <si>
    <t>622521012</t>
  </si>
  <si>
    <t>Omítka tenkovrstvá silikátová vnějších ploch probarvená bez penetrace zatíraná (škrábaná ), zrnitost 1,5 mm stěn</t>
  </si>
  <si>
    <t>-528357498</t>
  </si>
  <si>
    <t>https://podminky.urs.cz/item/CS_URS_2025_01/622521012</t>
  </si>
  <si>
    <t>622252002</t>
  </si>
  <si>
    <t>Montáž profilů kontaktního zateplení ostatních stěnových, dilatačních apod. lepených do tmelu</t>
  </si>
  <si>
    <t>-593888571</t>
  </si>
  <si>
    <t>https://podminky.urs.cz/item/CS_URS_2025_01/622252002</t>
  </si>
  <si>
    <t>M</t>
  </si>
  <si>
    <t>63127416</t>
  </si>
  <si>
    <t>profil rohový PVC s výztužnou tkaninou š 100/100mm</t>
  </si>
  <si>
    <t>-191388385</t>
  </si>
  <si>
    <t xml:space="preserve">Poznámka k položce:_x000d_
i do koutů_x000d_
</t>
  </si>
  <si>
    <t>"východ-štít"(1,2*2)*2</t>
  </si>
  <si>
    <t>čv104,108</t>
  </si>
  <si>
    <t>po SH římsy na cca +14,36</t>
  </si>
  <si>
    <t>"od +13,04"1,32</t>
  </si>
  <si>
    <t>"od cca +2,5"(1,75*2)*2+(2,1*2)*2</t>
  </si>
  <si>
    <t>"od HH sanačky +0,83"(14,36-0,83)*2</t>
  </si>
  <si>
    <t>(2,38*2)*7+(2,36*2)*7+(2,33*2)*7</t>
  </si>
  <si>
    <t>"plocha sanačky od -0,25 po +0,83"(0,25+0,83)*2</t>
  </si>
  <si>
    <t>"od cca +2,5"(14,36-2,5)*1</t>
  </si>
  <si>
    <t>(1,0*2)*2+(1,0*2)*4+(2,05*2)</t>
  </si>
  <si>
    <t>10,38*1</t>
  </si>
  <si>
    <t>10,18*4</t>
  </si>
  <si>
    <t>(0,68*2)*2+(0,62*2)*2</t>
  </si>
  <si>
    <t>(1,9*2)*2+(1,9*2)+(1,9*2)</t>
  </si>
  <si>
    <t>(0,8*2)*2+(0,8*2)+(0,8*2)</t>
  </si>
  <si>
    <t>255,58*1,05 'Přepočtené koeficientem množství</t>
  </si>
  <si>
    <t>59051510</t>
  </si>
  <si>
    <t>profil napojovací nadokenní PVC s okapnicí s výztužnou tkaninou</t>
  </si>
  <si>
    <t>373329707</t>
  </si>
  <si>
    <t>"východ-štít"(0,75)*2</t>
  </si>
  <si>
    <t>(0,9)*2+(0,9)*2</t>
  </si>
  <si>
    <t>(1,17)*7+(1,18)*7+(1,18)*7</t>
  </si>
  <si>
    <t>(1,15)*2+(1,15)*4+(0,9)</t>
  </si>
  <si>
    <t>(0,88)*2+(1,48)*2</t>
  </si>
  <si>
    <t>(0,95)*2+(0,9)+(1,26)</t>
  </si>
  <si>
    <t>50,45*1,05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</si>
  <si>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</si>
  <si>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</si>
  <si>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-2072488282</t>
  </si>
  <si>
    <t>https://podminky.urs.cz/item/CS_URS_2025_01/622143004</t>
  </si>
  <si>
    <t>"východ-štít"(0,75+1,2*2)*2</t>
  </si>
  <si>
    <t>28342205</t>
  </si>
  <si>
    <t>profil napojovací okenní PVC s výztužnou tkaninou 6mm</t>
  </si>
  <si>
    <t>679945237</t>
  </si>
  <si>
    <t>6,3*1,05 'Přepočtené koeficientem množství</t>
  </si>
  <si>
    <t>u římsy K22 je šířka cca 480mm - výměra je počítána 2x</t>
  </si>
  <si>
    <t>"K6 170mm"0,95*4</t>
  </si>
  <si>
    <t>"K7 210mm"1,2*4</t>
  </si>
  <si>
    <t>"K8 300mm"1,2*2</t>
  </si>
  <si>
    <t>"K9 200mm"0,95*1</t>
  </si>
  <si>
    <t>"K10 180mm"1,25*14</t>
  </si>
  <si>
    <t>"K11 200mm"1,25*7</t>
  </si>
  <si>
    <t>"K22 480mm = 2x výměra"10,2*2</t>
  </si>
  <si>
    <t>čv105,109</t>
  </si>
  <si>
    <t>"K12 180mm"0,95*4</t>
  </si>
  <si>
    <t>"K13 170mm"0,9*2+0,88*2</t>
  </si>
  <si>
    <t>"K14 170mm"1,26*2</t>
  </si>
  <si>
    <t>"K15 170mm"1,48*2</t>
  </si>
  <si>
    <t>466166549</t>
  </si>
  <si>
    <t>po SH římsy na cca +14,36 (ostění a nadpraží jádro již má)</t>
  </si>
  <si>
    <t>"od prům.+12,81"(14,36-12,81)*5,58</t>
  </si>
  <si>
    <t>"od cca +2,5"(14,36-2,5)*(24,67-19,7)-0,9*1,75*2-0,9*2,1*2</t>
  </si>
  <si>
    <t>"od HH sanačky +0,83"(14,36-0,83)*(19,7+1,13+0,56)-1,17*2,38*7-1,18*2,36*7-1,18*2,33*7</t>
  </si>
  <si>
    <t>"od cca +2,5"(14,36-2,5)*8,0-1,15*1,0*6-0,9*2,05-2,46*(2,82+0,93/2)</t>
  </si>
  <si>
    <t>římsa od cca +14,36 po +14,78</t>
  </si>
  <si>
    <t>(0,42*0,48)*(5,58+24,67+1,13+0,56+8,0)</t>
  </si>
  <si>
    <t>ostění a nadpraží ponechat</t>
  </si>
  <si>
    <t>10,28*4,7</t>
  </si>
  <si>
    <t>10,18*0,88</t>
  </si>
  <si>
    <t>"po sh římsy"(10,03-0,1)*(5,6+4,57)</t>
  </si>
  <si>
    <t>-0,88*0,68*2-1,48*0,62*2-0,95*1,9*2-0,9*1,9-1,26*1,9-0,95*0,8*2-0,9*0,8-1,26*0,8</t>
  </si>
  <si>
    <t>"římsa"(0,1+0,2)*(5,6+4,57)</t>
  </si>
  <si>
    <t>622325109</t>
  </si>
  <si>
    <t>Oprava vápenocementové omítky vnějších ploch stupně členitosti 1 hladké stěn, v rozsahu opravované plochy přes 80 do 100%</t>
  </si>
  <si>
    <t>https://podminky.urs.cz/item/CS_URS_2025_01/622325109</t>
  </si>
  <si>
    <t xml:space="preserve">Poznámka k položce:_x000d_
Podhoz – suchá omítková směs, cementové pojivo, hmota na bázi anorganického plniva, pojiva a modifikujících přísad. Podhoz pro ruční zpracování, použitelný v interiéru i exteriéru. Vhodný k vytvoření adhezního můstku pod minerální omítky._x000d_
Jádrová omítka – suchá maltová směs – vícevrstvá jádrová omítka pro ruční zpracování. Pevnost v talku min 1,5MPa, přídržnost min. 0,3MPa._x000d_
uvažováno s prům.tl.20mm (Ceny oprav omítek jsou určeny pro tloušťku omítky do 20 mm)_x000d_
</t>
  </si>
  <si>
    <t>modulace nové římsy - dle TG postupu zhotovitele (rozpočet uvažuje ve 2 krocích-vrstvách)</t>
  </si>
  <si>
    <t>římsa tl.10mm = rezerva v tl.omítky (pokryje náklady na pracnost provedení), ceníková položka je do tl.20mm</t>
  </si>
  <si>
    <t>0,275*(24,67-0,9*2+1,13+1,1)</t>
  </si>
  <si>
    <t>0,275*(24,67+1,13+0,56+8,0)</t>
  </si>
  <si>
    <t>0,275*(5,58+24,67+1,13+0,56+8,0)</t>
  </si>
  <si>
    <t>ostění a nadpraží jádro již má</t>
  </si>
  <si>
    <t>1956232306</t>
  </si>
  <si>
    <t>819963834</t>
  </si>
  <si>
    <t>Poznámka k položce:_x000d_
tmel (lepidlo) paropropustný max 20</t>
  </si>
  <si>
    <t>"od cca +2,5"(14,36-2,5)*(24,67-19,7)-0,9*1,75*2+0,18*(0,9+1,75*2)*2-0,9*2,1*2+0,16*(0,9+2,1*2)*2</t>
  </si>
  <si>
    <t>0,2*(1,17+2,38*2)*7+0,18*(1,18+2,36*2)*7+0,18*(1,18+2,33*2)*7</t>
  </si>
  <si>
    <t>"plocha sanačky od -0,25 po +0,83"(0,25+0,83)*(19,7+1,13+0,56)</t>
  </si>
  <si>
    <t>0,3*(1,15+1,0*2)*2+0,21*(1,15+1,0*2)*4+0,2*(0,9+2,05*2)</t>
  </si>
  <si>
    <t xml:space="preserve">vodorovné plochy nové římsy tl.10mm </t>
  </si>
  <si>
    <t>0,01*2*(24,67-0,9*2+1,13+1,1)</t>
  </si>
  <si>
    <t>0,01*2*(24,67+1,13+0,56+8,0)</t>
  </si>
  <si>
    <t>0,01*2*(5,58+24,67+1,13+0,56+8,0)</t>
  </si>
  <si>
    <t>-0,88*0,68*2+0,17*(0,88+0,68*2)*2-1,48*0,62*2+0,17*(1,48+0,62*2)*2</t>
  </si>
  <si>
    <t>-0,95*1,9*2+0,18*(0,95+1,9*2)*2-0,9*1,9+0,17*(0,9+1,9*2)-1,26*1,9+0,17*(1,26+1,9*2)</t>
  </si>
  <si>
    <t>-0,95*0,8*2+0,18*(0,95+0,8*2)*2-0,9*0,8+0,17*(0,9+0,8*2)-1,26*0,8+0,17*(1,26+0,8*2)</t>
  </si>
  <si>
    <t>-1002667726</t>
  </si>
  <si>
    <t>Poznámka k položce:_x000d_
v ceně zohlednit způsob provedení dle TG postupu zhotovitele (váleček, nástřik, atd.) bez ohledu na ceníkový popis položky (nátěr)</t>
  </si>
  <si>
    <t>621325109</t>
  </si>
  <si>
    <t>Oprava vápenocementové omítky vnějších ploch stupně členitosti 1 hladké podhledů, v rozsahu opravované plochy přes 80 do 100%</t>
  </si>
  <si>
    <t>1450049116</t>
  </si>
  <si>
    <t>https://podminky.urs.cz/item/CS_URS_2025_01/621325109</t>
  </si>
  <si>
    <t>z důvodu pracnosti je pro omítku opravy římsy zvolena tato položka</t>
  </si>
  <si>
    <t>621131121</t>
  </si>
  <si>
    <t>Podkladní a spojovací vrstva vnějších omítaných ploch penetrace nanášená ručně podhledů</t>
  </si>
  <si>
    <t>-1160518987</t>
  </si>
  <si>
    <t>https://podminky.urs.cz/item/CS_URS_2025_01/621131121</t>
  </si>
  <si>
    <t>621142001</t>
  </si>
  <si>
    <t>Pletivo vnějších ploch v ploše nebo pruzích, na plném podkladu sklovláknité vtlačené do tmelu podhledů</t>
  </si>
  <si>
    <t>2012177481</t>
  </si>
  <si>
    <t>https://podminky.urs.cz/item/CS_URS_2025_01/621142001</t>
  </si>
  <si>
    <t>621151011</t>
  </si>
  <si>
    <t>Penetrační nátěr vnějších pastovitých tenkovrstvých omítek silikátový podhledů</t>
  </si>
  <si>
    <t>-1013249909</t>
  </si>
  <si>
    <t>https://podminky.urs.cz/item/CS_URS_2025_01/621151011</t>
  </si>
  <si>
    <t>621521012</t>
  </si>
  <si>
    <t>Omítka tenkovrstvá silikátová vnějších ploch probarvená bez penetrace zatíraná (škrábaná ), zrnitost 1,5 mm podhledů</t>
  </si>
  <si>
    <t>-1031662515</t>
  </si>
  <si>
    <t>https://podminky.urs.cz/item/CS_URS_2025_01/621521012</t>
  </si>
  <si>
    <t>0,510*(19,700+1,130+0,560)</t>
  </si>
  <si>
    <t>62bx1</t>
  </si>
  <si>
    <t>Plošné tmelení minerálním tmelem</t>
  </si>
  <si>
    <t>-1968497528</t>
  </si>
  <si>
    <t>HH na +14,78</t>
  </si>
  <si>
    <t>"od +2,5"(14,78-2,5-1,8)*(24,67-19,7)</t>
  </si>
  <si>
    <t>"od -0,76"(14,78+0,76-1,8)*(19,7+1,13+1,5+0,56+1,5)</t>
  </si>
  <si>
    <t>"od cca prům.+2,5, krček neodečten - rezerva na pracnost"(14,78-2,5)*(8,0+1,5)</t>
  </si>
  <si>
    <t>pracovní výška neodečtena - uvažováno s podlážkou v úrovni okapu z důvodu opravy střeš.pláště</t>
  </si>
  <si>
    <t>10,28*(4,7+1,5)</t>
  </si>
  <si>
    <t>10,03*(1,5+5,6+0,88+1,5+4,57)</t>
  </si>
  <si>
    <t>708,523*90 'Přepočtené koeficientem množství</t>
  </si>
  <si>
    <t>1+1</t>
  </si>
  <si>
    <t>94zlps</t>
  </si>
  <si>
    <t xml:space="preserve">Příplatek na založení lešení na pultových střechách - ocenit dle zvyklostí zhotovitele a doporučení statika (zamezení statického a izolačního poničení pultovek - např.roznášecí desky a trámky) </t>
  </si>
  <si>
    <t>-1662441888</t>
  </si>
  <si>
    <t>94ochp</t>
  </si>
  <si>
    <t>Ochrana střešního pláště pultových střech proti poničení v okolí stavebního lešení (cca do 50m2 - zřízení, odstranění a amortizace) - ocenit dle zvyklostí a zkušeností zhotovitele (např. OSB + geotextílie)</t>
  </si>
  <si>
    <t>-536650289</t>
  </si>
  <si>
    <t>Poznámka k položce:_x000d_
ocenit dle TG postupu zhotovitele</t>
  </si>
  <si>
    <t>96okei</t>
  </si>
  <si>
    <t>Ocelové konzoly po vedení elektro - vyřezání a zapravení děr VC omítkou</t>
  </si>
  <si>
    <t>"čv104-pozn.3"4</t>
  </si>
  <si>
    <t>"čv105-pozn.3"3</t>
  </si>
  <si>
    <t>"K6"0,17*0,95*4</t>
  </si>
  <si>
    <t>"K7"0,21*1,2*4</t>
  </si>
  <si>
    <t>"K8"0,3*1,2*2</t>
  </si>
  <si>
    <t>"K9"0,2*0,95*1</t>
  </si>
  <si>
    <t>"K10"0,18*1,25*14</t>
  </si>
  <si>
    <t>"K11"0,2*1,25*7</t>
  </si>
  <si>
    <t>"K22"0,48*10,2</t>
  </si>
  <si>
    <t>"K12"0,18*0,95*4</t>
  </si>
  <si>
    <t>"K13"0,17*0,9*2+0,17*0,88*2</t>
  </si>
  <si>
    <t>"K14"0,17*1,26*2</t>
  </si>
  <si>
    <t>"K15"0,17*1,48*2</t>
  </si>
  <si>
    <t>3,071*14 'Přepočtené koeficientem množství</t>
  </si>
  <si>
    <t>"východd"4*3</t>
  </si>
  <si>
    <t>"K6"0,95*4</t>
  </si>
  <si>
    <t>"K7"1,2*4</t>
  </si>
  <si>
    <t>"K8"1,2*2</t>
  </si>
  <si>
    <t>"K9"0,95*1</t>
  </si>
  <si>
    <t>"K10"1,25*14</t>
  </si>
  <si>
    <t>"K11"1,25*7</t>
  </si>
  <si>
    <t>"K12"1,05*4</t>
  </si>
  <si>
    <t>"K13"1,0*4</t>
  </si>
  <si>
    <t>"K14"1,35*2</t>
  </si>
  <si>
    <t>"K15"1,6*2</t>
  </si>
  <si>
    <t>"K22"10,2</t>
  </si>
  <si>
    <t>"K19"15,0*1</t>
  </si>
  <si>
    <t>"K20"16,0*1</t>
  </si>
  <si>
    <t>"K31"10,0*1</t>
  </si>
  <si>
    <t>v ceně zohledněte rš.390mm</t>
  </si>
  <si>
    <t>"K8"1,2*5</t>
  </si>
  <si>
    <t>v ceně zohledněte rš.290-300mm</t>
  </si>
  <si>
    <t>"K7 - 300mm"1,2*4</t>
  </si>
  <si>
    <t>"K11 - 290mm"1,25*7</t>
  </si>
  <si>
    <t>764248331</t>
  </si>
  <si>
    <t>Oplechování říms a ozdobných prvků z titanzinkového lesklého válcovaného plechu rovných, bez rohů celoplošně lepené přes rš 670 mm</t>
  </si>
  <si>
    <t>https://podminky.urs.cz/item/CS_URS_2025_01/764248331</t>
  </si>
  <si>
    <t>"K22"0,72*10,2*1</t>
  </si>
  <si>
    <t>-2125163272</t>
  </si>
  <si>
    <t>03 - Oprava střešní krytiny</t>
  </si>
  <si>
    <t xml:space="preserve">    3 - Svislé a kompletní konstrukce</t>
  </si>
  <si>
    <t xml:space="preserve">    712 - Povlakové krytiny</t>
  </si>
  <si>
    <t xml:space="preserve">    713 - Izolace tepelné</t>
  </si>
  <si>
    <t xml:space="preserve">    741 - Elektroinstalace - silnoproud</t>
  </si>
  <si>
    <t>Svislé a kompletní konstrukce</t>
  </si>
  <si>
    <t>316381115</t>
  </si>
  <si>
    <t>Komínové krycí desky z betonu tř. C 12/15 až C 16/20 s případnou konstrukční obvodovou výztuží včetně bednění, s potěrem nebo s povrchem vyhlazeným ve spádu k okrajům, s přesahem do 70 mm sešikmeným v podhledu proti zatékání, tl. přes 50 do 80 mm</t>
  </si>
  <si>
    <t>-1558258245</t>
  </si>
  <si>
    <t>https://podminky.urs.cz/item/CS_URS_2025_01/316381115</t>
  </si>
  <si>
    <t>čv110-pozn.2</t>
  </si>
  <si>
    <t>v ceně zohlednit beton C20/25 XC2, kari 5/100, tl.50mm, přesah 40mm</t>
  </si>
  <si>
    <t>(0,45+0,04*2)*(0,45+0,04*2)*2</t>
  </si>
  <si>
    <t>316exn</t>
  </si>
  <si>
    <t>Epoxidový nátěr komínové krycí desky 530/530/50mm, přesah 40mm - d,m dle čv110-pozn.2</t>
  </si>
  <si>
    <t>-1014321661</t>
  </si>
  <si>
    <t>316kks</t>
  </si>
  <si>
    <t>Komínová krycí stříška nerez - d,m</t>
  </si>
  <si>
    <t>51069292</t>
  </si>
  <si>
    <t>312311951</t>
  </si>
  <si>
    <t>Nadzákladové zdi z betonu prostého výplňové bez zvláštních nároků na vliv prostředí tř. C 20/25</t>
  </si>
  <si>
    <t>m3</t>
  </si>
  <si>
    <t>-1336565766</t>
  </si>
  <si>
    <t>https://podminky.urs.cz/item/CS_URS_2025_01/312311951</t>
  </si>
  <si>
    <t>čv110-pozn.3</t>
  </si>
  <si>
    <t>"obetonávka u atiky"0,15*(0,45-0,18)*3,71</t>
  </si>
  <si>
    <t>312351311</t>
  </si>
  <si>
    <t>Bednění nadzákladových zdí výplňových rovné jednostranné zřízení</t>
  </si>
  <si>
    <t>-1219853785</t>
  </si>
  <si>
    <t>https://podminky.urs.cz/item/CS_URS_2025_01/312351311</t>
  </si>
  <si>
    <t>"obetonávka u atiky"0,15*3,71</t>
  </si>
  <si>
    <t>312351312</t>
  </si>
  <si>
    <t>Bednění nadzákladových zdí výplňových rovné jednostranné odstranění</t>
  </si>
  <si>
    <t>338836904</t>
  </si>
  <si>
    <t>https://podminky.urs.cz/item/CS_URS_2025_01/312351312</t>
  </si>
  <si>
    <t>963015111</t>
  </si>
  <si>
    <t>Demontáž prefabrikovaných krycích desek kanálů, šachet nebo žump hmotnosti do 0,06 t</t>
  </si>
  <si>
    <t>1616975993</t>
  </si>
  <si>
    <t>https://podminky.urs.cz/item/CS_URS_2025_01/963015111</t>
  </si>
  <si>
    <t>položka pro ocenění sejmutí stávající komínové krycí desky 450/450mm</t>
  </si>
  <si>
    <t>962032631</t>
  </si>
  <si>
    <t>Bourání zdiva nadzákladového komínového z cihel pálených, šamotových nebo vápenopískových, na maltu vápennou nebo vápenocementovou</t>
  </si>
  <si>
    <t>-1329839845</t>
  </si>
  <si>
    <t>https://podminky.urs.cz/item/CS_URS_2025_01/962032631</t>
  </si>
  <si>
    <t>"3 řádky CP"0,45*0,45*(0,075*3)*2</t>
  </si>
  <si>
    <t>96kvp</t>
  </si>
  <si>
    <t>Kameninové větrací potrubí DN125 - odřízmutí 100mm nad střechou vč.likvidace dle čv110-pozn.3</t>
  </si>
  <si>
    <t>-1607476073</t>
  </si>
  <si>
    <t>-297385855</t>
  </si>
  <si>
    <t>712</t>
  </si>
  <si>
    <t>Povlakové krytiny</t>
  </si>
  <si>
    <t>712řez</t>
  </si>
  <si>
    <t>Zaříznutí okraje odstraňované povl.krytiny u vytažení na svislé kce</t>
  </si>
  <si>
    <t>-1328951868</t>
  </si>
  <si>
    <t>čv110</t>
  </si>
  <si>
    <t>souvrství tl.cca 15mm (vytažení na kce a na atikách bude ponecháno)</t>
  </si>
  <si>
    <t>(5,87-0,18)+(10,24-0,18)+(4,9-0,18)</t>
  </si>
  <si>
    <t>(0,45-0,18)*2+0,45</t>
  </si>
  <si>
    <t>0,45*4+0,88+0,2</t>
  </si>
  <si>
    <t>712340833</t>
  </si>
  <si>
    <t>Odstranění povlakové krytiny střech plochých do 10° z přitavených pásů NAIP v plné ploše třívrstvé</t>
  </si>
  <si>
    <t>24409155</t>
  </si>
  <si>
    <t>https://podminky.urs.cz/item/CS_URS_2025_01/712340833</t>
  </si>
  <si>
    <t>celé souvrství tl.cca 15mm (vytažení na kce a na atikách bude ponecháno)</t>
  </si>
  <si>
    <t>(5,87-0,18)*4,57</t>
  </si>
  <si>
    <t>(4,9-0,18)*(5,61-0,18)</t>
  </si>
  <si>
    <t>712kom</t>
  </si>
  <si>
    <t>Střešní plastový odvětrávací komínek DN125 s integrovanou manžetou z modifikovaného asfaltového pásu, včetně dešťové krytky, výška 300 mm a hloubka pod manžetou do 200mm - kompl.d,m vč.přechodu kamenina/plast</t>
  </si>
  <si>
    <t>88082356</t>
  </si>
  <si>
    <t>712311101</t>
  </si>
  <si>
    <t>Provedení povlakové krytiny střech plochých do 10° natěradly a tmely za studena nátěrem lakem penetračním nebo asfaltovým</t>
  </si>
  <si>
    <t>-108834268</t>
  </si>
  <si>
    <t>https://podminky.urs.cz/item/CS_URS_2025_01/712311101</t>
  </si>
  <si>
    <t>průniky do 2m2 se neodečítají</t>
  </si>
  <si>
    <t>"vodorovné plochy vč.vrchu atik"5,87*4,57+4,9*5,61</t>
  </si>
  <si>
    <t>"vytažení na atiky"0,15*(10,24-0,45+4,7-0,45+0,88+0,18+0,2)</t>
  </si>
  <si>
    <t>"vytažení na stěnu a komín"0,2*(5,87-0,18+0,45*7)</t>
  </si>
  <si>
    <t>11163150</t>
  </si>
  <si>
    <t>lak penetrační asfaltový</t>
  </si>
  <si>
    <t>-888823986</t>
  </si>
  <si>
    <t>58,378*0,00032 'Přepočtené koeficientem množství</t>
  </si>
  <si>
    <t>712341559</t>
  </si>
  <si>
    <t>Provedení povlakové krytiny střech plochých do 10° pásy přitavením NAIP v plné ploše</t>
  </si>
  <si>
    <t>-1986627332</t>
  </si>
  <si>
    <t>https://podminky.urs.cz/item/CS_URS_2025_01/712341559</t>
  </si>
  <si>
    <t>"vytažení na atiky (tvar L + vrch atiky je ve vodorovné ploše)"(0,15+0,15)*(10,24-0,45+4,7-0,45+0,88+0,18+0,2)</t>
  </si>
  <si>
    <t>"vytažení na stěnu a komín (tvar L)"(0,2+0,15)*(5,87-0,18+0,45*7)</t>
  </si>
  <si>
    <t>62853004</t>
  </si>
  <si>
    <t>pás asfaltový natavitelný modifikovaný SBS s vložkou ze skleněné tkaniny a spalitelnou PE fólií nebo jemnozrnným minerálním posypem na horním povrchu tl 4,0mm</t>
  </si>
  <si>
    <t>1226777291</t>
  </si>
  <si>
    <t xml:space="preserve">Poznámka k položce:_x000d_
Spodní hydroizolační pás střechy – SBS modifikovaný asfaltový pás_x000d_
Natavitelný pás splňující podmínky SVAP dle ČSN 73 0605-1, na horním povrchu opatřen jemným separačním posypem, na spodním povrchu spalitelnou PE folií. Nosná vložka ze skleněné tkaniny o plošné hmotnosti 200 g.m-2. SBS modifikovaná asfaltová hmota, množství 2 700 g.m-2. Tloušťka pásu 4,0 (±0,2) mm. Největší tahová síla v podélném směru 1 400 (±400) N/50 mm, v příčném směru 1 600 (±400) N/50 mm. Odolnost proti stékání 100 °C. Ohebnost za nízkých teplot −25 °C. Faktor difuzního odporu 29 000 (±1 000). Součinitel difúze radonu 1,4.10-11 m2.s-1_x000d_
</t>
  </si>
  <si>
    <t>61,999*1,1655 'Přepočtené koeficientem množství</t>
  </si>
  <si>
    <t>-526205750</t>
  </si>
  <si>
    <t>"vytažení na atiky (tvar L + vrch atiky je ve vodorovné ploše)"(0,15+0,25)*(10,24-0,45+4,7-0,45+0,88+0,18+0,2)</t>
  </si>
  <si>
    <t>"vytažení na stěnu a komín (tvar L)"(0,2+0,25)*(5,87-0,18+0,45*7)</t>
  </si>
  <si>
    <t>62855007</t>
  </si>
  <si>
    <t>pás asfaltový natavitelný modifikovaný SBS s vložkou z polyesterové vyztužené rohože a hrubozrnným břidličným posypem na horním povrchu tl 4,5mm</t>
  </si>
  <si>
    <t>468809965</t>
  </si>
  <si>
    <t xml:space="preserve">Poznámka k položce:_x000d_
Vrchní hydroizolační pás střechy – SBS modifikovaný asfaltový pás_x000d_
Natavitelný pás splňující podmínky SVAP dle ČSN 73 0605-1, na horním povrchu opatřen ochranným břidličným posypem, na spodním povrchu spalitelnou PE folií. Kombinovaná nosná vložka z polyesterové rohože vyztužené mřížkou ze skleněných vláken o plošné hmotnosti 215 g.m-2. SBS modifikovaná asfaltová hmota, množství 2 500 g.m-2. Tloušťka pásu 4,5 (±0,1) mm. Rozměrová stálost 0,3 %. Největší tahová síla v podélném směru 950 (±95) N/50 mm, v příčném směru 850 (±85) N/50 mm. Odolnost proti stékání 120 °C. Ohebnost za nízkých teplot −25 °C. Faktor difuzního odporu 30 000._x000d_
</t>
  </si>
  <si>
    <t>64,413*1,1655 'Přepočtené koeficientem množství</t>
  </si>
  <si>
    <t>712341715</t>
  </si>
  <si>
    <t>Provedení povlakové krytiny střech plochých do 10° pásy přitavením NAIP ostatní činnosti při pokládání pásů (materiál ve specifikaci) zaizolování prostupů střešní rovinou kruhový průřez, průměr do 300 mm</t>
  </si>
  <si>
    <t>-655219442</t>
  </si>
  <si>
    <t>https://podminky.urs.cz/item/CS_URS_2025_01/712341715</t>
  </si>
  <si>
    <t>"čv110-pozn.3 - manžety v ceně komínku"2</t>
  </si>
  <si>
    <t>"čv110-pozn.4 - materiál v ceně ztratného"1</t>
  </si>
  <si>
    <t>713</t>
  </si>
  <si>
    <t>Izolace tepelné</t>
  </si>
  <si>
    <t>713141212</t>
  </si>
  <si>
    <t>Montáž tepelné izolace střech plochých atikovými klíny přilepenými za studena nízkoexpanzní (PUR) pěnou</t>
  </si>
  <si>
    <t>-1208390319</t>
  </si>
  <si>
    <t>https://podminky.urs.cz/item/CS_URS_2025_01/713141212</t>
  </si>
  <si>
    <t>"čv110"23,5</t>
  </si>
  <si>
    <t>63152005</t>
  </si>
  <si>
    <t>klín atikový přechodný minerální plochých střech tl 50x50mm</t>
  </si>
  <si>
    <t>766103603</t>
  </si>
  <si>
    <t>23,5*1,05 'Přepočtené koeficientem množství</t>
  </si>
  <si>
    <t>741</t>
  </si>
  <si>
    <t>Elektroinstalace - silnoproud</t>
  </si>
  <si>
    <t>741jt</t>
  </si>
  <si>
    <t>Jímací tyč hromosvodu na trojnožce vč.12m lan vedených po střeše - dmtž, uložení a zpět.mtž dle čv110-pozn.1 vč. odřezků asf.pásů pod podložky vedení</t>
  </si>
  <si>
    <t>-1844412269</t>
  </si>
  <si>
    <t>764004801</t>
  </si>
  <si>
    <t>Demontáž klempířských konstrukcí žlabu podokapního do suti</t>
  </si>
  <si>
    <t>-1877527644</t>
  </si>
  <si>
    <t>https://podminky.urs.cz/item/CS_URS_2025_01/764004801</t>
  </si>
  <si>
    <t>"K30"5,61+4,57+0,88</t>
  </si>
  <si>
    <t>764541303</t>
  </si>
  <si>
    <t>Žlab podokapní z titanzinkového lesklého válcovaného plechu včetně háků a čel půlkruhový rš 250 mm</t>
  </si>
  <si>
    <t>-351666988</t>
  </si>
  <si>
    <t>https://podminky.urs.cz/item/CS_URS_2025_01/764541303</t>
  </si>
  <si>
    <t>"K30"11,1*1</t>
  </si>
  <si>
    <t>764541342</t>
  </si>
  <si>
    <t>Žlab podokapní z titanzinkového lesklého válcovaného plechu kotlík oválný (trychtýřový), rš žlabu/průměr svodu 250/80 mm</t>
  </si>
  <si>
    <t>319394684</t>
  </si>
  <si>
    <t>https://podminky.urs.cz/item/CS_URS_2025_01/764541342</t>
  </si>
  <si>
    <t>v ceně zohledněte svod dn100!</t>
  </si>
  <si>
    <t>"K30"1</t>
  </si>
  <si>
    <t>764245304</t>
  </si>
  <si>
    <t>Oplechování horních ploch zdí a nadezdívek (atik) z titanzinkového lesklého válcovaného plechu celoplošně lepené rš 330 mm</t>
  </si>
  <si>
    <t>998935780</t>
  </si>
  <si>
    <t>https://podminky.urs.cz/item/CS_URS_2025_01/764245304</t>
  </si>
  <si>
    <t>v ceně zohledněte rš.350mm!</t>
  </si>
  <si>
    <t>"K32"11,40</t>
  </si>
  <si>
    <t>764245307</t>
  </si>
  <si>
    <t>Oplechování horních ploch zdí a nadezdívek (atik) z titanzinkového lesklého válcovaného plechu celoplošně lepené rš 670 mm</t>
  </si>
  <si>
    <t>969225229</t>
  </si>
  <si>
    <t>https://podminky.urs.cz/item/CS_URS_2025_01/764245307</t>
  </si>
  <si>
    <t>v ceně zohledněte rš.600mm!</t>
  </si>
  <si>
    <t>"K33"4,1</t>
  </si>
  <si>
    <t>764kot</t>
  </si>
  <si>
    <t>Příplatek za případné dodatečné mechanické kotvy pro ukotvení oplechování atik</t>
  </si>
  <si>
    <t>-648366425</t>
  </si>
  <si>
    <t>764245346</t>
  </si>
  <si>
    <t>Oplechování horních ploch zdí a nadezdívek (atik) z titanzinkového lesklého válcovaného plechu Příplatek k cenám za zvýšenou pracnost při provedení rohu nebo koutu přes rš 400 mm</t>
  </si>
  <si>
    <t>185306588</t>
  </si>
  <si>
    <t>https://podminky.urs.cz/item/CS_URS_2025_01/764245346</t>
  </si>
  <si>
    <t>"K33"1</t>
  </si>
  <si>
    <t>764041322</t>
  </si>
  <si>
    <t>Dilatační lišta z titanzinkového lesklého válcovaného plechu připojovací, včetně tmelení rš 120 mm</t>
  </si>
  <si>
    <t>-2045541821</t>
  </si>
  <si>
    <t>https://podminky.urs.cz/item/CS_URS_2025_01/764041322</t>
  </si>
  <si>
    <t>"K34"9,1</t>
  </si>
  <si>
    <t>764tldl</t>
  </si>
  <si>
    <t>Přetmelení ukončení izolace u dilatační připojovací lišty na stěne trvale pružným tmelem</t>
  </si>
  <si>
    <t>-1993297617</t>
  </si>
  <si>
    <t>783406801</t>
  </si>
  <si>
    <t>Odstranění nátěrů z klempířských konstrukcí obroušením</t>
  </si>
  <si>
    <t>-1586599093</t>
  </si>
  <si>
    <t>https://podminky.urs.cz/item/CS_URS_2025_01/783406801</t>
  </si>
  <si>
    <t>783401401</t>
  </si>
  <si>
    <t>Příprava podkladu klempířských konstrukcí před provedením nátěru ometením</t>
  </si>
  <si>
    <t>-12898225</t>
  </si>
  <si>
    <t>https://podminky.urs.cz/item/CS_URS_2025_01/783401401</t>
  </si>
  <si>
    <t>783401313</t>
  </si>
  <si>
    <t>Příprava podkladu klempířských konstrukcí před provedením nátěru odmaštěním odmašťovačem ředidlovým</t>
  </si>
  <si>
    <t>-1367992264</t>
  </si>
  <si>
    <t>https://podminky.urs.cz/item/CS_URS_2025_01/783401313</t>
  </si>
  <si>
    <t>783414201</t>
  </si>
  <si>
    <t>Základní antikorozní nátěr klempířských konstrukcí jednonásobný syntetický standardní</t>
  </si>
  <si>
    <t>977348513</t>
  </si>
  <si>
    <t>https://podminky.urs.cz/item/CS_URS_2025_01/783414201</t>
  </si>
  <si>
    <t>2,036*2 'Přepočtené koeficientem množství</t>
  </si>
  <si>
    <t>783417101</t>
  </si>
  <si>
    <t>Krycí nátěr (email) klempířských konstrukcí jednonásobný syntetický standardní</t>
  </si>
  <si>
    <t>1652878963</t>
  </si>
  <si>
    <t>https://podminky.urs.cz/item/CS_URS_2025_01/783417101</t>
  </si>
  <si>
    <t>Poznámka k položce:_x000d_
ral 7036</t>
  </si>
  <si>
    <t>"okapový plech"0,2*(5,61+4,57)</t>
  </si>
  <si>
    <t>1555504955</t>
  </si>
  <si>
    <t>-1001019385</t>
  </si>
  <si>
    <t>1015490498</t>
  </si>
  <si>
    <t>-1627256247</t>
  </si>
  <si>
    <t>-2134813509</t>
  </si>
  <si>
    <t>-571521020</t>
  </si>
  <si>
    <t>-702519275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</si>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</sst>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7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629991011" TargetMode="External" /><Relationship Id="rId2" Type="http://schemas.openxmlformats.org/officeDocument/2006/relationships/hyperlink" Target="https://podminky.urs.cz/item/CS_URS_2025_01/629995103" TargetMode="External" /><Relationship Id="rId3" Type="http://schemas.openxmlformats.org/officeDocument/2006/relationships/hyperlink" Target="https://podminky.urs.cz/item/CS_URS_2025_01/629995101" TargetMode="External" /><Relationship Id="rId4" Type="http://schemas.openxmlformats.org/officeDocument/2006/relationships/hyperlink" Target="https://podminky.urs.cz/item/CS_URS_2025_01/629135101" TargetMode="External" /><Relationship Id="rId5" Type="http://schemas.openxmlformats.org/officeDocument/2006/relationships/hyperlink" Target="https://podminky.urs.cz/item/CS_URS_2025_01/629135102" TargetMode="External" /><Relationship Id="rId6" Type="http://schemas.openxmlformats.org/officeDocument/2006/relationships/hyperlink" Target="https://podminky.urs.cz/item/CS_URS_2025_01/622131101" TargetMode="External" /><Relationship Id="rId7" Type="http://schemas.openxmlformats.org/officeDocument/2006/relationships/hyperlink" Target="https://podminky.urs.cz/item/CS_URS_2025_01/622322111" TargetMode="External" /><Relationship Id="rId8" Type="http://schemas.openxmlformats.org/officeDocument/2006/relationships/hyperlink" Target="https://podminky.urs.cz/item/CS_URS_2025_01/622322191" TargetMode="External" /><Relationship Id="rId9" Type="http://schemas.openxmlformats.org/officeDocument/2006/relationships/hyperlink" Target="https://podminky.urs.cz/item/CS_URS_2025_01/622131101" TargetMode="External" /><Relationship Id="rId10" Type="http://schemas.openxmlformats.org/officeDocument/2006/relationships/hyperlink" Target="https://podminky.urs.cz/item/CS_URS_2025_01/622324111" TargetMode="External" /><Relationship Id="rId11" Type="http://schemas.openxmlformats.org/officeDocument/2006/relationships/hyperlink" Target="https://podminky.urs.cz/item/CS_URS_2025_01/629999030" TargetMode="External" /><Relationship Id="rId12" Type="http://schemas.openxmlformats.org/officeDocument/2006/relationships/hyperlink" Target="https://podminky.urs.cz/item/CS_URS_2025_01/783801401" TargetMode="External" /><Relationship Id="rId13" Type="http://schemas.openxmlformats.org/officeDocument/2006/relationships/hyperlink" Target="https://podminky.urs.cz/item/CS_URS_2025_01/783833153" TargetMode="External" /><Relationship Id="rId14" Type="http://schemas.openxmlformats.org/officeDocument/2006/relationships/hyperlink" Target="https://podminky.urs.cz/item/CS_URS_2025_01/783827223" TargetMode="External" /><Relationship Id="rId15" Type="http://schemas.openxmlformats.org/officeDocument/2006/relationships/hyperlink" Target="https://podminky.urs.cz/item/CS_URS_2025_01/783827523" TargetMode="External" /><Relationship Id="rId16" Type="http://schemas.openxmlformats.org/officeDocument/2006/relationships/hyperlink" Target="https://podminky.urs.cz/item/CS_URS_2025_01/977332121" TargetMode="External" /><Relationship Id="rId17" Type="http://schemas.openxmlformats.org/officeDocument/2006/relationships/hyperlink" Target="https://podminky.urs.cz/item/CS_URS_2025_01/629995103" TargetMode="External" /><Relationship Id="rId18" Type="http://schemas.openxmlformats.org/officeDocument/2006/relationships/hyperlink" Target="https://podminky.urs.cz/item/CS_URS_2025_01/629995101" TargetMode="External" /><Relationship Id="rId19" Type="http://schemas.openxmlformats.org/officeDocument/2006/relationships/hyperlink" Target="https://podminky.urs.cz/item/CS_URS_2025_01/941111132" TargetMode="External" /><Relationship Id="rId20" Type="http://schemas.openxmlformats.org/officeDocument/2006/relationships/hyperlink" Target="https://podminky.urs.cz/item/CS_URS_2025_01/941111232" TargetMode="External" /><Relationship Id="rId21" Type="http://schemas.openxmlformats.org/officeDocument/2006/relationships/hyperlink" Target="https://podminky.urs.cz/item/CS_URS_2025_01/941111832" TargetMode="External" /><Relationship Id="rId22" Type="http://schemas.openxmlformats.org/officeDocument/2006/relationships/hyperlink" Target="https://podminky.urs.cz/item/CS_URS_2025_01/944511111" TargetMode="External" /><Relationship Id="rId23" Type="http://schemas.openxmlformats.org/officeDocument/2006/relationships/hyperlink" Target="https://podminky.urs.cz/item/CS_URS_2025_01/944511211" TargetMode="External" /><Relationship Id="rId24" Type="http://schemas.openxmlformats.org/officeDocument/2006/relationships/hyperlink" Target="https://podminky.urs.cz/item/CS_URS_2025_01/944511811" TargetMode="External" /><Relationship Id="rId25" Type="http://schemas.openxmlformats.org/officeDocument/2006/relationships/hyperlink" Target="https://podminky.urs.cz/item/CS_URS_2025_01/993111111" TargetMode="External" /><Relationship Id="rId26" Type="http://schemas.openxmlformats.org/officeDocument/2006/relationships/hyperlink" Target="https://podminky.urs.cz/item/CS_URS_2025_01/993111119" TargetMode="External" /><Relationship Id="rId27" Type="http://schemas.openxmlformats.org/officeDocument/2006/relationships/hyperlink" Target="https://podminky.urs.cz/item/CS_URS_2025_01/966006211" TargetMode="External" /><Relationship Id="rId28" Type="http://schemas.openxmlformats.org/officeDocument/2006/relationships/hyperlink" Target="https://podminky.urs.cz/item/CS_URS_2025_01/914111111" TargetMode="External" /><Relationship Id="rId29" Type="http://schemas.openxmlformats.org/officeDocument/2006/relationships/hyperlink" Target="https://podminky.urs.cz/item/CS_URS_2025_01/967031732" TargetMode="External" /><Relationship Id="rId30" Type="http://schemas.openxmlformats.org/officeDocument/2006/relationships/hyperlink" Target="https://podminky.urs.cz/item/CS_URS_2025_01/974082213" TargetMode="External" /><Relationship Id="rId31" Type="http://schemas.openxmlformats.org/officeDocument/2006/relationships/hyperlink" Target="https://podminky.urs.cz/item/CS_URS_2025_01/978036191" TargetMode="External" /><Relationship Id="rId32" Type="http://schemas.openxmlformats.org/officeDocument/2006/relationships/hyperlink" Target="https://podminky.urs.cz/item/CS_URS_2025_01/978015391" TargetMode="External" /><Relationship Id="rId33" Type="http://schemas.openxmlformats.org/officeDocument/2006/relationships/hyperlink" Target="https://podminky.urs.cz/item/CS_URS_2025_01/965045111" TargetMode="External" /><Relationship Id="rId34" Type="http://schemas.openxmlformats.org/officeDocument/2006/relationships/hyperlink" Target="https://podminky.urs.cz/item/CS_URS_2025_01/997013154" TargetMode="External" /><Relationship Id="rId35" Type="http://schemas.openxmlformats.org/officeDocument/2006/relationships/hyperlink" Target="https://podminky.urs.cz/item/CS_URS_2025_01/997013501" TargetMode="External" /><Relationship Id="rId36" Type="http://schemas.openxmlformats.org/officeDocument/2006/relationships/hyperlink" Target="https://podminky.urs.cz/item/CS_URS_2025_01/997013509" TargetMode="External" /><Relationship Id="rId37" Type="http://schemas.openxmlformats.org/officeDocument/2006/relationships/hyperlink" Target="https://podminky.urs.cz/item/CS_URS_2025_01/997013869" TargetMode="External" /><Relationship Id="rId38" Type="http://schemas.openxmlformats.org/officeDocument/2006/relationships/hyperlink" Target="https://podminky.urs.cz/item/CS_URS_2025_01/998011010" TargetMode="External" /><Relationship Id="rId39" Type="http://schemas.openxmlformats.org/officeDocument/2006/relationships/hyperlink" Target="https://podminky.urs.cz/item/CS_URS_2025_01/751398821" TargetMode="External" /><Relationship Id="rId40" Type="http://schemas.openxmlformats.org/officeDocument/2006/relationships/hyperlink" Target="https://podminky.urs.cz/item/CS_URS_2025_01/751398021" TargetMode="External" /><Relationship Id="rId41" Type="http://schemas.openxmlformats.org/officeDocument/2006/relationships/hyperlink" Target="https://podminky.urs.cz/item/CS_URS_2025_01/751398824" TargetMode="External" /><Relationship Id="rId42" Type="http://schemas.openxmlformats.org/officeDocument/2006/relationships/hyperlink" Target="https://podminky.urs.cz/item/CS_URS_2025_01/751398024" TargetMode="External" /><Relationship Id="rId43" Type="http://schemas.openxmlformats.org/officeDocument/2006/relationships/hyperlink" Target="https://podminky.urs.cz/item/CS_URS_2025_01/764002851" TargetMode="External" /><Relationship Id="rId44" Type="http://schemas.openxmlformats.org/officeDocument/2006/relationships/hyperlink" Target="https://podminky.urs.cz/item/CS_URS_2025_01/764002861" TargetMode="External" /><Relationship Id="rId45" Type="http://schemas.openxmlformats.org/officeDocument/2006/relationships/hyperlink" Target="https://podminky.urs.cz/item/CS_URS_2025_01/764004861" TargetMode="External" /><Relationship Id="rId46" Type="http://schemas.openxmlformats.org/officeDocument/2006/relationships/hyperlink" Target="https://podminky.urs.cz/item/CS_URS_2025_01/764246346" TargetMode="External" /><Relationship Id="rId47" Type="http://schemas.openxmlformats.org/officeDocument/2006/relationships/hyperlink" Target="https://podminky.urs.cz/item/CS_URS_2025_01/764246365" TargetMode="External" /><Relationship Id="rId48" Type="http://schemas.openxmlformats.org/officeDocument/2006/relationships/hyperlink" Target="https://podminky.urs.cz/item/CS_URS_2025_01/764246343" TargetMode="External" /><Relationship Id="rId49" Type="http://schemas.openxmlformats.org/officeDocument/2006/relationships/hyperlink" Target="https://podminky.urs.cz/item/CS_URS_2025_01/764246344" TargetMode="External" /><Relationship Id="rId50" Type="http://schemas.openxmlformats.org/officeDocument/2006/relationships/hyperlink" Target="https://podminky.urs.cz/item/CS_URS_2025_01/764246341" TargetMode="External" /><Relationship Id="rId51" Type="http://schemas.openxmlformats.org/officeDocument/2006/relationships/hyperlink" Target="https://podminky.urs.cz/item/CS_URS_2025_01/764248324" TargetMode="External" /><Relationship Id="rId52" Type="http://schemas.openxmlformats.org/officeDocument/2006/relationships/hyperlink" Target="https://podminky.urs.cz/item/CS_URS_2025_01/764248374" TargetMode="External" /><Relationship Id="rId53" Type="http://schemas.openxmlformats.org/officeDocument/2006/relationships/hyperlink" Target="https://podminky.urs.cz/item/CS_URS_2025_01/764248326" TargetMode="External" /><Relationship Id="rId54" Type="http://schemas.openxmlformats.org/officeDocument/2006/relationships/hyperlink" Target="https://podminky.urs.cz/item/CS_URS_2025_01/764248376" TargetMode="External" /><Relationship Id="rId55" Type="http://schemas.openxmlformats.org/officeDocument/2006/relationships/hyperlink" Target="https://podminky.urs.cz/item/CS_URS_2025_01/764548323" TargetMode="External" /><Relationship Id="rId56" Type="http://schemas.openxmlformats.org/officeDocument/2006/relationships/hyperlink" Target="https://podminky.urs.cz/item/CS_URS_2025_01/764548325" TargetMode="External" /><Relationship Id="rId57" Type="http://schemas.openxmlformats.org/officeDocument/2006/relationships/hyperlink" Target="https://podminky.urs.cz/item/CS_URS_2025_01/011002000" TargetMode="External" /><Relationship Id="rId58" Type="http://schemas.openxmlformats.org/officeDocument/2006/relationships/hyperlink" Target="https://podminky.urs.cz/item/CS_URS_2025_01/013254000" TargetMode="External" /><Relationship Id="rId59" Type="http://schemas.openxmlformats.org/officeDocument/2006/relationships/hyperlink" Target="https://podminky.urs.cz/item/CS_URS_2025_01/013294000" TargetMode="External" /><Relationship Id="rId60" Type="http://schemas.openxmlformats.org/officeDocument/2006/relationships/hyperlink" Target="https://podminky.urs.cz/item/CS_URS_2025_01/030001000" TargetMode="External" /><Relationship Id="rId61" Type="http://schemas.openxmlformats.org/officeDocument/2006/relationships/hyperlink" Target="https://podminky.urs.cz/item/CS_URS_2025_01/043002000" TargetMode="External" /><Relationship Id="rId62" Type="http://schemas.openxmlformats.org/officeDocument/2006/relationships/hyperlink" Target="https://podminky.urs.cz/item/CS_URS_2025_01/045002000" TargetMode="External" /><Relationship Id="rId63" Type="http://schemas.openxmlformats.org/officeDocument/2006/relationships/hyperlink" Target="https://podminky.urs.cz/item/CS_URS_2025_01/070001000" TargetMode="External" /><Relationship Id="rId64" Type="http://schemas.openxmlformats.org/officeDocument/2006/relationships/hyperlink" Target="https://podminky.urs.cz/item/CS_URS_2025_01/071103000" TargetMode="External" /><Relationship Id="rId6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29991011" TargetMode="External" /><Relationship Id="rId2" Type="http://schemas.openxmlformats.org/officeDocument/2006/relationships/hyperlink" Target="https://podminky.urs.cz/item/CS_URS_2025_01/619996137" TargetMode="External" /><Relationship Id="rId3" Type="http://schemas.openxmlformats.org/officeDocument/2006/relationships/hyperlink" Target="https://podminky.urs.cz/item/CS_URS_2025_01/629995103" TargetMode="External" /><Relationship Id="rId4" Type="http://schemas.openxmlformats.org/officeDocument/2006/relationships/hyperlink" Target="https://podminky.urs.cz/item/CS_URS_2025_01/629995101" TargetMode="External" /><Relationship Id="rId5" Type="http://schemas.openxmlformats.org/officeDocument/2006/relationships/hyperlink" Target="https://podminky.urs.cz/item/CS_URS_2025_01/622131121" TargetMode="External" /><Relationship Id="rId6" Type="http://schemas.openxmlformats.org/officeDocument/2006/relationships/hyperlink" Target="https://podminky.urs.cz/item/CS_URS_2025_01/622142001" TargetMode="External" /><Relationship Id="rId7" Type="http://schemas.openxmlformats.org/officeDocument/2006/relationships/hyperlink" Target="https://podminky.urs.cz/item/CS_URS_2025_01/622151011" TargetMode="External" /><Relationship Id="rId8" Type="http://schemas.openxmlformats.org/officeDocument/2006/relationships/hyperlink" Target="https://podminky.urs.cz/item/CS_URS_2025_01/622521012" TargetMode="External" /><Relationship Id="rId9" Type="http://schemas.openxmlformats.org/officeDocument/2006/relationships/hyperlink" Target="https://podminky.urs.cz/item/CS_URS_2025_01/622252002" TargetMode="External" /><Relationship Id="rId10" Type="http://schemas.openxmlformats.org/officeDocument/2006/relationships/hyperlink" Target="https://podminky.urs.cz/item/CS_URS_2025_01/622143004" TargetMode="External" /><Relationship Id="rId11" Type="http://schemas.openxmlformats.org/officeDocument/2006/relationships/hyperlink" Target="https://podminky.urs.cz/item/CS_URS_2025_01/629135102" TargetMode="External" /><Relationship Id="rId12" Type="http://schemas.openxmlformats.org/officeDocument/2006/relationships/hyperlink" Target="https://podminky.urs.cz/item/CS_URS_2025_01/629995101" TargetMode="External" /><Relationship Id="rId13" Type="http://schemas.openxmlformats.org/officeDocument/2006/relationships/hyperlink" Target="https://podminky.urs.cz/item/CS_URS_2025_01/622325109" TargetMode="External" /><Relationship Id="rId14" Type="http://schemas.openxmlformats.org/officeDocument/2006/relationships/hyperlink" Target="https://podminky.urs.cz/item/CS_URS_2025_01/622131121" TargetMode="External" /><Relationship Id="rId15" Type="http://schemas.openxmlformats.org/officeDocument/2006/relationships/hyperlink" Target="https://podminky.urs.cz/item/CS_URS_2025_01/622142001" TargetMode="External" /><Relationship Id="rId16" Type="http://schemas.openxmlformats.org/officeDocument/2006/relationships/hyperlink" Target="https://podminky.urs.cz/item/CS_URS_2025_01/622151011" TargetMode="External" /><Relationship Id="rId17" Type="http://schemas.openxmlformats.org/officeDocument/2006/relationships/hyperlink" Target="https://podminky.urs.cz/item/CS_URS_2025_01/622521012" TargetMode="External" /><Relationship Id="rId18" Type="http://schemas.openxmlformats.org/officeDocument/2006/relationships/hyperlink" Target="https://podminky.urs.cz/item/CS_URS_2025_01/621325109" TargetMode="External" /><Relationship Id="rId19" Type="http://schemas.openxmlformats.org/officeDocument/2006/relationships/hyperlink" Target="https://podminky.urs.cz/item/CS_URS_2025_01/621131121" TargetMode="External" /><Relationship Id="rId20" Type="http://schemas.openxmlformats.org/officeDocument/2006/relationships/hyperlink" Target="https://podminky.urs.cz/item/CS_URS_2025_01/621142001" TargetMode="External" /><Relationship Id="rId21" Type="http://schemas.openxmlformats.org/officeDocument/2006/relationships/hyperlink" Target="https://podminky.urs.cz/item/CS_URS_2025_01/621151011" TargetMode="External" /><Relationship Id="rId22" Type="http://schemas.openxmlformats.org/officeDocument/2006/relationships/hyperlink" Target="https://podminky.urs.cz/item/CS_URS_2025_01/621521012" TargetMode="External" /><Relationship Id="rId23" Type="http://schemas.openxmlformats.org/officeDocument/2006/relationships/hyperlink" Target="https://podminky.urs.cz/item/CS_URS_2025_01/629995103" TargetMode="External" /><Relationship Id="rId24" Type="http://schemas.openxmlformats.org/officeDocument/2006/relationships/hyperlink" Target="https://podminky.urs.cz/item/CS_URS_2025_01/629995101" TargetMode="External" /><Relationship Id="rId25" Type="http://schemas.openxmlformats.org/officeDocument/2006/relationships/hyperlink" Target="https://podminky.urs.cz/item/CS_URS_2025_01/941111132" TargetMode="External" /><Relationship Id="rId26" Type="http://schemas.openxmlformats.org/officeDocument/2006/relationships/hyperlink" Target="https://podminky.urs.cz/item/CS_URS_2025_01/941111232" TargetMode="External" /><Relationship Id="rId27" Type="http://schemas.openxmlformats.org/officeDocument/2006/relationships/hyperlink" Target="https://podminky.urs.cz/item/CS_URS_2025_01/941111832" TargetMode="External" /><Relationship Id="rId28" Type="http://schemas.openxmlformats.org/officeDocument/2006/relationships/hyperlink" Target="https://podminky.urs.cz/item/CS_URS_2025_01/944511111" TargetMode="External" /><Relationship Id="rId29" Type="http://schemas.openxmlformats.org/officeDocument/2006/relationships/hyperlink" Target="https://podminky.urs.cz/item/CS_URS_2025_01/944511211" TargetMode="External" /><Relationship Id="rId30" Type="http://schemas.openxmlformats.org/officeDocument/2006/relationships/hyperlink" Target="https://podminky.urs.cz/item/CS_URS_2025_01/944511811" TargetMode="External" /><Relationship Id="rId31" Type="http://schemas.openxmlformats.org/officeDocument/2006/relationships/hyperlink" Target="https://podminky.urs.cz/item/CS_URS_2025_01/993111111" TargetMode="External" /><Relationship Id="rId32" Type="http://schemas.openxmlformats.org/officeDocument/2006/relationships/hyperlink" Target="https://podminky.urs.cz/item/CS_URS_2025_01/993111119" TargetMode="External" /><Relationship Id="rId33" Type="http://schemas.openxmlformats.org/officeDocument/2006/relationships/hyperlink" Target="https://podminky.urs.cz/item/CS_URS_2025_01/965045111" TargetMode="External" /><Relationship Id="rId34" Type="http://schemas.openxmlformats.org/officeDocument/2006/relationships/hyperlink" Target="https://podminky.urs.cz/item/CS_URS_2025_01/997013154" TargetMode="External" /><Relationship Id="rId35" Type="http://schemas.openxmlformats.org/officeDocument/2006/relationships/hyperlink" Target="https://podminky.urs.cz/item/CS_URS_2025_01/997013501" TargetMode="External" /><Relationship Id="rId36" Type="http://schemas.openxmlformats.org/officeDocument/2006/relationships/hyperlink" Target="https://podminky.urs.cz/item/CS_URS_2025_01/997013509" TargetMode="External" /><Relationship Id="rId37" Type="http://schemas.openxmlformats.org/officeDocument/2006/relationships/hyperlink" Target="https://podminky.urs.cz/item/CS_URS_2025_01/997013869" TargetMode="External" /><Relationship Id="rId38" Type="http://schemas.openxmlformats.org/officeDocument/2006/relationships/hyperlink" Target="https://podminky.urs.cz/item/CS_URS_2025_01/998011010" TargetMode="External" /><Relationship Id="rId39" Type="http://schemas.openxmlformats.org/officeDocument/2006/relationships/hyperlink" Target="https://podminky.urs.cz/item/CS_URS_2025_01/751398824" TargetMode="External" /><Relationship Id="rId40" Type="http://schemas.openxmlformats.org/officeDocument/2006/relationships/hyperlink" Target="https://podminky.urs.cz/item/CS_URS_2025_01/751398024" TargetMode="External" /><Relationship Id="rId41" Type="http://schemas.openxmlformats.org/officeDocument/2006/relationships/hyperlink" Target="https://podminky.urs.cz/item/CS_URS_2025_01/764002851" TargetMode="External" /><Relationship Id="rId42" Type="http://schemas.openxmlformats.org/officeDocument/2006/relationships/hyperlink" Target="https://podminky.urs.cz/item/CS_URS_2025_01/764002861" TargetMode="External" /><Relationship Id="rId43" Type="http://schemas.openxmlformats.org/officeDocument/2006/relationships/hyperlink" Target="https://podminky.urs.cz/item/CS_URS_2025_01/764004861" TargetMode="External" /><Relationship Id="rId44" Type="http://schemas.openxmlformats.org/officeDocument/2006/relationships/hyperlink" Target="https://podminky.urs.cz/item/CS_URS_2025_01/764246365" TargetMode="External" /><Relationship Id="rId45" Type="http://schemas.openxmlformats.org/officeDocument/2006/relationships/hyperlink" Target="https://podminky.urs.cz/item/CS_URS_2025_01/764246343" TargetMode="External" /><Relationship Id="rId46" Type="http://schemas.openxmlformats.org/officeDocument/2006/relationships/hyperlink" Target="https://podminky.urs.cz/item/CS_URS_2025_01/764246344" TargetMode="External" /><Relationship Id="rId47" Type="http://schemas.openxmlformats.org/officeDocument/2006/relationships/hyperlink" Target="https://podminky.urs.cz/item/CS_URS_2025_01/764248331" TargetMode="External" /><Relationship Id="rId48" Type="http://schemas.openxmlformats.org/officeDocument/2006/relationships/hyperlink" Target="https://podminky.urs.cz/item/CS_URS_2025_01/764548323" TargetMode="External" /><Relationship Id="rId49" Type="http://schemas.openxmlformats.org/officeDocument/2006/relationships/hyperlink" Target="https://podminky.urs.cz/item/CS_URS_2025_01/764548325" TargetMode="External" /><Relationship Id="rId50" Type="http://schemas.openxmlformats.org/officeDocument/2006/relationships/hyperlink" Target="https://podminky.urs.cz/item/CS_URS_2025_01/011002000" TargetMode="External" /><Relationship Id="rId51" Type="http://schemas.openxmlformats.org/officeDocument/2006/relationships/hyperlink" Target="https://podminky.urs.cz/item/CS_URS_2025_01/013254000" TargetMode="External" /><Relationship Id="rId52" Type="http://schemas.openxmlformats.org/officeDocument/2006/relationships/hyperlink" Target="https://podminky.urs.cz/item/CS_URS_2025_01/013294000" TargetMode="External" /><Relationship Id="rId53" Type="http://schemas.openxmlformats.org/officeDocument/2006/relationships/hyperlink" Target="https://podminky.urs.cz/item/CS_URS_2025_01/030001000" TargetMode="External" /><Relationship Id="rId54" Type="http://schemas.openxmlformats.org/officeDocument/2006/relationships/hyperlink" Target="https://podminky.urs.cz/item/CS_URS_2025_01/043002000" TargetMode="External" /><Relationship Id="rId55" Type="http://schemas.openxmlformats.org/officeDocument/2006/relationships/hyperlink" Target="https://podminky.urs.cz/item/CS_URS_2025_01/045002000" TargetMode="External" /><Relationship Id="rId56" Type="http://schemas.openxmlformats.org/officeDocument/2006/relationships/hyperlink" Target="https://podminky.urs.cz/item/CS_URS_2025_01/070001000" TargetMode="External" /><Relationship Id="rId57" Type="http://schemas.openxmlformats.org/officeDocument/2006/relationships/hyperlink" Target="https://podminky.urs.cz/item/CS_URS_2025_01/071103000" TargetMode="External" /><Relationship Id="rId5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316381115" TargetMode="External" /><Relationship Id="rId2" Type="http://schemas.openxmlformats.org/officeDocument/2006/relationships/hyperlink" Target="https://podminky.urs.cz/item/CS_URS_2025_01/312311951" TargetMode="External" /><Relationship Id="rId3" Type="http://schemas.openxmlformats.org/officeDocument/2006/relationships/hyperlink" Target="https://podminky.urs.cz/item/CS_URS_2025_01/312351311" TargetMode="External" /><Relationship Id="rId4" Type="http://schemas.openxmlformats.org/officeDocument/2006/relationships/hyperlink" Target="https://podminky.urs.cz/item/CS_URS_2025_01/312351312" TargetMode="External" /><Relationship Id="rId5" Type="http://schemas.openxmlformats.org/officeDocument/2006/relationships/hyperlink" Target="https://podminky.urs.cz/item/CS_URS_2025_01/963015111" TargetMode="External" /><Relationship Id="rId6" Type="http://schemas.openxmlformats.org/officeDocument/2006/relationships/hyperlink" Target="https://podminky.urs.cz/item/CS_URS_2025_01/962032631" TargetMode="External" /><Relationship Id="rId7" Type="http://schemas.openxmlformats.org/officeDocument/2006/relationships/hyperlink" Target="https://podminky.urs.cz/item/CS_URS_2025_01/998011010" TargetMode="External" /><Relationship Id="rId8" Type="http://schemas.openxmlformats.org/officeDocument/2006/relationships/hyperlink" Target="https://podminky.urs.cz/item/CS_URS_2025_01/712340833" TargetMode="External" /><Relationship Id="rId9" Type="http://schemas.openxmlformats.org/officeDocument/2006/relationships/hyperlink" Target="https://podminky.urs.cz/item/CS_URS_2025_01/712311101" TargetMode="External" /><Relationship Id="rId10" Type="http://schemas.openxmlformats.org/officeDocument/2006/relationships/hyperlink" Target="https://podminky.urs.cz/item/CS_URS_2025_01/712341559" TargetMode="External" /><Relationship Id="rId11" Type="http://schemas.openxmlformats.org/officeDocument/2006/relationships/hyperlink" Target="https://podminky.urs.cz/item/CS_URS_2025_01/712341559" TargetMode="External" /><Relationship Id="rId12" Type="http://schemas.openxmlformats.org/officeDocument/2006/relationships/hyperlink" Target="https://podminky.urs.cz/item/CS_URS_2025_01/712341715" TargetMode="External" /><Relationship Id="rId13" Type="http://schemas.openxmlformats.org/officeDocument/2006/relationships/hyperlink" Target="https://podminky.urs.cz/item/CS_URS_2025_01/713141212" TargetMode="External" /><Relationship Id="rId14" Type="http://schemas.openxmlformats.org/officeDocument/2006/relationships/hyperlink" Target="https://podminky.urs.cz/item/CS_URS_2025_01/764004801" TargetMode="External" /><Relationship Id="rId15" Type="http://schemas.openxmlformats.org/officeDocument/2006/relationships/hyperlink" Target="https://podminky.urs.cz/item/CS_URS_2025_01/764541303" TargetMode="External" /><Relationship Id="rId16" Type="http://schemas.openxmlformats.org/officeDocument/2006/relationships/hyperlink" Target="https://podminky.urs.cz/item/CS_URS_2025_01/764541342" TargetMode="External" /><Relationship Id="rId17" Type="http://schemas.openxmlformats.org/officeDocument/2006/relationships/hyperlink" Target="https://podminky.urs.cz/item/CS_URS_2025_01/764245304" TargetMode="External" /><Relationship Id="rId18" Type="http://schemas.openxmlformats.org/officeDocument/2006/relationships/hyperlink" Target="https://podminky.urs.cz/item/CS_URS_2025_01/764245307" TargetMode="External" /><Relationship Id="rId19" Type="http://schemas.openxmlformats.org/officeDocument/2006/relationships/hyperlink" Target="https://podminky.urs.cz/item/CS_URS_2025_01/764245346" TargetMode="External" /><Relationship Id="rId20" Type="http://schemas.openxmlformats.org/officeDocument/2006/relationships/hyperlink" Target="https://podminky.urs.cz/item/CS_URS_2025_01/764041322" TargetMode="External" /><Relationship Id="rId21" Type="http://schemas.openxmlformats.org/officeDocument/2006/relationships/hyperlink" Target="https://podminky.urs.cz/item/CS_URS_2025_01/783406801" TargetMode="External" /><Relationship Id="rId22" Type="http://schemas.openxmlformats.org/officeDocument/2006/relationships/hyperlink" Target="https://podminky.urs.cz/item/CS_URS_2025_01/783401401" TargetMode="External" /><Relationship Id="rId23" Type="http://schemas.openxmlformats.org/officeDocument/2006/relationships/hyperlink" Target="https://podminky.urs.cz/item/CS_URS_2025_01/783401313" TargetMode="External" /><Relationship Id="rId24" Type="http://schemas.openxmlformats.org/officeDocument/2006/relationships/hyperlink" Target="https://podminky.urs.cz/item/CS_URS_2025_01/783414201" TargetMode="External" /><Relationship Id="rId25" Type="http://schemas.openxmlformats.org/officeDocument/2006/relationships/hyperlink" Target="https://podminky.urs.cz/item/CS_URS_2025_01/783417101" TargetMode="External" /><Relationship Id="rId26" Type="http://schemas.openxmlformats.org/officeDocument/2006/relationships/hyperlink" Target="https://podminky.urs.cz/item/CS_URS_2025_01/011002000" TargetMode="External" /><Relationship Id="rId27" Type="http://schemas.openxmlformats.org/officeDocument/2006/relationships/hyperlink" Target="https://podminky.urs.cz/item/CS_URS_2025_01/013254000" TargetMode="External" /><Relationship Id="rId28" Type="http://schemas.openxmlformats.org/officeDocument/2006/relationships/hyperlink" Target="https://podminky.urs.cz/item/CS_URS_2025_01/030001000" TargetMode="External" /><Relationship Id="rId29" Type="http://schemas.openxmlformats.org/officeDocument/2006/relationships/hyperlink" Target="https://podminky.urs.cz/item/CS_URS_2025_01/043002000" TargetMode="External" /><Relationship Id="rId30" Type="http://schemas.openxmlformats.org/officeDocument/2006/relationships/hyperlink" Target="https://podminky.urs.cz/item/CS_URS_2025_01/045002000" TargetMode="External" /><Relationship Id="rId31" Type="http://schemas.openxmlformats.org/officeDocument/2006/relationships/hyperlink" Target="https://podminky.urs.cz/item/CS_URS_2025_01/070001000" TargetMode="External" /><Relationship Id="rId32" Type="http://schemas.openxmlformats.org/officeDocument/2006/relationships/hyperlink" Target="https://podminky.urs.cz/item/CS_URS_2025_01/071103000" TargetMode="External" /><Relationship Id="rId3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31</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322.5" customHeight="1">
      <c r="B23" s="24"/>
      <c r="C23" s="25"/>
      <c r="D23" s="25"/>
      <c r="E23" s="39" t="s">
        <v>36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38</v>
      </c>
      <c r="M28" s="48"/>
      <c r="N28" s="48"/>
      <c r="O28" s="48"/>
      <c r="P28" s="48"/>
      <c r="Q28" s="43"/>
      <c r="R28" s="43"/>
      <c r="S28" s="43"/>
      <c r="T28" s="43"/>
      <c r="U28" s="43"/>
      <c r="V28" s="43"/>
      <c r="W28" s="48" t="s">
        <v>39</v>
      </c>
      <c r="X28" s="48"/>
      <c r="Y28" s="48"/>
      <c r="Z28" s="48"/>
      <c r="AA28" s="48"/>
      <c r="AB28" s="48"/>
      <c r="AC28" s="48"/>
      <c r="AD28" s="48"/>
      <c r="AE28" s="48"/>
      <c r="AF28" s="43"/>
      <c r="AG28" s="43"/>
      <c r="AH28" s="43"/>
      <c r="AI28" s="43"/>
      <c r="AJ28" s="43"/>
      <c r="AK28" s="48" t="s">
        <v>40</v>
      </c>
      <c r="AL28" s="48"/>
      <c r="AM28" s="48"/>
      <c r="AN28" s="48"/>
      <c r="AO28" s="48"/>
      <c r="AP28" s="43"/>
      <c r="AQ28" s="43"/>
      <c r="AR28" s="47"/>
      <c r="BE28" s="34"/>
    </row>
    <row r="29" s="3" customFormat="1" ht="14.4" customHeight="1">
      <c r="A29" s="3"/>
      <c r="B29" s="49"/>
      <c r="C29" s="50"/>
      <c r="D29" s="35" t="s">
        <v>41</v>
      </c>
      <c r="E29" s="50"/>
      <c r="F29" s="35" t="s">
        <v>42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43</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45</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47</v>
      </c>
      <c r="E35" s="57"/>
      <c r="F35" s="57"/>
      <c r="G35" s="57"/>
      <c r="H35" s="57"/>
      <c r="I35" s="57"/>
      <c r="J35" s="57"/>
      <c r="K35" s="57"/>
      <c r="L35" s="57"/>
      <c r="M35" s="57"/>
      <c r="N35" s="57"/>
      <c r="O35" s="57"/>
      <c r="P35" s="57"/>
      <c r="Q35" s="57"/>
      <c r="R35" s="57"/>
      <c r="S35" s="57"/>
      <c r="T35" s="58" t="s">
        <v>48</v>
      </c>
      <c r="U35" s="57"/>
      <c r="V35" s="57"/>
      <c r="W35" s="57"/>
      <c r="X35" s="59" t="s">
        <v>49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202503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ZŠ Husova 9, Chrudim - oprava fasády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27. 1. 2025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Ing. Josef Dvořák</v>
      </c>
      <c r="AN49" s="67"/>
      <c r="AO49" s="67"/>
      <c r="AP49" s="67"/>
      <c r="AQ49" s="43"/>
      <c r="AR49" s="47"/>
      <c r="AS49" s="77" t="s">
        <v>51</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Ing.Jiří Pitra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52</v>
      </c>
      <c r="D52" s="90"/>
      <c r="E52" s="90"/>
      <c r="F52" s="90"/>
      <c r="G52" s="90"/>
      <c r="H52" s="91"/>
      <c r="I52" s="92" t="s">
        <v>53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54</v>
      </c>
      <c r="AH52" s="90"/>
      <c r="AI52" s="90"/>
      <c r="AJ52" s="90"/>
      <c r="AK52" s="90"/>
      <c r="AL52" s="90"/>
      <c r="AM52" s="90"/>
      <c r="AN52" s="92" t="s">
        <v>55</v>
      </c>
      <c r="AO52" s="90"/>
      <c r="AP52" s="90"/>
      <c r="AQ52" s="94" t="s">
        <v>56</v>
      </c>
      <c r="AR52" s="47"/>
      <c r="AS52" s="95" t="s">
        <v>57</v>
      </c>
      <c r="AT52" s="96" t="s">
        <v>58</v>
      </c>
      <c r="AU52" s="96" t="s">
        <v>59</v>
      </c>
      <c r="AV52" s="96" t="s">
        <v>60</v>
      </c>
      <c r="AW52" s="96" t="s">
        <v>61</v>
      </c>
      <c r="AX52" s="96" t="s">
        <v>62</v>
      </c>
      <c r="AY52" s="96" t="s">
        <v>63</v>
      </c>
      <c r="AZ52" s="96" t="s">
        <v>64</v>
      </c>
      <c r="BA52" s="96" t="s">
        <v>65</v>
      </c>
      <c r="BB52" s="96" t="s">
        <v>66</v>
      </c>
      <c r="BC52" s="96" t="s">
        <v>67</v>
      </c>
      <c r="BD52" s="97" t="s">
        <v>68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ROUND(SUM(AG55:AG57),2)</f>
        <v>0</v>
      </c>
      <c r="AH54" s="104"/>
      <c r="AI54" s="104"/>
      <c r="AJ54" s="104"/>
      <c r="AK54" s="104"/>
      <c r="AL54" s="104"/>
      <c r="AM54" s="104"/>
      <c r="AN54" s="105">
        <f>SUM(AG54,AT54)</f>
        <v>0</v>
      </c>
      <c r="AO54" s="105"/>
      <c r="AP54" s="105"/>
      <c r="AQ54" s="106" t="s">
        <v>19</v>
      </c>
      <c r="AR54" s="107"/>
      <c r="AS54" s="108">
        <f>ROUND(SUM(AS55:AS57),2)</f>
        <v>0</v>
      </c>
      <c r="AT54" s="109">
        <f>ROUND(SUM(AV54:AW54),2)</f>
        <v>0</v>
      </c>
      <c r="AU54" s="110">
        <f>ROUND(SUM(AU55:AU57),5)</f>
        <v>0</v>
      </c>
      <c r="AV54" s="109">
        <f>ROUND(AZ54*L29,2)</f>
        <v>0</v>
      </c>
      <c r="AW54" s="109">
        <f>ROUND(BA54*L30,2)</f>
        <v>0</v>
      </c>
      <c r="AX54" s="109">
        <f>ROUND(BB54*L29,2)</f>
        <v>0</v>
      </c>
      <c r="AY54" s="109">
        <f>ROUND(BC54*L30,2)</f>
        <v>0</v>
      </c>
      <c r="AZ54" s="109">
        <f>ROUND(SUM(AZ55:AZ57),2)</f>
        <v>0</v>
      </c>
      <c r="BA54" s="109">
        <f>ROUND(SUM(BA55:BA57),2)</f>
        <v>0</v>
      </c>
      <c r="BB54" s="109">
        <f>ROUND(SUM(BB55:BB57),2)</f>
        <v>0</v>
      </c>
      <c r="BC54" s="109">
        <f>ROUND(SUM(BC55:BC57),2)</f>
        <v>0</v>
      </c>
      <c r="BD54" s="111">
        <f>ROUND(SUM(BD55:BD57),2)</f>
        <v>0</v>
      </c>
      <c r="BE54" s="6"/>
      <c r="BS54" s="112" t="s">
        <v>70</v>
      </c>
      <c r="BT54" s="112" t="s">
        <v>71</v>
      </c>
      <c r="BU54" s="113" t="s">
        <v>72</v>
      </c>
      <c r="BV54" s="112" t="s">
        <v>73</v>
      </c>
      <c r="BW54" s="112" t="s">
        <v>5</v>
      </c>
      <c r="BX54" s="112" t="s">
        <v>74</v>
      </c>
      <c r="CL54" s="112" t="s">
        <v>19</v>
      </c>
    </row>
    <row r="55" s="7" customFormat="1" ht="16.5" customHeight="1">
      <c r="A55" s="114" t="s">
        <v>75</v>
      </c>
      <c r="B55" s="115"/>
      <c r="C55" s="116"/>
      <c r="D55" s="117" t="s">
        <v>76</v>
      </c>
      <c r="E55" s="117"/>
      <c r="F55" s="117"/>
      <c r="G55" s="117"/>
      <c r="H55" s="117"/>
      <c r="I55" s="118"/>
      <c r="J55" s="117" t="s">
        <v>77</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'01 - Fasáda do ulice (záp...'!J30</f>
        <v>0</v>
      </c>
      <c r="AH55" s="118"/>
      <c r="AI55" s="118"/>
      <c r="AJ55" s="118"/>
      <c r="AK55" s="118"/>
      <c r="AL55" s="118"/>
      <c r="AM55" s="118"/>
      <c r="AN55" s="119">
        <f>SUM(AG55,AT55)</f>
        <v>0</v>
      </c>
      <c r="AO55" s="118"/>
      <c r="AP55" s="118"/>
      <c r="AQ55" s="120" t="s">
        <v>78</v>
      </c>
      <c r="AR55" s="121"/>
      <c r="AS55" s="122">
        <v>0</v>
      </c>
      <c r="AT55" s="123">
        <f>ROUND(SUM(AV55:AW55),2)</f>
        <v>0</v>
      </c>
      <c r="AU55" s="124">
        <f>'01 - Fasáda do ulice (záp...'!P98</f>
        <v>0</v>
      </c>
      <c r="AV55" s="123">
        <f>'01 - Fasáda do ulice (záp...'!J33</f>
        <v>0</v>
      </c>
      <c r="AW55" s="123">
        <f>'01 - Fasáda do ulice (záp...'!J34</f>
        <v>0</v>
      </c>
      <c r="AX55" s="123">
        <f>'01 - Fasáda do ulice (záp...'!J35</f>
        <v>0</v>
      </c>
      <c r="AY55" s="123">
        <f>'01 - Fasáda do ulice (záp...'!J36</f>
        <v>0</v>
      </c>
      <c r="AZ55" s="123">
        <f>'01 - Fasáda do ulice (záp...'!F33</f>
        <v>0</v>
      </c>
      <c r="BA55" s="123">
        <f>'01 - Fasáda do ulice (záp...'!F34</f>
        <v>0</v>
      </c>
      <c r="BB55" s="123">
        <f>'01 - Fasáda do ulice (záp...'!F35</f>
        <v>0</v>
      </c>
      <c r="BC55" s="123">
        <f>'01 - Fasáda do ulice (záp...'!F36</f>
        <v>0</v>
      </c>
      <c r="BD55" s="125">
        <f>'01 - Fasáda do ulice (záp...'!F37</f>
        <v>0</v>
      </c>
      <c r="BE55" s="7"/>
      <c r="BT55" s="126" t="s">
        <v>79</v>
      </c>
      <c r="BV55" s="126" t="s">
        <v>73</v>
      </c>
      <c r="BW55" s="126" t="s">
        <v>80</v>
      </c>
      <c r="BX55" s="126" t="s">
        <v>5</v>
      </c>
      <c r="CL55" s="126" t="s">
        <v>19</v>
      </c>
      <c r="CM55" s="126" t="s">
        <v>81</v>
      </c>
    </row>
    <row r="56" s="7" customFormat="1" ht="16.5" customHeight="1">
      <c r="A56" s="114" t="s">
        <v>75</v>
      </c>
      <c r="B56" s="115"/>
      <c r="C56" s="116"/>
      <c r="D56" s="117" t="s">
        <v>82</v>
      </c>
      <c r="E56" s="117"/>
      <c r="F56" s="117"/>
      <c r="G56" s="117"/>
      <c r="H56" s="117"/>
      <c r="I56" s="118"/>
      <c r="J56" s="117" t="s">
        <v>83</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'02 - Fasáda do dvora (výc...'!J30</f>
        <v>0</v>
      </c>
      <c r="AH56" s="118"/>
      <c r="AI56" s="118"/>
      <c r="AJ56" s="118"/>
      <c r="AK56" s="118"/>
      <c r="AL56" s="118"/>
      <c r="AM56" s="118"/>
      <c r="AN56" s="119">
        <f>SUM(AG56,AT56)</f>
        <v>0</v>
      </c>
      <c r="AO56" s="118"/>
      <c r="AP56" s="118"/>
      <c r="AQ56" s="120" t="s">
        <v>78</v>
      </c>
      <c r="AR56" s="121"/>
      <c r="AS56" s="122">
        <v>0</v>
      </c>
      <c r="AT56" s="123">
        <f>ROUND(SUM(AV56:AW56),2)</f>
        <v>0</v>
      </c>
      <c r="AU56" s="124">
        <f>'02 - Fasáda do dvora (výc...'!P95</f>
        <v>0</v>
      </c>
      <c r="AV56" s="123">
        <f>'02 - Fasáda do dvora (výc...'!J33</f>
        <v>0</v>
      </c>
      <c r="AW56" s="123">
        <f>'02 - Fasáda do dvora (výc...'!J34</f>
        <v>0</v>
      </c>
      <c r="AX56" s="123">
        <f>'02 - Fasáda do dvora (výc...'!J35</f>
        <v>0</v>
      </c>
      <c r="AY56" s="123">
        <f>'02 - Fasáda do dvora (výc...'!J36</f>
        <v>0</v>
      </c>
      <c r="AZ56" s="123">
        <f>'02 - Fasáda do dvora (výc...'!F33</f>
        <v>0</v>
      </c>
      <c r="BA56" s="123">
        <f>'02 - Fasáda do dvora (výc...'!F34</f>
        <v>0</v>
      </c>
      <c r="BB56" s="123">
        <f>'02 - Fasáda do dvora (výc...'!F35</f>
        <v>0</v>
      </c>
      <c r="BC56" s="123">
        <f>'02 - Fasáda do dvora (výc...'!F36</f>
        <v>0</v>
      </c>
      <c r="BD56" s="125">
        <f>'02 - Fasáda do dvora (výc...'!F37</f>
        <v>0</v>
      </c>
      <c r="BE56" s="7"/>
      <c r="BT56" s="126" t="s">
        <v>79</v>
      </c>
      <c r="BV56" s="126" t="s">
        <v>73</v>
      </c>
      <c r="BW56" s="126" t="s">
        <v>84</v>
      </c>
      <c r="BX56" s="126" t="s">
        <v>5</v>
      </c>
      <c r="CL56" s="126" t="s">
        <v>19</v>
      </c>
      <c r="CM56" s="126" t="s">
        <v>81</v>
      </c>
    </row>
    <row r="57" s="7" customFormat="1" ht="16.5" customHeight="1">
      <c r="A57" s="114" t="s">
        <v>75</v>
      </c>
      <c r="B57" s="115"/>
      <c r="C57" s="116"/>
      <c r="D57" s="117" t="s">
        <v>85</v>
      </c>
      <c r="E57" s="117"/>
      <c r="F57" s="117"/>
      <c r="G57" s="117"/>
      <c r="H57" s="117"/>
      <c r="I57" s="118"/>
      <c r="J57" s="117" t="s">
        <v>86</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'03 - Oprava střešní krytiny'!J30</f>
        <v>0</v>
      </c>
      <c r="AH57" s="118"/>
      <c r="AI57" s="118"/>
      <c r="AJ57" s="118"/>
      <c r="AK57" s="118"/>
      <c r="AL57" s="118"/>
      <c r="AM57" s="118"/>
      <c r="AN57" s="119">
        <f>SUM(AG57,AT57)</f>
        <v>0</v>
      </c>
      <c r="AO57" s="118"/>
      <c r="AP57" s="118"/>
      <c r="AQ57" s="120" t="s">
        <v>78</v>
      </c>
      <c r="AR57" s="121"/>
      <c r="AS57" s="127">
        <v>0</v>
      </c>
      <c r="AT57" s="128">
        <f>ROUND(SUM(AV57:AW57),2)</f>
        <v>0</v>
      </c>
      <c r="AU57" s="129">
        <f>'03 - Oprava střešní krytiny'!P94</f>
        <v>0</v>
      </c>
      <c r="AV57" s="128">
        <f>'03 - Oprava střešní krytiny'!J33</f>
        <v>0</v>
      </c>
      <c r="AW57" s="128">
        <f>'03 - Oprava střešní krytiny'!J34</f>
        <v>0</v>
      </c>
      <c r="AX57" s="128">
        <f>'03 - Oprava střešní krytiny'!J35</f>
        <v>0</v>
      </c>
      <c r="AY57" s="128">
        <f>'03 - Oprava střešní krytiny'!J36</f>
        <v>0</v>
      </c>
      <c r="AZ57" s="128">
        <f>'03 - Oprava střešní krytiny'!F33</f>
        <v>0</v>
      </c>
      <c r="BA57" s="128">
        <f>'03 - Oprava střešní krytiny'!F34</f>
        <v>0</v>
      </c>
      <c r="BB57" s="128">
        <f>'03 - Oprava střešní krytiny'!F35</f>
        <v>0</v>
      </c>
      <c r="BC57" s="128">
        <f>'03 - Oprava střešní krytiny'!F36</f>
        <v>0</v>
      </c>
      <c r="BD57" s="130">
        <f>'03 - Oprava střešní krytiny'!F37</f>
        <v>0</v>
      </c>
      <c r="BE57" s="7"/>
      <c r="BT57" s="126" t="s">
        <v>79</v>
      </c>
      <c r="BV57" s="126" t="s">
        <v>73</v>
      </c>
      <c r="BW57" s="126" t="s">
        <v>87</v>
      </c>
      <c r="BX57" s="126" t="s">
        <v>5</v>
      </c>
      <c r="CL57" s="126" t="s">
        <v>19</v>
      </c>
      <c r="CM57" s="126" t="s">
        <v>81</v>
      </c>
    </row>
    <row r="58" s="2" customFormat="1" ht="30" customHeight="1">
      <c r="A58" s="41"/>
      <c r="B58" s="4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7"/>
      <c r="AS58" s="41"/>
      <c r="AT58" s="41"/>
      <c r="AU58" s="41"/>
      <c r="AV58" s="41"/>
      <c r="AW58" s="41"/>
      <c r="AX58" s="41"/>
      <c r="AY58" s="41"/>
      <c r="AZ58" s="41"/>
      <c r="BA58" s="41"/>
      <c r="BB58" s="41"/>
      <c r="BC58" s="41"/>
      <c r="BD58" s="41"/>
      <c r="BE58" s="41"/>
    </row>
    <row r="59" s="2" customFormat="1" ht="6.96" customHeight="1">
      <c r="A59" s="41"/>
      <c r="B59" s="62"/>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47"/>
      <c r="AS59" s="41"/>
      <c r="AT59" s="41"/>
      <c r="AU59" s="41"/>
      <c r="AV59" s="41"/>
      <c r="AW59" s="41"/>
      <c r="AX59" s="41"/>
      <c r="AY59" s="41"/>
      <c r="AZ59" s="41"/>
      <c r="BA59" s="41"/>
      <c r="BB59" s="41"/>
      <c r="BC59" s="41"/>
      <c r="BD59" s="41"/>
      <c r="BE59" s="41"/>
    </row>
  </sheetData>
  <sheetProtection sheet="1" formatColumns="0" formatRows="0" objects="1" scenarios="1" spinCount="100000" saltValue="WfjvajhAMRDLdXpAKzqCyysfJq/A/6D8YJcMvQK43Jt/hvJJcyx58YvvD4/8m60p5OcyvnccDnugYG7Xplj1KQ==" hashValue="vTM28vLB29O6fBmTLrqIe6gHwkaDbpKm7c8PGQ9nTcFNQ7ttsBHsLLqHM4q/RvB9VBEg2vNAZ3Qj0JXMImAulg=="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1 - Fasáda do ulice (záp...'!C2" display="/"/>
    <hyperlink ref="A56" location="'02 - Fasáda do dvora (výc...'!C2" display="/"/>
    <hyperlink ref="A57" location="'03 - Oprava střešní krytin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80</v>
      </c>
    </row>
    <row r="3" s="1" customFormat="1" ht="6.96" customHeight="1">
      <c r="B3" s="131"/>
      <c r="C3" s="132"/>
      <c r="D3" s="132"/>
      <c r="E3" s="132"/>
      <c r="F3" s="132"/>
      <c r="G3" s="132"/>
      <c r="H3" s="132"/>
      <c r="I3" s="132"/>
      <c r="J3" s="132"/>
      <c r="K3" s="132"/>
      <c r="L3" s="23"/>
      <c r="AT3" s="20" t="s">
        <v>81</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ZŠ Husova 9, Chrudim - oprava fasády</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31</v>
      </c>
      <c r="F21" s="41"/>
      <c r="G21" s="41"/>
      <c r="H21" s="41"/>
      <c r="I21" s="135" t="s">
        <v>27</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33</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34</v>
      </c>
      <c r="F24" s="41"/>
      <c r="G24" s="41"/>
      <c r="H24" s="41"/>
      <c r="I24" s="135" t="s">
        <v>27</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37</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39</v>
      </c>
      <c r="G32" s="41"/>
      <c r="H32" s="41"/>
      <c r="I32" s="148" t="s">
        <v>38</v>
      </c>
      <c r="J32" s="148" t="s">
        <v>40</v>
      </c>
      <c r="K32" s="41"/>
      <c r="L32" s="137"/>
      <c r="S32" s="41"/>
      <c r="T32" s="41"/>
      <c r="U32" s="41"/>
      <c r="V32" s="41"/>
      <c r="W32" s="41"/>
      <c r="X32" s="41"/>
      <c r="Y32" s="41"/>
      <c r="Z32" s="41"/>
      <c r="AA32" s="41"/>
      <c r="AB32" s="41"/>
      <c r="AC32" s="41"/>
      <c r="AD32" s="41"/>
      <c r="AE32" s="41"/>
    </row>
    <row r="33" s="2" customFormat="1" ht="14.4" customHeight="1">
      <c r="A33" s="41"/>
      <c r="B33" s="47"/>
      <c r="C33" s="41"/>
      <c r="D33" s="149" t="s">
        <v>41</v>
      </c>
      <c r="E33" s="135" t="s">
        <v>42</v>
      </c>
      <c r="F33" s="150">
        <f>ROUND((SUM(BE98:BE539)),  2)</f>
        <v>0</v>
      </c>
      <c r="G33" s="41"/>
      <c r="H33" s="41"/>
      <c r="I33" s="151">
        <v>0.20999999999999999</v>
      </c>
      <c r="J33" s="150">
        <f>ROUND(((SUM(BE98:BE539))*I33),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43</v>
      </c>
      <c r="F34" s="150">
        <f>ROUND((SUM(BF98:BF539)),  2)</f>
        <v>0</v>
      </c>
      <c r="G34" s="41"/>
      <c r="H34" s="41"/>
      <c r="I34" s="151">
        <v>0.12</v>
      </c>
      <c r="J34" s="150">
        <f>ROUND(((SUM(BF98:BF539))*I34),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44</v>
      </c>
      <c r="F35" s="150">
        <f>ROUND((SUM(BG98:BG539)),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45</v>
      </c>
      <c r="F36" s="150">
        <f>ROUND((SUM(BH98:BH539)),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46</v>
      </c>
      <c r="F37" s="150">
        <f>ROUND((SUM(BI98:BI539)),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47</v>
      </c>
      <c r="E39" s="154"/>
      <c r="F39" s="154"/>
      <c r="G39" s="155" t="s">
        <v>48</v>
      </c>
      <c r="H39" s="156" t="s">
        <v>49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ZŠ Husova 9, Chrudim - oprava fasády</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01 - Fasáda do ulice (západ, sever)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Ing. Josef Dvořák</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33</v>
      </c>
      <c r="J55" s="39" t="str">
        <f>E24</f>
        <v>Ing.Jiří Pitra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69</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95</v>
      </c>
      <c r="E60" s="171"/>
      <c r="F60" s="171"/>
      <c r="G60" s="171"/>
      <c r="H60" s="171"/>
      <c r="I60" s="171"/>
      <c r="J60" s="172">
        <f>J99</f>
        <v>0</v>
      </c>
      <c r="K60" s="169"/>
      <c r="L60" s="173"/>
      <c r="S60" s="9"/>
      <c r="T60" s="9"/>
      <c r="U60" s="9"/>
      <c r="V60" s="9"/>
      <c r="W60" s="9"/>
      <c r="X60" s="9"/>
      <c r="Y60" s="9"/>
      <c r="Z60" s="9"/>
      <c r="AA60" s="9"/>
      <c r="AB60" s="9"/>
      <c r="AC60" s="9"/>
      <c r="AD60" s="9"/>
      <c r="AE60" s="9"/>
    </row>
    <row r="61" s="10" customFormat="1" ht="19.92" customHeight="1">
      <c r="A61" s="10"/>
      <c r="B61" s="174"/>
      <c r="C61" s="175"/>
      <c r="D61" s="176" t="s">
        <v>96</v>
      </c>
      <c r="E61" s="177"/>
      <c r="F61" s="177"/>
      <c r="G61" s="177"/>
      <c r="H61" s="177"/>
      <c r="I61" s="177"/>
      <c r="J61" s="178">
        <f>J100</f>
        <v>0</v>
      </c>
      <c r="K61" s="175"/>
      <c r="L61" s="179"/>
      <c r="S61" s="10"/>
      <c r="T61" s="10"/>
      <c r="U61" s="10"/>
      <c r="V61" s="10"/>
      <c r="W61" s="10"/>
      <c r="X61" s="10"/>
      <c r="Y61" s="10"/>
      <c r="Z61" s="10"/>
      <c r="AA61" s="10"/>
      <c r="AB61" s="10"/>
      <c r="AC61" s="10"/>
      <c r="AD61" s="10"/>
      <c r="AE61" s="10"/>
    </row>
    <row r="62" s="10" customFormat="1" ht="14.88" customHeight="1">
      <c r="A62" s="10"/>
      <c r="B62" s="174"/>
      <c r="C62" s="175"/>
      <c r="D62" s="176" t="s">
        <v>97</v>
      </c>
      <c r="E62" s="177"/>
      <c r="F62" s="177"/>
      <c r="G62" s="177"/>
      <c r="H62" s="177"/>
      <c r="I62" s="177"/>
      <c r="J62" s="178">
        <f>J101</f>
        <v>0</v>
      </c>
      <c r="K62" s="175"/>
      <c r="L62" s="179"/>
      <c r="S62" s="10"/>
      <c r="T62" s="10"/>
      <c r="U62" s="10"/>
      <c r="V62" s="10"/>
      <c r="W62" s="10"/>
      <c r="X62" s="10"/>
      <c r="Y62" s="10"/>
      <c r="Z62" s="10"/>
      <c r="AA62" s="10"/>
      <c r="AB62" s="10"/>
      <c r="AC62" s="10"/>
      <c r="AD62" s="10"/>
      <c r="AE62" s="10"/>
    </row>
    <row r="63" s="10" customFormat="1" ht="14.88" customHeight="1">
      <c r="A63" s="10"/>
      <c r="B63" s="174"/>
      <c r="C63" s="175"/>
      <c r="D63" s="176" t="s">
        <v>98</v>
      </c>
      <c r="E63" s="177"/>
      <c r="F63" s="177"/>
      <c r="G63" s="177"/>
      <c r="H63" s="177"/>
      <c r="I63" s="177"/>
      <c r="J63" s="178">
        <f>J216</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99</v>
      </c>
      <c r="E64" s="177"/>
      <c r="F64" s="177"/>
      <c r="G64" s="177"/>
      <c r="H64" s="177"/>
      <c r="I64" s="177"/>
      <c r="J64" s="178">
        <f>J225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100</v>
      </c>
      <c r="E65" s="177"/>
      <c r="F65" s="177"/>
      <c r="G65" s="177"/>
      <c r="H65" s="177"/>
      <c r="I65" s="177"/>
      <c r="J65" s="178">
        <f>J253</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101</v>
      </c>
      <c r="E66" s="177"/>
      <c r="F66" s="177"/>
      <c r="G66" s="177"/>
      <c r="H66" s="177"/>
      <c r="I66" s="177"/>
      <c r="J66" s="178">
        <f>J283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102</v>
      </c>
      <c r="E67" s="177"/>
      <c r="F67" s="177"/>
      <c r="G67" s="177"/>
      <c r="H67" s="177"/>
      <c r="I67" s="177"/>
      <c r="J67" s="178">
        <f>J317</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103</v>
      </c>
      <c r="E68" s="177"/>
      <c r="F68" s="177"/>
      <c r="G68" s="177"/>
      <c r="H68" s="177"/>
      <c r="I68" s="177"/>
      <c r="J68" s="178">
        <f>J379</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104</v>
      </c>
      <c r="E69" s="177"/>
      <c r="F69" s="177"/>
      <c r="G69" s="177"/>
      <c r="H69" s="177"/>
      <c r="I69" s="177"/>
      <c r="J69" s="178">
        <f>J393</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105</v>
      </c>
      <c r="E70" s="171"/>
      <c r="F70" s="171"/>
      <c r="G70" s="171"/>
      <c r="H70" s="171"/>
      <c r="I70" s="171"/>
      <c r="J70" s="172">
        <f>J396</f>
        <v>0</v>
      </c>
      <c r="K70" s="169"/>
      <c r="L70" s="173"/>
      <c r="S70" s="9"/>
      <c r="T70" s="9"/>
      <c r="U70" s="9"/>
      <c r="V70" s="9"/>
      <c r="W70" s="9"/>
      <c r="X70" s="9"/>
      <c r="Y70" s="9"/>
      <c r="Z70" s="9"/>
      <c r="AA70" s="9"/>
      <c r="AB70" s="9"/>
      <c r="AC70" s="9"/>
      <c r="AD70" s="9"/>
      <c r="AE70" s="9"/>
    </row>
    <row r="71" s="10" customFormat="1" ht="19.92" customHeight="1">
      <c r="A71" s="10"/>
      <c r="B71" s="174"/>
      <c r="C71" s="175"/>
      <c r="D71" s="176" t="s">
        <v>106</v>
      </c>
      <c r="E71" s="177"/>
      <c r="F71" s="177"/>
      <c r="G71" s="177"/>
      <c r="H71" s="177"/>
      <c r="I71" s="177"/>
      <c r="J71" s="178">
        <f>J397</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107</v>
      </c>
      <c r="E72" s="177"/>
      <c r="F72" s="177"/>
      <c r="G72" s="177"/>
      <c r="H72" s="177"/>
      <c r="I72" s="177"/>
      <c r="J72" s="178">
        <f>J415</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108</v>
      </c>
      <c r="E73" s="177"/>
      <c r="F73" s="177"/>
      <c r="G73" s="177"/>
      <c r="H73" s="177"/>
      <c r="I73" s="177"/>
      <c r="J73" s="178">
        <f>J491</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109</v>
      </c>
      <c r="E74" s="171"/>
      <c r="F74" s="171"/>
      <c r="G74" s="171"/>
      <c r="H74" s="171"/>
      <c r="I74" s="171"/>
      <c r="J74" s="172">
        <f>J495</f>
        <v>0</v>
      </c>
      <c r="K74" s="169"/>
      <c r="L74" s="173"/>
      <c r="S74" s="9"/>
      <c r="T74" s="9"/>
      <c r="U74" s="9"/>
      <c r="V74" s="9"/>
      <c r="W74" s="9"/>
      <c r="X74" s="9"/>
      <c r="Y74" s="9"/>
      <c r="Z74" s="9"/>
      <c r="AA74" s="9"/>
      <c r="AB74" s="9"/>
      <c r="AC74" s="9"/>
      <c r="AD74" s="9"/>
      <c r="AE74" s="9"/>
    </row>
    <row r="75" s="10" customFormat="1" ht="19.92" customHeight="1">
      <c r="A75" s="10"/>
      <c r="B75" s="174"/>
      <c r="C75" s="175"/>
      <c r="D75" s="176" t="s">
        <v>110</v>
      </c>
      <c r="E75" s="177"/>
      <c r="F75" s="177"/>
      <c r="G75" s="177"/>
      <c r="H75" s="177"/>
      <c r="I75" s="177"/>
      <c r="J75" s="178">
        <f>J496</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111</v>
      </c>
      <c r="E76" s="177"/>
      <c r="F76" s="177"/>
      <c r="G76" s="177"/>
      <c r="H76" s="177"/>
      <c r="I76" s="177"/>
      <c r="J76" s="178">
        <f>J506</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112</v>
      </c>
      <c r="E77" s="177"/>
      <c r="F77" s="177"/>
      <c r="G77" s="177"/>
      <c r="H77" s="177"/>
      <c r="I77" s="177"/>
      <c r="J77" s="178">
        <f>J517</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113</v>
      </c>
      <c r="E78" s="177"/>
      <c r="F78" s="177"/>
      <c r="G78" s="177"/>
      <c r="H78" s="177"/>
      <c r="I78" s="177"/>
      <c r="J78" s="178">
        <f>J531</f>
        <v>0</v>
      </c>
      <c r="K78" s="175"/>
      <c r="L78" s="17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114</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ZŠ Husova 9, Chrudim - oprava fasády</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89</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01 - Fasáda do ulice (západ, sever)</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F12</f>
        <v xml:space="preserve"> </v>
      </c>
      <c r="G92" s="43"/>
      <c r="H92" s="43"/>
      <c r="I92" s="35" t="s">
        <v>23</v>
      </c>
      <c r="J92" s="75" t="str">
        <f>IF(J12="","",J12)</f>
        <v>27. 1. 2025</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5.15" customHeight="1">
      <c r="A94" s="41"/>
      <c r="B94" s="42"/>
      <c r="C94" s="35" t="s">
        <v>25</v>
      </c>
      <c r="D94" s="43"/>
      <c r="E94" s="43"/>
      <c r="F94" s="30" t="str">
        <f>E15</f>
        <v xml:space="preserve"> </v>
      </c>
      <c r="G94" s="43"/>
      <c r="H94" s="43"/>
      <c r="I94" s="35" t="s">
        <v>30</v>
      </c>
      <c r="J94" s="39" t="str">
        <f>E21</f>
        <v>Ing. Josef Dvořák</v>
      </c>
      <c r="K94" s="43"/>
      <c r="L94" s="137"/>
      <c r="S94" s="41"/>
      <c r="T94" s="41"/>
      <c r="U94" s="41"/>
      <c r="V94" s="41"/>
      <c r="W94" s="41"/>
      <c r="X94" s="41"/>
      <c r="Y94" s="41"/>
      <c r="Z94" s="41"/>
      <c r="AA94" s="41"/>
      <c r="AB94" s="41"/>
      <c r="AC94" s="41"/>
      <c r="AD94" s="41"/>
      <c r="AE94" s="41"/>
    </row>
    <row r="95" s="2" customFormat="1" ht="15.15" customHeight="1">
      <c r="A95" s="41"/>
      <c r="B95" s="42"/>
      <c r="C95" s="35" t="s">
        <v>28</v>
      </c>
      <c r="D95" s="43"/>
      <c r="E95" s="43"/>
      <c r="F95" s="30" t="str">
        <f>IF(E18="","",E18)</f>
        <v>Vyplň údaj</v>
      </c>
      <c r="G95" s="43"/>
      <c r="H95" s="43"/>
      <c r="I95" s="35" t="s">
        <v>33</v>
      </c>
      <c r="J95" s="39" t="str">
        <f>E24</f>
        <v>Ing.Jiří Pitra</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115</v>
      </c>
      <c r="D97" s="183" t="s">
        <v>56</v>
      </c>
      <c r="E97" s="183" t="s">
        <v>52</v>
      </c>
      <c r="F97" s="183" t="s">
        <v>53</v>
      </c>
      <c r="G97" s="183" t="s">
        <v>116</v>
      </c>
      <c r="H97" s="183" t="s">
        <v>117</v>
      </c>
      <c r="I97" s="183" t="s">
        <v>118</v>
      </c>
      <c r="J97" s="183" t="s">
        <v>93</v>
      </c>
      <c r="K97" s="184" t="s">
        <v>119</v>
      </c>
      <c r="L97" s="185"/>
      <c r="M97" s="95" t="s">
        <v>19</v>
      </c>
      <c r="N97" s="96" t="s">
        <v>41</v>
      </c>
      <c r="O97" s="96" t="s">
        <v>120</v>
      </c>
      <c r="P97" s="96" t="s">
        <v>121</v>
      </c>
      <c r="Q97" s="96" t="s">
        <v>122</v>
      </c>
      <c r="R97" s="96" t="s">
        <v>123</v>
      </c>
      <c r="S97" s="96" t="s">
        <v>124</v>
      </c>
      <c r="T97" s="97" t="s">
        <v>125</v>
      </c>
      <c r="U97" s="180"/>
      <c r="V97" s="180"/>
      <c r="W97" s="180"/>
      <c r="X97" s="180"/>
      <c r="Y97" s="180"/>
      <c r="Z97" s="180"/>
      <c r="AA97" s="180"/>
      <c r="AB97" s="180"/>
      <c r="AC97" s="180"/>
      <c r="AD97" s="180"/>
      <c r="AE97" s="180"/>
    </row>
    <row r="98" s="2" customFormat="1" ht="22.8" customHeight="1">
      <c r="A98" s="41"/>
      <c r="B98" s="42"/>
      <c r="C98" s="102" t="s">
        <v>126</v>
      </c>
      <c r="D98" s="43"/>
      <c r="E98" s="43"/>
      <c r="F98" s="43"/>
      <c r="G98" s="43"/>
      <c r="H98" s="43"/>
      <c r="I98" s="43"/>
      <c r="J98" s="186">
        <f>BK98</f>
        <v>0</v>
      </c>
      <c r="K98" s="43"/>
      <c r="L98" s="47"/>
      <c r="M98" s="98"/>
      <c r="N98" s="187"/>
      <c r="O98" s="99"/>
      <c r="P98" s="188">
        <f>P99+P396+P495</f>
        <v>0</v>
      </c>
      <c r="Q98" s="99"/>
      <c r="R98" s="188">
        <f>R99+R396+R495</f>
        <v>7.1809860800000012</v>
      </c>
      <c r="S98" s="99"/>
      <c r="T98" s="189">
        <f>T99+T396+T495</f>
        <v>8.1088104900000015</v>
      </c>
      <c r="U98" s="41"/>
      <c r="V98" s="41"/>
      <c r="W98" s="41"/>
      <c r="X98" s="41"/>
      <c r="Y98" s="41"/>
      <c r="Z98" s="41"/>
      <c r="AA98" s="41"/>
      <c r="AB98" s="41"/>
      <c r="AC98" s="41"/>
      <c r="AD98" s="41"/>
      <c r="AE98" s="41"/>
      <c r="AT98" s="20" t="s">
        <v>70</v>
      </c>
      <c r="AU98" s="20" t="s">
        <v>94</v>
      </c>
      <c r="BK98" s="190">
        <f>BK99+BK396+BK495</f>
        <v>0</v>
      </c>
    </row>
    <row r="99" s="12" customFormat="1" ht="25.92" customHeight="1">
      <c r="A99" s="12"/>
      <c r="B99" s="191"/>
      <c r="C99" s="192"/>
      <c r="D99" s="193" t="s">
        <v>70</v>
      </c>
      <c r="E99" s="194" t="s">
        <v>127</v>
      </c>
      <c r="F99" s="194" t="s">
        <v>128</v>
      </c>
      <c r="G99" s="192"/>
      <c r="H99" s="192"/>
      <c r="I99" s="195"/>
      <c r="J99" s="196">
        <f>BK99</f>
        <v>0</v>
      </c>
      <c r="K99" s="192"/>
      <c r="L99" s="197"/>
      <c r="M99" s="198"/>
      <c r="N99" s="199"/>
      <c r="O99" s="199"/>
      <c r="P99" s="200">
        <f>P100+P253+P283+P317+P379+P393</f>
        <v>0</v>
      </c>
      <c r="Q99" s="199"/>
      <c r="R99" s="200">
        <f>R100+R253+R283+R317+R379+R393</f>
        <v>6.5005961800000014</v>
      </c>
      <c r="S99" s="199"/>
      <c r="T99" s="201">
        <f>T100+T253+T283+T317+T379+T393</f>
        <v>7.6095612900000011</v>
      </c>
      <c r="U99" s="12"/>
      <c r="V99" s="12"/>
      <c r="W99" s="12"/>
      <c r="X99" s="12"/>
      <c r="Y99" s="12"/>
      <c r="Z99" s="12"/>
      <c r="AA99" s="12"/>
      <c r="AB99" s="12"/>
      <c r="AC99" s="12"/>
      <c r="AD99" s="12"/>
      <c r="AE99" s="12"/>
      <c r="AR99" s="202" t="s">
        <v>79</v>
      </c>
      <c r="AT99" s="203" t="s">
        <v>70</v>
      </c>
      <c r="AU99" s="203" t="s">
        <v>71</v>
      </c>
      <c r="AY99" s="202" t="s">
        <v>129</v>
      </c>
      <c r="BK99" s="204">
        <f>BK100+BK253+BK283+BK317+BK379+BK393</f>
        <v>0</v>
      </c>
    </row>
    <row r="100" s="12" customFormat="1" ht="22.8" customHeight="1">
      <c r="A100" s="12"/>
      <c r="B100" s="191"/>
      <c r="C100" s="192"/>
      <c r="D100" s="193" t="s">
        <v>70</v>
      </c>
      <c r="E100" s="205" t="s">
        <v>130</v>
      </c>
      <c r="F100" s="205" t="s">
        <v>131</v>
      </c>
      <c r="G100" s="192"/>
      <c r="H100" s="192"/>
      <c r="I100" s="195"/>
      <c r="J100" s="206">
        <f>BK100</f>
        <v>0</v>
      </c>
      <c r="K100" s="192"/>
      <c r="L100" s="197"/>
      <c r="M100" s="198"/>
      <c r="N100" s="199"/>
      <c r="O100" s="199"/>
      <c r="P100" s="200">
        <f>P101+P216+P225</f>
        <v>0</v>
      </c>
      <c r="Q100" s="199"/>
      <c r="R100" s="200">
        <f>R101+R216+R225</f>
        <v>6.4963961800000014</v>
      </c>
      <c r="S100" s="199"/>
      <c r="T100" s="201">
        <f>T101+T216+T225</f>
        <v>0.78920628999999998</v>
      </c>
      <c r="U100" s="12"/>
      <c r="V100" s="12"/>
      <c r="W100" s="12"/>
      <c r="X100" s="12"/>
      <c r="Y100" s="12"/>
      <c r="Z100" s="12"/>
      <c r="AA100" s="12"/>
      <c r="AB100" s="12"/>
      <c r="AC100" s="12"/>
      <c r="AD100" s="12"/>
      <c r="AE100" s="12"/>
      <c r="AR100" s="202" t="s">
        <v>79</v>
      </c>
      <c r="AT100" s="203" t="s">
        <v>70</v>
      </c>
      <c r="AU100" s="203" t="s">
        <v>79</v>
      </c>
      <c r="AY100" s="202" t="s">
        <v>129</v>
      </c>
      <c r="BK100" s="204">
        <f>BK101+BK216+BK225</f>
        <v>0</v>
      </c>
    </row>
    <row r="101" s="12" customFormat="1" ht="20.88" customHeight="1">
      <c r="A101" s="12"/>
      <c r="B101" s="191"/>
      <c r="C101" s="192"/>
      <c r="D101" s="193" t="s">
        <v>70</v>
      </c>
      <c r="E101" s="205" t="s">
        <v>132</v>
      </c>
      <c r="F101" s="205" t="s">
        <v>133</v>
      </c>
      <c r="G101" s="192"/>
      <c r="H101" s="192"/>
      <c r="I101" s="195"/>
      <c r="J101" s="206">
        <f>BK101</f>
        <v>0</v>
      </c>
      <c r="K101" s="192"/>
      <c r="L101" s="197"/>
      <c r="M101" s="198"/>
      <c r="N101" s="199"/>
      <c r="O101" s="199"/>
      <c r="P101" s="200">
        <f>SUM(P102:P215)</f>
        <v>0</v>
      </c>
      <c r="Q101" s="199"/>
      <c r="R101" s="200">
        <f>SUM(R102:R215)</f>
        <v>6.4826174800000009</v>
      </c>
      <c r="S101" s="199"/>
      <c r="T101" s="201">
        <f>SUM(T102:T215)</f>
        <v>0.00200629</v>
      </c>
      <c r="U101" s="12"/>
      <c r="V101" s="12"/>
      <c r="W101" s="12"/>
      <c r="X101" s="12"/>
      <c r="Y101" s="12"/>
      <c r="Z101" s="12"/>
      <c r="AA101" s="12"/>
      <c r="AB101" s="12"/>
      <c r="AC101" s="12"/>
      <c r="AD101" s="12"/>
      <c r="AE101" s="12"/>
      <c r="AR101" s="202" t="s">
        <v>79</v>
      </c>
      <c r="AT101" s="203" t="s">
        <v>70</v>
      </c>
      <c r="AU101" s="203" t="s">
        <v>81</v>
      </c>
      <c r="AY101" s="202" t="s">
        <v>129</v>
      </c>
      <c r="BK101" s="204">
        <f>SUM(BK102:BK215)</f>
        <v>0</v>
      </c>
    </row>
    <row r="102" s="2" customFormat="1" ht="37.8" customHeight="1">
      <c r="A102" s="41"/>
      <c r="B102" s="42"/>
      <c r="C102" s="207" t="s">
        <v>79</v>
      </c>
      <c r="D102" s="207" t="s">
        <v>134</v>
      </c>
      <c r="E102" s="208" t="s">
        <v>135</v>
      </c>
      <c r="F102" s="209" t="s">
        <v>136</v>
      </c>
      <c r="G102" s="210" t="s">
        <v>137</v>
      </c>
      <c r="H102" s="211">
        <v>200.62899999999999</v>
      </c>
      <c r="I102" s="212"/>
      <c r="J102" s="213">
        <f>ROUND(I102*H102,2)</f>
        <v>0</v>
      </c>
      <c r="K102" s="209" t="s">
        <v>138</v>
      </c>
      <c r="L102" s="47"/>
      <c r="M102" s="214" t="s">
        <v>19</v>
      </c>
      <c r="N102" s="215" t="s">
        <v>42</v>
      </c>
      <c r="O102" s="87"/>
      <c r="P102" s="216">
        <f>O102*H102</f>
        <v>0</v>
      </c>
      <c r="Q102" s="216">
        <v>2.0000000000000002E-05</v>
      </c>
      <c r="R102" s="216">
        <f>Q102*H102</f>
        <v>0.00401258</v>
      </c>
      <c r="S102" s="216">
        <v>1.0000000000000001E-05</v>
      </c>
      <c r="T102" s="217">
        <f>S102*H102</f>
        <v>0.00200629</v>
      </c>
      <c r="U102" s="41"/>
      <c r="V102" s="41"/>
      <c r="W102" s="41"/>
      <c r="X102" s="41"/>
      <c r="Y102" s="41"/>
      <c r="Z102" s="41"/>
      <c r="AA102" s="41"/>
      <c r="AB102" s="41"/>
      <c r="AC102" s="41"/>
      <c r="AD102" s="41"/>
      <c r="AE102" s="41"/>
      <c r="AR102" s="218" t="s">
        <v>139</v>
      </c>
      <c r="AT102" s="218" t="s">
        <v>134</v>
      </c>
      <c r="AU102" s="218" t="s">
        <v>140</v>
      </c>
      <c r="AY102" s="20" t="s">
        <v>129</v>
      </c>
      <c r="BE102" s="219">
        <f>IF(N102="základní",J102,0)</f>
        <v>0</v>
      </c>
      <c r="BF102" s="219">
        <f>IF(N102="snížená",J102,0)</f>
        <v>0</v>
      </c>
      <c r="BG102" s="219">
        <f>IF(N102="zákl. přenesená",J102,0)</f>
        <v>0</v>
      </c>
      <c r="BH102" s="219">
        <f>IF(N102="sníž. přenesená",J102,0)</f>
        <v>0</v>
      </c>
      <c r="BI102" s="219">
        <f>IF(N102="nulová",J102,0)</f>
        <v>0</v>
      </c>
      <c r="BJ102" s="20" t="s">
        <v>79</v>
      </c>
      <c r="BK102" s="219">
        <f>ROUND(I102*H102,2)</f>
        <v>0</v>
      </c>
      <c r="BL102" s="20" t="s">
        <v>139</v>
      </c>
      <c r="BM102" s="218" t="s">
        <v>141</v>
      </c>
    </row>
    <row r="103" s="2" customFormat="1">
      <c r="A103" s="41"/>
      <c r="B103" s="42"/>
      <c r="C103" s="43"/>
      <c r="D103" s="220" t="s">
        <v>142</v>
      </c>
      <c r="E103" s="43"/>
      <c r="F103" s="221" t="s">
        <v>143</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142</v>
      </c>
      <c r="AU103" s="20" t="s">
        <v>140</v>
      </c>
    </row>
    <row r="104" s="13" customFormat="1">
      <c r="A104" s="13"/>
      <c r="B104" s="225"/>
      <c r="C104" s="226"/>
      <c r="D104" s="227" t="s">
        <v>144</v>
      </c>
      <c r="E104" s="228" t="s">
        <v>19</v>
      </c>
      <c r="F104" s="229" t="s">
        <v>145</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144</v>
      </c>
      <c r="AU104" s="235" t="s">
        <v>140</v>
      </c>
      <c r="AV104" s="13" t="s">
        <v>79</v>
      </c>
      <c r="AW104" s="13" t="s">
        <v>32</v>
      </c>
      <c r="AX104" s="13" t="s">
        <v>71</v>
      </c>
      <c r="AY104" s="235" t="s">
        <v>129</v>
      </c>
    </row>
    <row r="105" s="13" customFormat="1">
      <c r="A105" s="13"/>
      <c r="B105" s="225"/>
      <c r="C105" s="226"/>
      <c r="D105" s="227" t="s">
        <v>144</v>
      </c>
      <c r="E105" s="228" t="s">
        <v>19</v>
      </c>
      <c r="F105" s="229" t="s">
        <v>146</v>
      </c>
      <c r="G105" s="226"/>
      <c r="H105" s="228" t="s">
        <v>19</v>
      </c>
      <c r="I105" s="230"/>
      <c r="J105" s="226"/>
      <c r="K105" s="226"/>
      <c r="L105" s="231"/>
      <c r="M105" s="232"/>
      <c r="N105" s="233"/>
      <c r="O105" s="233"/>
      <c r="P105" s="233"/>
      <c r="Q105" s="233"/>
      <c r="R105" s="233"/>
      <c r="S105" s="233"/>
      <c r="T105" s="234"/>
      <c r="U105" s="13"/>
      <c r="V105" s="13"/>
      <c r="W105" s="13"/>
      <c r="X105" s="13"/>
      <c r="Y105" s="13"/>
      <c r="Z105" s="13"/>
      <c r="AA105" s="13"/>
      <c r="AB105" s="13"/>
      <c r="AC105" s="13"/>
      <c r="AD105" s="13"/>
      <c r="AE105" s="13"/>
      <c r="AT105" s="235" t="s">
        <v>144</v>
      </c>
      <c r="AU105" s="235" t="s">
        <v>140</v>
      </c>
      <c r="AV105" s="13" t="s">
        <v>79</v>
      </c>
      <c r="AW105" s="13" t="s">
        <v>32</v>
      </c>
      <c r="AX105" s="13" t="s">
        <v>71</v>
      </c>
      <c r="AY105" s="235" t="s">
        <v>129</v>
      </c>
    </row>
    <row r="106" s="13" customFormat="1">
      <c r="A106" s="13"/>
      <c r="B106" s="225"/>
      <c r="C106" s="226"/>
      <c r="D106" s="227" t="s">
        <v>144</v>
      </c>
      <c r="E106" s="228" t="s">
        <v>19</v>
      </c>
      <c r="F106" s="229" t="s">
        <v>147</v>
      </c>
      <c r="G106" s="226"/>
      <c r="H106" s="228" t="s">
        <v>19</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144</v>
      </c>
      <c r="AU106" s="235" t="s">
        <v>140</v>
      </c>
      <c r="AV106" s="13" t="s">
        <v>79</v>
      </c>
      <c r="AW106" s="13" t="s">
        <v>32</v>
      </c>
      <c r="AX106" s="13" t="s">
        <v>71</v>
      </c>
      <c r="AY106" s="235" t="s">
        <v>129</v>
      </c>
    </row>
    <row r="107" s="14" customFormat="1">
      <c r="A107" s="14"/>
      <c r="B107" s="236"/>
      <c r="C107" s="237"/>
      <c r="D107" s="227" t="s">
        <v>144</v>
      </c>
      <c r="E107" s="238" t="s">
        <v>19</v>
      </c>
      <c r="F107" s="239" t="s">
        <v>148</v>
      </c>
      <c r="G107" s="237"/>
      <c r="H107" s="240">
        <v>100.246</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144</v>
      </c>
      <c r="AU107" s="246" t="s">
        <v>140</v>
      </c>
      <c r="AV107" s="14" t="s">
        <v>81</v>
      </c>
      <c r="AW107" s="14" t="s">
        <v>32</v>
      </c>
      <c r="AX107" s="14" t="s">
        <v>71</v>
      </c>
      <c r="AY107" s="246" t="s">
        <v>129</v>
      </c>
    </row>
    <row r="108" s="14" customFormat="1">
      <c r="A108" s="14"/>
      <c r="B108" s="236"/>
      <c r="C108" s="237"/>
      <c r="D108" s="227" t="s">
        <v>144</v>
      </c>
      <c r="E108" s="238" t="s">
        <v>19</v>
      </c>
      <c r="F108" s="239" t="s">
        <v>149</v>
      </c>
      <c r="G108" s="237"/>
      <c r="H108" s="240">
        <v>34.341999999999999</v>
      </c>
      <c r="I108" s="241"/>
      <c r="J108" s="237"/>
      <c r="K108" s="237"/>
      <c r="L108" s="242"/>
      <c r="M108" s="243"/>
      <c r="N108" s="244"/>
      <c r="O108" s="244"/>
      <c r="P108" s="244"/>
      <c r="Q108" s="244"/>
      <c r="R108" s="244"/>
      <c r="S108" s="244"/>
      <c r="T108" s="245"/>
      <c r="U108" s="14"/>
      <c r="V108" s="14"/>
      <c r="W108" s="14"/>
      <c r="X108" s="14"/>
      <c r="Y108" s="14"/>
      <c r="Z108" s="14"/>
      <c r="AA108" s="14"/>
      <c r="AB108" s="14"/>
      <c r="AC108" s="14"/>
      <c r="AD108" s="14"/>
      <c r="AE108" s="14"/>
      <c r="AT108" s="246" t="s">
        <v>144</v>
      </c>
      <c r="AU108" s="246" t="s">
        <v>140</v>
      </c>
      <c r="AV108" s="14" t="s">
        <v>81</v>
      </c>
      <c r="AW108" s="14" t="s">
        <v>32</v>
      </c>
      <c r="AX108" s="14" t="s">
        <v>71</v>
      </c>
      <c r="AY108" s="246" t="s">
        <v>129</v>
      </c>
    </row>
    <row r="109" s="15" customFormat="1">
      <c r="A109" s="15"/>
      <c r="B109" s="247"/>
      <c r="C109" s="248"/>
      <c r="D109" s="227" t="s">
        <v>144</v>
      </c>
      <c r="E109" s="249" t="s">
        <v>19</v>
      </c>
      <c r="F109" s="250" t="s">
        <v>150</v>
      </c>
      <c r="G109" s="248"/>
      <c r="H109" s="251">
        <v>134.58799999999999</v>
      </c>
      <c r="I109" s="252"/>
      <c r="J109" s="248"/>
      <c r="K109" s="248"/>
      <c r="L109" s="253"/>
      <c r="M109" s="254"/>
      <c r="N109" s="255"/>
      <c r="O109" s="255"/>
      <c r="P109" s="255"/>
      <c r="Q109" s="255"/>
      <c r="R109" s="255"/>
      <c r="S109" s="255"/>
      <c r="T109" s="256"/>
      <c r="U109" s="15"/>
      <c r="V109" s="15"/>
      <c r="W109" s="15"/>
      <c r="X109" s="15"/>
      <c r="Y109" s="15"/>
      <c r="Z109" s="15"/>
      <c r="AA109" s="15"/>
      <c r="AB109" s="15"/>
      <c r="AC109" s="15"/>
      <c r="AD109" s="15"/>
      <c r="AE109" s="15"/>
      <c r="AT109" s="257" t="s">
        <v>144</v>
      </c>
      <c r="AU109" s="257" t="s">
        <v>140</v>
      </c>
      <c r="AV109" s="15" t="s">
        <v>140</v>
      </c>
      <c r="AW109" s="15" t="s">
        <v>32</v>
      </c>
      <c r="AX109" s="15" t="s">
        <v>71</v>
      </c>
      <c r="AY109" s="257" t="s">
        <v>129</v>
      </c>
    </row>
    <row r="110" s="13" customFormat="1">
      <c r="A110" s="13"/>
      <c r="B110" s="225"/>
      <c r="C110" s="226"/>
      <c r="D110" s="227" t="s">
        <v>144</v>
      </c>
      <c r="E110" s="228" t="s">
        <v>19</v>
      </c>
      <c r="F110" s="229" t="s">
        <v>151</v>
      </c>
      <c r="G110" s="226"/>
      <c r="H110" s="228" t="s">
        <v>19</v>
      </c>
      <c r="I110" s="230"/>
      <c r="J110" s="226"/>
      <c r="K110" s="226"/>
      <c r="L110" s="231"/>
      <c r="M110" s="232"/>
      <c r="N110" s="233"/>
      <c r="O110" s="233"/>
      <c r="P110" s="233"/>
      <c r="Q110" s="233"/>
      <c r="R110" s="233"/>
      <c r="S110" s="233"/>
      <c r="T110" s="234"/>
      <c r="U110" s="13"/>
      <c r="V110" s="13"/>
      <c r="W110" s="13"/>
      <c r="X110" s="13"/>
      <c r="Y110" s="13"/>
      <c r="Z110" s="13"/>
      <c r="AA110" s="13"/>
      <c r="AB110" s="13"/>
      <c r="AC110" s="13"/>
      <c r="AD110" s="13"/>
      <c r="AE110" s="13"/>
      <c r="AT110" s="235" t="s">
        <v>144</v>
      </c>
      <c r="AU110" s="235" t="s">
        <v>140</v>
      </c>
      <c r="AV110" s="13" t="s">
        <v>79</v>
      </c>
      <c r="AW110" s="13" t="s">
        <v>32</v>
      </c>
      <c r="AX110" s="13" t="s">
        <v>71</v>
      </c>
      <c r="AY110" s="235" t="s">
        <v>129</v>
      </c>
    </row>
    <row r="111" s="13" customFormat="1">
      <c r="A111" s="13"/>
      <c r="B111" s="225"/>
      <c r="C111" s="226"/>
      <c r="D111" s="227" t="s">
        <v>144</v>
      </c>
      <c r="E111" s="228" t="s">
        <v>19</v>
      </c>
      <c r="F111" s="229" t="s">
        <v>152</v>
      </c>
      <c r="G111" s="226"/>
      <c r="H111" s="228" t="s">
        <v>19</v>
      </c>
      <c r="I111" s="230"/>
      <c r="J111" s="226"/>
      <c r="K111" s="226"/>
      <c r="L111" s="231"/>
      <c r="M111" s="232"/>
      <c r="N111" s="233"/>
      <c r="O111" s="233"/>
      <c r="P111" s="233"/>
      <c r="Q111" s="233"/>
      <c r="R111" s="233"/>
      <c r="S111" s="233"/>
      <c r="T111" s="234"/>
      <c r="U111" s="13"/>
      <c r="V111" s="13"/>
      <c r="W111" s="13"/>
      <c r="X111" s="13"/>
      <c r="Y111" s="13"/>
      <c r="Z111" s="13"/>
      <c r="AA111" s="13"/>
      <c r="AB111" s="13"/>
      <c r="AC111" s="13"/>
      <c r="AD111" s="13"/>
      <c r="AE111" s="13"/>
      <c r="AT111" s="235" t="s">
        <v>144</v>
      </c>
      <c r="AU111" s="235" t="s">
        <v>140</v>
      </c>
      <c r="AV111" s="13" t="s">
        <v>79</v>
      </c>
      <c r="AW111" s="13" t="s">
        <v>32</v>
      </c>
      <c r="AX111" s="13" t="s">
        <v>71</v>
      </c>
      <c r="AY111" s="235" t="s">
        <v>129</v>
      </c>
    </row>
    <row r="112" s="14" customFormat="1">
      <c r="A112" s="14"/>
      <c r="B112" s="236"/>
      <c r="C112" s="237"/>
      <c r="D112" s="227" t="s">
        <v>144</v>
      </c>
      <c r="E112" s="238" t="s">
        <v>19</v>
      </c>
      <c r="F112" s="239" t="s">
        <v>153</v>
      </c>
      <c r="G112" s="237"/>
      <c r="H112" s="240">
        <v>50.555999999999997</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144</v>
      </c>
      <c r="AU112" s="246" t="s">
        <v>140</v>
      </c>
      <c r="AV112" s="14" t="s">
        <v>81</v>
      </c>
      <c r="AW112" s="14" t="s">
        <v>32</v>
      </c>
      <c r="AX112" s="14" t="s">
        <v>71</v>
      </c>
      <c r="AY112" s="246" t="s">
        <v>129</v>
      </c>
    </row>
    <row r="113" s="14" customFormat="1">
      <c r="A113" s="14"/>
      <c r="B113" s="236"/>
      <c r="C113" s="237"/>
      <c r="D113" s="227" t="s">
        <v>144</v>
      </c>
      <c r="E113" s="238" t="s">
        <v>19</v>
      </c>
      <c r="F113" s="239" t="s">
        <v>154</v>
      </c>
      <c r="G113" s="237"/>
      <c r="H113" s="240">
        <v>15.484999999999999</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144</v>
      </c>
      <c r="AU113" s="246" t="s">
        <v>140</v>
      </c>
      <c r="AV113" s="14" t="s">
        <v>81</v>
      </c>
      <c r="AW113" s="14" t="s">
        <v>32</v>
      </c>
      <c r="AX113" s="14" t="s">
        <v>71</v>
      </c>
      <c r="AY113" s="246" t="s">
        <v>129</v>
      </c>
    </row>
    <row r="114" s="15" customFormat="1">
      <c r="A114" s="15"/>
      <c r="B114" s="247"/>
      <c r="C114" s="248"/>
      <c r="D114" s="227" t="s">
        <v>144</v>
      </c>
      <c r="E114" s="249" t="s">
        <v>19</v>
      </c>
      <c r="F114" s="250" t="s">
        <v>150</v>
      </c>
      <c r="G114" s="248"/>
      <c r="H114" s="251">
        <v>66.040999999999997</v>
      </c>
      <c r="I114" s="252"/>
      <c r="J114" s="248"/>
      <c r="K114" s="248"/>
      <c r="L114" s="253"/>
      <c r="M114" s="254"/>
      <c r="N114" s="255"/>
      <c r="O114" s="255"/>
      <c r="P114" s="255"/>
      <c r="Q114" s="255"/>
      <c r="R114" s="255"/>
      <c r="S114" s="255"/>
      <c r="T114" s="256"/>
      <c r="U114" s="15"/>
      <c r="V114" s="15"/>
      <c r="W114" s="15"/>
      <c r="X114" s="15"/>
      <c r="Y114" s="15"/>
      <c r="Z114" s="15"/>
      <c r="AA114" s="15"/>
      <c r="AB114" s="15"/>
      <c r="AC114" s="15"/>
      <c r="AD114" s="15"/>
      <c r="AE114" s="15"/>
      <c r="AT114" s="257" t="s">
        <v>144</v>
      </c>
      <c r="AU114" s="257" t="s">
        <v>140</v>
      </c>
      <c r="AV114" s="15" t="s">
        <v>140</v>
      </c>
      <c r="AW114" s="15" t="s">
        <v>32</v>
      </c>
      <c r="AX114" s="15" t="s">
        <v>71</v>
      </c>
      <c r="AY114" s="257" t="s">
        <v>129</v>
      </c>
    </row>
    <row r="115" s="16" customFormat="1">
      <c r="A115" s="16"/>
      <c r="B115" s="258"/>
      <c r="C115" s="259"/>
      <c r="D115" s="227" t="s">
        <v>144</v>
      </c>
      <c r="E115" s="260" t="s">
        <v>19</v>
      </c>
      <c r="F115" s="261" t="s">
        <v>155</v>
      </c>
      <c r="G115" s="259"/>
      <c r="H115" s="262">
        <v>200.62899999999999</v>
      </c>
      <c r="I115" s="263"/>
      <c r="J115" s="259"/>
      <c r="K115" s="259"/>
      <c r="L115" s="264"/>
      <c r="M115" s="265"/>
      <c r="N115" s="266"/>
      <c r="O115" s="266"/>
      <c r="P115" s="266"/>
      <c r="Q115" s="266"/>
      <c r="R115" s="266"/>
      <c r="S115" s="266"/>
      <c r="T115" s="267"/>
      <c r="U115" s="16"/>
      <c r="V115" s="16"/>
      <c r="W115" s="16"/>
      <c r="X115" s="16"/>
      <c r="Y115" s="16"/>
      <c r="Z115" s="16"/>
      <c r="AA115" s="16"/>
      <c r="AB115" s="16"/>
      <c r="AC115" s="16"/>
      <c r="AD115" s="16"/>
      <c r="AE115" s="16"/>
      <c r="AT115" s="268" t="s">
        <v>144</v>
      </c>
      <c r="AU115" s="268" t="s">
        <v>140</v>
      </c>
      <c r="AV115" s="16" t="s">
        <v>139</v>
      </c>
      <c r="AW115" s="16" t="s">
        <v>32</v>
      </c>
      <c r="AX115" s="16" t="s">
        <v>79</v>
      </c>
      <c r="AY115" s="268" t="s">
        <v>129</v>
      </c>
    </row>
    <row r="116" s="2" customFormat="1" ht="24.15" customHeight="1">
      <c r="A116" s="41"/>
      <c r="B116" s="42"/>
      <c r="C116" s="207" t="s">
        <v>81</v>
      </c>
      <c r="D116" s="207" t="s">
        <v>134</v>
      </c>
      <c r="E116" s="208" t="s">
        <v>156</v>
      </c>
      <c r="F116" s="209" t="s">
        <v>157</v>
      </c>
      <c r="G116" s="210" t="s">
        <v>137</v>
      </c>
      <c r="H116" s="211">
        <v>794.44200000000001</v>
      </c>
      <c r="I116" s="212"/>
      <c r="J116" s="213">
        <f>ROUND(I116*H116,2)</f>
        <v>0</v>
      </c>
      <c r="K116" s="209" t="s">
        <v>138</v>
      </c>
      <c r="L116" s="47"/>
      <c r="M116" s="214" t="s">
        <v>19</v>
      </c>
      <c r="N116" s="215" t="s">
        <v>42</v>
      </c>
      <c r="O116" s="87"/>
      <c r="P116" s="216">
        <f>O116*H116</f>
        <v>0</v>
      </c>
      <c r="Q116" s="216">
        <v>0.00021000000000000001</v>
      </c>
      <c r="R116" s="216">
        <f>Q116*H116</f>
        <v>0.16683282000000002</v>
      </c>
      <c r="S116" s="216">
        <v>0</v>
      </c>
      <c r="T116" s="217">
        <f>S116*H116</f>
        <v>0</v>
      </c>
      <c r="U116" s="41"/>
      <c r="V116" s="41"/>
      <c r="W116" s="41"/>
      <c r="X116" s="41"/>
      <c r="Y116" s="41"/>
      <c r="Z116" s="41"/>
      <c r="AA116" s="41"/>
      <c r="AB116" s="41"/>
      <c r="AC116" s="41"/>
      <c r="AD116" s="41"/>
      <c r="AE116" s="41"/>
      <c r="AR116" s="218" t="s">
        <v>139</v>
      </c>
      <c r="AT116" s="218" t="s">
        <v>134</v>
      </c>
      <c r="AU116" s="218" t="s">
        <v>140</v>
      </c>
      <c r="AY116" s="20" t="s">
        <v>129</v>
      </c>
      <c r="BE116" s="219">
        <f>IF(N116="základní",J116,0)</f>
        <v>0</v>
      </c>
      <c r="BF116" s="219">
        <f>IF(N116="snížená",J116,0)</f>
        <v>0</v>
      </c>
      <c r="BG116" s="219">
        <f>IF(N116="zákl. přenesená",J116,0)</f>
        <v>0</v>
      </c>
      <c r="BH116" s="219">
        <f>IF(N116="sníž. přenesená",J116,0)</f>
        <v>0</v>
      </c>
      <c r="BI116" s="219">
        <f>IF(N116="nulová",J116,0)</f>
        <v>0</v>
      </c>
      <c r="BJ116" s="20" t="s">
        <v>79</v>
      </c>
      <c r="BK116" s="219">
        <f>ROUND(I116*H116,2)</f>
        <v>0</v>
      </c>
      <c r="BL116" s="20" t="s">
        <v>139</v>
      </c>
      <c r="BM116" s="218" t="s">
        <v>158</v>
      </c>
    </row>
    <row r="117" s="2" customFormat="1">
      <c r="A117" s="41"/>
      <c r="B117" s="42"/>
      <c r="C117" s="43"/>
      <c r="D117" s="220" t="s">
        <v>142</v>
      </c>
      <c r="E117" s="43"/>
      <c r="F117" s="221" t="s">
        <v>159</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142</v>
      </c>
      <c r="AU117" s="20" t="s">
        <v>140</v>
      </c>
    </row>
    <row r="118" s="13" customFormat="1">
      <c r="A118" s="13"/>
      <c r="B118" s="225"/>
      <c r="C118" s="226"/>
      <c r="D118" s="227" t="s">
        <v>144</v>
      </c>
      <c r="E118" s="228" t="s">
        <v>19</v>
      </c>
      <c r="F118" s="229" t="s">
        <v>146</v>
      </c>
      <c r="G118" s="226"/>
      <c r="H118" s="228" t="s">
        <v>19</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144</v>
      </c>
      <c r="AU118" s="235" t="s">
        <v>140</v>
      </c>
      <c r="AV118" s="13" t="s">
        <v>79</v>
      </c>
      <c r="AW118" s="13" t="s">
        <v>32</v>
      </c>
      <c r="AX118" s="13" t="s">
        <v>71</v>
      </c>
      <c r="AY118" s="235" t="s">
        <v>129</v>
      </c>
    </row>
    <row r="119" s="13" customFormat="1">
      <c r="A119" s="13"/>
      <c r="B119" s="225"/>
      <c r="C119" s="226"/>
      <c r="D119" s="227" t="s">
        <v>144</v>
      </c>
      <c r="E119" s="228" t="s">
        <v>19</v>
      </c>
      <c r="F119" s="229" t="s">
        <v>147</v>
      </c>
      <c r="G119" s="226"/>
      <c r="H119" s="228" t="s">
        <v>19</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144</v>
      </c>
      <c r="AU119" s="235" t="s">
        <v>140</v>
      </c>
      <c r="AV119" s="13" t="s">
        <v>79</v>
      </c>
      <c r="AW119" s="13" t="s">
        <v>32</v>
      </c>
      <c r="AX119" s="13" t="s">
        <v>71</v>
      </c>
      <c r="AY119" s="235" t="s">
        <v>129</v>
      </c>
    </row>
    <row r="120" s="14" customFormat="1">
      <c r="A120" s="14"/>
      <c r="B120" s="236"/>
      <c r="C120" s="237"/>
      <c r="D120" s="227" t="s">
        <v>144</v>
      </c>
      <c r="E120" s="238" t="s">
        <v>19</v>
      </c>
      <c r="F120" s="239" t="s">
        <v>160</v>
      </c>
      <c r="G120" s="237"/>
      <c r="H120" s="240">
        <v>141.21000000000001</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144</v>
      </c>
      <c r="AU120" s="246" t="s">
        <v>140</v>
      </c>
      <c r="AV120" s="14" t="s">
        <v>81</v>
      </c>
      <c r="AW120" s="14" t="s">
        <v>32</v>
      </c>
      <c r="AX120" s="14" t="s">
        <v>71</v>
      </c>
      <c r="AY120" s="246" t="s">
        <v>129</v>
      </c>
    </row>
    <row r="121" s="14" customFormat="1">
      <c r="A121" s="14"/>
      <c r="B121" s="236"/>
      <c r="C121" s="237"/>
      <c r="D121" s="227" t="s">
        <v>144</v>
      </c>
      <c r="E121" s="238" t="s">
        <v>19</v>
      </c>
      <c r="F121" s="239" t="s">
        <v>161</v>
      </c>
      <c r="G121" s="237"/>
      <c r="H121" s="240">
        <v>28.097999999999999</v>
      </c>
      <c r="I121" s="241"/>
      <c r="J121" s="237"/>
      <c r="K121" s="237"/>
      <c r="L121" s="242"/>
      <c r="M121" s="243"/>
      <c r="N121" s="244"/>
      <c r="O121" s="244"/>
      <c r="P121" s="244"/>
      <c r="Q121" s="244"/>
      <c r="R121" s="244"/>
      <c r="S121" s="244"/>
      <c r="T121" s="245"/>
      <c r="U121" s="14"/>
      <c r="V121" s="14"/>
      <c r="W121" s="14"/>
      <c r="X121" s="14"/>
      <c r="Y121" s="14"/>
      <c r="Z121" s="14"/>
      <c r="AA121" s="14"/>
      <c r="AB121" s="14"/>
      <c r="AC121" s="14"/>
      <c r="AD121" s="14"/>
      <c r="AE121" s="14"/>
      <c r="AT121" s="246" t="s">
        <v>144</v>
      </c>
      <c r="AU121" s="246" t="s">
        <v>140</v>
      </c>
      <c r="AV121" s="14" t="s">
        <v>81</v>
      </c>
      <c r="AW121" s="14" t="s">
        <v>32</v>
      </c>
      <c r="AX121" s="14" t="s">
        <v>71</v>
      </c>
      <c r="AY121" s="246" t="s">
        <v>129</v>
      </c>
    </row>
    <row r="122" s="14" customFormat="1">
      <c r="A122" s="14"/>
      <c r="B122" s="236"/>
      <c r="C122" s="237"/>
      <c r="D122" s="227" t="s">
        <v>144</v>
      </c>
      <c r="E122" s="238" t="s">
        <v>19</v>
      </c>
      <c r="F122" s="239" t="s">
        <v>162</v>
      </c>
      <c r="G122" s="237"/>
      <c r="H122" s="240">
        <v>177.066</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144</v>
      </c>
      <c r="AU122" s="246" t="s">
        <v>140</v>
      </c>
      <c r="AV122" s="14" t="s">
        <v>81</v>
      </c>
      <c r="AW122" s="14" t="s">
        <v>32</v>
      </c>
      <c r="AX122" s="14" t="s">
        <v>71</v>
      </c>
      <c r="AY122" s="246" t="s">
        <v>129</v>
      </c>
    </row>
    <row r="123" s="14" customFormat="1">
      <c r="A123" s="14"/>
      <c r="B123" s="236"/>
      <c r="C123" s="237"/>
      <c r="D123" s="227" t="s">
        <v>144</v>
      </c>
      <c r="E123" s="238" t="s">
        <v>19</v>
      </c>
      <c r="F123" s="239" t="s">
        <v>163</v>
      </c>
      <c r="G123" s="237"/>
      <c r="H123" s="240">
        <v>19.852</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144</v>
      </c>
      <c r="AU123" s="246" t="s">
        <v>140</v>
      </c>
      <c r="AV123" s="14" t="s">
        <v>81</v>
      </c>
      <c r="AW123" s="14" t="s">
        <v>32</v>
      </c>
      <c r="AX123" s="14" t="s">
        <v>71</v>
      </c>
      <c r="AY123" s="246" t="s">
        <v>129</v>
      </c>
    </row>
    <row r="124" s="14" customFormat="1">
      <c r="A124" s="14"/>
      <c r="B124" s="236"/>
      <c r="C124" s="237"/>
      <c r="D124" s="227" t="s">
        <v>144</v>
      </c>
      <c r="E124" s="238" t="s">
        <v>19</v>
      </c>
      <c r="F124" s="239" t="s">
        <v>164</v>
      </c>
      <c r="G124" s="237"/>
      <c r="H124" s="240">
        <v>145.536</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144</v>
      </c>
      <c r="AU124" s="246" t="s">
        <v>140</v>
      </c>
      <c r="AV124" s="14" t="s">
        <v>81</v>
      </c>
      <c r="AW124" s="14" t="s">
        <v>32</v>
      </c>
      <c r="AX124" s="14" t="s">
        <v>71</v>
      </c>
      <c r="AY124" s="246" t="s">
        <v>129</v>
      </c>
    </row>
    <row r="125" s="14" customFormat="1">
      <c r="A125" s="14"/>
      <c r="B125" s="236"/>
      <c r="C125" s="237"/>
      <c r="D125" s="227" t="s">
        <v>144</v>
      </c>
      <c r="E125" s="238" t="s">
        <v>19</v>
      </c>
      <c r="F125" s="239" t="s">
        <v>165</v>
      </c>
      <c r="G125" s="237"/>
      <c r="H125" s="240">
        <v>35.033000000000001</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144</v>
      </c>
      <c r="AU125" s="246" t="s">
        <v>140</v>
      </c>
      <c r="AV125" s="14" t="s">
        <v>81</v>
      </c>
      <c r="AW125" s="14" t="s">
        <v>32</v>
      </c>
      <c r="AX125" s="14" t="s">
        <v>71</v>
      </c>
      <c r="AY125" s="246" t="s">
        <v>129</v>
      </c>
    </row>
    <row r="126" s="15" customFormat="1">
      <c r="A126" s="15"/>
      <c r="B126" s="247"/>
      <c r="C126" s="248"/>
      <c r="D126" s="227" t="s">
        <v>144</v>
      </c>
      <c r="E126" s="249" t="s">
        <v>19</v>
      </c>
      <c r="F126" s="250" t="s">
        <v>150</v>
      </c>
      <c r="G126" s="248"/>
      <c r="H126" s="251">
        <v>546.79499999999996</v>
      </c>
      <c r="I126" s="252"/>
      <c r="J126" s="248"/>
      <c r="K126" s="248"/>
      <c r="L126" s="253"/>
      <c r="M126" s="254"/>
      <c r="N126" s="255"/>
      <c r="O126" s="255"/>
      <c r="P126" s="255"/>
      <c r="Q126" s="255"/>
      <c r="R126" s="255"/>
      <c r="S126" s="255"/>
      <c r="T126" s="256"/>
      <c r="U126" s="15"/>
      <c r="V126" s="15"/>
      <c r="W126" s="15"/>
      <c r="X126" s="15"/>
      <c r="Y126" s="15"/>
      <c r="Z126" s="15"/>
      <c r="AA126" s="15"/>
      <c r="AB126" s="15"/>
      <c r="AC126" s="15"/>
      <c r="AD126" s="15"/>
      <c r="AE126" s="15"/>
      <c r="AT126" s="257" t="s">
        <v>144</v>
      </c>
      <c r="AU126" s="257" t="s">
        <v>140</v>
      </c>
      <c r="AV126" s="15" t="s">
        <v>140</v>
      </c>
      <c r="AW126" s="15" t="s">
        <v>32</v>
      </c>
      <c r="AX126" s="15" t="s">
        <v>71</v>
      </c>
      <c r="AY126" s="257" t="s">
        <v>129</v>
      </c>
    </row>
    <row r="127" s="13" customFormat="1">
      <c r="A127" s="13"/>
      <c r="B127" s="225"/>
      <c r="C127" s="226"/>
      <c r="D127" s="227" t="s">
        <v>144</v>
      </c>
      <c r="E127" s="228" t="s">
        <v>19</v>
      </c>
      <c r="F127" s="229" t="s">
        <v>151</v>
      </c>
      <c r="G127" s="226"/>
      <c r="H127" s="228" t="s">
        <v>19</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144</v>
      </c>
      <c r="AU127" s="235" t="s">
        <v>140</v>
      </c>
      <c r="AV127" s="13" t="s">
        <v>79</v>
      </c>
      <c r="AW127" s="13" t="s">
        <v>32</v>
      </c>
      <c r="AX127" s="13" t="s">
        <v>71</v>
      </c>
      <c r="AY127" s="235" t="s">
        <v>129</v>
      </c>
    </row>
    <row r="128" s="13" customFormat="1">
      <c r="A128" s="13"/>
      <c r="B128" s="225"/>
      <c r="C128" s="226"/>
      <c r="D128" s="227" t="s">
        <v>144</v>
      </c>
      <c r="E128" s="228" t="s">
        <v>19</v>
      </c>
      <c r="F128" s="229" t="s">
        <v>152</v>
      </c>
      <c r="G128" s="226"/>
      <c r="H128" s="228" t="s">
        <v>19</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144</v>
      </c>
      <c r="AU128" s="235" t="s">
        <v>140</v>
      </c>
      <c r="AV128" s="13" t="s">
        <v>79</v>
      </c>
      <c r="AW128" s="13" t="s">
        <v>32</v>
      </c>
      <c r="AX128" s="13" t="s">
        <v>71</v>
      </c>
      <c r="AY128" s="235" t="s">
        <v>129</v>
      </c>
    </row>
    <row r="129" s="14" customFormat="1">
      <c r="A129" s="14"/>
      <c r="B129" s="236"/>
      <c r="C129" s="237"/>
      <c r="D129" s="227" t="s">
        <v>144</v>
      </c>
      <c r="E129" s="238" t="s">
        <v>19</v>
      </c>
      <c r="F129" s="239" t="s">
        <v>166</v>
      </c>
      <c r="G129" s="237"/>
      <c r="H129" s="240">
        <v>66.183000000000007</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144</v>
      </c>
      <c r="AU129" s="246" t="s">
        <v>140</v>
      </c>
      <c r="AV129" s="14" t="s">
        <v>81</v>
      </c>
      <c r="AW129" s="14" t="s">
        <v>32</v>
      </c>
      <c r="AX129" s="14" t="s">
        <v>71</v>
      </c>
      <c r="AY129" s="246" t="s">
        <v>129</v>
      </c>
    </row>
    <row r="130" s="14" customFormat="1">
      <c r="A130" s="14"/>
      <c r="B130" s="236"/>
      <c r="C130" s="237"/>
      <c r="D130" s="227" t="s">
        <v>144</v>
      </c>
      <c r="E130" s="238" t="s">
        <v>19</v>
      </c>
      <c r="F130" s="239" t="s">
        <v>167</v>
      </c>
      <c r="G130" s="237"/>
      <c r="H130" s="240">
        <v>1.452</v>
      </c>
      <c r="I130" s="241"/>
      <c r="J130" s="237"/>
      <c r="K130" s="237"/>
      <c r="L130" s="242"/>
      <c r="M130" s="243"/>
      <c r="N130" s="244"/>
      <c r="O130" s="244"/>
      <c r="P130" s="244"/>
      <c r="Q130" s="244"/>
      <c r="R130" s="244"/>
      <c r="S130" s="244"/>
      <c r="T130" s="245"/>
      <c r="U130" s="14"/>
      <c r="V130" s="14"/>
      <c r="W130" s="14"/>
      <c r="X130" s="14"/>
      <c r="Y130" s="14"/>
      <c r="Z130" s="14"/>
      <c r="AA130" s="14"/>
      <c r="AB130" s="14"/>
      <c r="AC130" s="14"/>
      <c r="AD130" s="14"/>
      <c r="AE130" s="14"/>
      <c r="AT130" s="246" t="s">
        <v>144</v>
      </c>
      <c r="AU130" s="246" t="s">
        <v>140</v>
      </c>
      <c r="AV130" s="14" t="s">
        <v>81</v>
      </c>
      <c r="AW130" s="14" t="s">
        <v>32</v>
      </c>
      <c r="AX130" s="14" t="s">
        <v>71</v>
      </c>
      <c r="AY130" s="246" t="s">
        <v>129</v>
      </c>
    </row>
    <row r="131" s="14" customFormat="1">
      <c r="A131" s="14"/>
      <c r="B131" s="236"/>
      <c r="C131" s="237"/>
      <c r="D131" s="227" t="s">
        <v>144</v>
      </c>
      <c r="E131" s="238" t="s">
        <v>19</v>
      </c>
      <c r="F131" s="239" t="s">
        <v>168</v>
      </c>
      <c r="G131" s="237"/>
      <c r="H131" s="240">
        <v>12.196999999999999</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144</v>
      </c>
      <c r="AU131" s="246" t="s">
        <v>140</v>
      </c>
      <c r="AV131" s="14" t="s">
        <v>81</v>
      </c>
      <c r="AW131" s="14" t="s">
        <v>32</v>
      </c>
      <c r="AX131" s="14" t="s">
        <v>71</v>
      </c>
      <c r="AY131" s="246" t="s">
        <v>129</v>
      </c>
    </row>
    <row r="132" s="14" customFormat="1">
      <c r="A132" s="14"/>
      <c r="B132" s="236"/>
      <c r="C132" s="237"/>
      <c r="D132" s="227" t="s">
        <v>144</v>
      </c>
      <c r="E132" s="238" t="s">
        <v>19</v>
      </c>
      <c r="F132" s="239" t="s">
        <v>169</v>
      </c>
      <c r="G132" s="237"/>
      <c r="H132" s="240">
        <v>78.602999999999994</v>
      </c>
      <c r="I132" s="241"/>
      <c r="J132" s="237"/>
      <c r="K132" s="237"/>
      <c r="L132" s="242"/>
      <c r="M132" s="243"/>
      <c r="N132" s="244"/>
      <c r="O132" s="244"/>
      <c r="P132" s="244"/>
      <c r="Q132" s="244"/>
      <c r="R132" s="244"/>
      <c r="S132" s="244"/>
      <c r="T132" s="245"/>
      <c r="U132" s="14"/>
      <c r="V132" s="14"/>
      <c r="W132" s="14"/>
      <c r="X132" s="14"/>
      <c r="Y132" s="14"/>
      <c r="Z132" s="14"/>
      <c r="AA132" s="14"/>
      <c r="AB132" s="14"/>
      <c r="AC132" s="14"/>
      <c r="AD132" s="14"/>
      <c r="AE132" s="14"/>
      <c r="AT132" s="246" t="s">
        <v>144</v>
      </c>
      <c r="AU132" s="246" t="s">
        <v>140</v>
      </c>
      <c r="AV132" s="14" t="s">
        <v>81</v>
      </c>
      <c r="AW132" s="14" t="s">
        <v>32</v>
      </c>
      <c r="AX132" s="14" t="s">
        <v>71</v>
      </c>
      <c r="AY132" s="246" t="s">
        <v>129</v>
      </c>
    </row>
    <row r="133" s="14" customFormat="1">
      <c r="A133" s="14"/>
      <c r="B133" s="236"/>
      <c r="C133" s="237"/>
      <c r="D133" s="227" t="s">
        <v>144</v>
      </c>
      <c r="E133" s="238" t="s">
        <v>19</v>
      </c>
      <c r="F133" s="239" t="s">
        <v>170</v>
      </c>
      <c r="G133" s="237"/>
      <c r="H133" s="240">
        <v>8.5879999999999992</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144</v>
      </c>
      <c r="AU133" s="246" t="s">
        <v>140</v>
      </c>
      <c r="AV133" s="14" t="s">
        <v>81</v>
      </c>
      <c r="AW133" s="14" t="s">
        <v>32</v>
      </c>
      <c r="AX133" s="14" t="s">
        <v>71</v>
      </c>
      <c r="AY133" s="246" t="s">
        <v>129</v>
      </c>
    </row>
    <row r="134" s="14" customFormat="1">
      <c r="A134" s="14"/>
      <c r="B134" s="236"/>
      <c r="C134" s="237"/>
      <c r="D134" s="227" t="s">
        <v>144</v>
      </c>
      <c r="E134" s="238" t="s">
        <v>19</v>
      </c>
      <c r="F134" s="239" t="s">
        <v>171</v>
      </c>
      <c r="G134" s="237"/>
      <c r="H134" s="240">
        <v>64.427999999999997</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144</v>
      </c>
      <c r="AU134" s="246" t="s">
        <v>140</v>
      </c>
      <c r="AV134" s="14" t="s">
        <v>81</v>
      </c>
      <c r="AW134" s="14" t="s">
        <v>32</v>
      </c>
      <c r="AX134" s="14" t="s">
        <v>71</v>
      </c>
      <c r="AY134" s="246" t="s">
        <v>129</v>
      </c>
    </row>
    <row r="135" s="14" customFormat="1">
      <c r="A135" s="14"/>
      <c r="B135" s="236"/>
      <c r="C135" s="237"/>
      <c r="D135" s="227" t="s">
        <v>144</v>
      </c>
      <c r="E135" s="238" t="s">
        <v>19</v>
      </c>
      <c r="F135" s="239" t="s">
        <v>172</v>
      </c>
      <c r="G135" s="237"/>
      <c r="H135" s="240">
        <v>16.196000000000002</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144</v>
      </c>
      <c r="AU135" s="246" t="s">
        <v>140</v>
      </c>
      <c r="AV135" s="14" t="s">
        <v>81</v>
      </c>
      <c r="AW135" s="14" t="s">
        <v>32</v>
      </c>
      <c r="AX135" s="14" t="s">
        <v>71</v>
      </c>
      <c r="AY135" s="246" t="s">
        <v>129</v>
      </c>
    </row>
    <row r="136" s="15" customFormat="1">
      <c r="A136" s="15"/>
      <c r="B136" s="247"/>
      <c r="C136" s="248"/>
      <c r="D136" s="227" t="s">
        <v>144</v>
      </c>
      <c r="E136" s="249" t="s">
        <v>19</v>
      </c>
      <c r="F136" s="250" t="s">
        <v>150</v>
      </c>
      <c r="G136" s="248"/>
      <c r="H136" s="251">
        <v>247.64699999999999</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144</v>
      </c>
      <c r="AU136" s="257" t="s">
        <v>140</v>
      </c>
      <c r="AV136" s="15" t="s">
        <v>140</v>
      </c>
      <c r="AW136" s="15" t="s">
        <v>32</v>
      </c>
      <c r="AX136" s="15" t="s">
        <v>71</v>
      </c>
      <c r="AY136" s="257" t="s">
        <v>129</v>
      </c>
    </row>
    <row r="137" s="16" customFormat="1">
      <c r="A137" s="16"/>
      <c r="B137" s="258"/>
      <c r="C137" s="259"/>
      <c r="D137" s="227" t="s">
        <v>144</v>
      </c>
      <c r="E137" s="260" t="s">
        <v>19</v>
      </c>
      <c r="F137" s="261" t="s">
        <v>155</v>
      </c>
      <c r="G137" s="259"/>
      <c r="H137" s="262">
        <v>794.44200000000001</v>
      </c>
      <c r="I137" s="263"/>
      <c r="J137" s="259"/>
      <c r="K137" s="259"/>
      <c r="L137" s="264"/>
      <c r="M137" s="265"/>
      <c r="N137" s="266"/>
      <c r="O137" s="266"/>
      <c r="P137" s="266"/>
      <c r="Q137" s="266"/>
      <c r="R137" s="266"/>
      <c r="S137" s="266"/>
      <c r="T137" s="267"/>
      <c r="U137" s="16"/>
      <c r="V137" s="16"/>
      <c r="W137" s="16"/>
      <c r="X137" s="16"/>
      <c r="Y137" s="16"/>
      <c r="Z137" s="16"/>
      <c r="AA137" s="16"/>
      <c r="AB137" s="16"/>
      <c r="AC137" s="16"/>
      <c r="AD137" s="16"/>
      <c r="AE137" s="16"/>
      <c r="AT137" s="268" t="s">
        <v>144</v>
      </c>
      <c r="AU137" s="268" t="s">
        <v>140</v>
      </c>
      <c r="AV137" s="16" t="s">
        <v>139</v>
      </c>
      <c r="AW137" s="16" t="s">
        <v>32</v>
      </c>
      <c r="AX137" s="16" t="s">
        <v>79</v>
      </c>
      <c r="AY137" s="268" t="s">
        <v>129</v>
      </c>
    </row>
    <row r="138" s="2" customFormat="1" ht="24.15" customHeight="1">
      <c r="A138" s="41"/>
      <c r="B138" s="42"/>
      <c r="C138" s="207" t="s">
        <v>140</v>
      </c>
      <c r="D138" s="207" t="s">
        <v>134</v>
      </c>
      <c r="E138" s="208" t="s">
        <v>173</v>
      </c>
      <c r="F138" s="209" t="s">
        <v>174</v>
      </c>
      <c r="G138" s="210" t="s">
        <v>137</v>
      </c>
      <c r="H138" s="211">
        <v>794.44200000000001</v>
      </c>
      <c r="I138" s="212"/>
      <c r="J138" s="213">
        <f>ROUND(I138*H138,2)</f>
        <v>0</v>
      </c>
      <c r="K138" s="209" t="s">
        <v>138</v>
      </c>
      <c r="L138" s="47"/>
      <c r="M138" s="214" t="s">
        <v>19</v>
      </c>
      <c r="N138" s="215" t="s">
        <v>42</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139</v>
      </c>
      <c r="AT138" s="218" t="s">
        <v>134</v>
      </c>
      <c r="AU138" s="218" t="s">
        <v>140</v>
      </c>
      <c r="AY138" s="20" t="s">
        <v>129</v>
      </c>
      <c r="BE138" s="219">
        <f>IF(N138="základní",J138,0)</f>
        <v>0</v>
      </c>
      <c r="BF138" s="219">
        <f>IF(N138="snížená",J138,0)</f>
        <v>0</v>
      </c>
      <c r="BG138" s="219">
        <f>IF(N138="zákl. přenesená",J138,0)</f>
        <v>0</v>
      </c>
      <c r="BH138" s="219">
        <f>IF(N138="sníž. přenesená",J138,0)</f>
        <v>0</v>
      </c>
      <c r="BI138" s="219">
        <f>IF(N138="nulová",J138,0)</f>
        <v>0</v>
      </c>
      <c r="BJ138" s="20" t="s">
        <v>79</v>
      </c>
      <c r="BK138" s="219">
        <f>ROUND(I138*H138,2)</f>
        <v>0</v>
      </c>
      <c r="BL138" s="20" t="s">
        <v>139</v>
      </c>
      <c r="BM138" s="218" t="s">
        <v>175</v>
      </c>
    </row>
    <row r="139" s="2" customFormat="1">
      <c r="A139" s="41"/>
      <c r="B139" s="42"/>
      <c r="C139" s="43"/>
      <c r="D139" s="220" t="s">
        <v>142</v>
      </c>
      <c r="E139" s="43"/>
      <c r="F139" s="221" t="s">
        <v>176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142</v>
      </c>
      <c r="AU139" s="20" t="s">
        <v>140</v>
      </c>
    </row>
    <row r="140" s="2" customFormat="1" ht="24.15" customHeight="1">
      <c r="A140" s="41"/>
      <c r="B140" s="42"/>
      <c r="C140" s="207" t="s">
        <v>139</v>
      </c>
      <c r="D140" s="207" t="s">
        <v>134</v>
      </c>
      <c r="E140" s="208" t="s">
        <v>177</v>
      </c>
      <c r="F140" s="209" t="s">
        <v>178</v>
      </c>
      <c r="G140" s="210" t="s">
        <v>179</v>
      </c>
      <c r="H140" s="211">
        <v>0.59999999999999998</v>
      </c>
      <c r="I140" s="212"/>
      <c r="J140" s="213">
        <f>ROUND(I140*H140,2)</f>
        <v>0</v>
      </c>
      <c r="K140" s="209" t="s">
        <v>138</v>
      </c>
      <c r="L140" s="47"/>
      <c r="M140" s="214" t="s">
        <v>19</v>
      </c>
      <c r="N140" s="215" t="s">
        <v>42</v>
      </c>
      <c r="O140" s="87"/>
      <c r="P140" s="216">
        <f>O140*H140</f>
        <v>0</v>
      </c>
      <c r="Q140" s="216">
        <v>0.010319999999999999</v>
      </c>
      <c r="R140" s="216">
        <f>Q140*H140</f>
        <v>0.0061919999999999996</v>
      </c>
      <c r="S140" s="216">
        <v>0</v>
      </c>
      <c r="T140" s="217">
        <f>S140*H140</f>
        <v>0</v>
      </c>
      <c r="U140" s="41"/>
      <c r="V140" s="41"/>
      <c r="W140" s="41"/>
      <c r="X140" s="41"/>
      <c r="Y140" s="41"/>
      <c r="Z140" s="41"/>
      <c r="AA140" s="41"/>
      <c r="AB140" s="41"/>
      <c r="AC140" s="41"/>
      <c r="AD140" s="41"/>
      <c r="AE140" s="41"/>
      <c r="AR140" s="218" t="s">
        <v>139</v>
      </c>
      <c r="AT140" s="218" t="s">
        <v>134</v>
      </c>
      <c r="AU140" s="218" t="s">
        <v>140</v>
      </c>
      <c r="AY140" s="20" t="s">
        <v>129</v>
      </c>
      <c r="BE140" s="219">
        <f>IF(N140="základní",J140,0)</f>
        <v>0</v>
      </c>
      <c r="BF140" s="219">
        <f>IF(N140="snížená",J140,0)</f>
        <v>0</v>
      </c>
      <c r="BG140" s="219">
        <f>IF(N140="zákl. přenesená",J140,0)</f>
        <v>0</v>
      </c>
      <c r="BH140" s="219">
        <f>IF(N140="sníž. přenesená",J140,0)</f>
        <v>0</v>
      </c>
      <c r="BI140" s="219">
        <f>IF(N140="nulová",J140,0)</f>
        <v>0</v>
      </c>
      <c r="BJ140" s="20" t="s">
        <v>79</v>
      </c>
      <c r="BK140" s="219">
        <f>ROUND(I140*H140,2)</f>
        <v>0</v>
      </c>
      <c r="BL140" s="20" t="s">
        <v>139</v>
      </c>
      <c r="BM140" s="218" t="s">
        <v>180</v>
      </c>
    </row>
    <row r="141" s="2" customFormat="1">
      <c r="A141" s="41"/>
      <c r="B141" s="42"/>
      <c r="C141" s="43"/>
      <c r="D141" s="220" t="s">
        <v>142</v>
      </c>
      <c r="E141" s="43"/>
      <c r="F141" s="221" t="s">
        <v>181</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142</v>
      </c>
      <c r="AU141" s="20" t="s">
        <v>140</v>
      </c>
    </row>
    <row r="142" s="13" customFormat="1">
      <c r="A142" s="13"/>
      <c r="B142" s="225"/>
      <c r="C142" s="226"/>
      <c r="D142" s="227" t="s">
        <v>144</v>
      </c>
      <c r="E142" s="228" t="s">
        <v>19</v>
      </c>
      <c r="F142" s="229" t="s">
        <v>182</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144</v>
      </c>
      <c r="AU142" s="235" t="s">
        <v>140</v>
      </c>
      <c r="AV142" s="13" t="s">
        <v>79</v>
      </c>
      <c r="AW142" s="13" t="s">
        <v>32</v>
      </c>
      <c r="AX142" s="13" t="s">
        <v>71</v>
      </c>
      <c r="AY142" s="235" t="s">
        <v>129</v>
      </c>
    </row>
    <row r="143" s="13" customFormat="1">
      <c r="A143" s="13"/>
      <c r="B143" s="225"/>
      <c r="C143" s="226"/>
      <c r="D143" s="227" t="s">
        <v>144</v>
      </c>
      <c r="E143" s="228" t="s">
        <v>19</v>
      </c>
      <c r="F143" s="229" t="s">
        <v>183</v>
      </c>
      <c r="G143" s="226"/>
      <c r="H143" s="228" t="s">
        <v>19</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144</v>
      </c>
      <c r="AU143" s="235" t="s">
        <v>140</v>
      </c>
      <c r="AV143" s="13" t="s">
        <v>79</v>
      </c>
      <c r="AW143" s="13" t="s">
        <v>32</v>
      </c>
      <c r="AX143" s="13" t="s">
        <v>71</v>
      </c>
      <c r="AY143" s="235" t="s">
        <v>129</v>
      </c>
    </row>
    <row r="144" s="14" customFormat="1">
      <c r="A144" s="14"/>
      <c r="B144" s="236"/>
      <c r="C144" s="237"/>
      <c r="D144" s="227" t="s">
        <v>144</v>
      </c>
      <c r="E144" s="238" t="s">
        <v>19</v>
      </c>
      <c r="F144" s="239" t="s">
        <v>184</v>
      </c>
      <c r="G144" s="237"/>
      <c r="H144" s="240">
        <v>0.59999999999999998</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144</v>
      </c>
      <c r="AU144" s="246" t="s">
        <v>140</v>
      </c>
      <c r="AV144" s="14" t="s">
        <v>81</v>
      </c>
      <c r="AW144" s="14" t="s">
        <v>32</v>
      </c>
      <c r="AX144" s="14" t="s">
        <v>79</v>
      </c>
      <c r="AY144" s="246" t="s">
        <v>129</v>
      </c>
    </row>
    <row r="145" s="2" customFormat="1" ht="24.15" customHeight="1">
      <c r="A145" s="41"/>
      <c r="B145" s="42"/>
      <c r="C145" s="207" t="s">
        <v>185</v>
      </c>
      <c r="D145" s="207" t="s">
        <v>134</v>
      </c>
      <c r="E145" s="208" t="s">
        <v>186</v>
      </c>
      <c r="F145" s="209" t="s">
        <v>187</v>
      </c>
      <c r="G145" s="210" t="s">
        <v>179</v>
      </c>
      <c r="H145" s="211">
        <v>174.53999999999999</v>
      </c>
      <c r="I145" s="212"/>
      <c r="J145" s="213">
        <f>ROUND(I145*H145,2)</f>
        <v>0</v>
      </c>
      <c r="K145" s="209" t="s">
        <v>138</v>
      </c>
      <c r="L145" s="47"/>
      <c r="M145" s="214" t="s">
        <v>19</v>
      </c>
      <c r="N145" s="215" t="s">
        <v>42</v>
      </c>
      <c r="O145" s="87"/>
      <c r="P145" s="216">
        <f>O145*H145</f>
        <v>0</v>
      </c>
      <c r="Q145" s="216">
        <v>0.020650000000000002</v>
      </c>
      <c r="R145" s="216">
        <f>Q145*H145</f>
        <v>3.6042510000000001</v>
      </c>
      <c r="S145" s="216">
        <v>0</v>
      </c>
      <c r="T145" s="217">
        <f>S145*H145</f>
        <v>0</v>
      </c>
      <c r="U145" s="41"/>
      <c r="V145" s="41"/>
      <c r="W145" s="41"/>
      <c r="X145" s="41"/>
      <c r="Y145" s="41"/>
      <c r="Z145" s="41"/>
      <c r="AA145" s="41"/>
      <c r="AB145" s="41"/>
      <c r="AC145" s="41"/>
      <c r="AD145" s="41"/>
      <c r="AE145" s="41"/>
      <c r="AR145" s="218" t="s">
        <v>139</v>
      </c>
      <c r="AT145" s="218" t="s">
        <v>134</v>
      </c>
      <c r="AU145" s="218" t="s">
        <v>140</v>
      </c>
      <c r="AY145" s="20" t="s">
        <v>129</v>
      </c>
      <c r="BE145" s="219">
        <f>IF(N145="základní",J145,0)</f>
        <v>0</v>
      </c>
      <c r="BF145" s="219">
        <f>IF(N145="snížená",J145,0)</f>
        <v>0</v>
      </c>
      <c r="BG145" s="219">
        <f>IF(N145="zákl. přenesená",J145,0)</f>
        <v>0</v>
      </c>
      <c r="BH145" s="219">
        <f>IF(N145="sníž. přenesená",J145,0)</f>
        <v>0</v>
      </c>
      <c r="BI145" s="219">
        <f>IF(N145="nulová",J145,0)</f>
        <v>0</v>
      </c>
      <c r="BJ145" s="20" t="s">
        <v>79</v>
      </c>
      <c r="BK145" s="219">
        <f>ROUND(I145*H145,2)</f>
        <v>0</v>
      </c>
      <c r="BL145" s="20" t="s">
        <v>139</v>
      </c>
      <c r="BM145" s="218" t="s">
        <v>188</v>
      </c>
    </row>
    <row r="146" s="2" customFormat="1">
      <c r="A146" s="41"/>
      <c r="B146" s="42"/>
      <c r="C146" s="43"/>
      <c r="D146" s="220" t="s">
        <v>142</v>
      </c>
      <c r="E146" s="43"/>
      <c r="F146" s="221" t="s">
        <v>189</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142</v>
      </c>
      <c r="AU146" s="20" t="s">
        <v>140</v>
      </c>
    </row>
    <row r="147" s="13" customFormat="1">
      <c r="A147" s="13"/>
      <c r="B147" s="225"/>
      <c r="C147" s="226"/>
      <c r="D147" s="227" t="s">
        <v>144</v>
      </c>
      <c r="E147" s="228" t="s">
        <v>19</v>
      </c>
      <c r="F147" s="229" t="s">
        <v>190</v>
      </c>
      <c r="G147" s="226"/>
      <c r="H147" s="228" t="s">
        <v>19</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144</v>
      </c>
      <c r="AU147" s="235" t="s">
        <v>140</v>
      </c>
      <c r="AV147" s="13" t="s">
        <v>79</v>
      </c>
      <c r="AW147" s="13" t="s">
        <v>32</v>
      </c>
      <c r="AX147" s="13" t="s">
        <v>71</v>
      </c>
      <c r="AY147" s="235" t="s">
        <v>129</v>
      </c>
    </row>
    <row r="148" s="13" customFormat="1">
      <c r="A148" s="13"/>
      <c r="B148" s="225"/>
      <c r="C148" s="226"/>
      <c r="D148" s="227" t="s">
        <v>144</v>
      </c>
      <c r="E148" s="228" t="s">
        <v>19</v>
      </c>
      <c r="F148" s="229" t="s">
        <v>191</v>
      </c>
      <c r="G148" s="226"/>
      <c r="H148" s="228" t="s">
        <v>19</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144</v>
      </c>
      <c r="AU148" s="235" t="s">
        <v>140</v>
      </c>
      <c r="AV148" s="13" t="s">
        <v>79</v>
      </c>
      <c r="AW148" s="13" t="s">
        <v>32</v>
      </c>
      <c r="AX148" s="13" t="s">
        <v>71</v>
      </c>
      <c r="AY148" s="235" t="s">
        <v>129</v>
      </c>
    </row>
    <row r="149" s="13" customFormat="1">
      <c r="A149" s="13"/>
      <c r="B149" s="225"/>
      <c r="C149" s="226"/>
      <c r="D149" s="227" t="s">
        <v>144</v>
      </c>
      <c r="E149" s="228" t="s">
        <v>19</v>
      </c>
      <c r="F149" s="229" t="s">
        <v>192</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144</v>
      </c>
      <c r="AU149" s="235" t="s">
        <v>140</v>
      </c>
      <c r="AV149" s="13" t="s">
        <v>79</v>
      </c>
      <c r="AW149" s="13" t="s">
        <v>32</v>
      </c>
      <c r="AX149" s="13" t="s">
        <v>71</v>
      </c>
      <c r="AY149" s="235" t="s">
        <v>129</v>
      </c>
    </row>
    <row r="150" s="13" customFormat="1">
      <c r="A150" s="13"/>
      <c r="B150" s="225"/>
      <c r="C150" s="226"/>
      <c r="D150" s="227" t="s">
        <v>144</v>
      </c>
      <c r="E150" s="228" t="s">
        <v>19</v>
      </c>
      <c r="F150" s="229" t="s">
        <v>182</v>
      </c>
      <c r="G150" s="226"/>
      <c r="H150" s="228" t="s">
        <v>19</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144</v>
      </c>
      <c r="AU150" s="235" t="s">
        <v>140</v>
      </c>
      <c r="AV150" s="13" t="s">
        <v>79</v>
      </c>
      <c r="AW150" s="13" t="s">
        <v>32</v>
      </c>
      <c r="AX150" s="13" t="s">
        <v>71</v>
      </c>
      <c r="AY150" s="235" t="s">
        <v>129</v>
      </c>
    </row>
    <row r="151" s="13" customFormat="1">
      <c r="A151" s="13"/>
      <c r="B151" s="225"/>
      <c r="C151" s="226"/>
      <c r="D151" s="227" t="s">
        <v>144</v>
      </c>
      <c r="E151" s="228" t="s">
        <v>19</v>
      </c>
      <c r="F151" s="229" t="s">
        <v>183</v>
      </c>
      <c r="G151" s="226"/>
      <c r="H151" s="228" t="s">
        <v>19</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144</v>
      </c>
      <c r="AU151" s="235" t="s">
        <v>140</v>
      </c>
      <c r="AV151" s="13" t="s">
        <v>79</v>
      </c>
      <c r="AW151" s="13" t="s">
        <v>32</v>
      </c>
      <c r="AX151" s="13" t="s">
        <v>71</v>
      </c>
      <c r="AY151" s="235" t="s">
        <v>129</v>
      </c>
    </row>
    <row r="152" s="14" customFormat="1">
      <c r="A152" s="14"/>
      <c r="B152" s="236"/>
      <c r="C152" s="237"/>
      <c r="D152" s="227" t="s">
        <v>144</v>
      </c>
      <c r="E152" s="238" t="s">
        <v>19</v>
      </c>
      <c r="F152" s="239" t="s">
        <v>193</v>
      </c>
      <c r="G152" s="237"/>
      <c r="H152" s="240">
        <v>42.119999999999997</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144</v>
      </c>
      <c r="AU152" s="246" t="s">
        <v>140</v>
      </c>
      <c r="AV152" s="14" t="s">
        <v>81</v>
      </c>
      <c r="AW152" s="14" t="s">
        <v>32</v>
      </c>
      <c r="AX152" s="14" t="s">
        <v>71</v>
      </c>
      <c r="AY152" s="246" t="s">
        <v>129</v>
      </c>
    </row>
    <row r="153" s="14" customFormat="1">
      <c r="A153" s="14"/>
      <c r="B153" s="236"/>
      <c r="C153" s="237"/>
      <c r="D153" s="227" t="s">
        <v>144</v>
      </c>
      <c r="E153" s="238" t="s">
        <v>19</v>
      </c>
      <c r="F153" s="239" t="s">
        <v>194</v>
      </c>
      <c r="G153" s="237"/>
      <c r="H153" s="240">
        <v>21.059999999999999</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144</v>
      </c>
      <c r="AU153" s="246" t="s">
        <v>140</v>
      </c>
      <c r="AV153" s="14" t="s">
        <v>81</v>
      </c>
      <c r="AW153" s="14" t="s">
        <v>32</v>
      </c>
      <c r="AX153" s="14" t="s">
        <v>71</v>
      </c>
      <c r="AY153" s="246" t="s">
        <v>129</v>
      </c>
    </row>
    <row r="154" s="14" customFormat="1">
      <c r="A154" s="14"/>
      <c r="B154" s="236"/>
      <c r="C154" s="237"/>
      <c r="D154" s="227" t="s">
        <v>144</v>
      </c>
      <c r="E154" s="238" t="s">
        <v>19</v>
      </c>
      <c r="F154" s="239" t="s">
        <v>195</v>
      </c>
      <c r="G154" s="237"/>
      <c r="H154" s="240">
        <v>18.719999999999999</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144</v>
      </c>
      <c r="AU154" s="246" t="s">
        <v>140</v>
      </c>
      <c r="AV154" s="14" t="s">
        <v>81</v>
      </c>
      <c r="AW154" s="14" t="s">
        <v>32</v>
      </c>
      <c r="AX154" s="14" t="s">
        <v>71</v>
      </c>
      <c r="AY154" s="246" t="s">
        <v>129</v>
      </c>
    </row>
    <row r="155" s="15" customFormat="1">
      <c r="A155" s="15"/>
      <c r="B155" s="247"/>
      <c r="C155" s="248"/>
      <c r="D155" s="227" t="s">
        <v>144</v>
      </c>
      <c r="E155" s="249" t="s">
        <v>19</v>
      </c>
      <c r="F155" s="250" t="s">
        <v>150</v>
      </c>
      <c r="G155" s="248"/>
      <c r="H155" s="251">
        <v>81.900000000000006</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144</v>
      </c>
      <c r="AU155" s="257" t="s">
        <v>140</v>
      </c>
      <c r="AV155" s="15" t="s">
        <v>140</v>
      </c>
      <c r="AW155" s="15" t="s">
        <v>32</v>
      </c>
      <c r="AX155" s="15" t="s">
        <v>71</v>
      </c>
      <c r="AY155" s="257" t="s">
        <v>129</v>
      </c>
    </row>
    <row r="156" s="13" customFormat="1">
      <c r="A156" s="13"/>
      <c r="B156" s="225"/>
      <c r="C156" s="226"/>
      <c r="D156" s="227" t="s">
        <v>144</v>
      </c>
      <c r="E156" s="228" t="s">
        <v>19</v>
      </c>
      <c r="F156" s="229" t="s">
        <v>196</v>
      </c>
      <c r="G156" s="226"/>
      <c r="H156" s="228" t="s">
        <v>19</v>
      </c>
      <c r="I156" s="230"/>
      <c r="J156" s="226"/>
      <c r="K156" s="226"/>
      <c r="L156" s="231"/>
      <c r="M156" s="232"/>
      <c r="N156" s="233"/>
      <c r="O156" s="233"/>
      <c r="P156" s="233"/>
      <c r="Q156" s="233"/>
      <c r="R156" s="233"/>
      <c r="S156" s="233"/>
      <c r="T156" s="234"/>
      <c r="U156" s="13"/>
      <c r="V156" s="13"/>
      <c r="W156" s="13"/>
      <c r="X156" s="13"/>
      <c r="Y156" s="13"/>
      <c r="Z156" s="13"/>
      <c r="AA156" s="13"/>
      <c r="AB156" s="13"/>
      <c r="AC156" s="13"/>
      <c r="AD156" s="13"/>
      <c r="AE156" s="13"/>
      <c r="AT156" s="235" t="s">
        <v>144</v>
      </c>
      <c r="AU156" s="235" t="s">
        <v>140</v>
      </c>
      <c r="AV156" s="13" t="s">
        <v>79</v>
      </c>
      <c r="AW156" s="13" t="s">
        <v>32</v>
      </c>
      <c r="AX156" s="13" t="s">
        <v>71</v>
      </c>
      <c r="AY156" s="235" t="s">
        <v>129</v>
      </c>
    </row>
    <row r="157" s="14" customFormat="1">
      <c r="A157" s="14"/>
      <c r="B157" s="236"/>
      <c r="C157" s="237"/>
      <c r="D157" s="227" t="s">
        <v>144</v>
      </c>
      <c r="E157" s="238" t="s">
        <v>19</v>
      </c>
      <c r="F157" s="239" t="s">
        <v>197</v>
      </c>
      <c r="G157" s="237"/>
      <c r="H157" s="240">
        <v>36.240000000000002</v>
      </c>
      <c r="I157" s="241"/>
      <c r="J157" s="237"/>
      <c r="K157" s="237"/>
      <c r="L157" s="242"/>
      <c r="M157" s="243"/>
      <c r="N157" s="244"/>
      <c r="O157" s="244"/>
      <c r="P157" s="244"/>
      <c r="Q157" s="244"/>
      <c r="R157" s="244"/>
      <c r="S157" s="244"/>
      <c r="T157" s="245"/>
      <c r="U157" s="14"/>
      <c r="V157" s="14"/>
      <c r="W157" s="14"/>
      <c r="X157" s="14"/>
      <c r="Y157" s="14"/>
      <c r="Z157" s="14"/>
      <c r="AA157" s="14"/>
      <c r="AB157" s="14"/>
      <c r="AC157" s="14"/>
      <c r="AD157" s="14"/>
      <c r="AE157" s="14"/>
      <c r="AT157" s="246" t="s">
        <v>144</v>
      </c>
      <c r="AU157" s="246" t="s">
        <v>140</v>
      </c>
      <c r="AV157" s="14" t="s">
        <v>81</v>
      </c>
      <c r="AW157" s="14" t="s">
        <v>32</v>
      </c>
      <c r="AX157" s="14" t="s">
        <v>71</v>
      </c>
      <c r="AY157" s="246" t="s">
        <v>129</v>
      </c>
    </row>
    <row r="158" s="14" customFormat="1">
      <c r="A158" s="14"/>
      <c r="B158" s="236"/>
      <c r="C158" s="237"/>
      <c r="D158" s="227" t="s">
        <v>144</v>
      </c>
      <c r="E158" s="238" t="s">
        <v>19</v>
      </c>
      <c r="F158" s="239" t="s">
        <v>198</v>
      </c>
      <c r="G158" s="237"/>
      <c r="H158" s="240">
        <v>56.399999999999999</v>
      </c>
      <c r="I158" s="241"/>
      <c r="J158" s="237"/>
      <c r="K158" s="237"/>
      <c r="L158" s="242"/>
      <c r="M158" s="243"/>
      <c r="N158" s="244"/>
      <c r="O158" s="244"/>
      <c r="P158" s="244"/>
      <c r="Q158" s="244"/>
      <c r="R158" s="244"/>
      <c r="S158" s="244"/>
      <c r="T158" s="245"/>
      <c r="U158" s="14"/>
      <c r="V158" s="14"/>
      <c r="W158" s="14"/>
      <c r="X158" s="14"/>
      <c r="Y158" s="14"/>
      <c r="Z158" s="14"/>
      <c r="AA158" s="14"/>
      <c r="AB158" s="14"/>
      <c r="AC158" s="14"/>
      <c r="AD158" s="14"/>
      <c r="AE158" s="14"/>
      <c r="AT158" s="246" t="s">
        <v>144</v>
      </c>
      <c r="AU158" s="246" t="s">
        <v>140</v>
      </c>
      <c r="AV158" s="14" t="s">
        <v>81</v>
      </c>
      <c r="AW158" s="14" t="s">
        <v>32</v>
      </c>
      <c r="AX158" s="14" t="s">
        <v>71</v>
      </c>
      <c r="AY158" s="246" t="s">
        <v>129</v>
      </c>
    </row>
    <row r="159" s="15" customFormat="1">
      <c r="A159" s="15"/>
      <c r="B159" s="247"/>
      <c r="C159" s="248"/>
      <c r="D159" s="227" t="s">
        <v>144</v>
      </c>
      <c r="E159" s="249" t="s">
        <v>19</v>
      </c>
      <c r="F159" s="250" t="s">
        <v>150</v>
      </c>
      <c r="G159" s="248"/>
      <c r="H159" s="251">
        <v>92.640000000000001</v>
      </c>
      <c r="I159" s="252"/>
      <c r="J159" s="248"/>
      <c r="K159" s="248"/>
      <c r="L159" s="253"/>
      <c r="M159" s="254"/>
      <c r="N159" s="255"/>
      <c r="O159" s="255"/>
      <c r="P159" s="255"/>
      <c r="Q159" s="255"/>
      <c r="R159" s="255"/>
      <c r="S159" s="255"/>
      <c r="T159" s="256"/>
      <c r="U159" s="15"/>
      <c r="V159" s="15"/>
      <c r="W159" s="15"/>
      <c r="X159" s="15"/>
      <c r="Y159" s="15"/>
      <c r="Z159" s="15"/>
      <c r="AA159" s="15"/>
      <c r="AB159" s="15"/>
      <c r="AC159" s="15"/>
      <c r="AD159" s="15"/>
      <c r="AE159" s="15"/>
      <c r="AT159" s="257" t="s">
        <v>144</v>
      </c>
      <c r="AU159" s="257" t="s">
        <v>140</v>
      </c>
      <c r="AV159" s="15" t="s">
        <v>140</v>
      </c>
      <c r="AW159" s="15" t="s">
        <v>32</v>
      </c>
      <c r="AX159" s="15" t="s">
        <v>71</v>
      </c>
      <c r="AY159" s="257" t="s">
        <v>129</v>
      </c>
    </row>
    <row r="160" s="16" customFormat="1">
      <c r="A160" s="16"/>
      <c r="B160" s="258"/>
      <c r="C160" s="259"/>
      <c r="D160" s="227" t="s">
        <v>144</v>
      </c>
      <c r="E160" s="260" t="s">
        <v>19</v>
      </c>
      <c r="F160" s="261" t="s">
        <v>155</v>
      </c>
      <c r="G160" s="259"/>
      <c r="H160" s="262">
        <v>174.53999999999999</v>
      </c>
      <c r="I160" s="263"/>
      <c r="J160" s="259"/>
      <c r="K160" s="259"/>
      <c r="L160" s="264"/>
      <c r="M160" s="265"/>
      <c r="N160" s="266"/>
      <c r="O160" s="266"/>
      <c r="P160" s="266"/>
      <c r="Q160" s="266"/>
      <c r="R160" s="266"/>
      <c r="S160" s="266"/>
      <c r="T160" s="267"/>
      <c r="U160" s="16"/>
      <c r="V160" s="16"/>
      <c r="W160" s="16"/>
      <c r="X160" s="16"/>
      <c r="Y160" s="16"/>
      <c r="Z160" s="16"/>
      <c r="AA160" s="16"/>
      <c r="AB160" s="16"/>
      <c r="AC160" s="16"/>
      <c r="AD160" s="16"/>
      <c r="AE160" s="16"/>
      <c r="AT160" s="268" t="s">
        <v>144</v>
      </c>
      <c r="AU160" s="268" t="s">
        <v>140</v>
      </c>
      <c r="AV160" s="16" t="s">
        <v>139</v>
      </c>
      <c r="AW160" s="16" t="s">
        <v>32</v>
      </c>
      <c r="AX160" s="16" t="s">
        <v>79</v>
      </c>
      <c r="AY160" s="268" t="s">
        <v>129</v>
      </c>
    </row>
    <row r="161" s="2" customFormat="1" ht="33" customHeight="1">
      <c r="A161" s="41"/>
      <c r="B161" s="42"/>
      <c r="C161" s="207" t="s">
        <v>199</v>
      </c>
      <c r="D161" s="207" t="s">
        <v>134</v>
      </c>
      <c r="E161" s="208" t="s">
        <v>200</v>
      </c>
      <c r="F161" s="209" t="s">
        <v>201</v>
      </c>
      <c r="G161" s="210" t="s">
        <v>137</v>
      </c>
      <c r="H161" s="211">
        <v>20</v>
      </c>
      <c r="I161" s="212"/>
      <c r="J161" s="213">
        <f>ROUND(I161*H161,2)</f>
        <v>0</v>
      </c>
      <c r="K161" s="209" t="s">
        <v>138</v>
      </c>
      <c r="L161" s="47"/>
      <c r="M161" s="214" t="s">
        <v>19</v>
      </c>
      <c r="N161" s="215" t="s">
        <v>42</v>
      </c>
      <c r="O161" s="87"/>
      <c r="P161" s="216">
        <f>O161*H161</f>
        <v>0</v>
      </c>
      <c r="Q161" s="216">
        <v>0.0073499999999999998</v>
      </c>
      <c r="R161" s="216">
        <f>Q161*H161</f>
        <v>0.14699999999999999</v>
      </c>
      <c r="S161" s="216">
        <v>0</v>
      </c>
      <c r="T161" s="217">
        <f>S161*H161</f>
        <v>0</v>
      </c>
      <c r="U161" s="41"/>
      <c r="V161" s="41"/>
      <c r="W161" s="41"/>
      <c r="X161" s="41"/>
      <c r="Y161" s="41"/>
      <c r="Z161" s="41"/>
      <c r="AA161" s="41"/>
      <c r="AB161" s="41"/>
      <c r="AC161" s="41"/>
      <c r="AD161" s="41"/>
      <c r="AE161" s="41"/>
      <c r="AR161" s="218" t="s">
        <v>139</v>
      </c>
      <c r="AT161" s="218" t="s">
        <v>134</v>
      </c>
      <c r="AU161" s="218" t="s">
        <v>140</v>
      </c>
      <c r="AY161" s="20" t="s">
        <v>129</v>
      </c>
      <c r="BE161" s="219">
        <f>IF(N161="základní",J161,0)</f>
        <v>0</v>
      </c>
      <c r="BF161" s="219">
        <f>IF(N161="snížená",J161,0)</f>
        <v>0</v>
      </c>
      <c r="BG161" s="219">
        <f>IF(N161="zákl. přenesená",J161,0)</f>
        <v>0</v>
      </c>
      <c r="BH161" s="219">
        <f>IF(N161="sníž. přenesená",J161,0)</f>
        <v>0</v>
      </c>
      <c r="BI161" s="219">
        <f>IF(N161="nulová",J161,0)</f>
        <v>0</v>
      </c>
      <c r="BJ161" s="20" t="s">
        <v>79</v>
      </c>
      <c r="BK161" s="219">
        <f>ROUND(I161*H161,2)</f>
        <v>0</v>
      </c>
      <c r="BL161" s="20" t="s">
        <v>139</v>
      </c>
      <c r="BM161" s="218" t="s">
        <v>202</v>
      </c>
    </row>
    <row r="162" s="2" customFormat="1">
      <c r="A162" s="41"/>
      <c r="B162" s="42"/>
      <c r="C162" s="43"/>
      <c r="D162" s="220" t="s">
        <v>142</v>
      </c>
      <c r="E162" s="43"/>
      <c r="F162" s="221" t="s">
        <v>203</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142</v>
      </c>
      <c r="AU162" s="20" t="s">
        <v>140</v>
      </c>
    </row>
    <row r="163" s="2" customFormat="1" ht="37.8" customHeight="1">
      <c r="A163" s="41"/>
      <c r="B163" s="42"/>
      <c r="C163" s="207" t="s">
        <v>204</v>
      </c>
      <c r="D163" s="207" t="s">
        <v>134</v>
      </c>
      <c r="E163" s="208" t="s">
        <v>205</v>
      </c>
      <c r="F163" s="209" t="s">
        <v>206</v>
      </c>
      <c r="G163" s="210" t="s">
        <v>137</v>
      </c>
      <c r="H163" s="211">
        <v>20</v>
      </c>
      <c r="I163" s="212"/>
      <c r="J163" s="213">
        <f>ROUND(I163*H163,2)</f>
        <v>0</v>
      </c>
      <c r="K163" s="209" t="s">
        <v>138</v>
      </c>
      <c r="L163" s="47"/>
      <c r="M163" s="214" t="s">
        <v>19</v>
      </c>
      <c r="N163" s="215" t="s">
        <v>42</v>
      </c>
      <c r="O163" s="87"/>
      <c r="P163" s="216">
        <f>O163*H163</f>
        <v>0</v>
      </c>
      <c r="Q163" s="216">
        <v>0.01575</v>
      </c>
      <c r="R163" s="216">
        <f>Q163*H163</f>
        <v>0.315</v>
      </c>
      <c r="S163" s="216">
        <v>0</v>
      </c>
      <c r="T163" s="217">
        <f>S163*H163</f>
        <v>0</v>
      </c>
      <c r="U163" s="41"/>
      <c r="V163" s="41"/>
      <c r="W163" s="41"/>
      <c r="X163" s="41"/>
      <c r="Y163" s="41"/>
      <c r="Z163" s="41"/>
      <c r="AA163" s="41"/>
      <c r="AB163" s="41"/>
      <c r="AC163" s="41"/>
      <c r="AD163" s="41"/>
      <c r="AE163" s="41"/>
      <c r="AR163" s="218" t="s">
        <v>139</v>
      </c>
      <c r="AT163" s="218" t="s">
        <v>134</v>
      </c>
      <c r="AU163" s="218" t="s">
        <v>140</v>
      </c>
      <c r="AY163" s="20" t="s">
        <v>129</v>
      </c>
      <c r="BE163" s="219">
        <f>IF(N163="základní",J163,0)</f>
        <v>0</v>
      </c>
      <c r="BF163" s="219">
        <f>IF(N163="snížená",J163,0)</f>
        <v>0</v>
      </c>
      <c r="BG163" s="219">
        <f>IF(N163="zákl. přenesená",J163,0)</f>
        <v>0</v>
      </c>
      <c r="BH163" s="219">
        <f>IF(N163="sníž. přenesená",J163,0)</f>
        <v>0</v>
      </c>
      <c r="BI163" s="219">
        <f>IF(N163="nulová",J163,0)</f>
        <v>0</v>
      </c>
      <c r="BJ163" s="20" t="s">
        <v>79</v>
      </c>
      <c r="BK163" s="219">
        <f>ROUND(I163*H163,2)</f>
        <v>0</v>
      </c>
      <c r="BL163" s="20" t="s">
        <v>139</v>
      </c>
      <c r="BM163" s="218" t="s">
        <v>207</v>
      </c>
    </row>
    <row r="164" s="2" customFormat="1">
      <c r="A164" s="41"/>
      <c r="B164" s="42"/>
      <c r="C164" s="43"/>
      <c r="D164" s="220" t="s">
        <v>142</v>
      </c>
      <c r="E164" s="43"/>
      <c r="F164" s="221" t="s">
        <v>208</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142</v>
      </c>
      <c r="AU164" s="20" t="s">
        <v>140</v>
      </c>
    </row>
    <row r="165" s="2" customFormat="1">
      <c r="A165" s="41"/>
      <c r="B165" s="42"/>
      <c r="C165" s="43"/>
      <c r="D165" s="227" t="s">
        <v>209</v>
      </c>
      <c r="E165" s="43"/>
      <c r="F165" s="269" t="s">
        <v>210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209</v>
      </c>
      <c r="AU165" s="20" t="s">
        <v>140</v>
      </c>
    </row>
    <row r="166" s="2" customFormat="1" ht="44.25" customHeight="1">
      <c r="A166" s="41"/>
      <c r="B166" s="42"/>
      <c r="C166" s="207" t="s">
        <v>211</v>
      </c>
      <c r="D166" s="207" t="s">
        <v>134</v>
      </c>
      <c r="E166" s="208" t="s">
        <v>212</v>
      </c>
      <c r="F166" s="209" t="s">
        <v>213</v>
      </c>
      <c r="G166" s="210" t="s">
        <v>137</v>
      </c>
      <c r="H166" s="211">
        <v>40</v>
      </c>
      <c r="I166" s="212"/>
      <c r="J166" s="213">
        <f>ROUND(I166*H166,2)</f>
        <v>0</v>
      </c>
      <c r="K166" s="209" t="s">
        <v>138</v>
      </c>
      <c r="L166" s="47"/>
      <c r="M166" s="214" t="s">
        <v>19</v>
      </c>
      <c r="N166" s="215" t="s">
        <v>42</v>
      </c>
      <c r="O166" s="87"/>
      <c r="P166" s="216">
        <f>O166*H166</f>
        <v>0</v>
      </c>
      <c r="Q166" s="216">
        <v>0.0052500000000000003</v>
      </c>
      <c r="R166" s="216">
        <f>Q166*H166</f>
        <v>0.21000000000000002</v>
      </c>
      <c r="S166" s="216">
        <v>0</v>
      </c>
      <c r="T166" s="217">
        <f>S166*H166</f>
        <v>0</v>
      </c>
      <c r="U166" s="41"/>
      <c r="V166" s="41"/>
      <c r="W166" s="41"/>
      <c r="X166" s="41"/>
      <c r="Y166" s="41"/>
      <c r="Z166" s="41"/>
      <c r="AA166" s="41"/>
      <c r="AB166" s="41"/>
      <c r="AC166" s="41"/>
      <c r="AD166" s="41"/>
      <c r="AE166" s="41"/>
      <c r="AR166" s="218" t="s">
        <v>139</v>
      </c>
      <c r="AT166" s="218" t="s">
        <v>134</v>
      </c>
      <c r="AU166" s="218" t="s">
        <v>140</v>
      </c>
      <c r="AY166" s="20" t="s">
        <v>129</v>
      </c>
      <c r="BE166" s="219">
        <f>IF(N166="základní",J166,0)</f>
        <v>0</v>
      </c>
      <c r="BF166" s="219">
        <f>IF(N166="snížená",J166,0)</f>
        <v>0</v>
      </c>
      <c r="BG166" s="219">
        <f>IF(N166="zákl. přenesená",J166,0)</f>
        <v>0</v>
      </c>
      <c r="BH166" s="219">
        <f>IF(N166="sníž. přenesená",J166,0)</f>
        <v>0</v>
      </c>
      <c r="BI166" s="219">
        <f>IF(N166="nulová",J166,0)</f>
        <v>0</v>
      </c>
      <c r="BJ166" s="20" t="s">
        <v>79</v>
      </c>
      <c r="BK166" s="219">
        <f>ROUND(I166*H166,2)</f>
        <v>0</v>
      </c>
      <c r="BL166" s="20" t="s">
        <v>139</v>
      </c>
      <c r="BM166" s="218" t="s">
        <v>214</v>
      </c>
    </row>
    <row r="167" s="2" customFormat="1">
      <c r="A167" s="41"/>
      <c r="B167" s="42"/>
      <c r="C167" s="43"/>
      <c r="D167" s="220" t="s">
        <v>142</v>
      </c>
      <c r="E167" s="43"/>
      <c r="F167" s="221" t="s">
        <v>215</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142</v>
      </c>
      <c r="AU167" s="20" t="s">
        <v>140</v>
      </c>
    </row>
    <row r="168" s="14" customFormat="1">
      <c r="A168" s="14"/>
      <c r="B168" s="236"/>
      <c r="C168" s="237"/>
      <c r="D168" s="227" t="s">
        <v>144</v>
      </c>
      <c r="E168" s="237"/>
      <c r="F168" s="239" t="s">
        <v>216</v>
      </c>
      <c r="G168" s="237"/>
      <c r="H168" s="240">
        <v>40</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144</v>
      </c>
      <c r="AU168" s="246" t="s">
        <v>140</v>
      </c>
      <c r="AV168" s="14" t="s">
        <v>81</v>
      </c>
      <c r="AW168" s="14" t="s">
        <v>4</v>
      </c>
      <c r="AX168" s="14" t="s">
        <v>79</v>
      </c>
      <c r="AY168" s="246" t="s">
        <v>129</v>
      </c>
    </row>
    <row r="169" s="2" customFormat="1" ht="33" customHeight="1">
      <c r="A169" s="41"/>
      <c r="B169" s="42"/>
      <c r="C169" s="207" t="s">
        <v>217</v>
      </c>
      <c r="D169" s="207" t="s">
        <v>134</v>
      </c>
      <c r="E169" s="208" t="s">
        <v>200</v>
      </c>
      <c r="F169" s="209" t="s">
        <v>201</v>
      </c>
      <c r="G169" s="210" t="s">
        <v>137</v>
      </c>
      <c r="H169" s="211">
        <v>20</v>
      </c>
      <c r="I169" s="212"/>
      <c r="J169" s="213">
        <f>ROUND(I169*H169,2)</f>
        <v>0</v>
      </c>
      <c r="K169" s="209" t="s">
        <v>138</v>
      </c>
      <c r="L169" s="47"/>
      <c r="M169" s="214" t="s">
        <v>19</v>
      </c>
      <c r="N169" s="215" t="s">
        <v>42</v>
      </c>
      <c r="O169" s="87"/>
      <c r="P169" s="216">
        <f>O169*H169</f>
        <v>0</v>
      </c>
      <c r="Q169" s="216">
        <v>0.0073499999999999998</v>
      </c>
      <c r="R169" s="216">
        <f>Q169*H169</f>
        <v>0.14699999999999999</v>
      </c>
      <c r="S169" s="216">
        <v>0</v>
      </c>
      <c r="T169" s="217">
        <f>S169*H169</f>
        <v>0</v>
      </c>
      <c r="U169" s="41"/>
      <c r="V169" s="41"/>
      <c r="W169" s="41"/>
      <c r="X169" s="41"/>
      <c r="Y169" s="41"/>
      <c r="Z169" s="41"/>
      <c r="AA169" s="41"/>
      <c r="AB169" s="41"/>
      <c r="AC169" s="41"/>
      <c r="AD169" s="41"/>
      <c r="AE169" s="41"/>
      <c r="AR169" s="218" t="s">
        <v>139</v>
      </c>
      <c r="AT169" s="218" t="s">
        <v>134</v>
      </c>
      <c r="AU169" s="218" t="s">
        <v>140</v>
      </c>
      <c r="AY169" s="20" t="s">
        <v>129</v>
      </c>
      <c r="BE169" s="219">
        <f>IF(N169="základní",J169,0)</f>
        <v>0</v>
      </c>
      <c r="BF169" s="219">
        <f>IF(N169="snížená",J169,0)</f>
        <v>0</v>
      </c>
      <c r="BG169" s="219">
        <f>IF(N169="zákl. přenesená",J169,0)</f>
        <v>0</v>
      </c>
      <c r="BH169" s="219">
        <f>IF(N169="sníž. přenesená",J169,0)</f>
        <v>0</v>
      </c>
      <c r="BI169" s="219">
        <f>IF(N169="nulová",J169,0)</f>
        <v>0</v>
      </c>
      <c r="BJ169" s="20" t="s">
        <v>79</v>
      </c>
      <c r="BK169" s="219">
        <f>ROUND(I169*H169,2)</f>
        <v>0</v>
      </c>
      <c r="BL169" s="20" t="s">
        <v>139</v>
      </c>
      <c r="BM169" s="218" t="s">
        <v>218</v>
      </c>
    </row>
    <row r="170" s="2" customFormat="1">
      <c r="A170" s="41"/>
      <c r="B170" s="42"/>
      <c r="C170" s="43"/>
      <c r="D170" s="220" t="s">
        <v>142</v>
      </c>
      <c r="E170" s="43"/>
      <c r="F170" s="221" t="s">
        <v>203</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142</v>
      </c>
      <c r="AU170" s="20" t="s">
        <v>140</v>
      </c>
    </row>
    <row r="171" s="2" customFormat="1">
      <c r="A171" s="41"/>
      <c r="B171" s="42"/>
      <c r="C171" s="43"/>
      <c r="D171" s="227" t="s">
        <v>209</v>
      </c>
      <c r="E171" s="43"/>
      <c r="F171" s="269" t="s">
        <v>219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209</v>
      </c>
      <c r="AU171" s="20" t="s">
        <v>140</v>
      </c>
    </row>
    <row r="172" s="2" customFormat="1" ht="24.15" customHeight="1">
      <c r="A172" s="41"/>
      <c r="B172" s="42"/>
      <c r="C172" s="207" t="s">
        <v>220</v>
      </c>
      <c r="D172" s="207" t="s">
        <v>134</v>
      </c>
      <c r="E172" s="208" t="s">
        <v>221</v>
      </c>
      <c r="F172" s="209" t="s">
        <v>222</v>
      </c>
      <c r="G172" s="210" t="s">
        <v>137</v>
      </c>
      <c r="H172" s="211">
        <v>20</v>
      </c>
      <c r="I172" s="212"/>
      <c r="J172" s="213">
        <f>ROUND(I172*H172,2)</f>
        <v>0</v>
      </c>
      <c r="K172" s="209" t="s">
        <v>138</v>
      </c>
      <c r="L172" s="47"/>
      <c r="M172" s="214" t="s">
        <v>19</v>
      </c>
      <c r="N172" s="215" t="s">
        <v>42</v>
      </c>
      <c r="O172" s="87"/>
      <c r="P172" s="216">
        <f>O172*H172</f>
        <v>0</v>
      </c>
      <c r="Q172" s="216">
        <v>0.025000000000000001</v>
      </c>
      <c r="R172" s="216">
        <f>Q172*H172</f>
        <v>0.5</v>
      </c>
      <c r="S172" s="216">
        <v>0</v>
      </c>
      <c r="T172" s="217">
        <f>S172*H172</f>
        <v>0</v>
      </c>
      <c r="U172" s="41"/>
      <c r="V172" s="41"/>
      <c r="W172" s="41"/>
      <c r="X172" s="41"/>
      <c r="Y172" s="41"/>
      <c r="Z172" s="41"/>
      <c r="AA172" s="41"/>
      <c r="AB172" s="41"/>
      <c r="AC172" s="41"/>
      <c r="AD172" s="41"/>
      <c r="AE172" s="41"/>
      <c r="AR172" s="218" t="s">
        <v>139</v>
      </c>
      <c r="AT172" s="218" t="s">
        <v>134</v>
      </c>
      <c r="AU172" s="218" t="s">
        <v>140</v>
      </c>
      <c r="AY172" s="20" t="s">
        <v>129</v>
      </c>
      <c r="BE172" s="219">
        <f>IF(N172="základní",J172,0)</f>
        <v>0</v>
      </c>
      <c r="BF172" s="219">
        <f>IF(N172="snížená",J172,0)</f>
        <v>0</v>
      </c>
      <c r="BG172" s="219">
        <f>IF(N172="zákl. přenesená",J172,0)</f>
        <v>0</v>
      </c>
      <c r="BH172" s="219">
        <f>IF(N172="sníž. přenesená",J172,0)</f>
        <v>0</v>
      </c>
      <c r="BI172" s="219">
        <f>IF(N172="nulová",J172,0)</f>
        <v>0</v>
      </c>
      <c r="BJ172" s="20" t="s">
        <v>79</v>
      </c>
      <c r="BK172" s="219">
        <f>ROUND(I172*H172,2)</f>
        <v>0</v>
      </c>
      <c r="BL172" s="20" t="s">
        <v>139</v>
      </c>
      <c r="BM172" s="218" t="s">
        <v>223</v>
      </c>
    </row>
    <row r="173" s="2" customFormat="1">
      <c r="A173" s="41"/>
      <c r="B173" s="42"/>
      <c r="C173" s="43"/>
      <c r="D173" s="220" t="s">
        <v>142</v>
      </c>
      <c r="E173" s="43"/>
      <c r="F173" s="221" t="s">
        <v>224</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142</v>
      </c>
      <c r="AU173" s="20" t="s">
        <v>140</v>
      </c>
    </row>
    <row r="174" s="2" customFormat="1">
      <c r="A174" s="41"/>
      <c r="B174" s="42"/>
      <c r="C174" s="43"/>
      <c r="D174" s="227" t="s">
        <v>209</v>
      </c>
      <c r="E174" s="43"/>
      <c r="F174" s="269" t="s">
        <v>225</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209</v>
      </c>
      <c r="AU174" s="20" t="s">
        <v>140</v>
      </c>
    </row>
    <row r="175" s="13" customFormat="1">
      <c r="A175" s="13"/>
      <c r="B175" s="225"/>
      <c r="C175" s="226"/>
      <c r="D175" s="227" t="s">
        <v>144</v>
      </c>
      <c r="E175" s="228" t="s">
        <v>19</v>
      </c>
      <c r="F175" s="229" t="s">
        <v>226</v>
      </c>
      <c r="G175" s="226"/>
      <c r="H175" s="228" t="s">
        <v>19</v>
      </c>
      <c r="I175" s="230"/>
      <c r="J175" s="226"/>
      <c r="K175" s="226"/>
      <c r="L175" s="231"/>
      <c r="M175" s="232"/>
      <c r="N175" s="233"/>
      <c r="O175" s="233"/>
      <c r="P175" s="233"/>
      <c r="Q175" s="233"/>
      <c r="R175" s="233"/>
      <c r="S175" s="233"/>
      <c r="T175" s="234"/>
      <c r="U175" s="13"/>
      <c r="V175" s="13"/>
      <c r="W175" s="13"/>
      <c r="X175" s="13"/>
      <c r="Y175" s="13"/>
      <c r="Z175" s="13"/>
      <c r="AA175" s="13"/>
      <c r="AB175" s="13"/>
      <c r="AC175" s="13"/>
      <c r="AD175" s="13"/>
      <c r="AE175" s="13"/>
      <c r="AT175" s="235" t="s">
        <v>144</v>
      </c>
      <c r="AU175" s="235" t="s">
        <v>140</v>
      </c>
      <c r="AV175" s="13" t="s">
        <v>79</v>
      </c>
      <c r="AW175" s="13" t="s">
        <v>32</v>
      </c>
      <c r="AX175" s="13" t="s">
        <v>71</v>
      </c>
      <c r="AY175" s="235" t="s">
        <v>129</v>
      </c>
    </row>
    <row r="176" s="13" customFormat="1">
      <c r="A176" s="13"/>
      <c r="B176" s="225"/>
      <c r="C176" s="226"/>
      <c r="D176" s="227" t="s">
        <v>144</v>
      </c>
      <c r="E176" s="228" t="s">
        <v>19</v>
      </c>
      <c r="F176" s="229" t="s">
        <v>227</v>
      </c>
      <c r="G176" s="226"/>
      <c r="H176" s="228" t="s">
        <v>19</v>
      </c>
      <c r="I176" s="230"/>
      <c r="J176" s="226"/>
      <c r="K176" s="226"/>
      <c r="L176" s="231"/>
      <c r="M176" s="232"/>
      <c r="N176" s="233"/>
      <c r="O176" s="233"/>
      <c r="P176" s="233"/>
      <c r="Q176" s="233"/>
      <c r="R176" s="233"/>
      <c r="S176" s="233"/>
      <c r="T176" s="234"/>
      <c r="U176" s="13"/>
      <c r="V176" s="13"/>
      <c r="W176" s="13"/>
      <c r="X176" s="13"/>
      <c r="Y176" s="13"/>
      <c r="Z176" s="13"/>
      <c r="AA176" s="13"/>
      <c r="AB176" s="13"/>
      <c r="AC176" s="13"/>
      <c r="AD176" s="13"/>
      <c r="AE176" s="13"/>
      <c r="AT176" s="235" t="s">
        <v>144</v>
      </c>
      <c r="AU176" s="235" t="s">
        <v>140</v>
      </c>
      <c r="AV176" s="13" t="s">
        <v>79</v>
      </c>
      <c r="AW176" s="13" t="s">
        <v>32</v>
      </c>
      <c r="AX176" s="13" t="s">
        <v>71</v>
      </c>
      <c r="AY176" s="235" t="s">
        <v>129</v>
      </c>
    </row>
    <row r="177" s="14" customFormat="1">
      <c r="A177" s="14"/>
      <c r="B177" s="236"/>
      <c r="C177" s="237"/>
      <c r="D177" s="227" t="s">
        <v>144</v>
      </c>
      <c r="E177" s="238" t="s">
        <v>19</v>
      </c>
      <c r="F177" s="239" t="s">
        <v>228</v>
      </c>
      <c r="G177" s="237"/>
      <c r="H177" s="240">
        <v>20</v>
      </c>
      <c r="I177" s="241"/>
      <c r="J177" s="237"/>
      <c r="K177" s="237"/>
      <c r="L177" s="242"/>
      <c r="M177" s="243"/>
      <c r="N177" s="244"/>
      <c r="O177" s="244"/>
      <c r="P177" s="244"/>
      <c r="Q177" s="244"/>
      <c r="R177" s="244"/>
      <c r="S177" s="244"/>
      <c r="T177" s="245"/>
      <c r="U177" s="14"/>
      <c r="V177" s="14"/>
      <c r="W177" s="14"/>
      <c r="X177" s="14"/>
      <c r="Y177" s="14"/>
      <c r="Z177" s="14"/>
      <c r="AA177" s="14"/>
      <c r="AB177" s="14"/>
      <c r="AC177" s="14"/>
      <c r="AD177" s="14"/>
      <c r="AE177" s="14"/>
      <c r="AT177" s="246" t="s">
        <v>144</v>
      </c>
      <c r="AU177" s="246" t="s">
        <v>140</v>
      </c>
      <c r="AV177" s="14" t="s">
        <v>81</v>
      </c>
      <c r="AW177" s="14" t="s">
        <v>32</v>
      </c>
      <c r="AX177" s="14" t="s">
        <v>71</v>
      </c>
      <c r="AY177" s="246" t="s">
        <v>129</v>
      </c>
    </row>
    <row r="178" s="15" customFormat="1">
      <c r="A178" s="15"/>
      <c r="B178" s="247"/>
      <c r="C178" s="248"/>
      <c r="D178" s="227" t="s">
        <v>144</v>
      </c>
      <c r="E178" s="249" t="s">
        <v>19</v>
      </c>
      <c r="F178" s="250" t="s">
        <v>150</v>
      </c>
      <c r="G178" s="248"/>
      <c r="H178" s="251">
        <v>20</v>
      </c>
      <c r="I178" s="252"/>
      <c r="J178" s="248"/>
      <c r="K178" s="248"/>
      <c r="L178" s="253"/>
      <c r="M178" s="254"/>
      <c r="N178" s="255"/>
      <c r="O178" s="255"/>
      <c r="P178" s="255"/>
      <c r="Q178" s="255"/>
      <c r="R178" s="255"/>
      <c r="S178" s="255"/>
      <c r="T178" s="256"/>
      <c r="U178" s="15"/>
      <c r="V178" s="15"/>
      <c r="W178" s="15"/>
      <c r="X178" s="15"/>
      <c r="Y178" s="15"/>
      <c r="Z178" s="15"/>
      <c r="AA178" s="15"/>
      <c r="AB178" s="15"/>
      <c r="AC178" s="15"/>
      <c r="AD178" s="15"/>
      <c r="AE178" s="15"/>
      <c r="AT178" s="257" t="s">
        <v>144</v>
      </c>
      <c r="AU178" s="257" t="s">
        <v>140</v>
      </c>
      <c r="AV178" s="15" t="s">
        <v>140</v>
      </c>
      <c r="AW178" s="15" t="s">
        <v>32</v>
      </c>
      <c r="AX178" s="15" t="s">
        <v>79</v>
      </c>
      <c r="AY178" s="257" t="s">
        <v>129</v>
      </c>
    </row>
    <row r="179" s="2" customFormat="1" ht="37.8" customHeight="1">
      <c r="A179" s="41"/>
      <c r="B179" s="42"/>
      <c r="C179" s="207" t="s">
        <v>229</v>
      </c>
      <c r="D179" s="207" t="s">
        <v>134</v>
      </c>
      <c r="E179" s="208" t="s">
        <v>230</v>
      </c>
      <c r="F179" s="209" t="s">
        <v>231</v>
      </c>
      <c r="G179" s="210" t="s">
        <v>137</v>
      </c>
      <c r="H179" s="211">
        <v>40</v>
      </c>
      <c r="I179" s="212"/>
      <c r="J179" s="213">
        <f>ROUND(I179*H179,2)</f>
        <v>0</v>
      </c>
      <c r="K179" s="209" t="s">
        <v>138</v>
      </c>
      <c r="L179" s="47"/>
      <c r="M179" s="214" t="s">
        <v>19</v>
      </c>
      <c r="N179" s="215" t="s">
        <v>42</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139</v>
      </c>
      <c r="AT179" s="218" t="s">
        <v>134</v>
      </c>
      <c r="AU179" s="218" t="s">
        <v>140</v>
      </c>
      <c r="AY179" s="20" t="s">
        <v>129</v>
      </c>
      <c r="BE179" s="219">
        <f>IF(N179="základní",J179,0)</f>
        <v>0</v>
      </c>
      <c r="BF179" s="219">
        <f>IF(N179="snížená",J179,0)</f>
        <v>0</v>
      </c>
      <c r="BG179" s="219">
        <f>IF(N179="zákl. přenesená",J179,0)</f>
        <v>0</v>
      </c>
      <c r="BH179" s="219">
        <f>IF(N179="sníž. přenesená",J179,0)</f>
        <v>0</v>
      </c>
      <c r="BI179" s="219">
        <f>IF(N179="nulová",J179,0)</f>
        <v>0</v>
      </c>
      <c r="BJ179" s="20" t="s">
        <v>79</v>
      </c>
      <c r="BK179" s="219">
        <f>ROUND(I179*H179,2)</f>
        <v>0</v>
      </c>
      <c r="BL179" s="20" t="s">
        <v>139</v>
      </c>
      <c r="BM179" s="218" t="s">
        <v>232</v>
      </c>
    </row>
    <row r="180" s="2" customFormat="1">
      <c r="A180" s="41"/>
      <c r="B180" s="42"/>
      <c r="C180" s="43"/>
      <c r="D180" s="220" t="s">
        <v>142</v>
      </c>
      <c r="E180" s="43"/>
      <c r="F180" s="221" t="s">
        <v>233</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142</v>
      </c>
      <c r="AU180" s="20" t="s">
        <v>140</v>
      </c>
    </row>
    <row r="181" s="2" customFormat="1">
      <c r="A181" s="41"/>
      <c r="B181" s="42"/>
      <c r="C181" s="43"/>
      <c r="D181" s="227" t="s">
        <v>209</v>
      </c>
      <c r="E181" s="43"/>
      <c r="F181" s="269" t="s">
        <v>234</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209</v>
      </c>
      <c r="AU181" s="20" t="s">
        <v>140</v>
      </c>
    </row>
    <row r="182" s="14" customFormat="1">
      <c r="A182" s="14"/>
      <c r="B182" s="236"/>
      <c r="C182" s="237"/>
      <c r="D182" s="227" t="s">
        <v>144</v>
      </c>
      <c r="E182" s="237"/>
      <c r="F182" s="239" t="s">
        <v>216</v>
      </c>
      <c r="G182" s="237"/>
      <c r="H182" s="240">
        <v>40</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144</v>
      </c>
      <c r="AU182" s="246" t="s">
        <v>140</v>
      </c>
      <c r="AV182" s="14" t="s">
        <v>81</v>
      </c>
      <c r="AW182" s="14" t="s">
        <v>4</v>
      </c>
      <c r="AX182" s="14" t="s">
        <v>79</v>
      </c>
      <c r="AY182" s="246" t="s">
        <v>129</v>
      </c>
    </row>
    <row r="183" s="2" customFormat="1" ht="49.05" customHeight="1">
      <c r="A183" s="41"/>
      <c r="B183" s="42"/>
      <c r="C183" s="207" t="s">
        <v>8</v>
      </c>
      <c r="D183" s="207" t="s">
        <v>134</v>
      </c>
      <c r="E183" s="208" t="s">
        <v>235</v>
      </c>
      <c r="F183" s="209" t="s">
        <v>236</v>
      </c>
      <c r="G183" s="210" t="s">
        <v>237</v>
      </c>
      <c r="H183" s="211">
        <v>104</v>
      </c>
      <c r="I183" s="212"/>
      <c r="J183" s="213">
        <f>ROUND(I183*H183,2)</f>
        <v>0</v>
      </c>
      <c r="K183" s="209" t="s">
        <v>19</v>
      </c>
      <c r="L183" s="47"/>
      <c r="M183" s="214" t="s">
        <v>19</v>
      </c>
      <c r="N183" s="215" t="s">
        <v>42</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139</v>
      </c>
      <c r="AT183" s="218" t="s">
        <v>134</v>
      </c>
      <c r="AU183" s="218" t="s">
        <v>140</v>
      </c>
      <c r="AY183" s="20" t="s">
        <v>129</v>
      </c>
      <c r="BE183" s="219">
        <f>IF(N183="základní",J183,0)</f>
        <v>0</v>
      </c>
      <c r="BF183" s="219">
        <f>IF(N183="snížená",J183,0)</f>
        <v>0</v>
      </c>
      <c r="BG183" s="219">
        <f>IF(N183="zákl. přenesená",J183,0)</f>
        <v>0</v>
      </c>
      <c r="BH183" s="219">
        <f>IF(N183="sníž. přenesená",J183,0)</f>
        <v>0</v>
      </c>
      <c r="BI183" s="219">
        <f>IF(N183="nulová",J183,0)</f>
        <v>0</v>
      </c>
      <c r="BJ183" s="20" t="s">
        <v>79</v>
      </c>
      <c r="BK183" s="219">
        <f>ROUND(I183*H183,2)</f>
        <v>0</v>
      </c>
      <c r="BL183" s="20" t="s">
        <v>139</v>
      </c>
      <c r="BM183" s="218" t="s">
        <v>238</v>
      </c>
    </row>
    <row r="184" s="13" customFormat="1">
      <c r="A184" s="13"/>
      <c r="B184" s="225"/>
      <c r="C184" s="226"/>
      <c r="D184" s="227" t="s">
        <v>144</v>
      </c>
      <c r="E184" s="228" t="s">
        <v>19</v>
      </c>
      <c r="F184" s="229" t="s">
        <v>239</v>
      </c>
      <c r="G184" s="226"/>
      <c r="H184" s="228" t="s">
        <v>19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144</v>
      </c>
      <c r="AU184" s="235" t="s">
        <v>140</v>
      </c>
      <c r="AV184" s="13" t="s">
        <v>79</v>
      </c>
      <c r="AW184" s="13" t="s">
        <v>32</v>
      </c>
      <c r="AX184" s="13" t="s">
        <v>71</v>
      </c>
      <c r="AY184" s="235" t="s">
        <v>129</v>
      </c>
    </row>
    <row r="185" s="14" customFormat="1">
      <c r="A185" s="14"/>
      <c r="B185" s="236"/>
      <c r="C185" s="237"/>
      <c r="D185" s="227" t="s">
        <v>144</v>
      </c>
      <c r="E185" s="238" t="s">
        <v>19</v>
      </c>
      <c r="F185" s="239" t="s">
        <v>240</v>
      </c>
      <c r="G185" s="237"/>
      <c r="H185" s="240">
        <v>104</v>
      </c>
      <c r="I185" s="241"/>
      <c r="J185" s="237"/>
      <c r="K185" s="237"/>
      <c r="L185" s="242"/>
      <c r="M185" s="243"/>
      <c r="N185" s="244"/>
      <c r="O185" s="244"/>
      <c r="P185" s="244"/>
      <c r="Q185" s="244"/>
      <c r="R185" s="244"/>
      <c r="S185" s="244"/>
      <c r="T185" s="245"/>
      <c r="U185" s="14"/>
      <c r="V185" s="14"/>
      <c r="W185" s="14"/>
      <c r="X185" s="14"/>
      <c r="Y185" s="14"/>
      <c r="Z185" s="14"/>
      <c r="AA185" s="14"/>
      <c r="AB185" s="14"/>
      <c r="AC185" s="14"/>
      <c r="AD185" s="14"/>
      <c r="AE185" s="14"/>
      <c r="AT185" s="246" t="s">
        <v>144</v>
      </c>
      <c r="AU185" s="246" t="s">
        <v>140</v>
      </c>
      <c r="AV185" s="14" t="s">
        <v>81</v>
      </c>
      <c r="AW185" s="14" t="s">
        <v>32</v>
      </c>
      <c r="AX185" s="14" t="s">
        <v>79</v>
      </c>
      <c r="AY185" s="246" t="s">
        <v>129</v>
      </c>
    </row>
    <row r="186" s="2" customFormat="1" ht="24.15" customHeight="1">
      <c r="A186" s="41"/>
      <c r="B186" s="42"/>
      <c r="C186" s="207" t="s">
        <v>241</v>
      </c>
      <c r="D186" s="207" t="s">
        <v>134</v>
      </c>
      <c r="E186" s="208" t="s">
        <v>242</v>
      </c>
      <c r="F186" s="209" t="s">
        <v>243</v>
      </c>
      <c r="G186" s="210" t="s">
        <v>137</v>
      </c>
      <c r="H186" s="211">
        <v>794.44200000000001</v>
      </c>
      <c r="I186" s="212"/>
      <c r="J186" s="213">
        <f>ROUND(I186*H186,2)</f>
        <v>0</v>
      </c>
      <c r="K186" s="209" t="s">
        <v>138</v>
      </c>
      <c r="L186" s="47"/>
      <c r="M186" s="214" t="s">
        <v>19</v>
      </c>
      <c r="N186" s="215" t="s">
        <v>42</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139</v>
      </c>
      <c r="AT186" s="218" t="s">
        <v>134</v>
      </c>
      <c r="AU186" s="218" t="s">
        <v>140</v>
      </c>
      <c r="AY186" s="20" t="s">
        <v>129</v>
      </c>
      <c r="BE186" s="219">
        <f>IF(N186="základní",J186,0)</f>
        <v>0</v>
      </c>
      <c r="BF186" s="219">
        <f>IF(N186="snížená",J186,0)</f>
        <v>0</v>
      </c>
      <c r="BG186" s="219">
        <f>IF(N186="zákl. přenesená",J186,0)</f>
        <v>0</v>
      </c>
      <c r="BH186" s="219">
        <f>IF(N186="sníž. přenesená",J186,0)</f>
        <v>0</v>
      </c>
      <c r="BI186" s="219">
        <f>IF(N186="nulová",J186,0)</f>
        <v>0</v>
      </c>
      <c r="BJ186" s="20" t="s">
        <v>79</v>
      </c>
      <c r="BK186" s="219">
        <f>ROUND(I186*H186,2)</f>
        <v>0</v>
      </c>
      <c r="BL186" s="20" t="s">
        <v>139</v>
      </c>
      <c r="BM186" s="218" t="s">
        <v>244</v>
      </c>
    </row>
    <row r="187" s="2" customFormat="1">
      <c r="A187" s="41"/>
      <c r="B187" s="42"/>
      <c r="C187" s="43"/>
      <c r="D187" s="220" t="s">
        <v>142</v>
      </c>
      <c r="E187" s="43"/>
      <c r="F187" s="221" t="s">
        <v>245</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142</v>
      </c>
      <c r="AU187" s="20" t="s">
        <v>140</v>
      </c>
    </row>
    <row r="188" s="2" customFormat="1" ht="44.25" customHeight="1">
      <c r="A188" s="41"/>
      <c r="B188" s="42"/>
      <c r="C188" s="207" t="s">
        <v>246</v>
      </c>
      <c r="D188" s="207" t="s">
        <v>134</v>
      </c>
      <c r="E188" s="208" t="s">
        <v>247</v>
      </c>
      <c r="F188" s="209" t="s">
        <v>248</v>
      </c>
      <c r="G188" s="210" t="s">
        <v>137</v>
      </c>
      <c r="H188" s="211">
        <v>794.44200000000001</v>
      </c>
      <c r="I188" s="212"/>
      <c r="J188" s="213">
        <f>ROUND(I188*H188,2)</f>
        <v>0</v>
      </c>
      <c r="K188" s="209" t="s">
        <v>138</v>
      </c>
      <c r="L188" s="47"/>
      <c r="M188" s="214" t="s">
        <v>19</v>
      </c>
      <c r="N188" s="215" t="s">
        <v>42</v>
      </c>
      <c r="O188" s="87"/>
      <c r="P188" s="216">
        <f>O188*H188</f>
        <v>0</v>
      </c>
      <c r="Q188" s="216">
        <v>0.00023000000000000001</v>
      </c>
      <c r="R188" s="216">
        <f>Q188*H188</f>
        <v>0.18272166000000001</v>
      </c>
      <c r="S188" s="216">
        <v>0</v>
      </c>
      <c r="T188" s="217">
        <f>S188*H188</f>
        <v>0</v>
      </c>
      <c r="U188" s="41"/>
      <c r="V188" s="41"/>
      <c r="W188" s="41"/>
      <c r="X188" s="41"/>
      <c r="Y188" s="41"/>
      <c r="Z188" s="41"/>
      <c r="AA188" s="41"/>
      <c r="AB188" s="41"/>
      <c r="AC188" s="41"/>
      <c r="AD188" s="41"/>
      <c r="AE188" s="41"/>
      <c r="AR188" s="218" t="s">
        <v>139</v>
      </c>
      <c r="AT188" s="218" t="s">
        <v>134</v>
      </c>
      <c r="AU188" s="218" t="s">
        <v>140</v>
      </c>
      <c r="AY188" s="20" t="s">
        <v>129</v>
      </c>
      <c r="BE188" s="219">
        <f>IF(N188="základní",J188,0)</f>
        <v>0</v>
      </c>
      <c r="BF188" s="219">
        <f>IF(N188="snížená",J188,0)</f>
        <v>0</v>
      </c>
      <c r="BG188" s="219">
        <f>IF(N188="zákl. přenesená",J188,0)</f>
        <v>0</v>
      </c>
      <c r="BH188" s="219">
        <f>IF(N188="sníž. přenesená",J188,0)</f>
        <v>0</v>
      </c>
      <c r="BI188" s="219">
        <f>IF(N188="nulová",J188,0)</f>
        <v>0</v>
      </c>
      <c r="BJ188" s="20" t="s">
        <v>79</v>
      </c>
      <c r="BK188" s="219">
        <f>ROUND(I188*H188,2)</f>
        <v>0</v>
      </c>
      <c r="BL188" s="20" t="s">
        <v>139</v>
      </c>
      <c r="BM188" s="218" t="s">
        <v>249</v>
      </c>
    </row>
    <row r="189" s="2" customFormat="1">
      <c r="A189" s="41"/>
      <c r="B189" s="42"/>
      <c r="C189" s="43"/>
      <c r="D189" s="220" t="s">
        <v>142</v>
      </c>
      <c r="E189" s="43"/>
      <c r="F189" s="221" t="s">
        <v>250</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142</v>
      </c>
      <c r="AU189" s="20" t="s">
        <v>140</v>
      </c>
    </row>
    <row r="190" s="2" customFormat="1" ht="44.25" customHeight="1">
      <c r="A190" s="41"/>
      <c r="B190" s="42"/>
      <c r="C190" s="207" t="s">
        <v>251</v>
      </c>
      <c r="D190" s="207" t="s">
        <v>134</v>
      </c>
      <c r="E190" s="208" t="s">
        <v>252</v>
      </c>
      <c r="F190" s="209" t="s">
        <v>253</v>
      </c>
      <c r="G190" s="210" t="s">
        <v>137</v>
      </c>
      <c r="H190" s="211">
        <v>794.44200000000001</v>
      </c>
      <c r="I190" s="212"/>
      <c r="J190" s="213">
        <f>ROUND(I190*H190,2)</f>
        <v>0</v>
      </c>
      <c r="K190" s="209" t="s">
        <v>138</v>
      </c>
      <c r="L190" s="47"/>
      <c r="M190" s="214" t="s">
        <v>19</v>
      </c>
      <c r="N190" s="215" t="s">
        <v>42</v>
      </c>
      <c r="O190" s="87"/>
      <c r="P190" s="216">
        <f>O190*H190</f>
        <v>0</v>
      </c>
      <c r="Q190" s="216">
        <v>0.00050000000000000001</v>
      </c>
      <c r="R190" s="216">
        <f>Q190*H190</f>
        <v>0.39722099999999999</v>
      </c>
      <c r="S190" s="216">
        <v>0</v>
      </c>
      <c r="T190" s="217">
        <f>S190*H190</f>
        <v>0</v>
      </c>
      <c r="U190" s="41"/>
      <c r="V190" s="41"/>
      <c r="W190" s="41"/>
      <c r="X190" s="41"/>
      <c r="Y190" s="41"/>
      <c r="Z190" s="41"/>
      <c r="AA190" s="41"/>
      <c r="AB190" s="41"/>
      <c r="AC190" s="41"/>
      <c r="AD190" s="41"/>
      <c r="AE190" s="41"/>
      <c r="AR190" s="218" t="s">
        <v>139</v>
      </c>
      <c r="AT190" s="218" t="s">
        <v>134</v>
      </c>
      <c r="AU190" s="218" t="s">
        <v>140</v>
      </c>
      <c r="AY190" s="20" t="s">
        <v>129</v>
      </c>
      <c r="BE190" s="219">
        <f>IF(N190="základní",J190,0)</f>
        <v>0</v>
      </c>
      <c r="BF190" s="219">
        <f>IF(N190="snížená",J190,0)</f>
        <v>0</v>
      </c>
      <c r="BG190" s="219">
        <f>IF(N190="zákl. přenesená",J190,0)</f>
        <v>0</v>
      </c>
      <c r="BH190" s="219">
        <f>IF(N190="sníž. přenesená",J190,0)</f>
        <v>0</v>
      </c>
      <c r="BI190" s="219">
        <f>IF(N190="nulová",J190,0)</f>
        <v>0</v>
      </c>
      <c r="BJ190" s="20" t="s">
        <v>79</v>
      </c>
      <c r="BK190" s="219">
        <f>ROUND(I190*H190,2)</f>
        <v>0</v>
      </c>
      <c r="BL190" s="20" t="s">
        <v>139</v>
      </c>
      <c r="BM190" s="218" t="s">
        <v>254</v>
      </c>
    </row>
    <row r="191" s="2" customFormat="1">
      <c r="A191" s="41"/>
      <c r="B191" s="42"/>
      <c r="C191" s="43"/>
      <c r="D191" s="220" t="s">
        <v>142</v>
      </c>
      <c r="E191" s="43"/>
      <c r="F191" s="221" t="s">
        <v>255</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142</v>
      </c>
      <c r="AU191" s="20" t="s">
        <v>140</v>
      </c>
    </row>
    <row r="192" s="2" customFormat="1" ht="44.25" customHeight="1">
      <c r="A192" s="41"/>
      <c r="B192" s="42"/>
      <c r="C192" s="207" t="s">
        <v>256</v>
      </c>
      <c r="D192" s="207" t="s">
        <v>134</v>
      </c>
      <c r="E192" s="208" t="s">
        <v>257</v>
      </c>
      <c r="F192" s="209" t="s">
        <v>258</v>
      </c>
      <c r="G192" s="210" t="s">
        <v>137</v>
      </c>
      <c r="H192" s="211">
        <v>794.44200000000001</v>
      </c>
      <c r="I192" s="212"/>
      <c r="J192" s="213">
        <f>ROUND(I192*H192,2)</f>
        <v>0</v>
      </c>
      <c r="K192" s="209" t="s">
        <v>138</v>
      </c>
      <c r="L192" s="47"/>
      <c r="M192" s="214" t="s">
        <v>19</v>
      </c>
      <c r="N192" s="215" t="s">
        <v>42</v>
      </c>
      <c r="O192" s="87"/>
      <c r="P192" s="216">
        <f>O192*H192</f>
        <v>0</v>
      </c>
      <c r="Q192" s="216">
        <v>0.0010100000000000001</v>
      </c>
      <c r="R192" s="216">
        <f>Q192*H192</f>
        <v>0.80238642000000004</v>
      </c>
      <c r="S192" s="216">
        <v>0</v>
      </c>
      <c r="T192" s="217">
        <f>S192*H192</f>
        <v>0</v>
      </c>
      <c r="U192" s="41"/>
      <c r="V192" s="41"/>
      <c r="W192" s="41"/>
      <c r="X192" s="41"/>
      <c r="Y192" s="41"/>
      <c r="Z192" s="41"/>
      <c r="AA192" s="41"/>
      <c r="AB192" s="41"/>
      <c r="AC192" s="41"/>
      <c r="AD192" s="41"/>
      <c r="AE192" s="41"/>
      <c r="AR192" s="218" t="s">
        <v>139</v>
      </c>
      <c r="AT192" s="218" t="s">
        <v>134</v>
      </c>
      <c r="AU192" s="218" t="s">
        <v>140</v>
      </c>
      <c r="AY192" s="20" t="s">
        <v>129</v>
      </c>
      <c r="BE192" s="219">
        <f>IF(N192="základní",J192,0)</f>
        <v>0</v>
      </c>
      <c r="BF192" s="219">
        <f>IF(N192="snížená",J192,0)</f>
        <v>0</v>
      </c>
      <c r="BG192" s="219">
        <f>IF(N192="zákl. přenesená",J192,0)</f>
        <v>0</v>
      </c>
      <c r="BH192" s="219">
        <f>IF(N192="sníž. přenesená",J192,0)</f>
        <v>0</v>
      </c>
      <c r="BI192" s="219">
        <f>IF(N192="nulová",J192,0)</f>
        <v>0</v>
      </c>
      <c r="BJ192" s="20" t="s">
        <v>79</v>
      </c>
      <c r="BK192" s="219">
        <f>ROUND(I192*H192,2)</f>
        <v>0</v>
      </c>
      <c r="BL192" s="20" t="s">
        <v>139</v>
      </c>
      <c r="BM192" s="218" t="s">
        <v>259</v>
      </c>
    </row>
    <row r="193" s="2" customFormat="1">
      <c r="A193" s="41"/>
      <c r="B193" s="42"/>
      <c r="C193" s="43"/>
      <c r="D193" s="220" t="s">
        <v>142</v>
      </c>
      <c r="E193" s="43"/>
      <c r="F193" s="221" t="s">
        <v>260</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142</v>
      </c>
      <c r="AU193" s="20" t="s">
        <v>140</v>
      </c>
    </row>
    <row r="194" s="2" customFormat="1">
      <c r="A194" s="41"/>
      <c r="B194" s="42"/>
      <c r="C194" s="43"/>
      <c r="D194" s="227" t="s">
        <v>209</v>
      </c>
      <c r="E194" s="43"/>
      <c r="F194" s="269" t="s">
        <v>261</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209</v>
      </c>
      <c r="AU194" s="20" t="s">
        <v>140</v>
      </c>
    </row>
    <row r="195" s="13" customFormat="1">
      <c r="A195" s="13"/>
      <c r="B195" s="225"/>
      <c r="C195" s="226"/>
      <c r="D195" s="227" t="s">
        <v>144</v>
      </c>
      <c r="E195" s="228" t="s">
        <v>19</v>
      </c>
      <c r="F195" s="229" t="s">
        <v>262</v>
      </c>
      <c r="G195" s="226"/>
      <c r="H195" s="228" t="s">
        <v>19</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144</v>
      </c>
      <c r="AU195" s="235" t="s">
        <v>140</v>
      </c>
      <c r="AV195" s="13" t="s">
        <v>79</v>
      </c>
      <c r="AW195" s="13" t="s">
        <v>32</v>
      </c>
      <c r="AX195" s="13" t="s">
        <v>71</v>
      </c>
      <c r="AY195" s="235" t="s">
        <v>129</v>
      </c>
    </row>
    <row r="196" s="13" customFormat="1">
      <c r="A196" s="13"/>
      <c r="B196" s="225"/>
      <c r="C196" s="226"/>
      <c r="D196" s="227" t="s">
        <v>144</v>
      </c>
      <c r="E196" s="228" t="s">
        <v>19</v>
      </c>
      <c r="F196" s="229" t="s">
        <v>263</v>
      </c>
      <c r="G196" s="226"/>
      <c r="H196" s="228" t="s">
        <v>19</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144</v>
      </c>
      <c r="AU196" s="235" t="s">
        <v>140</v>
      </c>
      <c r="AV196" s="13" t="s">
        <v>79</v>
      </c>
      <c r="AW196" s="13" t="s">
        <v>32</v>
      </c>
      <c r="AX196" s="13" t="s">
        <v>71</v>
      </c>
      <c r="AY196" s="235" t="s">
        <v>129</v>
      </c>
    </row>
    <row r="197" s="13" customFormat="1">
      <c r="A197" s="13"/>
      <c r="B197" s="225"/>
      <c r="C197" s="226"/>
      <c r="D197" s="227" t="s">
        <v>144</v>
      </c>
      <c r="E197" s="228" t="s">
        <v>19</v>
      </c>
      <c r="F197" s="229" t="s">
        <v>147</v>
      </c>
      <c r="G197" s="226"/>
      <c r="H197" s="228" t="s">
        <v>19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144</v>
      </c>
      <c r="AU197" s="235" t="s">
        <v>140</v>
      </c>
      <c r="AV197" s="13" t="s">
        <v>79</v>
      </c>
      <c r="AW197" s="13" t="s">
        <v>32</v>
      </c>
      <c r="AX197" s="13" t="s">
        <v>71</v>
      </c>
      <c r="AY197" s="235" t="s">
        <v>129</v>
      </c>
    </row>
    <row r="198" s="14" customFormat="1">
      <c r="A198" s="14"/>
      <c r="B198" s="236"/>
      <c r="C198" s="237"/>
      <c r="D198" s="227" t="s">
        <v>144</v>
      </c>
      <c r="E198" s="238" t="s">
        <v>19</v>
      </c>
      <c r="F198" s="239" t="s">
        <v>160</v>
      </c>
      <c r="G198" s="237"/>
      <c r="H198" s="240">
        <v>141.21000000000001</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144</v>
      </c>
      <c r="AU198" s="246" t="s">
        <v>140</v>
      </c>
      <c r="AV198" s="14" t="s">
        <v>81</v>
      </c>
      <c r="AW198" s="14" t="s">
        <v>32</v>
      </c>
      <c r="AX198" s="14" t="s">
        <v>71</v>
      </c>
      <c r="AY198" s="246" t="s">
        <v>129</v>
      </c>
    </row>
    <row r="199" s="14" customFormat="1">
      <c r="A199" s="14"/>
      <c r="B199" s="236"/>
      <c r="C199" s="237"/>
      <c r="D199" s="227" t="s">
        <v>144</v>
      </c>
      <c r="E199" s="238" t="s">
        <v>19</v>
      </c>
      <c r="F199" s="239" t="s">
        <v>161</v>
      </c>
      <c r="G199" s="237"/>
      <c r="H199" s="240">
        <v>28.097999999999999</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144</v>
      </c>
      <c r="AU199" s="246" t="s">
        <v>140</v>
      </c>
      <c r="AV199" s="14" t="s">
        <v>81</v>
      </c>
      <c r="AW199" s="14" t="s">
        <v>32</v>
      </c>
      <c r="AX199" s="14" t="s">
        <v>71</v>
      </c>
      <c r="AY199" s="246" t="s">
        <v>129</v>
      </c>
    </row>
    <row r="200" s="14" customFormat="1">
      <c r="A200" s="14"/>
      <c r="B200" s="236"/>
      <c r="C200" s="237"/>
      <c r="D200" s="227" t="s">
        <v>144</v>
      </c>
      <c r="E200" s="238" t="s">
        <v>19</v>
      </c>
      <c r="F200" s="239" t="s">
        <v>162</v>
      </c>
      <c r="G200" s="237"/>
      <c r="H200" s="240">
        <v>177.066</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144</v>
      </c>
      <c r="AU200" s="246" t="s">
        <v>140</v>
      </c>
      <c r="AV200" s="14" t="s">
        <v>81</v>
      </c>
      <c r="AW200" s="14" t="s">
        <v>32</v>
      </c>
      <c r="AX200" s="14" t="s">
        <v>71</v>
      </c>
      <c r="AY200" s="246" t="s">
        <v>129</v>
      </c>
    </row>
    <row r="201" s="14" customFormat="1">
      <c r="A201" s="14"/>
      <c r="B201" s="236"/>
      <c r="C201" s="237"/>
      <c r="D201" s="227" t="s">
        <v>144</v>
      </c>
      <c r="E201" s="238" t="s">
        <v>19</v>
      </c>
      <c r="F201" s="239" t="s">
        <v>163</v>
      </c>
      <c r="G201" s="237"/>
      <c r="H201" s="240">
        <v>19.852</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144</v>
      </c>
      <c r="AU201" s="246" t="s">
        <v>140</v>
      </c>
      <c r="AV201" s="14" t="s">
        <v>81</v>
      </c>
      <c r="AW201" s="14" t="s">
        <v>32</v>
      </c>
      <c r="AX201" s="14" t="s">
        <v>71</v>
      </c>
      <c r="AY201" s="246" t="s">
        <v>129</v>
      </c>
    </row>
    <row r="202" s="14" customFormat="1">
      <c r="A202" s="14"/>
      <c r="B202" s="236"/>
      <c r="C202" s="237"/>
      <c r="D202" s="227" t="s">
        <v>144</v>
      </c>
      <c r="E202" s="238" t="s">
        <v>19</v>
      </c>
      <c r="F202" s="239" t="s">
        <v>164</v>
      </c>
      <c r="G202" s="237"/>
      <c r="H202" s="240">
        <v>145.536</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144</v>
      </c>
      <c r="AU202" s="246" t="s">
        <v>140</v>
      </c>
      <c r="AV202" s="14" t="s">
        <v>81</v>
      </c>
      <c r="AW202" s="14" t="s">
        <v>32</v>
      </c>
      <c r="AX202" s="14" t="s">
        <v>71</v>
      </c>
      <c r="AY202" s="246" t="s">
        <v>129</v>
      </c>
    </row>
    <row r="203" s="14" customFormat="1">
      <c r="A203" s="14"/>
      <c r="B203" s="236"/>
      <c r="C203" s="237"/>
      <c r="D203" s="227" t="s">
        <v>144</v>
      </c>
      <c r="E203" s="238" t="s">
        <v>19</v>
      </c>
      <c r="F203" s="239" t="s">
        <v>165</v>
      </c>
      <c r="G203" s="237"/>
      <c r="H203" s="240">
        <v>35.033000000000001</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144</v>
      </c>
      <c r="AU203" s="246" t="s">
        <v>140</v>
      </c>
      <c r="AV203" s="14" t="s">
        <v>81</v>
      </c>
      <c r="AW203" s="14" t="s">
        <v>32</v>
      </c>
      <c r="AX203" s="14" t="s">
        <v>71</v>
      </c>
      <c r="AY203" s="246" t="s">
        <v>129</v>
      </c>
    </row>
    <row r="204" s="15" customFormat="1">
      <c r="A204" s="15"/>
      <c r="B204" s="247"/>
      <c r="C204" s="248"/>
      <c r="D204" s="227" t="s">
        <v>144</v>
      </c>
      <c r="E204" s="249" t="s">
        <v>19</v>
      </c>
      <c r="F204" s="250" t="s">
        <v>150</v>
      </c>
      <c r="G204" s="248"/>
      <c r="H204" s="251">
        <v>546.79499999999996</v>
      </c>
      <c r="I204" s="252"/>
      <c r="J204" s="248"/>
      <c r="K204" s="248"/>
      <c r="L204" s="253"/>
      <c r="M204" s="254"/>
      <c r="N204" s="255"/>
      <c r="O204" s="255"/>
      <c r="P204" s="255"/>
      <c r="Q204" s="255"/>
      <c r="R204" s="255"/>
      <c r="S204" s="255"/>
      <c r="T204" s="256"/>
      <c r="U204" s="15"/>
      <c r="V204" s="15"/>
      <c r="W204" s="15"/>
      <c r="X204" s="15"/>
      <c r="Y204" s="15"/>
      <c r="Z204" s="15"/>
      <c r="AA204" s="15"/>
      <c r="AB204" s="15"/>
      <c r="AC204" s="15"/>
      <c r="AD204" s="15"/>
      <c r="AE204" s="15"/>
      <c r="AT204" s="257" t="s">
        <v>144</v>
      </c>
      <c r="AU204" s="257" t="s">
        <v>140</v>
      </c>
      <c r="AV204" s="15" t="s">
        <v>140</v>
      </c>
      <c r="AW204" s="15" t="s">
        <v>32</v>
      </c>
      <c r="AX204" s="15" t="s">
        <v>71</v>
      </c>
      <c r="AY204" s="257" t="s">
        <v>129</v>
      </c>
    </row>
    <row r="205" s="13" customFormat="1">
      <c r="A205" s="13"/>
      <c r="B205" s="225"/>
      <c r="C205" s="226"/>
      <c r="D205" s="227" t="s">
        <v>144</v>
      </c>
      <c r="E205" s="228" t="s">
        <v>19</v>
      </c>
      <c r="F205" s="229" t="s">
        <v>264</v>
      </c>
      <c r="G205" s="226"/>
      <c r="H205" s="228" t="s">
        <v>19</v>
      </c>
      <c r="I205" s="230"/>
      <c r="J205" s="226"/>
      <c r="K205" s="226"/>
      <c r="L205" s="231"/>
      <c r="M205" s="232"/>
      <c r="N205" s="233"/>
      <c r="O205" s="233"/>
      <c r="P205" s="233"/>
      <c r="Q205" s="233"/>
      <c r="R205" s="233"/>
      <c r="S205" s="233"/>
      <c r="T205" s="234"/>
      <c r="U205" s="13"/>
      <c r="V205" s="13"/>
      <c r="W205" s="13"/>
      <c r="X205" s="13"/>
      <c r="Y205" s="13"/>
      <c r="Z205" s="13"/>
      <c r="AA205" s="13"/>
      <c r="AB205" s="13"/>
      <c r="AC205" s="13"/>
      <c r="AD205" s="13"/>
      <c r="AE205" s="13"/>
      <c r="AT205" s="235" t="s">
        <v>144</v>
      </c>
      <c r="AU205" s="235" t="s">
        <v>140</v>
      </c>
      <c r="AV205" s="13" t="s">
        <v>79</v>
      </c>
      <c r="AW205" s="13" t="s">
        <v>32</v>
      </c>
      <c r="AX205" s="13" t="s">
        <v>71</v>
      </c>
      <c r="AY205" s="235" t="s">
        <v>129</v>
      </c>
    </row>
    <row r="206" s="13" customFormat="1">
      <c r="A206" s="13"/>
      <c r="B206" s="225"/>
      <c r="C206" s="226"/>
      <c r="D206" s="227" t="s">
        <v>144</v>
      </c>
      <c r="E206" s="228" t="s">
        <v>19</v>
      </c>
      <c r="F206" s="229" t="s">
        <v>152</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144</v>
      </c>
      <c r="AU206" s="235" t="s">
        <v>140</v>
      </c>
      <c r="AV206" s="13" t="s">
        <v>79</v>
      </c>
      <c r="AW206" s="13" t="s">
        <v>32</v>
      </c>
      <c r="AX206" s="13" t="s">
        <v>71</v>
      </c>
      <c r="AY206" s="235" t="s">
        <v>129</v>
      </c>
    </row>
    <row r="207" s="14" customFormat="1">
      <c r="A207" s="14"/>
      <c r="B207" s="236"/>
      <c r="C207" s="237"/>
      <c r="D207" s="227" t="s">
        <v>144</v>
      </c>
      <c r="E207" s="238" t="s">
        <v>19</v>
      </c>
      <c r="F207" s="239" t="s">
        <v>166</v>
      </c>
      <c r="G207" s="237"/>
      <c r="H207" s="240">
        <v>66.183000000000007</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144</v>
      </c>
      <c r="AU207" s="246" t="s">
        <v>140</v>
      </c>
      <c r="AV207" s="14" t="s">
        <v>81</v>
      </c>
      <c r="AW207" s="14" t="s">
        <v>32</v>
      </c>
      <c r="AX207" s="14" t="s">
        <v>71</v>
      </c>
      <c r="AY207" s="246" t="s">
        <v>129</v>
      </c>
    </row>
    <row r="208" s="14" customFormat="1">
      <c r="A208" s="14"/>
      <c r="B208" s="236"/>
      <c r="C208" s="237"/>
      <c r="D208" s="227" t="s">
        <v>144</v>
      </c>
      <c r="E208" s="238" t="s">
        <v>19</v>
      </c>
      <c r="F208" s="239" t="s">
        <v>167</v>
      </c>
      <c r="G208" s="237"/>
      <c r="H208" s="240">
        <v>1.452</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144</v>
      </c>
      <c r="AU208" s="246" t="s">
        <v>140</v>
      </c>
      <c r="AV208" s="14" t="s">
        <v>81</v>
      </c>
      <c r="AW208" s="14" t="s">
        <v>32</v>
      </c>
      <c r="AX208" s="14" t="s">
        <v>71</v>
      </c>
      <c r="AY208" s="246" t="s">
        <v>129</v>
      </c>
    </row>
    <row r="209" s="14" customFormat="1">
      <c r="A209" s="14"/>
      <c r="B209" s="236"/>
      <c r="C209" s="237"/>
      <c r="D209" s="227" t="s">
        <v>144</v>
      </c>
      <c r="E209" s="238" t="s">
        <v>19</v>
      </c>
      <c r="F209" s="239" t="s">
        <v>168</v>
      </c>
      <c r="G209" s="237"/>
      <c r="H209" s="240">
        <v>12.196999999999999</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144</v>
      </c>
      <c r="AU209" s="246" t="s">
        <v>140</v>
      </c>
      <c r="AV209" s="14" t="s">
        <v>81</v>
      </c>
      <c r="AW209" s="14" t="s">
        <v>32</v>
      </c>
      <c r="AX209" s="14" t="s">
        <v>71</v>
      </c>
      <c r="AY209" s="246" t="s">
        <v>129</v>
      </c>
    </row>
    <row r="210" s="14" customFormat="1">
      <c r="A210" s="14"/>
      <c r="B210" s="236"/>
      <c r="C210" s="237"/>
      <c r="D210" s="227" t="s">
        <v>144</v>
      </c>
      <c r="E210" s="238" t="s">
        <v>19</v>
      </c>
      <c r="F210" s="239" t="s">
        <v>169</v>
      </c>
      <c r="G210" s="237"/>
      <c r="H210" s="240">
        <v>78.602999999999994</v>
      </c>
      <c r="I210" s="241"/>
      <c r="J210" s="237"/>
      <c r="K210" s="237"/>
      <c r="L210" s="242"/>
      <c r="M210" s="243"/>
      <c r="N210" s="244"/>
      <c r="O210" s="244"/>
      <c r="P210" s="244"/>
      <c r="Q210" s="244"/>
      <c r="R210" s="244"/>
      <c r="S210" s="244"/>
      <c r="T210" s="245"/>
      <c r="U210" s="14"/>
      <c r="V210" s="14"/>
      <c r="W210" s="14"/>
      <c r="X210" s="14"/>
      <c r="Y210" s="14"/>
      <c r="Z210" s="14"/>
      <c r="AA210" s="14"/>
      <c r="AB210" s="14"/>
      <c r="AC210" s="14"/>
      <c r="AD210" s="14"/>
      <c r="AE210" s="14"/>
      <c r="AT210" s="246" t="s">
        <v>144</v>
      </c>
      <c r="AU210" s="246" t="s">
        <v>140</v>
      </c>
      <c r="AV210" s="14" t="s">
        <v>81</v>
      </c>
      <c r="AW210" s="14" t="s">
        <v>32</v>
      </c>
      <c r="AX210" s="14" t="s">
        <v>71</v>
      </c>
      <c r="AY210" s="246" t="s">
        <v>129</v>
      </c>
    </row>
    <row r="211" s="14" customFormat="1">
      <c r="A211" s="14"/>
      <c r="B211" s="236"/>
      <c r="C211" s="237"/>
      <c r="D211" s="227" t="s">
        <v>144</v>
      </c>
      <c r="E211" s="238" t="s">
        <v>19</v>
      </c>
      <c r="F211" s="239" t="s">
        <v>170</v>
      </c>
      <c r="G211" s="237"/>
      <c r="H211" s="240">
        <v>8.5879999999999992</v>
      </c>
      <c r="I211" s="241"/>
      <c r="J211" s="237"/>
      <c r="K211" s="237"/>
      <c r="L211" s="242"/>
      <c r="M211" s="243"/>
      <c r="N211" s="244"/>
      <c r="O211" s="244"/>
      <c r="P211" s="244"/>
      <c r="Q211" s="244"/>
      <c r="R211" s="244"/>
      <c r="S211" s="244"/>
      <c r="T211" s="245"/>
      <c r="U211" s="14"/>
      <c r="V211" s="14"/>
      <c r="W211" s="14"/>
      <c r="X211" s="14"/>
      <c r="Y211" s="14"/>
      <c r="Z211" s="14"/>
      <c r="AA211" s="14"/>
      <c r="AB211" s="14"/>
      <c r="AC211" s="14"/>
      <c r="AD211" s="14"/>
      <c r="AE211" s="14"/>
      <c r="AT211" s="246" t="s">
        <v>144</v>
      </c>
      <c r="AU211" s="246" t="s">
        <v>140</v>
      </c>
      <c r="AV211" s="14" t="s">
        <v>81</v>
      </c>
      <c r="AW211" s="14" t="s">
        <v>32</v>
      </c>
      <c r="AX211" s="14" t="s">
        <v>71</v>
      </c>
      <c r="AY211" s="246" t="s">
        <v>129</v>
      </c>
    </row>
    <row r="212" s="14" customFormat="1">
      <c r="A212" s="14"/>
      <c r="B212" s="236"/>
      <c r="C212" s="237"/>
      <c r="D212" s="227" t="s">
        <v>144</v>
      </c>
      <c r="E212" s="238" t="s">
        <v>19</v>
      </c>
      <c r="F212" s="239" t="s">
        <v>171</v>
      </c>
      <c r="G212" s="237"/>
      <c r="H212" s="240">
        <v>64.427999999999997</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144</v>
      </c>
      <c r="AU212" s="246" t="s">
        <v>140</v>
      </c>
      <c r="AV212" s="14" t="s">
        <v>81</v>
      </c>
      <c r="AW212" s="14" t="s">
        <v>32</v>
      </c>
      <c r="AX212" s="14" t="s">
        <v>71</v>
      </c>
      <c r="AY212" s="246" t="s">
        <v>129</v>
      </c>
    </row>
    <row r="213" s="14" customFormat="1">
      <c r="A213" s="14"/>
      <c r="B213" s="236"/>
      <c r="C213" s="237"/>
      <c r="D213" s="227" t="s">
        <v>144</v>
      </c>
      <c r="E213" s="238" t="s">
        <v>19</v>
      </c>
      <c r="F213" s="239" t="s">
        <v>172</v>
      </c>
      <c r="G213" s="237"/>
      <c r="H213" s="240">
        <v>16.196000000000002</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144</v>
      </c>
      <c r="AU213" s="246" t="s">
        <v>140</v>
      </c>
      <c r="AV213" s="14" t="s">
        <v>81</v>
      </c>
      <c r="AW213" s="14" t="s">
        <v>32</v>
      </c>
      <c r="AX213" s="14" t="s">
        <v>71</v>
      </c>
      <c r="AY213" s="246" t="s">
        <v>129</v>
      </c>
    </row>
    <row r="214" s="15" customFormat="1">
      <c r="A214" s="15"/>
      <c r="B214" s="247"/>
      <c r="C214" s="248"/>
      <c r="D214" s="227" t="s">
        <v>144</v>
      </c>
      <c r="E214" s="249" t="s">
        <v>19</v>
      </c>
      <c r="F214" s="250" t="s">
        <v>150</v>
      </c>
      <c r="G214" s="248"/>
      <c r="H214" s="251">
        <v>247.64699999999999</v>
      </c>
      <c r="I214" s="252"/>
      <c r="J214" s="248"/>
      <c r="K214" s="248"/>
      <c r="L214" s="253"/>
      <c r="M214" s="254"/>
      <c r="N214" s="255"/>
      <c r="O214" s="255"/>
      <c r="P214" s="255"/>
      <c r="Q214" s="255"/>
      <c r="R214" s="255"/>
      <c r="S214" s="255"/>
      <c r="T214" s="256"/>
      <c r="U214" s="15"/>
      <c r="V214" s="15"/>
      <c r="W214" s="15"/>
      <c r="X214" s="15"/>
      <c r="Y214" s="15"/>
      <c r="Z214" s="15"/>
      <c r="AA214" s="15"/>
      <c r="AB214" s="15"/>
      <c r="AC214" s="15"/>
      <c r="AD214" s="15"/>
      <c r="AE214" s="15"/>
      <c r="AT214" s="257" t="s">
        <v>144</v>
      </c>
      <c r="AU214" s="257" t="s">
        <v>140</v>
      </c>
      <c r="AV214" s="15" t="s">
        <v>140</v>
      </c>
      <c r="AW214" s="15" t="s">
        <v>32</v>
      </c>
      <c r="AX214" s="15" t="s">
        <v>71</v>
      </c>
      <c r="AY214" s="257" t="s">
        <v>129</v>
      </c>
    </row>
    <row r="215" s="16" customFormat="1">
      <c r="A215" s="16"/>
      <c r="B215" s="258"/>
      <c r="C215" s="259"/>
      <c r="D215" s="227" t="s">
        <v>144</v>
      </c>
      <c r="E215" s="260" t="s">
        <v>19</v>
      </c>
      <c r="F215" s="261" t="s">
        <v>155</v>
      </c>
      <c r="G215" s="259"/>
      <c r="H215" s="262">
        <v>794.44199999999989</v>
      </c>
      <c r="I215" s="263"/>
      <c r="J215" s="259"/>
      <c r="K215" s="259"/>
      <c r="L215" s="264"/>
      <c r="M215" s="265"/>
      <c r="N215" s="266"/>
      <c r="O215" s="266"/>
      <c r="P215" s="266"/>
      <c r="Q215" s="266"/>
      <c r="R215" s="266"/>
      <c r="S215" s="266"/>
      <c r="T215" s="267"/>
      <c r="U215" s="16"/>
      <c r="V215" s="16"/>
      <c r="W215" s="16"/>
      <c r="X215" s="16"/>
      <c r="Y215" s="16"/>
      <c r="Z215" s="16"/>
      <c r="AA215" s="16"/>
      <c r="AB215" s="16"/>
      <c r="AC215" s="16"/>
      <c r="AD215" s="16"/>
      <c r="AE215" s="16"/>
      <c r="AT215" s="268" t="s">
        <v>144</v>
      </c>
      <c r="AU215" s="268" t="s">
        <v>140</v>
      </c>
      <c r="AV215" s="16" t="s">
        <v>139</v>
      </c>
      <c r="AW215" s="16" t="s">
        <v>32</v>
      </c>
      <c r="AX215" s="16" t="s">
        <v>79</v>
      </c>
      <c r="AY215" s="268" t="s">
        <v>129</v>
      </c>
    </row>
    <row r="216" s="12" customFormat="1" ht="20.88" customHeight="1">
      <c r="A216" s="12"/>
      <c r="B216" s="191"/>
      <c r="C216" s="192"/>
      <c r="D216" s="193" t="s">
        <v>70</v>
      </c>
      <c r="E216" s="205" t="s">
        <v>265</v>
      </c>
      <c r="F216" s="205" t="s">
        <v>266</v>
      </c>
      <c r="G216" s="192"/>
      <c r="H216" s="192"/>
      <c r="I216" s="195"/>
      <c r="J216" s="206">
        <f>BK216</f>
        <v>0</v>
      </c>
      <c r="K216" s="192"/>
      <c r="L216" s="197"/>
      <c r="M216" s="198"/>
      <c r="N216" s="199"/>
      <c r="O216" s="199"/>
      <c r="P216" s="200">
        <f>SUM(P217:P224)</f>
        <v>0</v>
      </c>
      <c r="Q216" s="199"/>
      <c r="R216" s="200">
        <f>SUM(R217:R224)</f>
        <v>0.0039360000000000003</v>
      </c>
      <c r="S216" s="199"/>
      <c r="T216" s="201">
        <f>SUM(T217:T224)</f>
        <v>0.78720000000000001</v>
      </c>
      <c r="U216" s="12"/>
      <c r="V216" s="12"/>
      <c r="W216" s="12"/>
      <c r="X216" s="12"/>
      <c r="Y216" s="12"/>
      <c r="Z216" s="12"/>
      <c r="AA216" s="12"/>
      <c r="AB216" s="12"/>
      <c r="AC216" s="12"/>
      <c r="AD216" s="12"/>
      <c r="AE216" s="12"/>
      <c r="AR216" s="202" t="s">
        <v>79</v>
      </c>
      <c r="AT216" s="203" t="s">
        <v>70</v>
      </c>
      <c r="AU216" s="203" t="s">
        <v>81</v>
      </c>
      <c r="AY216" s="202" t="s">
        <v>129</v>
      </c>
      <c r="BK216" s="204">
        <f>SUM(BK217:BK224)</f>
        <v>0</v>
      </c>
    </row>
    <row r="217" s="2" customFormat="1" ht="24.15" customHeight="1">
      <c r="A217" s="41"/>
      <c r="B217" s="42"/>
      <c r="C217" s="207" t="s">
        <v>267</v>
      </c>
      <c r="D217" s="207" t="s">
        <v>134</v>
      </c>
      <c r="E217" s="208" t="s">
        <v>268</v>
      </c>
      <c r="F217" s="209" t="s">
        <v>269</v>
      </c>
      <c r="G217" s="210" t="s">
        <v>179</v>
      </c>
      <c r="H217" s="211">
        <v>393.60000000000002</v>
      </c>
      <c r="I217" s="212"/>
      <c r="J217" s="213">
        <f>ROUND(I217*H217,2)</f>
        <v>0</v>
      </c>
      <c r="K217" s="209" t="s">
        <v>138</v>
      </c>
      <c r="L217" s="47"/>
      <c r="M217" s="214" t="s">
        <v>19</v>
      </c>
      <c r="N217" s="215" t="s">
        <v>42</v>
      </c>
      <c r="O217" s="87"/>
      <c r="P217" s="216">
        <f>O217*H217</f>
        <v>0</v>
      </c>
      <c r="Q217" s="216">
        <v>1.0000000000000001E-05</v>
      </c>
      <c r="R217" s="216">
        <f>Q217*H217</f>
        <v>0.0039360000000000003</v>
      </c>
      <c r="S217" s="216">
        <v>0.002</v>
      </c>
      <c r="T217" s="217">
        <f>S217*H217</f>
        <v>0.78720000000000001</v>
      </c>
      <c r="U217" s="41"/>
      <c r="V217" s="41"/>
      <c r="W217" s="41"/>
      <c r="X217" s="41"/>
      <c r="Y217" s="41"/>
      <c r="Z217" s="41"/>
      <c r="AA217" s="41"/>
      <c r="AB217" s="41"/>
      <c r="AC217" s="41"/>
      <c r="AD217" s="41"/>
      <c r="AE217" s="41"/>
      <c r="AR217" s="218" t="s">
        <v>139</v>
      </c>
      <c r="AT217" s="218" t="s">
        <v>134</v>
      </c>
      <c r="AU217" s="218" t="s">
        <v>140</v>
      </c>
      <c r="AY217" s="20" t="s">
        <v>129</v>
      </c>
      <c r="BE217" s="219">
        <f>IF(N217="základní",J217,0)</f>
        <v>0</v>
      </c>
      <c r="BF217" s="219">
        <f>IF(N217="snížená",J217,0)</f>
        <v>0</v>
      </c>
      <c r="BG217" s="219">
        <f>IF(N217="zákl. přenesená",J217,0)</f>
        <v>0</v>
      </c>
      <c r="BH217" s="219">
        <f>IF(N217="sníž. přenesená",J217,0)</f>
        <v>0</v>
      </c>
      <c r="BI217" s="219">
        <f>IF(N217="nulová",J217,0)</f>
        <v>0</v>
      </c>
      <c r="BJ217" s="20" t="s">
        <v>79</v>
      </c>
      <c r="BK217" s="219">
        <f>ROUND(I217*H217,2)</f>
        <v>0</v>
      </c>
      <c r="BL217" s="20" t="s">
        <v>139</v>
      </c>
      <c r="BM217" s="218" t="s">
        <v>270</v>
      </c>
    </row>
    <row r="218" s="2" customFormat="1">
      <c r="A218" s="41"/>
      <c r="B218" s="42"/>
      <c r="C218" s="43"/>
      <c r="D218" s="220" t="s">
        <v>142</v>
      </c>
      <c r="E218" s="43"/>
      <c r="F218" s="221" t="s">
        <v>271</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142</v>
      </c>
      <c r="AU218" s="20" t="s">
        <v>140</v>
      </c>
    </row>
    <row r="219" s="13" customFormat="1">
      <c r="A219" s="13"/>
      <c r="B219" s="225"/>
      <c r="C219" s="226"/>
      <c r="D219" s="227" t="s">
        <v>144</v>
      </c>
      <c r="E219" s="228" t="s">
        <v>19</v>
      </c>
      <c r="F219" s="229" t="s">
        <v>272</v>
      </c>
      <c r="G219" s="226"/>
      <c r="H219" s="228" t="s">
        <v>19</v>
      </c>
      <c r="I219" s="230"/>
      <c r="J219" s="226"/>
      <c r="K219" s="226"/>
      <c r="L219" s="231"/>
      <c r="M219" s="232"/>
      <c r="N219" s="233"/>
      <c r="O219" s="233"/>
      <c r="P219" s="233"/>
      <c r="Q219" s="233"/>
      <c r="R219" s="233"/>
      <c r="S219" s="233"/>
      <c r="T219" s="234"/>
      <c r="U219" s="13"/>
      <c r="V219" s="13"/>
      <c r="W219" s="13"/>
      <c r="X219" s="13"/>
      <c r="Y219" s="13"/>
      <c r="Z219" s="13"/>
      <c r="AA219" s="13"/>
      <c r="AB219" s="13"/>
      <c r="AC219" s="13"/>
      <c r="AD219" s="13"/>
      <c r="AE219" s="13"/>
      <c r="AT219" s="235" t="s">
        <v>144</v>
      </c>
      <c r="AU219" s="235" t="s">
        <v>140</v>
      </c>
      <c r="AV219" s="13" t="s">
        <v>79</v>
      </c>
      <c r="AW219" s="13" t="s">
        <v>32</v>
      </c>
      <c r="AX219" s="13" t="s">
        <v>71</v>
      </c>
      <c r="AY219" s="235" t="s">
        <v>129</v>
      </c>
    </row>
    <row r="220" s="13" customFormat="1">
      <c r="A220" s="13"/>
      <c r="B220" s="225"/>
      <c r="C220" s="226"/>
      <c r="D220" s="227" t="s">
        <v>144</v>
      </c>
      <c r="E220" s="228" t="s">
        <v>19</v>
      </c>
      <c r="F220" s="229" t="s">
        <v>263</v>
      </c>
      <c r="G220" s="226"/>
      <c r="H220" s="228" t="s">
        <v>19</v>
      </c>
      <c r="I220" s="230"/>
      <c r="J220" s="226"/>
      <c r="K220" s="226"/>
      <c r="L220" s="231"/>
      <c r="M220" s="232"/>
      <c r="N220" s="233"/>
      <c r="O220" s="233"/>
      <c r="P220" s="233"/>
      <c r="Q220" s="233"/>
      <c r="R220" s="233"/>
      <c r="S220" s="233"/>
      <c r="T220" s="234"/>
      <c r="U220" s="13"/>
      <c r="V220" s="13"/>
      <c r="W220" s="13"/>
      <c r="X220" s="13"/>
      <c r="Y220" s="13"/>
      <c r="Z220" s="13"/>
      <c r="AA220" s="13"/>
      <c r="AB220" s="13"/>
      <c r="AC220" s="13"/>
      <c r="AD220" s="13"/>
      <c r="AE220" s="13"/>
      <c r="AT220" s="235" t="s">
        <v>144</v>
      </c>
      <c r="AU220" s="235" t="s">
        <v>140</v>
      </c>
      <c r="AV220" s="13" t="s">
        <v>79</v>
      </c>
      <c r="AW220" s="13" t="s">
        <v>32</v>
      </c>
      <c r="AX220" s="13" t="s">
        <v>71</v>
      </c>
      <c r="AY220" s="235" t="s">
        <v>129</v>
      </c>
    </row>
    <row r="221" s="14" customFormat="1">
      <c r="A221" s="14"/>
      <c r="B221" s="236"/>
      <c r="C221" s="237"/>
      <c r="D221" s="227" t="s">
        <v>144</v>
      </c>
      <c r="E221" s="238" t="s">
        <v>19</v>
      </c>
      <c r="F221" s="239" t="s">
        <v>273</v>
      </c>
      <c r="G221" s="237"/>
      <c r="H221" s="240">
        <v>393.60000000000002</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144</v>
      </c>
      <c r="AU221" s="246" t="s">
        <v>140</v>
      </c>
      <c r="AV221" s="14" t="s">
        <v>81</v>
      </c>
      <c r="AW221" s="14" t="s">
        <v>32</v>
      </c>
      <c r="AX221" s="14" t="s">
        <v>71</v>
      </c>
      <c r="AY221" s="246" t="s">
        <v>129</v>
      </c>
    </row>
    <row r="222" s="16" customFormat="1">
      <c r="A222" s="16"/>
      <c r="B222" s="258"/>
      <c r="C222" s="259"/>
      <c r="D222" s="227" t="s">
        <v>144</v>
      </c>
      <c r="E222" s="260" t="s">
        <v>19</v>
      </c>
      <c r="F222" s="261" t="s">
        <v>155</v>
      </c>
      <c r="G222" s="259"/>
      <c r="H222" s="262">
        <v>393.60000000000002</v>
      </c>
      <c r="I222" s="263"/>
      <c r="J222" s="259"/>
      <c r="K222" s="259"/>
      <c r="L222" s="264"/>
      <c r="M222" s="265"/>
      <c r="N222" s="266"/>
      <c r="O222" s="266"/>
      <c r="P222" s="266"/>
      <c r="Q222" s="266"/>
      <c r="R222" s="266"/>
      <c r="S222" s="266"/>
      <c r="T222" s="267"/>
      <c r="U222" s="16"/>
      <c r="V222" s="16"/>
      <c r="W222" s="16"/>
      <c r="X222" s="16"/>
      <c r="Y222" s="16"/>
      <c r="Z222" s="16"/>
      <c r="AA222" s="16"/>
      <c r="AB222" s="16"/>
      <c r="AC222" s="16"/>
      <c r="AD222" s="16"/>
      <c r="AE222" s="16"/>
      <c r="AT222" s="268" t="s">
        <v>144</v>
      </c>
      <c r="AU222" s="268" t="s">
        <v>140</v>
      </c>
      <c r="AV222" s="16" t="s">
        <v>139</v>
      </c>
      <c r="AW222" s="16" t="s">
        <v>32</v>
      </c>
      <c r="AX222" s="16" t="s">
        <v>79</v>
      </c>
      <c r="AY222" s="268" t="s">
        <v>129</v>
      </c>
    </row>
    <row r="223" s="2" customFormat="1" ht="24.15" customHeight="1">
      <c r="A223" s="41"/>
      <c r="B223" s="42"/>
      <c r="C223" s="207" t="s">
        <v>274</v>
      </c>
      <c r="D223" s="207" t="s">
        <v>134</v>
      </c>
      <c r="E223" s="208" t="s">
        <v>275</v>
      </c>
      <c r="F223" s="209" t="s">
        <v>276</v>
      </c>
      <c r="G223" s="210" t="s">
        <v>179</v>
      </c>
      <c r="H223" s="211">
        <v>393.60000000000002</v>
      </c>
      <c r="I223" s="212"/>
      <c r="J223" s="213">
        <f>ROUND(I223*H223,2)</f>
        <v>0</v>
      </c>
      <c r="K223" s="209" t="s">
        <v>19</v>
      </c>
      <c r="L223" s="47"/>
      <c r="M223" s="214" t="s">
        <v>19</v>
      </c>
      <c r="N223" s="215" t="s">
        <v>42</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139</v>
      </c>
      <c r="AT223" s="218" t="s">
        <v>134</v>
      </c>
      <c r="AU223" s="218" t="s">
        <v>140</v>
      </c>
      <c r="AY223" s="20" t="s">
        <v>129</v>
      </c>
      <c r="BE223" s="219">
        <f>IF(N223="základní",J223,0)</f>
        <v>0</v>
      </c>
      <c r="BF223" s="219">
        <f>IF(N223="snížená",J223,0)</f>
        <v>0</v>
      </c>
      <c r="BG223" s="219">
        <f>IF(N223="zákl. přenesená",J223,0)</f>
        <v>0</v>
      </c>
      <c r="BH223" s="219">
        <f>IF(N223="sníž. přenesená",J223,0)</f>
        <v>0</v>
      </c>
      <c r="BI223" s="219">
        <f>IF(N223="nulová",J223,0)</f>
        <v>0</v>
      </c>
      <c r="BJ223" s="20" t="s">
        <v>79</v>
      </c>
      <c r="BK223" s="219">
        <f>ROUND(I223*H223,2)</f>
        <v>0</v>
      </c>
      <c r="BL223" s="20" t="s">
        <v>139</v>
      </c>
      <c r="BM223" s="218" t="s">
        <v>277</v>
      </c>
    </row>
    <row r="224" s="2" customFormat="1" ht="37.8" customHeight="1">
      <c r="A224" s="41"/>
      <c r="B224" s="42"/>
      <c r="C224" s="207" t="s">
        <v>278</v>
      </c>
      <c r="D224" s="207" t="s">
        <v>134</v>
      </c>
      <c r="E224" s="208" t="s">
        <v>279</v>
      </c>
      <c r="F224" s="209" t="s">
        <v>280</v>
      </c>
      <c r="G224" s="210" t="s">
        <v>179</v>
      </c>
      <c r="H224" s="211">
        <v>393.60000000000002</v>
      </c>
      <c r="I224" s="212"/>
      <c r="J224" s="213">
        <f>ROUND(I224*H224,2)</f>
        <v>0</v>
      </c>
      <c r="K224" s="209" t="s">
        <v>19</v>
      </c>
      <c r="L224" s="47"/>
      <c r="M224" s="214" t="s">
        <v>19</v>
      </c>
      <c r="N224" s="215" t="s">
        <v>42</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139</v>
      </c>
      <c r="AT224" s="218" t="s">
        <v>134</v>
      </c>
      <c r="AU224" s="218" t="s">
        <v>140</v>
      </c>
      <c r="AY224" s="20" t="s">
        <v>129</v>
      </c>
      <c r="BE224" s="219">
        <f>IF(N224="základní",J224,0)</f>
        <v>0</v>
      </c>
      <c r="BF224" s="219">
        <f>IF(N224="snížená",J224,0)</f>
        <v>0</v>
      </c>
      <c r="BG224" s="219">
        <f>IF(N224="zákl. přenesená",J224,0)</f>
        <v>0</v>
      </c>
      <c r="BH224" s="219">
        <f>IF(N224="sníž. přenesená",J224,0)</f>
        <v>0</v>
      </c>
      <c r="BI224" s="219">
        <f>IF(N224="nulová",J224,0)</f>
        <v>0</v>
      </c>
      <c r="BJ224" s="20" t="s">
        <v>79</v>
      </c>
      <c r="BK224" s="219">
        <f>ROUND(I224*H224,2)</f>
        <v>0</v>
      </c>
      <c r="BL224" s="20" t="s">
        <v>139</v>
      </c>
      <c r="BM224" s="218" t="s">
        <v>281</v>
      </c>
    </row>
    <row r="225" s="12" customFormat="1" ht="20.88" customHeight="1">
      <c r="A225" s="12"/>
      <c r="B225" s="191"/>
      <c r="C225" s="192"/>
      <c r="D225" s="193" t="s">
        <v>70</v>
      </c>
      <c r="E225" s="205" t="s">
        <v>282</v>
      </c>
      <c r="F225" s="205" t="s">
        <v>283</v>
      </c>
      <c r="G225" s="192"/>
      <c r="H225" s="192"/>
      <c r="I225" s="195"/>
      <c r="J225" s="206">
        <f>BK225</f>
        <v>0</v>
      </c>
      <c r="K225" s="192"/>
      <c r="L225" s="197"/>
      <c r="M225" s="198"/>
      <c r="N225" s="199"/>
      <c r="O225" s="199"/>
      <c r="P225" s="200">
        <f>SUM(P226:P252)</f>
        <v>0</v>
      </c>
      <c r="Q225" s="199"/>
      <c r="R225" s="200">
        <f>SUM(R226:R252)</f>
        <v>0.0098426999999999994</v>
      </c>
      <c r="S225" s="199"/>
      <c r="T225" s="201">
        <f>SUM(T226:T252)</f>
        <v>0</v>
      </c>
      <c r="U225" s="12"/>
      <c r="V225" s="12"/>
      <c r="W225" s="12"/>
      <c r="X225" s="12"/>
      <c r="Y225" s="12"/>
      <c r="Z225" s="12"/>
      <c r="AA225" s="12"/>
      <c r="AB225" s="12"/>
      <c r="AC225" s="12"/>
      <c r="AD225" s="12"/>
      <c r="AE225" s="12"/>
      <c r="AR225" s="202" t="s">
        <v>79</v>
      </c>
      <c r="AT225" s="203" t="s">
        <v>70</v>
      </c>
      <c r="AU225" s="203" t="s">
        <v>81</v>
      </c>
      <c r="AY225" s="202" t="s">
        <v>129</v>
      </c>
      <c r="BK225" s="204">
        <f>SUM(BK226:BK252)</f>
        <v>0</v>
      </c>
    </row>
    <row r="226" s="2" customFormat="1" ht="24.15" customHeight="1">
      <c r="A226" s="41"/>
      <c r="B226" s="42"/>
      <c r="C226" s="207" t="s">
        <v>284</v>
      </c>
      <c r="D226" s="207" t="s">
        <v>134</v>
      </c>
      <c r="E226" s="208" t="s">
        <v>285</v>
      </c>
      <c r="F226" s="209" t="s">
        <v>286</v>
      </c>
      <c r="G226" s="210" t="s">
        <v>237</v>
      </c>
      <c r="H226" s="211">
        <v>6</v>
      </c>
      <c r="I226" s="212"/>
      <c r="J226" s="213">
        <f>ROUND(I226*H226,2)</f>
        <v>0</v>
      </c>
      <c r="K226" s="209" t="s">
        <v>19</v>
      </c>
      <c r="L226" s="47"/>
      <c r="M226" s="214" t="s">
        <v>19</v>
      </c>
      <c r="N226" s="215" t="s">
        <v>42</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139</v>
      </c>
      <c r="AT226" s="218" t="s">
        <v>134</v>
      </c>
      <c r="AU226" s="218" t="s">
        <v>140</v>
      </c>
      <c r="AY226" s="20" t="s">
        <v>129</v>
      </c>
      <c r="BE226" s="219">
        <f>IF(N226="základní",J226,0)</f>
        <v>0</v>
      </c>
      <c r="BF226" s="219">
        <f>IF(N226="snížená",J226,0)</f>
        <v>0</v>
      </c>
      <c r="BG226" s="219">
        <f>IF(N226="zákl. přenesená",J226,0)</f>
        <v>0</v>
      </c>
      <c r="BH226" s="219">
        <f>IF(N226="sníž. přenesená",J226,0)</f>
        <v>0</v>
      </c>
      <c r="BI226" s="219">
        <f>IF(N226="nulová",J226,0)</f>
        <v>0</v>
      </c>
      <c r="BJ226" s="20" t="s">
        <v>79</v>
      </c>
      <c r="BK226" s="219">
        <f>ROUND(I226*H226,2)</f>
        <v>0</v>
      </c>
      <c r="BL226" s="20" t="s">
        <v>139</v>
      </c>
      <c r="BM226" s="218" t="s">
        <v>287</v>
      </c>
    </row>
    <row r="227" s="2" customFormat="1" ht="16.5" customHeight="1">
      <c r="A227" s="41"/>
      <c r="B227" s="42"/>
      <c r="C227" s="207" t="s">
        <v>7</v>
      </c>
      <c r="D227" s="207" t="s">
        <v>134</v>
      </c>
      <c r="E227" s="208" t="s">
        <v>288</v>
      </c>
      <c r="F227" s="209" t="s">
        <v>289</v>
      </c>
      <c r="G227" s="210" t="s">
        <v>237</v>
      </c>
      <c r="H227" s="211">
        <v>3</v>
      </c>
      <c r="I227" s="212"/>
      <c r="J227" s="213">
        <f>ROUND(I227*H227,2)</f>
        <v>0</v>
      </c>
      <c r="K227" s="209" t="s">
        <v>19</v>
      </c>
      <c r="L227" s="47"/>
      <c r="M227" s="214" t="s">
        <v>19</v>
      </c>
      <c r="N227" s="215" t="s">
        <v>42</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139</v>
      </c>
      <c r="AT227" s="218" t="s">
        <v>134</v>
      </c>
      <c r="AU227" s="218" t="s">
        <v>140</v>
      </c>
      <c r="AY227" s="20" t="s">
        <v>129</v>
      </c>
      <c r="BE227" s="219">
        <f>IF(N227="základní",J227,0)</f>
        <v>0</v>
      </c>
      <c r="BF227" s="219">
        <f>IF(N227="snížená",J227,0)</f>
        <v>0</v>
      </c>
      <c r="BG227" s="219">
        <f>IF(N227="zákl. přenesená",J227,0)</f>
        <v>0</v>
      </c>
      <c r="BH227" s="219">
        <f>IF(N227="sníž. přenesená",J227,0)</f>
        <v>0</v>
      </c>
      <c r="BI227" s="219">
        <f>IF(N227="nulová",J227,0)</f>
        <v>0</v>
      </c>
      <c r="BJ227" s="20" t="s">
        <v>79</v>
      </c>
      <c r="BK227" s="219">
        <f>ROUND(I227*H227,2)</f>
        <v>0</v>
      </c>
      <c r="BL227" s="20" t="s">
        <v>139</v>
      </c>
      <c r="BM227" s="218" t="s">
        <v>290</v>
      </c>
    </row>
    <row r="228" s="2" customFormat="1" ht="16.5" customHeight="1">
      <c r="A228" s="41"/>
      <c r="B228" s="42"/>
      <c r="C228" s="207" t="s">
        <v>291</v>
      </c>
      <c r="D228" s="207" t="s">
        <v>134</v>
      </c>
      <c r="E228" s="208" t="s">
        <v>292</v>
      </c>
      <c r="F228" s="209" t="s">
        <v>293</v>
      </c>
      <c r="G228" s="210" t="s">
        <v>237</v>
      </c>
      <c r="H228" s="211">
        <v>2</v>
      </c>
      <c r="I228" s="212"/>
      <c r="J228" s="213">
        <f>ROUND(I228*H228,2)</f>
        <v>0</v>
      </c>
      <c r="K228" s="209" t="s">
        <v>19</v>
      </c>
      <c r="L228" s="47"/>
      <c r="M228" s="214" t="s">
        <v>19</v>
      </c>
      <c r="N228" s="215" t="s">
        <v>42</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139</v>
      </c>
      <c r="AT228" s="218" t="s">
        <v>134</v>
      </c>
      <c r="AU228" s="218" t="s">
        <v>140</v>
      </c>
      <c r="AY228" s="20" t="s">
        <v>129</v>
      </c>
      <c r="BE228" s="219">
        <f>IF(N228="základní",J228,0)</f>
        <v>0</v>
      </c>
      <c r="BF228" s="219">
        <f>IF(N228="snížená",J228,0)</f>
        <v>0</v>
      </c>
      <c r="BG228" s="219">
        <f>IF(N228="zákl. přenesená",J228,0)</f>
        <v>0</v>
      </c>
      <c r="BH228" s="219">
        <f>IF(N228="sníž. přenesená",J228,0)</f>
        <v>0</v>
      </c>
      <c r="BI228" s="219">
        <f>IF(N228="nulová",J228,0)</f>
        <v>0</v>
      </c>
      <c r="BJ228" s="20" t="s">
        <v>79</v>
      </c>
      <c r="BK228" s="219">
        <f>ROUND(I228*H228,2)</f>
        <v>0</v>
      </c>
      <c r="BL228" s="20" t="s">
        <v>139</v>
      </c>
      <c r="BM228" s="218" t="s">
        <v>294</v>
      </c>
    </row>
    <row r="229" s="2" customFormat="1" ht="16.5" customHeight="1">
      <c r="A229" s="41"/>
      <c r="B229" s="42"/>
      <c r="C229" s="207" t="s">
        <v>295</v>
      </c>
      <c r="D229" s="207" t="s">
        <v>134</v>
      </c>
      <c r="E229" s="208" t="s">
        <v>296</v>
      </c>
      <c r="F229" s="209" t="s">
        <v>297</v>
      </c>
      <c r="G229" s="210" t="s">
        <v>237</v>
      </c>
      <c r="H229" s="211">
        <v>2</v>
      </c>
      <c r="I229" s="212"/>
      <c r="J229" s="213">
        <f>ROUND(I229*H229,2)</f>
        <v>0</v>
      </c>
      <c r="K229" s="209" t="s">
        <v>19</v>
      </c>
      <c r="L229" s="47"/>
      <c r="M229" s="214" t="s">
        <v>19</v>
      </c>
      <c r="N229" s="215" t="s">
        <v>42</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139</v>
      </c>
      <c r="AT229" s="218" t="s">
        <v>134</v>
      </c>
      <c r="AU229" s="218" t="s">
        <v>140</v>
      </c>
      <c r="AY229" s="20" t="s">
        <v>129</v>
      </c>
      <c r="BE229" s="219">
        <f>IF(N229="základní",J229,0)</f>
        <v>0</v>
      </c>
      <c r="BF229" s="219">
        <f>IF(N229="snížená",J229,0)</f>
        <v>0</v>
      </c>
      <c r="BG229" s="219">
        <f>IF(N229="zákl. přenesená",J229,0)</f>
        <v>0</v>
      </c>
      <c r="BH229" s="219">
        <f>IF(N229="sníž. přenesená",J229,0)</f>
        <v>0</v>
      </c>
      <c r="BI229" s="219">
        <f>IF(N229="nulová",J229,0)</f>
        <v>0</v>
      </c>
      <c r="BJ229" s="20" t="s">
        <v>79</v>
      </c>
      <c r="BK229" s="219">
        <f>ROUND(I229*H229,2)</f>
        <v>0</v>
      </c>
      <c r="BL229" s="20" t="s">
        <v>139</v>
      </c>
      <c r="BM229" s="218" t="s">
        <v>298</v>
      </c>
    </row>
    <row r="230" s="2" customFormat="1" ht="16.5" customHeight="1">
      <c r="A230" s="41"/>
      <c r="B230" s="42"/>
      <c r="C230" s="207" t="s">
        <v>299</v>
      </c>
      <c r="D230" s="207" t="s">
        <v>134</v>
      </c>
      <c r="E230" s="208" t="s">
        <v>300</v>
      </c>
      <c r="F230" s="209" t="s">
        <v>301</v>
      </c>
      <c r="G230" s="210" t="s">
        <v>237</v>
      </c>
      <c r="H230" s="211">
        <v>3</v>
      </c>
      <c r="I230" s="212"/>
      <c r="J230" s="213">
        <f>ROUND(I230*H230,2)</f>
        <v>0</v>
      </c>
      <c r="K230" s="209" t="s">
        <v>19</v>
      </c>
      <c r="L230" s="47"/>
      <c r="M230" s="214" t="s">
        <v>19</v>
      </c>
      <c r="N230" s="215" t="s">
        <v>42</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139</v>
      </c>
      <c r="AT230" s="218" t="s">
        <v>134</v>
      </c>
      <c r="AU230" s="218" t="s">
        <v>140</v>
      </c>
      <c r="AY230" s="20" t="s">
        <v>129</v>
      </c>
      <c r="BE230" s="219">
        <f>IF(N230="základní",J230,0)</f>
        <v>0</v>
      </c>
      <c r="BF230" s="219">
        <f>IF(N230="snížená",J230,0)</f>
        <v>0</v>
      </c>
      <c r="BG230" s="219">
        <f>IF(N230="zákl. přenesená",J230,0)</f>
        <v>0</v>
      </c>
      <c r="BH230" s="219">
        <f>IF(N230="sníž. přenesená",J230,0)</f>
        <v>0</v>
      </c>
      <c r="BI230" s="219">
        <f>IF(N230="nulová",J230,0)</f>
        <v>0</v>
      </c>
      <c r="BJ230" s="20" t="s">
        <v>79</v>
      </c>
      <c r="BK230" s="219">
        <f>ROUND(I230*H230,2)</f>
        <v>0</v>
      </c>
      <c r="BL230" s="20" t="s">
        <v>139</v>
      </c>
      <c r="BM230" s="218" t="s">
        <v>302</v>
      </c>
    </row>
    <row r="231" s="2" customFormat="1" ht="16.5" customHeight="1">
      <c r="A231" s="41"/>
      <c r="B231" s="42"/>
      <c r="C231" s="207" t="s">
        <v>303</v>
      </c>
      <c r="D231" s="207" t="s">
        <v>134</v>
      </c>
      <c r="E231" s="208" t="s">
        <v>304</v>
      </c>
      <c r="F231" s="209" t="s">
        <v>305</v>
      </c>
      <c r="G231" s="210" t="s">
        <v>237</v>
      </c>
      <c r="H231" s="211">
        <v>2</v>
      </c>
      <c r="I231" s="212"/>
      <c r="J231" s="213">
        <f>ROUND(I231*H231,2)</f>
        <v>0</v>
      </c>
      <c r="K231" s="209" t="s">
        <v>19</v>
      </c>
      <c r="L231" s="47"/>
      <c r="M231" s="214" t="s">
        <v>19</v>
      </c>
      <c r="N231" s="215" t="s">
        <v>42</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139</v>
      </c>
      <c r="AT231" s="218" t="s">
        <v>134</v>
      </c>
      <c r="AU231" s="218" t="s">
        <v>140</v>
      </c>
      <c r="AY231" s="20" t="s">
        <v>129</v>
      </c>
      <c r="BE231" s="219">
        <f>IF(N231="základní",J231,0)</f>
        <v>0</v>
      </c>
      <c r="BF231" s="219">
        <f>IF(N231="snížená",J231,0)</f>
        <v>0</v>
      </c>
      <c r="BG231" s="219">
        <f>IF(N231="zákl. přenesená",J231,0)</f>
        <v>0</v>
      </c>
      <c r="BH231" s="219">
        <f>IF(N231="sníž. přenesená",J231,0)</f>
        <v>0</v>
      </c>
      <c r="BI231" s="219">
        <f>IF(N231="nulová",J231,0)</f>
        <v>0</v>
      </c>
      <c r="BJ231" s="20" t="s">
        <v>79</v>
      </c>
      <c r="BK231" s="219">
        <f>ROUND(I231*H231,2)</f>
        <v>0</v>
      </c>
      <c r="BL231" s="20" t="s">
        <v>139</v>
      </c>
      <c r="BM231" s="218" t="s">
        <v>306</v>
      </c>
    </row>
    <row r="232" s="2" customFormat="1" ht="24.15" customHeight="1">
      <c r="A232" s="41"/>
      <c r="B232" s="42"/>
      <c r="C232" s="207" t="s">
        <v>307</v>
      </c>
      <c r="D232" s="207" t="s">
        <v>134</v>
      </c>
      <c r="E232" s="208" t="s">
        <v>308</v>
      </c>
      <c r="F232" s="209" t="s">
        <v>309</v>
      </c>
      <c r="G232" s="210" t="s">
        <v>237</v>
      </c>
      <c r="H232" s="211">
        <v>1</v>
      </c>
      <c r="I232" s="212"/>
      <c r="J232" s="213">
        <f>ROUND(I232*H232,2)</f>
        <v>0</v>
      </c>
      <c r="K232" s="209" t="s">
        <v>19</v>
      </c>
      <c r="L232" s="47"/>
      <c r="M232" s="214" t="s">
        <v>19</v>
      </c>
      <c r="N232" s="215" t="s">
        <v>42</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139</v>
      </c>
      <c r="AT232" s="218" t="s">
        <v>134</v>
      </c>
      <c r="AU232" s="218" t="s">
        <v>140</v>
      </c>
      <c r="AY232" s="20" t="s">
        <v>129</v>
      </c>
      <c r="BE232" s="219">
        <f>IF(N232="základní",J232,0)</f>
        <v>0</v>
      </c>
      <c r="BF232" s="219">
        <f>IF(N232="snížená",J232,0)</f>
        <v>0</v>
      </c>
      <c r="BG232" s="219">
        <f>IF(N232="zákl. přenesená",J232,0)</f>
        <v>0</v>
      </c>
      <c r="BH232" s="219">
        <f>IF(N232="sníž. přenesená",J232,0)</f>
        <v>0</v>
      </c>
      <c r="BI232" s="219">
        <f>IF(N232="nulová",J232,0)</f>
        <v>0</v>
      </c>
      <c r="BJ232" s="20" t="s">
        <v>79</v>
      </c>
      <c r="BK232" s="219">
        <f>ROUND(I232*H232,2)</f>
        <v>0</v>
      </c>
      <c r="BL232" s="20" t="s">
        <v>139</v>
      </c>
      <c r="BM232" s="218" t="s">
        <v>310</v>
      </c>
    </row>
    <row r="233" s="2" customFormat="1" ht="21.75" customHeight="1">
      <c r="A233" s="41"/>
      <c r="B233" s="42"/>
      <c r="C233" s="207" t="s">
        <v>311</v>
      </c>
      <c r="D233" s="207" t="s">
        <v>134</v>
      </c>
      <c r="E233" s="208" t="s">
        <v>312</v>
      </c>
      <c r="F233" s="209" t="s">
        <v>313</v>
      </c>
      <c r="G233" s="210" t="s">
        <v>237</v>
      </c>
      <c r="H233" s="211">
        <v>16</v>
      </c>
      <c r="I233" s="212"/>
      <c r="J233" s="213">
        <f>ROUND(I233*H233,2)</f>
        <v>0</v>
      </c>
      <c r="K233" s="209" t="s">
        <v>19</v>
      </c>
      <c r="L233" s="47"/>
      <c r="M233" s="214" t="s">
        <v>19</v>
      </c>
      <c r="N233" s="215" t="s">
        <v>42</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139</v>
      </c>
      <c r="AT233" s="218" t="s">
        <v>134</v>
      </c>
      <c r="AU233" s="218" t="s">
        <v>140</v>
      </c>
      <c r="AY233" s="20" t="s">
        <v>129</v>
      </c>
      <c r="BE233" s="219">
        <f>IF(N233="základní",J233,0)</f>
        <v>0</v>
      </c>
      <c r="BF233" s="219">
        <f>IF(N233="snížená",J233,0)</f>
        <v>0</v>
      </c>
      <c r="BG233" s="219">
        <f>IF(N233="zákl. přenesená",J233,0)</f>
        <v>0</v>
      </c>
      <c r="BH233" s="219">
        <f>IF(N233="sníž. přenesená",J233,0)</f>
        <v>0</v>
      </c>
      <c r="BI233" s="219">
        <f>IF(N233="nulová",J233,0)</f>
        <v>0</v>
      </c>
      <c r="BJ233" s="20" t="s">
        <v>79</v>
      </c>
      <c r="BK233" s="219">
        <f>ROUND(I233*H233,2)</f>
        <v>0</v>
      </c>
      <c r="BL233" s="20" t="s">
        <v>139</v>
      </c>
      <c r="BM233" s="218" t="s">
        <v>314</v>
      </c>
    </row>
    <row r="234" s="2" customFormat="1" ht="16.5" customHeight="1">
      <c r="A234" s="41"/>
      <c r="B234" s="42"/>
      <c r="C234" s="207" t="s">
        <v>315</v>
      </c>
      <c r="D234" s="207" t="s">
        <v>134</v>
      </c>
      <c r="E234" s="208" t="s">
        <v>316</v>
      </c>
      <c r="F234" s="209" t="s">
        <v>317</v>
      </c>
      <c r="G234" s="210" t="s">
        <v>137</v>
      </c>
      <c r="H234" s="211">
        <v>46.869999999999997</v>
      </c>
      <c r="I234" s="212"/>
      <c r="J234" s="213">
        <f>ROUND(I234*H234,2)</f>
        <v>0</v>
      </c>
      <c r="K234" s="209" t="s">
        <v>19</v>
      </c>
      <c r="L234" s="47"/>
      <c r="M234" s="214" t="s">
        <v>19</v>
      </c>
      <c r="N234" s="215" t="s">
        <v>42</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139</v>
      </c>
      <c r="AT234" s="218" t="s">
        <v>134</v>
      </c>
      <c r="AU234" s="218" t="s">
        <v>140</v>
      </c>
      <c r="AY234" s="20" t="s">
        <v>129</v>
      </c>
      <c r="BE234" s="219">
        <f>IF(N234="základní",J234,0)</f>
        <v>0</v>
      </c>
      <c r="BF234" s="219">
        <f>IF(N234="snížená",J234,0)</f>
        <v>0</v>
      </c>
      <c r="BG234" s="219">
        <f>IF(N234="zákl. přenesená",J234,0)</f>
        <v>0</v>
      </c>
      <c r="BH234" s="219">
        <f>IF(N234="sníž. přenesená",J234,0)</f>
        <v>0</v>
      </c>
      <c r="BI234" s="219">
        <f>IF(N234="nulová",J234,0)</f>
        <v>0</v>
      </c>
      <c r="BJ234" s="20" t="s">
        <v>79</v>
      </c>
      <c r="BK234" s="219">
        <f>ROUND(I234*H234,2)</f>
        <v>0</v>
      </c>
      <c r="BL234" s="20" t="s">
        <v>139</v>
      </c>
      <c r="BM234" s="218" t="s">
        <v>318</v>
      </c>
    </row>
    <row r="235" s="13" customFormat="1">
      <c r="A235" s="13"/>
      <c r="B235" s="225"/>
      <c r="C235" s="226"/>
      <c r="D235" s="227" t="s">
        <v>144</v>
      </c>
      <c r="E235" s="228" t="s">
        <v>19</v>
      </c>
      <c r="F235" s="229" t="s">
        <v>319</v>
      </c>
      <c r="G235" s="226"/>
      <c r="H235" s="228" t="s">
        <v>19</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144</v>
      </c>
      <c r="AU235" s="235" t="s">
        <v>140</v>
      </c>
      <c r="AV235" s="13" t="s">
        <v>79</v>
      </c>
      <c r="AW235" s="13" t="s">
        <v>32</v>
      </c>
      <c r="AX235" s="13" t="s">
        <v>71</v>
      </c>
      <c r="AY235" s="235" t="s">
        <v>129</v>
      </c>
    </row>
    <row r="236" s="14" customFormat="1">
      <c r="A236" s="14"/>
      <c r="B236" s="236"/>
      <c r="C236" s="237"/>
      <c r="D236" s="227" t="s">
        <v>144</v>
      </c>
      <c r="E236" s="238" t="s">
        <v>19</v>
      </c>
      <c r="F236" s="239" t="s">
        <v>320</v>
      </c>
      <c r="G236" s="237"/>
      <c r="H236" s="240">
        <v>46.869999999999997</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144</v>
      </c>
      <c r="AU236" s="246" t="s">
        <v>140</v>
      </c>
      <c r="AV236" s="14" t="s">
        <v>81</v>
      </c>
      <c r="AW236" s="14" t="s">
        <v>32</v>
      </c>
      <c r="AX236" s="14" t="s">
        <v>79</v>
      </c>
      <c r="AY236" s="246" t="s">
        <v>129</v>
      </c>
    </row>
    <row r="237" s="2" customFormat="1" ht="24.15" customHeight="1">
      <c r="A237" s="41"/>
      <c r="B237" s="42"/>
      <c r="C237" s="207" t="s">
        <v>321</v>
      </c>
      <c r="D237" s="207" t="s">
        <v>134</v>
      </c>
      <c r="E237" s="208" t="s">
        <v>156</v>
      </c>
      <c r="F237" s="209" t="s">
        <v>157</v>
      </c>
      <c r="G237" s="210" t="s">
        <v>137</v>
      </c>
      <c r="H237" s="211">
        <v>46.869999999999997</v>
      </c>
      <c r="I237" s="212"/>
      <c r="J237" s="213">
        <f>ROUND(I237*H237,2)</f>
        <v>0</v>
      </c>
      <c r="K237" s="209" t="s">
        <v>138</v>
      </c>
      <c r="L237" s="47"/>
      <c r="M237" s="214" t="s">
        <v>19</v>
      </c>
      <c r="N237" s="215" t="s">
        <v>42</v>
      </c>
      <c r="O237" s="87"/>
      <c r="P237" s="216">
        <f>O237*H237</f>
        <v>0</v>
      </c>
      <c r="Q237" s="216">
        <v>0.00021000000000000001</v>
      </c>
      <c r="R237" s="216">
        <f>Q237*H237</f>
        <v>0.0098426999999999994</v>
      </c>
      <c r="S237" s="216">
        <v>0</v>
      </c>
      <c r="T237" s="217">
        <f>S237*H237</f>
        <v>0</v>
      </c>
      <c r="U237" s="41"/>
      <c r="V237" s="41"/>
      <c r="W237" s="41"/>
      <c r="X237" s="41"/>
      <c r="Y237" s="41"/>
      <c r="Z237" s="41"/>
      <c r="AA237" s="41"/>
      <c r="AB237" s="41"/>
      <c r="AC237" s="41"/>
      <c r="AD237" s="41"/>
      <c r="AE237" s="41"/>
      <c r="AR237" s="218" t="s">
        <v>139</v>
      </c>
      <c r="AT237" s="218" t="s">
        <v>134</v>
      </c>
      <c r="AU237" s="218" t="s">
        <v>140</v>
      </c>
      <c r="AY237" s="20" t="s">
        <v>129</v>
      </c>
      <c r="BE237" s="219">
        <f>IF(N237="základní",J237,0)</f>
        <v>0</v>
      </c>
      <c r="BF237" s="219">
        <f>IF(N237="snížená",J237,0)</f>
        <v>0</v>
      </c>
      <c r="BG237" s="219">
        <f>IF(N237="zákl. přenesená",J237,0)</f>
        <v>0</v>
      </c>
      <c r="BH237" s="219">
        <f>IF(N237="sníž. přenesená",J237,0)</f>
        <v>0</v>
      </c>
      <c r="BI237" s="219">
        <f>IF(N237="nulová",J237,0)</f>
        <v>0</v>
      </c>
      <c r="BJ237" s="20" t="s">
        <v>79</v>
      </c>
      <c r="BK237" s="219">
        <f>ROUND(I237*H237,2)</f>
        <v>0</v>
      </c>
      <c r="BL237" s="20" t="s">
        <v>139</v>
      </c>
      <c r="BM237" s="218" t="s">
        <v>322</v>
      </c>
    </row>
    <row r="238" s="2" customFormat="1">
      <c r="A238" s="41"/>
      <c r="B238" s="42"/>
      <c r="C238" s="43"/>
      <c r="D238" s="220" t="s">
        <v>142</v>
      </c>
      <c r="E238" s="43"/>
      <c r="F238" s="221" t="s">
        <v>159</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142</v>
      </c>
      <c r="AU238" s="20" t="s">
        <v>140</v>
      </c>
    </row>
    <row r="239" s="2" customFormat="1" ht="24.15" customHeight="1">
      <c r="A239" s="41"/>
      <c r="B239" s="42"/>
      <c r="C239" s="207" t="s">
        <v>323</v>
      </c>
      <c r="D239" s="207" t="s">
        <v>134</v>
      </c>
      <c r="E239" s="208" t="s">
        <v>173</v>
      </c>
      <c r="F239" s="209" t="s">
        <v>174</v>
      </c>
      <c r="G239" s="210" t="s">
        <v>137</v>
      </c>
      <c r="H239" s="211">
        <v>46.869999999999997</v>
      </c>
      <c r="I239" s="212"/>
      <c r="J239" s="213">
        <f>ROUND(I239*H239,2)</f>
        <v>0</v>
      </c>
      <c r="K239" s="209" t="s">
        <v>138</v>
      </c>
      <c r="L239" s="47"/>
      <c r="M239" s="214" t="s">
        <v>19</v>
      </c>
      <c r="N239" s="215" t="s">
        <v>42</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139</v>
      </c>
      <c r="AT239" s="218" t="s">
        <v>134</v>
      </c>
      <c r="AU239" s="218" t="s">
        <v>140</v>
      </c>
      <c r="AY239" s="20" t="s">
        <v>129</v>
      </c>
      <c r="BE239" s="219">
        <f>IF(N239="základní",J239,0)</f>
        <v>0</v>
      </c>
      <c r="BF239" s="219">
        <f>IF(N239="snížená",J239,0)</f>
        <v>0</v>
      </c>
      <c r="BG239" s="219">
        <f>IF(N239="zákl. přenesená",J239,0)</f>
        <v>0</v>
      </c>
      <c r="BH239" s="219">
        <f>IF(N239="sníž. přenesená",J239,0)</f>
        <v>0</v>
      </c>
      <c r="BI239" s="219">
        <f>IF(N239="nulová",J239,0)</f>
        <v>0</v>
      </c>
      <c r="BJ239" s="20" t="s">
        <v>79</v>
      </c>
      <c r="BK239" s="219">
        <f>ROUND(I239*H239,2)</f>
        <v>0</v>
      </c>
      <c r="BL239" s="20" t="s">
        <v>139</v>
      </c>
      <c r="BM239" s="218" t="s">
        <v>324</v>
      </c>
    </row>
    <row r="240" s="2" customFormat="1">
      <c r="A240" s="41"/>
      <c r="B240" s="42"/>
      <c r="C240" s="43"/>
      <c r="D240" s="220" t="s">
        <v>142</v>
      </c>
      <c r="E240" s="43"/>
      <c r="F240" s="221" t="s">
        <v>176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142</v>
      </c>
      <c r="AU240" s="20" t="s">
        <v>140</v>
      </c>
    </row>
    <row r="241" s="2" customFormat="1" ht="16.5" customHeight="1">
      <c r="A241" s="41"/>
      <c r="B241" s="42"/>
      <c r="C241" s="207" t="s">
        <v>325</v>
      </c>
      <c r="D241" s="207" t="s">
        <v>134</v>
      </c>
      <c r="E241" s="208" t="s">
        <v>326</v>
      </c>
      <c r="F241" s="209" t="s">
        <v>327</v>
      </c>
      <c r="G241" s="210" t="s">
        <v>137</v>
      </c>
      <c r="H241" s="211">
        <v>4.5</v>
      </c>
      <c r="I241" s="212"/>
      <c r="J241" s="213">
        <f>ROUND(I241*H241,2)</f>
        <v>0</v>
      </c>
      <c r="K241" s="209" t="s">
        <v>19</v>
      </c>
      <c r="L241" s="47"/>
      <c r="M241" s="214" t="s">
        <v>19</v>
      </c>
      <c r="N241" s="215" t="s">
        <v>42</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139</v>
      </c>
      <c r="AT241" s="218" t="s">
        <v>134</v>
      </c>
      <c r="AU241" s="218" t="s">
        <v>140</v>
      </c>
      <c r="AY241" s="20" t="s">
        <v>129</v>
      </c>
      <c r="BE241" s="219">
        <f>IF(N241="základní",J241,0)</f>
        <v>0</v>
      </c>
      <c r="BF241" s="219">
        <f>IF(N241="snížená",J241,0)</f>
        <v>0</v>
      </c>
      <c r="BG241" s="219">
        <f>IF(N241="zákl. přenesená",J241,0)</f>
        <v>0</v>
      </c>
      <c r="BH241" s="219">
        <f>IF(N241="sníž. přenesená",J241,0)</f>
        <v>0</v>
      </c>
      <c r="BI241" s="219">
        <f>IF(N241="nulová",J241,0)</f>
        <v>0</v>
      </c>
      <c r="BJ241" s="20" t="s">
        <v>79</v>
      </c>
      <c r="BK241" s="219">
        <f>ROUND(I241*H241,2)</f>
        <v>0</v>
      </c>
      <c r="BL241" s="20" t="s">
        <v>139</v>
      </c>
      <c r="BM241" s="218" t="s">
        <v>328</v>
      </c>
    </row>
    <row r="242" s="14" customFormat="1">
      <c r="A242" s="14"/>
      <c r="B242" s="236"/>
      <c r="C242" s="237"/>
      <c r="D242" s="227" t="s">
        <v>144</v>
      </c>
      <c r="E242" s="238" t="s">
        <v>19</v>
      </c>
      <c r="F242" s="239" t="s">
        <v>329</v>
      </c>
      <c r="G242" s="237"/>
      <c r="H242" s="240">
        <v>4.5</v>
      </c>
      <c r="I242" s="241"/>
      <c r="J242" s="237"/>
      <c r="K242" s="237"/>
      <c r="L242" s="242"/>
      <c r="M242" s="243"/>
      <c r="N242" s="244"/>
      <c r="O242" s="244"/>
      <c r="P242" s="244"/>
      <c r="Q242" s="244"/>
      <c r="R242" s="244"/>
      <c r="S242" s="244"/>
      <c r="T242" s="245"/>
      <c r="U242" s="14"/>
      <c r="V242" s="14"/>
      <c r="W242" s="14"/>
      <c r="X242" s="14"/>
      <c r="Y242" s="14"/>
      <c r="Z242" s="14"/>
      <c r="AA242" s="14"/>
      <c r="AB242" s="14"/>
      <c r="AC242" s="14"/>
      <c r="AD242" s="14"/>
      <c r="AE242" s="14"/>
      <c r="AT242" s="246" t="s">
        <v>144</v>
      </c>
      <c r="AU242" s="246" t="s">
        <v>140</v>
      </c>
      <c r="AV242" s="14" t="s">
        <v>81</v>
      </c>
      <c r="AW242" s="14" t="s">
        <v>32</v>
      </c>
      <c r="AX242" s="14" t="s">
        <v>71</v>
      </c>
      <c r="AY242" s="246" t="s">
        <v>129</v>
      </c>
    </row>
    <row r="243" s="16" customFormat="1">
      <c r="A243" s="16"/>
      <c r="B243" s="258"/>
      <c r="C243" s="259"/>
      <c r="D243" s="227" t="s">
        <v>144</v>
      </c>
      <c r="E243" s="260" t="s">
        <v>19</v>
      </c>
      <c r="F243" s="261" t="s">
        <v>155</v>
      </c>
      <c r="G243" s="259"/>
      <c r="H243" s="262">
        <v>4.5</v>
      </c>
      <c r="I243" s="263"/>
      <c r="J243" s="259"/>
      <c r="K243" s="259"/>
      <c r="L243" s="264"/>
      <c r="M243" s="265"/>
      <c r="N243" s="266"/>
      <c r="O243" s="266"/>
      <c r="P243" s="266"/>
      <c r="Q243" s="266"/>
      <c r="R243" s="266"/>
      <c r="S243" s="266"/>
      <c r="T243" s="267"/>
      <c r="U243" s="16"/>
      <c r="V243" s="16"/>
      <c r="W243" s="16"/>
      <c r="X243" s="16"/>
      <c r="Y243" s="16"/>
      <c r="Z243" s="16"/>
      <c r="AA243" s="16"/>
      <c r="AB243" s="16"/>
      <c r="AC243" s="16"/>
      <c r="AD243" s="16"/>
      <c r="AE243" s="16"/>
      <c r="AT243" s="268" t="s">
        <v>144</v>
      </c>
      <c r="AU243" s="268" t="s">
        <v>140</v>
      </c>
      <c r="AV243" s="16" t="s">
        <v>139</v>
      </c>
      <c r="AW243" s="16" t="s">
        <v>32</v>
      </c>
      <c r="AX243" s="16" t="s">
        <v>79</v>
      </c>
      <c r="AY243" s="268" t="s">
        <v>129</v>
      </c>
    </row>
    <row r="244" s="2" customFormat="1" ht="16.5" customHeight="1">
      <c r="A244" s="41"/>
      <c r="B244" s="42"/>
      <c r="C244" s="207" t="s">
        <v>330</v>
      </c>
      <c r="D244" s="207" t="s">
        <v>134</v>
      </c>
      <c r="E244" s="208" t="s">
        <v>331</v>
      </c>
      <c r="F244" s="209" t="s">
        <v>332</v>
      </c>
      <c r="G244" s="210" t="s">
        <v>137</v>
      </c>
      <c r="H244" s="211">
        <v>46.869999999999997</v>
      </c>
      <c r="I244" s="212"/>
      <c r="J244" s="213">
        <f>ROUND(I244*H244,2)</f>
        <v>0</v>
      </c>
      <c r="K244" s="209" t="s">
        <v>19</v>
      </c>
      <c r="L244" s="47"/>
      <c r="M244" s="214" t="s">
        <v>19</v>
      </c>
      <c r="N244" s="215" t="s">
        <v>42</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139</v>
      </c>
      <c r="AT244" s="218" t="s">
        <v>134</v>
      </c>
      <c r="AU244" s="218" t="s">
        <v>140</v>
      </c>
      <c r="AY244" s="20" t="s">
        <v>129</v>
      </c>
      <c r="BE244" s="219">
        <f>IF(N244="základní",J244,0)</f>
        <v>0</v>
      </c>
      <c r="BF244" s="219">
        <f>IF(N244="snížená",J244,0)</f>
        <v>0</v>
      </c>
      <c r="BG244" s="219">
        <f>IF(N244="zákl. přenesená",J244,0)</f>
        <v>0</v>
      </c>
      <c r="BH244" s="219">
        <f>IF(N244="sníž. přenesená",J244,0)</f>
        <v>0</v>
      </c>
      <c r="BI244" s="219">
        <f>IF(N244="nulová",J244,0)</f>
        <v>0</v>
      </c>
      <c r="BJ244" s="20" t="s">
        <v>79</v>
      </c>
      <c r="BK244" s="219">
        <f>ROUND(I244*H244,2)</f>
        <v>0</v>
      </c>
      <c r="BL244" s="20" t="s">
        <v>139</v>
      </c>
      <c r="BM244" s="218" t="s">
        <v>333</v>
      </c>
    </row>
    <row r="245" s="2" customFormat="1" ht="16.5" customHeight="1">
      <c r="A245" s="41"/>
      <c r="B245" s="42"/>
      <c r="C245" s="207" t="s">
        <v>334</v>
      </c>
      <c r="D245" s="207" t="s">
        <v>134</v>
      </c>
      <c r="E245" s="208" t="s">
        <v>335</v>
      </c>
      <c r="F245" s="209" t="s">
        <v>336</v>
      </c>
      <c r="G245" s="210" t="s">
        <v>337</v>
      </c>
      <c r="H245" s="211">
        <v>8.5</v>
      </c>
      <c r="I245" s="212"/>
      <c r="J245" s="213">
        <f>ROUND(I245*H245,2)</f>
        <v>0</v>
      </c>
      <c r="K245" s="209" t="s">
        <v>19</v>
      </c>
      <c r="L245" s="47"/>
      <c r="M245" s="214" t="s">
        <v>19</v>
      </c>
      <c r="N245" s="215" t="s">
        <v>42</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139</v>
      </c>
      <c r="AT245" s="218" t="s">
        <v>134</v>
      </c>
      <c r="AU245" s="218" t="s">
        <v>140</v>
      </c>
      <c r="AY245" s="20" t="s">
        <v>129</v>
      </c>
      <c r="BE245" s="219">
        <f>IF(N245="základní",J245,0)</f>
        <v>0</v>
      </c>
      <c r="BF245" s="219">
        <f>IF(N245="snížená",J245,0)</f>
        <v>0</v>
      </c>
      <c r="BG245" s="219">
        <f>IF(N245="zákl. přenesená",J245,0)</f>
        <v>0</v>
      </c>
      <c r="BH245" s="219">
        <f>IF(N245="sníž. přenesená",J245,0)</f>
        <v>0</v>
      </c>
      <c r="BI245" s="219">
        <f>IF(N245="nulová",J245,0)</f>
        <v>0</v>
      </c>
      <c r="BJ245" s="20" t="s">
        <v>79</v>
      </c>
      <c r="BK245" s="219">
        <f>ROUND(I245*H245,2)</f>
        <v>0</v>
      </c>
      <c r="BL245" s="20" t="s">
        <v>139</v>
      </c>
      <c r="BM245" s="218" t="s">
        <v>338</v>
      </c>
    </row>
    <row r="246" s="14" customFormat="1">
      <c r="A246" s="14"/>
      <c r="B246" s="236"/>
      <c r="C246" s="237"/>
      <c r="D246" s="227" t="s">
        <v>144</v>
      </c>
      <c r="E246" s="238" t="s">
        <v>19</v>
      </c>
      <c r="F246" s="239" t="s">
        <v>339</v>
      </c>
      <c r="G246" s="237"/>
      <c r="H246" s="240">
        <v>8.5</v>
      </c>
      <c r="I246" s="241"/>
      <c r="J246" s="237"/>
      <c r="K246" s="237"/>
      <c r="L246" s="242"/>
      <c r="M246" s="243"/>
      <c r="N246" s="244"/>
      <c r="O246" s="244"/>
      <c r="P246" s="244"/>
      <c r="Q246" s="244"/>
      <c r="R246" s="244"/>
      <c r="S246" s="244"/>
      <c r="T246" s="245"/>
      <c r="U246" s="14"/>
      <c r="V246" s="14"/>
      <c r="W246" s="14"/>
      <c r="X246" s="14"/>
      <c r="Y246" s="14"/>
      <c r="Z246" s="14"/>
      <c r="AA246" s="14"/>
      <c r="AB246" s="14"/>
      <c r="AC246" s="14"/>
      <c r="AD246" s="14"/>
      <c r="AE246" s="14"/>
      <c r="AT246" s="246" t="s">
        <v>144</v>
      </c>
      <c r="AU246" s="246" t="s">
        <v>140</v>
      </c>
      <c r="AV246" s="14" t="s">
        <v>81</v>
      </c>
      <c r="AW246" s="14" t="s">
        <v>32</v>
      </c>
      <c r="AX246" s="14" t="s">
        <v>79</v>
      </c>
      <c r="AY246" s="246" t="s">
        <v>129</v>
      </c>
    </row>
    <row r="247" s="2" customFormat="1" ht="16.5" customHeight="1">
      <c r="A247" s="41"/>
      <c r="B247" s="42"/>
      <c r="C247" s="207" t="s">
        <v>340</v>
      </c>
      <c r="D247" s="207" t="s">
        <v>134</v>
      </c>
      <c r="E247" s="208" t="s">
        <v>341</v>
      </c>
      <c r="F247" s="209" t="s">
        <v>342</v>
      </c>
      <c r="G247" s="210" t="s">
        <v>179</v>
      </c>
      <c r="H247" s="211">
        <v>70</v>
      </c>
      <c r="I247" s="212"/>
      <c r="J247" s="213">
        <f>ROUND(I247*H247,2)</f>
        <v>0</v>
      </c>
      <c r="K247" s="209" t="s">
        <v>19</v>
      </c>
      <c r="L247" s="47"/>
      <c r="M247" s="214" t="s">
        <v>19</v>
      </c>
      <c r="N247" s="215" t="s">
        <v>42</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139</v>
      </c>
      <c r="AT247" s="218" t="s">
        <v>134</v>
      </c>
      <c r="AU247" s="218" t="s">
        <v>140</v>
      </c>
      <c r="AY247" s="20" t="s">
        <v>129</v>
      </c>
      <c r="BE247" s="219">
        <f>IF(N247="základní",J247,0)</f>
        <v>0</v>
      </c>
      <c r="BF247" s="219">
        <f>IF(N247="snížená",J247,0)</f>
        <v>0</v>
      </c>
      <c r="BG247" s="219">
        <f>IF(N247="zákl. přenesená",J247,0)</f>
        <v>0</v>
      </c>
      <c r="BH247" s="219">
        <f>IF(N247="sníž. přenesená",J247,0)</f>
        <v>0</v>
      </c>
      <c r="BI247" s="219">
        <f>IF(N247="nulová",J247,0)</f>
        <v>0</v>
      </c>
      <c r="BJ247" s="20" t="s">
        <v>79</v>
      </c>
      <c r="BK247" s="219">
        <f>ROUND(I247*H247,2)</f>
        <v>0</v>
      </c>
      <c r="BL247" s="20" t="s">
        <v>139</v>
      </c>
      <c r="BM247" s="218" t="s">
        <v>343</v>
      </c>
    </row>
    <row r="248" s="14" customFormat="1">
      <c r="A248" s="14"/>
      <c r="B248" s="236"/>
      <c r="C248" s="237"/>
      <c r="D248" s="227" t="s">
        <v>144</v>
      </c>
      <c r="E248" s="238" t="s">
        <v>19</v>
      </c>
      <c r="F248" s="239" t="s">
        <v>344</v>
      </c>
      <c r="G248" s="237"/>
      <c r="H248" s="240">
        <v>70</v>
      </c>
      <c r="I248" s="241"/>
      <c r="J248" s="237"/>
      <c r="K248" s="237"/>
      <c r="L248" s="242"/>
      <c r="M248" s="243"/>
      <c r="N248" s="244"/>
      <c r="O248" s="244"/>
      <c r="P248" s="244"/>
      <c r="Q248" s="244"/>
      <c r="R248" s="244"/>
      <c r="S248" s="244"/>
      <c r="T248" s="245"/>
      <c r="U248" s="14"/>
      <c r="V248" s="14"/>
      <c r="W248" s="14"/>
      <c r="X248" s="14"/>
      <c r="Y248" s="14"/>
      <c r="Z248" s="14"/>
      <c r="AA248" s="14"/>
      <c r="AB248" s="14"/>
      <c r="AC248" s="14"/>
      <c r="AD248" s="14"/>
      <c r="AE248" s="14"/>
      <c r="AT248" s="246" t="s">
        <v>144</v>
      </c>
      <c r="AU248" s="246" t="s">
        <v>140</v>
      </c>
      <c r="AV248" s="14" t="s">
        <v>81</v>
      </c>
      <c r="AW248" s="14" t="s">
        <v>32</v>
      </c>
      <c r="AX248" s="14" t="s">
        <v>71</v>
      </c>
      <c r="AY248" s="246" t="s">
        <v>129</v>
      </c>
    </row>
    <row r="249" s="16" customFormat="1">
      <c r="A249" s="16"/>
      <c r="B249" s="258"/>
      <c r="C249" s="259"/>
      <c r="D249" s="227" t="s">
        <v>144</v>
      </c>
      <c r="E249" s="260" t="s">
        <v>19</v>
      </c>
      <c r="F249" s="261" t="s">
        <v>155</v>
      </c>
      <c r="G249" s="259"/>
      <c r="H249" s="262">
        <v>70</v>
      </c>
      <c r="I249" s="263"/>
      <c r="J249" s="259"/>
      <c r="K249" s="259"/>
      <c r="L249" s="264"/>
      <c r="M249" s="265"/>
      <c r="N249" s="266"/>
      <c r="O249" s="266"/>
      <c r="P249" s="266"/>
      <c r="Q249" s="266"/>
      <c r="R249" s="266"/>
      <c r="S249" s="266"/>
      <c r="T249" s="267"/>
      <c r="U249" s="16"/>
      <c r="V249" s="16"/>
      <c r="W249" s="16"/>
      <c r="X249" s="16"/>
      <c r="Y249" s="16"/>
      <c r="Z249" s="16"/>
      <c r="AA249" s="16"/>
      <c r="AB249" s="16"/>
      <c r="AC249" s="16"/>
      <c r="AD249" s="16"/>
      <c r="AE249" s="16"/>
      <c r="AT249" s="268" t="s">
        <v>144</v>
      </c>
      <c r="AU249" s="268" t="s">
        <v>140</v>
      </c>
      <c r="AV249" s="16" t="s">
        <v>139</v>
      </c>
      <c r="AW249" s="16" t="s">
        <v>32</v>
      </c>
      <c r="AX249" s="16" t="s">
        <v>79</v>
      </c>
      <c r="AY249" s="268" t="s">
        <v>129</v>
      </c>
    </row>
    <row r="250" s="2" customFormat="1" ht="16.5" customHeight="1">
      <c r="A250" s="41"/>
      <c r="B250" s="42"/>
      <c r="C250" s="207" t="s">
        <v>345</v>
      </c>
      <c r="D250" s="207" t="s">
        <v>134</v>
      </c>
      <c r="E250" s="208" t="s">
        <v>346</v>
      </c>
      <c r="F250" s="209" t="s">
        <v>347</v>
      </c>
      <c r="G250" s="210" t="s">
        <v>137</v>
      </c>
      <c r="H250" s="211">
        <v>50.573999999999998</v>
      </c>
      <c r="I250" s="212"/>
      <c r="J250" s="213">
        <f>ROUND(I250*H250,2)</f>
        <v>0</v>
      </c>
      <c r="K250" s="209" t="s">
        <v>19</v>
      </c>
      <c r="L250" s="47"/>
      <c r="M250" s="214" t="s">
        <v>19</v>
      </c>
      <c r="N250" s="215" t="s">
        <v>42</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139</v>
      </c>
      <c r="AT250" s="218" t="s">
        <v>134</v>
      </c>
      <c r="AU250" s="218" t="s">
        <v>140</v>
      </c>
      <c r="AY250" s="20" t="s">
        <v>129</v>
      </c>
      <c r="BE250" s="219">
        <f>IF(N250="základní",J250,0)</f>
        <v>0</v>
      </c>
      <c r="BF250" s="219">
        <f>IF(N250="snížená",J250,0)</f>
        <v>0</v>
      </c>
      <c r="BG250" s="219">
        <f>IF(N250="zákl. přenesená",J250,0)</f>
        <v>0</v>
      </c>
      <c r="BH250" s="219">
        <f>IF(N250="sníž. přenesená",J250,0)</f>
        <v>0</v>
      </c>
      <c r="BI250" s="219">
        <f>IF(N250="nulová",J250,0)</f>
        <v>0</v>
      </c>
      <c r="BJ250" s="20" t="s">
        <v>79</v>
      </c>
      <c r="BK250" s="219">
        <f>ROUND(I250*H250,2)</f>
        <v>0</v>
      </c>
      <c r="BL250" s="20" t="s">
        <v>139</v>
      </c>
      <c r="BM250" s="218" t="s">
        <v>348</v>
      </c>
    </row>
    <row r="251" s="14" customFormat="1">
      <c r="A251" s="14"/>
      <c r="B251" s="236"/>
      <c r="C251" s="237"/>
      <c r="D251" s="227" t="s">
        <v>144</v>
      </c>
      <c r="E251" s="238" t="s">
        <v>19</v>
      </c>
      <c r="F251" s="239" t="s">
        <v>349</v>
      </c>
      <c r="G251" s="237"/>
      <c r="H251" s="240">
        <v>50.573999999999998</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144</v>
      </c>
      <c r="AU251" s="246" t="s">
        <v>140</v>
      </c>
      <c r="AV251" s="14" t="s">
        <v>81</v>
      </c>
      <c r="AW251" s="14" t="s">
        <v>32</v>
      </c>
      <c r="AX251" s="14" t="s">
        <v>79</v>
      </c>
      <c r="AY251" s="246" t="s">
        <v>129</v>
      </c>
    </row>
    <row r="252" s="2" customFormat="1" ht="16.5" customHeight="1">
      <c r="A252" s="41"/>
      <c r="B252" s="42"/>
      <c r="C252" s="207" t="s">
        <v>350</v>
      </c>
      <c r="D252" s="207" t="s">
        <v>134</v>
      </c>
      <c r="E252" s="208" t="s">
        <v>351</v>
      </c>
      <c r="F252" s="209" t="s">
        <v>352</v>
      </c>
      <c r="G252" s="210" t="s">
        <v>137</v>
      </c>
      <c r="H252" s="211">
        <v>50.573999999999998</v>
      </c>
      <c r="I252" s="212"/>
      <c r="J252" s="213">
        <f>ROUND(I252*H252,2)</f>
        <v>0</v>
      </c>
      <c r="K252" s="209" t="s">
        <v>19</v>
      </c>
      <c r="L252" s="47"/>
      <c r="M252" s="214" t="s">
        <v>19</v>
      </c>
      <c r="N252" s="215" t="s">
        <v>42</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139</v>
      </c>
      <c r="AT252" s="218" t="s">
        <v>134</v>
      </c>
      <c r="AU252" s="218" t="s">
        <v>140</v>
      </c>
      <c r="AY252" s="20" t="s">
        <v>129</v>
      </c>
      <c r="BE252" s="219">
        <f>IF(N252="základní",J252,0)</f>
        <v>0</v>
      </c>
      <c r="BF252" s="219">
        <f>IF(N252="snížená",J252,0)</f>
        <v>0</v>
      </c>
      <c r="BG252" s="219">
        <f>IF(N252="zákl. přenesená",J252,0)</f>
        <v>0</v>
      </c>
      <c r="BH252" s="219">
        <f>IF(N252="sníž. přenesená",J252,0)</f>
        <v>0</v>
      </c>
      <c r="BI252" s="219">
        <f>IF(N252="nulová",J252,0)</f>
        <v>0</v>
      </c>
      <c r="BJ252" s="20" t="s">
        <v>79</v>
      </c>
      <c r="BK252" s="219">
        <f>ROUND(I252*H252,2)</f>
        <v>0</v>
      </c>
      <c r="BL252" s="20" t="s">
        <v>139</v>
      </c>
      <c r="BM252" s="218" t="s">
        <v>353</v>
      </c>
    </row>
    <row r="253" s="12" customFormat="1" ht="22.8" customHeight="1">
      <c r="A253" s="12"/>
      <c r="B253" s="191"/>
      <c r="C253" s="192"/>
      <c r="D253" s="193" t="s">
        <v>70</v>
      </c>
      <c r="E253" s="205" t="s">
        <v>354</v>
      </c>
      <c r="F253" s="205" t="s">
        <v>355</v>
      </c>
      <c r="G253" s="192"/>
      <c r="H253" s="192"/>
      <c r="I253" s="195"/>
      <c r="J253" s="206">
        <f>BK253</f>
        <v>0</v>
      </c>
      <c r="K253" s="192"/>
      <c r="L253" s="197"/>
      <c r="M253" s="198"/>
      <c r="N253" s="199"/>
      <c r="O253" s="199"/>
      <c r="P253" s="200">
        <f>SUM(P254:P282)</f>
        <v>0</v>
      </c>
      <c r="Q253" s="199"/>
      <c r="R253" s="200">
        <f>SUM(R254:R282)</f>
        <v>0</v>
      </c>
      <c r="S253" s="199"/>
      <c r="T253" s="201">
        <f>SUM(T254:T282)</f>
        <v>0</v>
      </c>
      <c r="U253" s="12"/>
      <c r="V253" s="12"/>
      <c r="W253" s="12"/>
      <c r="X253" s="12"/>
      <c r="Y253" s="12"/>
      <c r="Z253" s="12"/>
      <c r="AA253" s="12"/>
      <c r="AB253" s="12"/>
      <c r="AC253" s="12"/>
      <c r="AD253" s="12"/>
      <c r="AE253" s="12"/>
      <c r="AR253" s="202" t="s">
        <v>79</v>
      </c>
      <c r="AT253" s="203" t="s">
        <v>70</v>
      </c>
      <c r="AU253" s="203" t="s">
        <v>79</v>
      </c>
      <c r="AY253" s="202" t="s">
        <v>129</v>
      </c>
      <c r="BK253" s="204">
        <f>SUM(BK254:BK282)</f>
        <v>0</v>
      </c>
    </row>
    <row r="254" s="2" customFormat="1" ht="44.25" customHeight="1">
      <c r="A254" s="41"/>
      <c r="B254" s="42"/>
      <c r="C254" s="207" t="s">
        <v>356</v>
      </c>
      <c r="D254" s="207" t="s">
        <v>134</v>
      </c>
      <c r="E254" s="208" t="s">
        <v>357</v>
      </c>
      <c r="F254" s="209" t="s">
        <v>358</v>
      </c>
      <c r="G254" s="210" t="s">
        <v>137</v>
      </c>
      <c r="H254" s="211">
        <v>831.90099999999995</v>
      </c>
      <c r="I254" s="212"/>
      <c r="J254" s="213">
        <f>ROUND(I254*H254,2)</f>
        <v>0</v>
      </c>
      <c r="K254" s="209" t="s">
        <v>138</v>
      </c>
      <c r="L254" s="47"/>
      <c r="M254" s="214" t="s">
        <v>19</v>
      </c>
      <c r="N254" s="215" t="s">
        <v>42</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139</v>
      </c>
      <c r="AT254" s="218" t="s">
        <v>134</v>
      </c>
      <c r="AU254" s="218" t="s">
        <v>81</v>
      </c>
      <c r="AY254" s="20" t="s">
        <v>129</v>
      </c>
      <c r="BE254" s="219">
        <f>IF(N254="základní",J254,0)</f>
        <v>0</v>
      </c>
      <c r="BF254" s="219">
        <f>IF(N254="snížená",J254,0)</f>
        <v>0</v>
      </c>
      <c r="BG254" s="219">
        <f>IF(N254="zákl. přenesená",J254,0)</f>
        <v>0</v>
      </c>
      <c r="BH254" s="219">
        <f>IF(N254="sníž. přenesená",J254,0)</f>
        <v>0</v>
      </c>
      <c r="BI254" s="219">
        <f>IF(N254="nulová",J254,0)</f>
        <v>0</v>
      </c>
      <c r="BJ254" s="20" t="s">
        <v>79</v>
      </c>
      <c r="BK254" s="219">
        <f>ROUND(I254*H254,2)</f>
        <v>0</v>
      </c>
      <c r="BL254" s="20" t="s">
        <v>139</v>
      </c>
      <c r="BM254" s="218" t="s">
        <v>359</v>
      </c>
    </row>
    <row r="255" s="2" customFormat="1">
      <c r="A255" s="41"/>
      <c r="B255" s="42"/>
      <c r="C255" s="43"/>
      <c r="D255" s="220" t="s">
        <v>142</v>
      </c>
      <c r="E255" s="43"/>
      <c r="F255" s="221" t="s">
        <v>360</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142</v>
      </c>
      <c r="AU255" s="20" t="s">
        <v>81</v>
      </c>
    </row>
    <row r="256" s="13" customFormat="1">
      <c r="A256" s="13"/>
      <c r="B256" s="225"/>
      <c r="C256" s="226"/>
      <c r="D256" s="227" t="s">
        <v>144</v>
      </c>
      <c r="E256" s="228" t="s">
        <v>19</v>
      </c>
      <c r="F256" s="229" t="s">
        <v>146</v>
      </c>
      <c r="G256" s="226"/>
      <c r="H256" s="228" t="s">
        <v>19</v>
      </c>
      <c r="I256" s="230"/>
      <c r="J256" s="226"/>
      <c r="K256" s="226"/>
      <c r="L256" s="231"/>
      <c r="M256" s="232"/>
      <c r="N256" s="233"/>
      <c r="O256" s="233"/>
      <c r="P256" s="233"/>
      <c r="Q256" s="233"/>
      <c r="R256" s="233"/>
      <c r="S256" s="233"/>
      <c r="T256" s="234"/>
      <c r="U256" s="13"/>
      <c r="V256" s="13"/>
      <c r="W256" s="13"/>
      <c r="X256" s="13"/>
      <c r="Y256" s="13"/>
      <c r="Z256" s="13"/>
      <c r="AA256" s="13"/>
      <c r="AB256" s="13"/>
      <c r="AC256" s="13"/>
      <c r="AD256" s="13"/>
      <c r="AE256" s="13"/>
      <c r="AT256" s="235" t="s">
        <v>144</v>
      </c>
      <c r="AU256" s="235" t="s">
        <v>81</v>
      </c>
      <c r="AV256" s="13" t="s">
        <v>79</v>
      </c>
      <c r="AW256" s="13" t="s">
        <v>32</v>
      </c>
      <c r="AX256" s="13" t="s">
        <v>71</v>
      </c>
      <c r="AY256" s="235" t="s">
        <v>129</v>
      </c>
    </row>
    <row r="257" s="14" customFormat="1">
      <c r="A257" s="14"/>
      <c r="B257" s="236"/>
      <c r="C257" s="237"/>
      <c r="D257" s="227" t="s">
        <v>144</v>
      </c>
      <c r="E257" s="238" t="s">
        <v>19</v>
      </c>
      <c r="F257" s="239" t="s">
        <v>361</v>
      </c>
      <c r="G257" s="237"/>
      <c r="H257" s="240">
        <v>555.19299999999998</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144</v>
      </c>
      <c r="AU257" s="246" t="s">
        <v>81</v>
      </c>
      <c r="AV257" s="14" t="s">
        <v>81</v>
      </c>
      <c r="AW257" s="14" t="s">
        <v>32</v>
      </c>
      <c r="AX257" s="14" t="s">
        <v>71</v>
      </c>
      <c r="AY257" s="246" t="s">
        <v>129</v>
      </c>
    </row>
    <row r="258" s="15" customFormat="1">
      <c r="A258" s="15"/>
      <c r="B258" s="247"/>
      <c r="C258" s="248"/>
      <c r="D258" s="227" t="s">
        <v>144</v>
      </c>
      <c r="E258" s="249" t="s">
        <v>19</v>
      </c>
      <c r="F258" s="250" t="s">
        <v>150</v>
      </c>
      <c r="G258" s="248"/>
      <c r="H258" s="251">
        <v>555.19299999999998</v>
      </c>
      <c r="I258" s="252"/>
      <c r="J258" s="248"/>
      <c r="K258" s="248"/>
      <c r="L258" s="253"/>
      <c r="M258" s="254"/>
      <c r="N258" s="255"/>
      <c r="O258" s="255"/>
      <c r="P258" s="255"/>
      <c r="Q258" s="255"/>
      <c r="R258" s="255"/>
      <c r="S258" s="255"/>
      <c r="T258" s="256"/>
      <c r="U258" s="15"/>
      <c r="V258" s="15"/>
      <c r="W258" s="15"/>
      <c r="X258" s="15"/>
      <c r="Y258" s="15"/>
      <c r="Z258" s="15"/>
      <c r="AA258" s="15"/>
      <c r="AB258" s="15"/>
      <c r="AC258" s="15"/>
      <c r="AD258" s="15"/>
      <c r="AE258" s="15"/>
      <c r="AT258" s="257" t="s">
        <v>144</v>
      </c>
      <c r="AU258" s="257" t="s">
        <v>81</v>
      </c>
      <c r="AV258" s="15" t="s">
        <v>140</v>
      </c>
      <c r="AW258" s="15" t="s">
        <v>32</v>
      </c>
      <c r="AX258" s="15" t="s">
        <v>71</v>
      </c>
      <c r="AY258" s="257" t="s">
        <v>129</v>
      </c>
    </row>
    <row r="259" s="13" customFormat="1">
      <c r="A259" s="13"/>
      <c r="B259" s="225"/>
      <c r="C259" s="226"/>
      <c r="D259" s="227" t="s">
        <v>144</v>
      </c>
      <c r="E259" s="228" t="s">
        <v>19</v>
      </c>
      <c r="F259" s="229" t="s">
        <v>151</v>
      </c>
      <c r="G259" s="226"/>
      <c r="H259" s="228" t="s">
        <v>19</v>
      </c>
      <c r="I259" s="230"/>
      <c r="J259" s="226"/>
      <c r="K259" s="226"/>
      <c r="L259" s="231"/>
      <c r="M259" s="232"/>
      <c r="N259" s="233"/>
      <c r="O259" s="233"/>
      <c r="P259" s="233"/>
      <c r="Q259" s="233"/>
      <c r="R259" s="233"/>
      <c r="S259" s="233"/>
      <c r="T259" s="234"/>
      <c r="U259" s="13"/>
      <c r="V259" s="13"/>
      <c r="W259" s="13"/>
      <c r="X259" s="13"/>
      <c r="Y259" s="13"/>
      <c r="Z259" s="13"/>
      <c r="AA259" s="13"/>
      <c r="AB259" s="13"/>
      <c r="AC259" s="13"/>
      <c r="AD259" s="13"/>
      <c r="AE259" s="13"/>
      <c r="AT259" s="235" t="s">
        <v>144</v>
      </c>
      <c r="AU259" s="235" t="s">
        <v>81</v>
      </c>
      <c r="AV259" s="13" t="s">
        <v>79</v>
      </c>
      <c r="AW259" s="13" t="s">
        <v>32</v>
      </c>
      <c r="AX259" s="13" t="s">
        <v>71</v>
      </c>
      <c r="AY259" s="235" t="s">
        <v>129</v>
      </c>
    </row>
    <row r="260" s="14" customFormat="1">
      <c r="A260" s="14"/>
      <c r="B260" s="236"/>
      <c r="C260" s="237"/>
      <c r="D260" s="227" t="s">
        <v>144</v>
      </c>
      <c r="E260" s="238" t="s">
        <v>19</v>
      </c>
      <c r="F260" s="239" t="s">
        <v>362</v>
      </c>
      <c r="G260" s="237"/>
      <c r="H260" s="240">
        <v>260.83800000000002</v>
      </c>
      <c r="I260" s="241"/>
      <c r="J260" s="237"/>
      <c r="K260" s="237"/>
      <c r="L260" s="242"/>
      <c r="M260" s="243"/>
      <c r="N260" s="244"/>
      <c r="O260" s="244"/>
      <c r="P260" s="244"/>
      <c r="Q260" s="244"/>
      <c r="R260" s="244"/>
      <c r="S260" s="244"/>
      <c r="T260" s="245"/>
      <c r="U260" s="14"/>
      <c r="V260" s="14"/>
      <c r="W260" s="14"/>
      <c r="X260" s="14"/>
      <c r="Y260" s="14"/>
      <c r="Z260" s="14"/>
      <c r="AA260" s="14"/>
      <c r="AB260" s="14"/>
      <c r="AC260" s="14"/>
      <c r="AD260" s="14"/>
      <c r="AE260" s="14"/>
      <c r="AT260" s="246" t="s">
        <v>144</v>
      </c>
      <c r="AU260" s="246" t="s">
        <v>81</v>
      </c>
      <c r="AV260" s="14" t="s">
        <v>81</v>
      </c>
      <c r="AW260" s="14" t="s">
        <v>32</v>
      </c>
      <c r="AX260" s="14" t="s">
        <v>71</v>
      </c>
      <c r="AY260" s="246" t="s">
        <v>129</v>
      </c>
    </row>
    <row r="261" s="14" customFormat="1">
      <c r="A261" s="14"/>
      <c r="B261" s="236"/>
      <c r="C261" s="237"/>
      <c r="D261" s="227" t="s">
        <v>144</v>
      </c>
      <c r="E261" s="238" t="s">
        <v>19</v>
      </c>
      <c r="F261" s="239" t="s">
        <v>363</v>
      </c>
      <c r="G261" s="237"/>
      <c r="H261" s="240">
        <v>15.869999999999999</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144</v>
      </c>
      <c r="AU261" s="246" t="s">
        <v>81</v>
      </c>
      <c r="AV261" s="14" t="s">
        <v>81</v>
      </c>
      <c r="AW261" s="14" t="s">
        <v>32</v>
      </c>
      <c r="AX261" s="14" t="s">
        <v>71</v>
      </c>
      <c r="AY261" s="246" t="s">
        <v>129</v>
      </c>
    </row>
    <row r="262" s="15" customFormat="1">
      <c r="A262" s="15"/>
      <c r="B262" s="247"/>
      <c r="C262" s="248"/>
      <c r="D262" s="227" t="s">
        <v>144</v>
      </c>
      <c r="E262" s="249" t="s">
        <v>19</v>
      </c>
      <c r="F262" s="250" t="s">
        <v>150</v>
      </c>
      <c r="G262" s="248"/>
      <c r="H262" s="251">
        <v>276.70800000000003</v>
      </c>
      <c r="I262" s="252"/>
      <c r="J262" s="248"/>
      <c r="K262" s="248"/>
      <c r="L262" s="253"/>
      <c r="M262" s="254"/>
      <c r="N262" s="255"/>
      <c r="O262" s="255"/>
      <c r="P262" s="255"/>
      <c r="Q262" s="255"/>
      <c r="R262" s="255"/>
      <c r="S262" s="255"/>
      <c r="T262" s="256"/>
      <c r="U262" s="15"/>
      <c r="V262" s="15"/>
      <c r="W262" s="15"/>
      <c r="X262" s="15"/>
      <c r="Y262" s="15"/>
      <c r="Z262" s="15"/>
      <c r="AA262" s="15"/>
      <c r="AB262" s="15"/>
      <c r="AC262" s="15"/>
      <c r="AD262" s="15"/>
      <c r="AE262" s="15"/>
      <c r="AT262" s="257" t="s">
        <v>144</v>
      </c>
      <c r="AU262" s="257" t="s">
        <v>81</v>
      </c>
      <c r="AV262" s="15" t="s">
        <v>140</v>
      </c>
      <c r="AW262" s="15" t="s">
        <v>32</v>
      </c>
      <c r="AX262" s="15" t="s">
        <v>71</v>
      </c>
      <c r="AY262" s="257" t="s">
        <v>129</v>
      </c>
    </row>
    <row r="263" s="16" customFormat="1">
      <c r="A263" s="16"/>
      <c r="B263" s="258"/>
      <c r="C263" s="259"/>
      <c r="D263" s="227" t="s">
        <v>144</v>
      </c>
      <c r="E263" s="260" t="s">
        <v>19</v>
      </c>
      <c r="F263" s="261" t="s">
        <v>155</v>
      </c>
      <c r="G263" s="259"/>
      <c r="H263" s="262">
        <v>831.90099999999995</v>
      </c>
      <c r="I263" s="263"/>
      <c r="J263" s="259"/>
      <c r="K263" s="259"/>
      <c r="L263" s="264"/>
      <c r="M263" s="265"/>
      <c r="N263" s="266"/>
      <c r="O263" s="266"/>
      <c r="P263" s="266"/>
      <c r="Q263" s="266"/>
      <c r="R263" s="266"/>
      <c r="S263" s="266"/>
      <c r="T263" s="267"/>
      <c r="U263" s="16"/>
      <c r="V263" s="16"/>
      <c r="W263" s="16"/>
      <c r="X263" s="16"/>
      <c r="Y263" s="16"/>
      <c r="Z263" s="16"/>
      <c r="AA263" s="16"/>
      <c r="AB263" s="16"/>
      <c r="AC263" s="16"/>
      <c r="AD263" s="16"/>
      <c r="AE263" s="16"/>
      <c r="AT263" s="268" t="s">
        <v>144</v>
      </c>
      <c r="AU263" s="268" t="s">
        <v>81</v>
      </c>
      <c r="AV263" s="16" t="s">
        <v>139</v>
      </c>
      <c r="AW263" s="16" t="s">
        <v>32</v>
      </c>
      <c r="AX263" s="16" t="s">
        <v>79</v>
      </c>
      <c r="AY263" s="268" t="s">
        <v>129</v>
      </c>
    </row>
    <row r="264" s="2" customFormat="1" ht="55.5" customHeight="1">
      <c r="A264" s="41"/>
      <c r="B264" s="42"/>
      <c r="C264" s="207" t="s">
        <v>364</v>
      </c>
      <c r="D264" s="207" t="s">
        <v>134</v>
      </c>
      <c r="E264" s="208" t="s">
        <v>365</v>
      </c>
      <c r="F264" s="209" t="s">
        <v>366</v>
      </c>
      <c r="G264" s="210" t="s">
        <v>137</v>
      </c>
      <c r="H264" s="211">
        <v>74871.089999999997</v>
      </c>
      <c r="I264" s="212"/>
      <c r="J264" s="213">
        <f>ROUND(I264*H264,2)</f>
        <v>0</v>
      </c>
      <c r="K264" s="209" t="s">
        <v>138</v>
      </c>
      <c r="L264" s="47"/>
      <c r="M264" s="214" t="s">
        <v>19</v>
      </c>
      <c r="N264" s="215" t="s">
        <v>42</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139</v>
      </c>
      <c r="AT264" s="218" t="s">
        <v>134</v>
      </c>
      <c r="AU264" s="218" t="s">
        <v>81</v>
      </c>
      <c r="AY264" s="20" t="s">
        <v>129</v>
      </c>
      <c r="BE264" s="219">
        <f>IF(N264="základní",J264,0)</f>
        <v>0</v>
      </c>
      <c r="BF264" s="219">
        <f>IF(N264="snížená",J264,0)</f>
        <v>0</v>
      </c>
      <c r="BG264" s="219">
        <f>IF(N264="zákl. přenesená",J264,0)</f>
        <v>0</v>
      </c>
      <c r="BH264" s="219">
        <f>IF(N264="sníž. přenesená",J264,0)</f>
        <v>0</v>
      </c>
      <c r="BI264" s="219">
        <f>IF(N264="nulová",J264,0)</f>
        <v>0</v>
      </c>
      <c r="BJ264" s="20" t="s">
        <v>79</v>
      </c>
      <c r="BK264" s="219">
        <f>ROUND(I264*H264,2)</f>
        <v>0</v>
      </c>
      <c r="BL264" s="20" t="s">
        <v>139</v>
      </c>
      <c r="BM264" s="218" t="s">
        <v>367</v>
      </c>
    </row>
    <row r="265" s="2" customFormat="1">
      <c r="A265" s="41"/>
      <c r="B265" s="42"/>
      <c r="C265" s="43"/>
      <c r="D265" s="220" t="s">
        <v>142</v>
      </c>
      <c r="E265" s="43"/>
      <c r="F265" s="221" t="s">
        <v>368</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142</v>
      </c>
      <c r="AU265" s="20" t="s">
        <v>81</v>
      </c>
    </row>
    <row r="266" s="14" customFormat="1">
      <c r="A266" s="14"/>
      <c r="B266" s="236"/>
      <c r="C266" s="237"/>
      <c r="D266" s="227" t="s">
        <v>144</v>
      </c>
      <c r="E266" s="237"/>
      <c r="F266" s="239" t="s">
        <v>369</v>
      </c>
      <c r="G266" s="237"/>
      <c r="H266" s="240">
        <v>74871.089999999997</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144</v>
      </c>
      <c r="AU266" s="246" t="s">
        <v>81</v>
      </c>
      <c r="AV266" s="14" t="s">
        <v>81</v>
      </c>
      <c r="AW266" s="14" t="s">
        <v>4</v>
      </c>
      <c r="AX266" s="14" t="s">
        <v>79</v>
      </c>
      <c r="AY266" s="246" t="s">
        <v>129</v>
      </c>
    </row>
    <row r="267" s="2" customFormat="1" ht="44.25" customHeight="1">
      <c r="A267" s="41"/>
      <c r="B267" s="42"/>
      <c r="C267" s="207" t="s">
        <v>370</v>
      </c>
      <c r="D267" s="207" t="s">
        <v>134</v>
      </c>
      <c r="E267" s="208" t="s">
        <v>371</v>
      </c>
      <c r="F267" s="209" t="s">
        <v>372</v>
      </c>
      <c r="G267" s="210" t="s">
        <v>137</v>
      </c>
      <c r="H267" s="211">
        <v>831.90099999999995</v>
      </c>
      <c r="I267" s="212"/>
      <c r="J267" s="213">
        <f>ROUND(I267*H267,2)</f>
        <v>0</v>
      </c>
      <c r="K267" s="209" t="s">
        <v>138</v>
      </c>
      <c r="L267" s="47"/>
      <c r="M267" s="214" t="s">
        <v>19</v>
      </c>
      <c r="N267" s="215" t="s">
        <v>42</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139</v>
      </c>
      <c r="AT267" s="218" t="s">
        <v>134</v>
      </c>
      <c r="AU267" s="218" t="s">
        <v>81</v>
      </c>
      <c r="AY267" s="20" t="s">
        <v>129</v>
      </c>
      <c r="BE267" s="219">
        <f>IF(N267="základní",J267,0)</f>
        <v>0</v>
      </c>
      <c r="BF267" s="219">
        <f>IF(N267="snížená",J267,0)</f>
        <v>0</v>
      </c>
      <c r="BG267" s="219">
        <f>IF(N267="zákl. přenesená",J267,0)</f>
        <v>0</v>
      </c>
      <c r="BH267" s="219">
        <f>IF(N267="sníž. přenesená",J267,0)</f>
        <v>0</v>
      </c>
      <c r="BI267" s="219">
        <f>IF(N267="nulová",J267,0)</f>
        <v>0</v>
      </c>
      <c r="BJ267" s="20" t="s">
        <v>79</v>
      </c>
      <c r="BK267" s="219">
        <f>ROUND(I267*H267,2)</f>
        <v>0</v>
      </c>
      <c r="BL267" s="20" t="s">
        <v>139</v>
      </c>
      <c r="BM267" s="218" t="s">
        <v>373</v>
      </c>
    </row>
    <row r="268" s="2" customFormat="1">
      <c r="A268" s="41"/>
      <c r="B268" s="42"/>
      <c r="C268" s="43"/>
      <c r="D268" s="220" t="s">
        <v>142</v>
      </c>
      <c r="E268" s="43"/>
      <c r="F268" s="221" t="s">
        <v>374</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142</v>
      </c>
      <c r="AU268" s="20" t="s">
        <v>81</v>
      </c>
    </row>
    <row r="269" s="2" customFormat="1" ht="24.15" customHeight="1">
      <c r="A269" s="41"/>
      <c r="B269" s="42"/>
      <c r="C269" s="207" t="s">
        <v>375</v>
      </c>
      <c r="D269" s="207" t="s">
        <v>134</v>
      </c>
      <c r="E269" s="208" t="s">
        <v>376</v>
      </c>
      <c r="F269" s="209" t="s">
        <v>377</v>
      </c>
      <c r="G269" s="210" t="s">
        <v>137</v>
      </c>
      <c r="H269" s="211">
        <v>831.90099999999995</v>
      </c>
      <c r="I269" s="212"/>
      <c r="J269" s="213">
        <f>ROUND(I269*H269,2)</f>
        <v>0</v>
      </c>
      <c r="K269" s="209" t="s">
        <v>138</v>
      </c>
      <c r="L269" s="47"/>
      <c r="M269" s="214" t="s">
        <v>19</v>
      </c>
      <c r="N269" s="215" t="s">
        <v>42</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139</v>
      </c>
      <c r="AT269" s="218" t="s">
        <v>134</v>
      </c>
      <c r="AU269" s="218" t="s">
        <v>81</v>
      </c>
      <c r="AY269" s="20" t="s">
        <v>129</v>
      </c>
      <c r="BE269" s="219">
        <f>IF(N269="základní",J269,0)</f>
        <v>0</v>
      </c>
      <c r="BF269" s="219">
        <f>IF(N269="snížená",J269,0)</f>
        <v>0</v>
      </c>
      <c r="BG269" s="219">
        <f>IF(N269="zákl. přenesená",J269,0)</f>
        <v>0</v>
      </c>
      <c r="BH269" s="219">
        <f>IF(N269="sníž. přenesená",J269,0)</f>
        <v>0</v>
      </c>
      <c r="BI269" s="219">
        <f>IF(N269="nulová",J269,0)</f>
        <v>0</v>
      </c>
      <c r="BJ269" s="20" t="s">
        <v>79</v>
      </c>
      <c r="BK269" s="219">
        <f>ROUND(I269*H269,2)</f>
        <v>0</v>
      </c>
      <c r="BL269" s="20" t="s">
        <v>139</v>
      </c>
      <c r="BM269" s="218" t="s">
        <v>378</v>
      </c>
    </row>
    <row r="270" s="2" customFormat="1">
      <c r="A270" s="41"/>
      <c r="B270" s="42"/>
      <c r="C270" s="43"/>
      <c r="D270" s="220" t="s">
        <v>142</v>
      </c>
      <c r="E270" s="43"/>
      <c r="F270" s="221" t="s">
        <v>379</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142</v>
      </c>
      <c r="AU270" s="20" t="s">
        <v>81</v>
      </c>
    </row>
    <row r="271" s="2" customFormat="1" ht="33" customHeight="1">
      <c r="A271" s="41"/>
      <c r="B271" s="42"/>
      <c r="C271" s="207" t="s">
        <v>380</v>
      </c>
      <c r="D271" s="207" t="s">
        <v>134</v>
      </c>
      <c r="E271" s="208" t="s">
        <v>381</v>
      </c>
      <c r="F271" s="209" t="s">
        <v>382</v>
      </c>
      <c r="G271" s="210" t="s">
        <v>137</v>
      </c>
      <c r="H271" s="211">
        <v>74871.089999999997</v>
      </c>
      <c r="I271" s="212"/>
      <c r="J271" s="213">
        <f>ROUND(I271*H271,2)</f>
        <v>0</v>
      </c>
      <c r="K271" s="209" t="s">
        <v>138</v>
      </c>
      <c r="L271" s="47"/>
      <c r="M271" s="214" t="s">
        <v>19</v>
      </c>
      <c r="N271" s="215" t="s">
        <v>42</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139</v>
      </c>
      <c r="AT271" s="218" t="s">
        <v>134</v>
      </c>
      <c r="AU271" s="218" t="s">
        <v>81</v>
      </c>
      <c r="AY271" s="20" t="s">
        <v>129</v>
      </c>
      <c r="BE271" s="219">
        <f>IF(N271="základní",J271,0)</f>
        <v>0</v>
      </c>
      <c r="BF271" s="219">
        <f>IF(N271="snížená",J271,0)</f>
        <v>0</v>
      </c>
      <c r="BG271" s="219">
        <f>IF(N271="zákl. přenesená",J271,0)</f>
        <v>0</v>
      </c>
      <c r="BH271" s="219">
        <f>IF(N271="sníž. přenesená",J271,0)</f>
        <v>0</v>
      </c>
      <c r="BI271" s="219">
        <f>IF(N271="nulová",J271,0)</f>
        <v>0</v>
      </c>
      <c r="BJ271" s="20" t="s">
        <v>79</v>
      </c>
      <c r="BK271" s="219">
        <f>ROUND(I271*H271,2)</f>
        <v>0</v>
      </c>
      <c r="BL271" s="20" t="s">
        <v>139</v>
      </c>
      <c r="BM271" s="218" t="s">
        <v>383</v>
      </c>
    </row>
    <row r="272" s="2" customFormat="1">
      <c r="A272" s="41"/>
      <c r="B272" s="42"/>
      <c r="C272" s="43"/>
      <c r="D272" s="220" t="s">
        <v>142</v>
      </c>
      <c r="E272" s="43"/>
      <c r="F272" s="221" t="s">
        <v>384</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142</v>
      </c>
      <c r="AU272" s="20" t="s">
        <v>81</v>
      </c>
    </row>
    <row r="273" s="14" customFormat="1">
      <c r="A273" s="14"/>
      <c r="B273" s="236"/>
      <c r="C273" s="237"/>
      <c r="D273" s="227" t="s">
        <v>144</v>
      </c>
      <c r="E273" s="237"/>
      <c r="F273" s="239" t="s">
        <v>369</v>
      </c>
      <c r="G273" s="237"/>
      <c r="H273" s="240">
        <v>74871.089999999997</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144</v>
      </c>
      <c r="AU273" s="246" t="s">
        <v>81</v>
      </c>
      <c r="AV273" s="14" t="s">
        <v>81</v>
      </c>
      <c r="AW273" s="14" t="s">
        <v>4</v>
      </c>
      <c r="AX273" s="14" t="s">
        <v>79</v>
      </c>
      <c r="AY273" s="246" t="s">
        <v>129</v>
      </c>
    </row>
    <row r="274" s="2" customFormat="1" ht="24.15" customHeight="1">
      <c r="A274" s="41"/>
      <c r="B274" s="42"/>
      <c r="C274" s="207" t="s">
        <v>385</v>
      </c>
      <c r="D274" s="207" t="s">
        <v>134</v>
      </c>
      <c r="E274" s="208" t="s">
        <v>386</v>
      </c>
      <c r="F274" s="209" t="s">
        <v>387</v>
      </c>
      <c r="G274" s="210" t="s">
        <v>137</v>
      </c>
      <c r="H274" s="211">
        <v>831.90099999999995</v>
      </c>
      <c r="I274" s="212"/>
      <c r="J274" s="213">
        <f>ROUND(I274*H274,2)</f>
        <v>0</v>
      </c>
      <c r="K274" s="209" t="s">
        <v>138</v>
      </c>
      <c r="L274" s="47"/>
      <c r="M274" s="214" t="s">
        <v>19</v>
      </c>
      <c r="N274" s="215" t="s">
        <v>42</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139</v>
      </c>
      <c r="AT274" s="218" t="s">
        <v>134</v>
      </c>
      <c r="AU274" s="218" t="s">
        <v>81</v>
      </c>
      <c r="AY274" s="20" t="s">
        <v>129</v>
      </c>
      <c r="BE274" s="219">
        <f>IF(N274="základní",J274,0)</f>
        <v>0</v>
      </c>
      <c r="BF274" s="219">
        <f>IF(N274="snížená",J274,0)</f>
        <v>0</v>
      </c>
      <c r="BG274" s="219">
        <f>IF(N274="zákl. přenesená",J274,0)</f>
        <v>0</v>
      </c>
      <c r="BH274" s="219">
        <f>IF(N274="sníž. přenesená",J274,0)</f>
        <v>0</v>
      </c>
      <c r="BI274" s="219">
        <f>IF(N274="nulová",J274,0)</f>
        <v>0</v>
      </c>
      <c r="BJ274" s="20" t="s">
        <v>79</v>
      </c>
      <c r="BK274" s="219">
        <f>ROUND(I274*H274,2)</f>
        <v>0</v>
      </c>
      <c r="BL274" s="20" t="s">
        <v>139</v>
      </c>
      <c r="BM274" s="218" t="s">
        <v>388</v>
      </c>
    </row>
    <row r="275" s="2" customFormat="1">
      <c r="A275" s="41"/>
      <c r="B275" s="42"/>
      <c r="C275" s="43"/>
      <c r="D275" s="220" t="s">
        <v>142</v>
      </c>
      <c r="E275" s="43"/>
      <c r="F275" s="221" t="s">
        <v>389</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142</v>
      </c>
      <c r="AU275" s="20" t="s">
        <v>81</v>
      </c>
    </row>
    <row r="276" s="2" customFormat="1" ht="24.15" customHeight="1">
      <c r="A276" s="41"/>
      <c r="B276" s="42"/>
      <c r="C276" s="207" t="s">
        <v>390</v>
      </c>
      <c r="D276" s="207" t="s">
        <v>134</v>
      </c>
      <c r="E276" s="208" t="s">
        <v>391</v>
      </c>
      <c r="F276" s="209" t="s">
        <v>392</v>
      </c>
      <c r="G276" s="210" t="s">
        <v>137</v>
      </c>
      <c r="H276" s="211">
        <v>831.90099999999995</v>
      </c>
      <c r="I276" s="212"/>
      <c r="J276" s="213">
        <f>ROUND(I276*H276,2)</f>
        <v>0</v>
      </c>
      <c r="K276" s="209" t="s">
        <v>138</v>
      </c>
      <c r="L276" s="47"/>
      <c r="M276" s="214" t="s">
        <v>19</v>
      </c>
      <c r="N276" s="215" t="s">
        <v>42</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139</v>
      </c>
      <c r="AT276" s="218" t="s">
        <v>134</v>
      </c>
      <c r="AU276" s="218" t="s">
        <v>81</v>
      </c>
      <c r="AY276" s="20" t="s">
        <v>129</v>
      </c>
      <c r="BE276" s="219">
        <f>IF(N276="základní",J276,0)</f>
        <v>0</v>
      </c>
      <c r="BF276" s="219">
        <f>IF(N276="snížená",J276,0)</f>
        <v>0</v>
      </c>
      <c r="BG276" s="219">
        <f>IF(N276="zákl. přenesená",J276,0)</f>
        <v>0</v>
      </c>
      <c r="BH276" s="219">
        <f>IF(N276="sníž. přenesená",J276,0)</f>
        <v>0</v>
      </c>
      <c r="BI276" s="219">
        <f>IF(N276="nulová",J276,0)</f>
        <v>0</v>
      </c>
      <c r="BJ276" s="20" t="s">
        <v>79</v>
      </c>
      <c r="BK276" s="219">
        <f>ROUND(I276*H276,2)</f>
        <v>0</v>
      </c>
      <c r="BL276" s="20" t="s">
        <v>139</v>
      </c>
      <c r="BM276" s="218" t="s">
        <v>393</v>
      </c>
    </row>
    <row r="277" s="2" customFormat="1">
      <c r="A277" s="41"/>
      <c r="B277" s="42"/>
      <c r="C277" s="43"/>
      <c r="D277" s="220" t="s">
        <v>142</v>
      </c>
      <c r="E277" s="43"/>
      <c r="F277" s="221" t="s">
        <v>394</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142</v>
      </c>
      <c r="AU277" s="20" t="s">
        <v>81</v>
      </c>
    </row>
    <row r="278" s="2" customFormat="1" ht="44.25" customHeight="1">
      <c r="A278" s="41"/>
      <c r="B278" s="42"/>
      <c r="C278" s="207" t="s">
        <v>395</v>
      </c>
      <c r="D278" s="207" t="s">
        <v>134</v>
      </c>
      <c r="E278" s="208" t="s">
        <v>396</v>
      </c>
      <c r="F278" s="209" t="s">
        <v>397</v>
      </c>
      <c r="G278" s="210" t="s">
        <v>137</v>
      </c>
      <c r="H278" s="211">
        <v>831.90099999999995</v>
      </c>
      <c r="I278" s="212"/>
      <c r="J278" s="213">
        <f>ROUND(I278*H278,2)</f>
        <v>0</v>
      </c>
      <c r="K278" s="209" t="s">
        <v>138</v>
      </c>
      <c r="L278" s="47"/>
      <c r="M278" s="214" t="s">
        <v>19</v>
      </c>
      <c r="N278" s="215" t="s">
        <v>42</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139</v>
      </c>
      <c r="AT278" s="218" t="s">
        <v>134</v>
      </c>
      <c r="AU278" s="218" t="s">
        <v>81</v>
      </c>
      <c r="AY278" s="20" t="s">
        <v>129</v>
      </c>
      <c r="BE278" s="219">
        <f>IF(N278="základní",J278,0)</f>
        <v>0</v>
      </c>
      <c r="BF278" s="219">
        <f>IF(N278="snížená",J278,0)</f>
        <v>0</v>
      </c>
      <c r="BG278" s="219">
        <f>IF(N278="zákl. přenesená",J278,0)</f>
        <v>0</v>
      </c>
      <c r="BH278" s="219">
        <f>IF(N278="sníž. přenesená",J278,0)</f>
        <v>0</v>
      </c>
      <c r="BI278" s="219">
        <f>IF(N278="nulová",J278,0)</f>
        <v>0</v>
      </c>
      <c r="BJ278" s="20" t="s">
        <v>79</v>
      </c>
      <c r="BK278" s="219">
        <f>ROUND(I278*H278,2)</f>
        <v>0</v>
      </c>
      <c r="BL278" s="20" t="s">
        <v>139</v>
      </c>
      <c r="BM278" s="218" t="s">
        <v>398</v>
      </c>
    </row>
    <row r="279" s="2" customFormat="1">
      <c r="A279" s="41"/>
      <c r="B279" s="42"/>
      <c r="C279" s="43"/>
      <c r="D279" s="220" t="s">
        <v>142</v>
      </c>
      <c r="E279" s="43"/>
      <c r="F279" s="221" t="s">
        <v>399</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142</v>
      </c>
      <c r="AU279" s="20" t="s">
        <v>81</v>
      </c>
    </row>
    <row r="280" s="2" customFormat="1" ht="24.15" customHeight="1">
      <c r="A280" s="41"/>
      <c r="B280" s="42"/>
      <c r="C280" s="207" t="s">
        <v>400</v>
      </c>
      <c r="D280" s="207" t="s">
        <v>134</v>
      </c>
      <c r="E280" s="208" t="s">
        <v>401</v>
      </c>
      <c r="F280" s="209" t="s">
        <v>402</v>
      </c>
      <c r="G280" s="210" t="s">
        <v>403</v>
      </c>
      <c r="H280" s="211">
        <v>1</v>
      </c>
      <c r="I280" s="212"/>
      <c r="J280" s="213">
        <f>ROUND(I280*H280,2)</f>
        <v>0</v>
      </c>
      <c r="K280" s="209" t="s">
        <v>19</v>
      </c>
      <c r="L280" s="47"/>
      <c r="M280" s="214" t="s">
        <v>19</v>
      </c>
      <c r="N280" s="215" t="s">
        <v>42</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139</v>
      </c>
      <c r="AT280" s="218" t="s">
        <v>134</v>
      </c>
      <c r="AU280" s="218" t="s">
        <v>81</v>
      </c>
      <c r="AY280" s="20" t="s">
        <v>129</v>
      </c>
      <c r="BE280" s="219">
        <f>IF(N280="základní",J280,0)</f>
        <v>0</v>
      </c>
      <c r="BF280" s="219">
        <f>IF(N280="snížená",J280,0)</f>
        <v>0</v>
      </c>
      <c r="BG280" s="219">
        <f>IF(N280="zákl. přenesená",J280,0)</f>
        <v>0</v>
      </c>
      <c r="BH280" s="219">
        <f>IF(N280="sníž. přenesená",J280,0)</f>
        <v>0</v>
      </c>
      <c r="BI280" s="219">
        <f>IF(N280="nulová",J280,0)</f>
        <v>0</v>
      </c>
      <c r="BJ280" s="20" t="s">
        <v>79</v>
      </c>
      <c r="BK280" s="219">
        <f>ROUND(I280*H280,2)</f>
        <v>0</v>
      </c>
      <c r="BL280" s="20" t="s">
        <v>139</v>
      </c>
      <c r="BM280" s="218" t="s">
        <v>404</v>
      </c>
    </row>
    <row r="281" s="13" customFormat="1">
      <c r="A281" s="13"/>
      <c r="B281" s="225"/>
      <c r="C281" s="226"/>
      <c r="D281" s="227" t="s">
        <v>144</v>
      </c>
      <c r="E281" s="228" t="s">
        <v>19</v>
      </c>
      <c r="F281" s="229" t="s">
        <v>151</v>
      </c>
      <c r="G281" s="226"/>
      <c r="H281" s="228" t="s">
        <v>19</v>
      </c>
      <c r="I281" s="230"/>
      <c r="J281" s="226"/>
      <c r="K281" s="226"/>
      <c r="L281" s="231"/>
      <c r="M281" s="232"/>
      <c r="N281" s="233"/>
      <c r="O281" s="233"/>
      <c r="P281" s="233"/>
      <c r="Q281" s="233"/>
      <c r="R281" s="233"/>
      <c r="S281" s="233"/>
      <c r="T281" s="234"/>
      <c r="U281" s="13"/>
      <c r="V281" s="13"/>
      <c r="W281" s="13"/>
      <c r="X281" s="13"/>
      <c r="Y281" s="13"/>
      <c r="Z281" s="13"/>
      <c r="AA281" s="13"/>
      <c r="AB281" s="13"/>
      <c r="AC281" s="13"/>
      <c r="AD281" s="13"/>
      <c r="AE281" s="13"/>
      <c r="AT281" s="235" t="s">
        <v>144</v>
      </c>
      <c r="AU281" s="235" t="s">
        <v>81</v>
      </c>
      <c r="AV281" s="13" t="s">
        <v>79</v>
      </c>
      <c r="AW281" s="13" t="s">
        <v>32</v>
      </c>
      <c r="AX281" s="13" t="s">
        <v>71</v>
      </c>
      <c r="AY281" s="235" t="s">
        <v>129</v>
      </c>
    </row>
    <row r="282" s="14" customFormat="1">
      <c r="A282" s="14"/>
      <c r="B282" s="236"/>
      <c r="C282" s="237"/>
      <c r="D282" s="227" t="s">
        <v>144</v>
      </c>
      <c r="E282" s="238" t="s">
        <v>19</v>
      </c>
      <c r="F282" s="239" t="s">
        <v>405</v>
      </c>
      <c r="G282" s="237"/>
      <c r="H282" s="240">
        <v>1</v>
      </c>
      <c r="I282" s="241"/>
      <c r="J282" s="237"/>
      <c r="K282" s="237"/>
      <c r="L282" s="242"/>
      <c r="M282" s="243"/>
      <c r="N282" s="244"/>
      <c r="O282" s="244"/>
      <c r="P282" s="244"/>
      <c r="Q282" s="244"/>
      <c r="R282" s="244"/>
      <c r="S282" s="244"/>
      <c r="T282" s="245"/>
      <c r="U282" s="14"/>
      <c r="V282" s="14"/>
      <c r="W282" s="14"/>
      <c r="X282" s="14"/>
      <c r="Y282" s="14"/>
      <c r="Z282" s="14"/>
      <c r="AA282" s="14"/>
      <c r="AB282" s="14"/>
      <c r="AC282" s="14"/>
      <c r="AD282" s="14"/>
      <c r="AE282" s="14"/>
      <c r="AT282" s="246" t="s">
        <v>144</v>
      </c>
      <c r="AU282" s="246" t="s">
        <v>81</v>
      </c>
      <c r="AV282" s="14" t="s">
        <v>81</v>
      </c>
      <c r="AW282" s="14" t="s">
        <v>32</v>
      </c>
      <c r="AX282" s="14" t="s">
        <v>79</v>
      </c>
      <c r="AY282" s="246" t="s">
        <v>129</v>
      </c>
    </row>
    <row r="283" s="12" customFormat="1" ht="22.8" customHeight="1">
      <c r="A283" s="12"/>
      <c r="B283" s="191"/>
      <c r="C283" s="192"/>
      <c r="D283" s="193" t="s">
        <v>70</v>
      </c>
      <c r="E283" s="205" t="s">
        <v>406</v>
      </c>
      <c r="F283" s="205" t="s">
        <v>407</v>
      </c>
      <c r="G283" s="192"/>
      <c r="H283" s="192"/>
      <c r="I283" s="195"/>
      <c r="J283" s="206">
        <f>BK283</f>
        <v>0</v>
      </c>
      <c r="K283" s="192"/>
      <c r="L283" s="197"/>
      <c r="M283" s="198"/>
      <c r="N283" s="199"/>
      <c r="O283" s="199"/>
      <c r="P283" s="200">
        <f>SUM(P284:P316)</f>
        <v>0</v>
      </c>
      <c r="Q283" s="199"/>
      <c r="R283" s="200">
        <f>SUM(R284:R316)</f>
        <v>0.0041999999999999997</v>
      </c>
      <c r="S283" s="199"/>
      <c r="T283" s="201">
        <f>SUM(T284:T316)</f>
        <v>0</v>
      </c>
      <c r="U283" s="12"/>
      <c r="V283" s="12"/>
      <c r="W283" s="12"/>
      <c r="X283" s="12"/>
      <c r="Y283" s="12"/>
      <c r="Z283" s="12"/>
      <c r="AA283" s="12"/>
      <c r="AB283" s="12"/>
      <c r="AC283" s="12"/>
      <c r="AD283" s="12"/>
      <c r="AE283" s="12"/>
      <c r="AR283" s="202" t="s">
        <v>79</v>
      </c>
      <c r="AT283" s="203" t="s">
        <v>70</v>
      </c>
      <c r="AU283" s="203" t="s">
        <v>79</v>
      </c>
      <c r="AY283" s="202" t="s">
        <v>129</v>
      </c>
      <c r="BK283" s="204">
        <f>SUM(BK284:BK316)</f>
        <v>0</v>
      </c>
    </row>
    <row r="284" s="2" customFormat="1" ht="55.5" customHeight="1">
      <c r="A284" s="41"/>
      <c r="B284" s="42"/>
      <c r="C284" s="207" t="s">
        <v>408</v>
      </c>
      <c r="D284" s="207" t="s">
        <v>134</v>
      </c>
      <c r="E284" s="208" t="s">
        <v>409</v>
      </c>
      <c r="F284" s="209" t="s">
        <v>410</v>
      </c>
      <c r="G284" s="210" t="s">
        <v>237</v>
      </c>
      <c r="H284" s="211">
        <v>6</v>
      </c>
      <c r="I284" s="212"/>
      <c r="J284" s="213">
        <f>ROUND(I284*H284,2)</f>
        <v>0</v>
      </c>
      <c r="K284" s="209" t="s">
        <v>138</v>
      </c>
      <c r="L284" s="47"/>
      <c r="M284" s="214" t="s">
        <v>19</v>
      </c>
      <c r="N284" s="215" t="s">
        <v>42</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139</v>
      </c>
      <c r="AT284" s="218" t="s">
        <v>134</v>
      </c>
      <c r="AU284" s="218" t="s">
        <v>81</v>
      </c>
      <c r="AY284" s="20" t="s">
        <v>129</v>
      </c>
      <c r="BE284" s="219">
        <f>IF(N284="základní",J284,0)</f>
        <v>0</v>
      </c>
      <c r="BF284" s="219">
        <f>IF(N284="snížená",J284,0)</f>
        <v>0</v>
      </c>
      <c r="BG284" s="219">
        <f>IF(N284="zákl. přenesená",J284,0)</f>
        <v>0</v>
      </c>
      <c r="BH284" s="219">
        <f>IF(N284="sníž. přenesená",J284,0)</f>
        <v>0</v>
      </c>
      <c r="BI284" s="219">
        <f>IF(N284="nulová",J284,0)</f>
        <v>0</v>
      </c>
      <c r="BJ284" s="20" t="s">
        <v>79</v>
      </c>
      <c r="BK284" s="219">
        <f>ROUND(I284*H284,2)</f>
        <v>0</v>
      </c>
      <c r="BL284" s="20" t="s">
        <v>139</v>
      </c>
      <c r="BM284" s="218" t="s">
        <v>411</v>
      </c>
    </row>
    <row r="285" s="2" customFormat="1">
      <c r="A285" s="41"/>
      <c r="B285" s="42"/>
      <c r="C285" s="43"/>
      <c r="D285" s="220" t="s">
        <v>142</v>
      </c>
      <c r="E285" s="43"/>
      <c r="F285" s="221" t="s">
        <v>412</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142</v>
      </c>
      <c r="AU285" s="20" t="s">
        <v>81</v>
      </c>
    </row>
    <row r="286" s="2" customFormat="1">
      <c r="A286" s="41"/>
      <c r="B286" s="42"/>
      <c r="C286" s="43"/>
      <c r="D286" s="227" t="s">
        <v>209</v>
      </c>
      <c r="E286" s="43"/>
      <c r="F286" s="269" t="s">
        <v>413</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209</v>
      </c>
      <c r="AU286" s="20" t="s">
        <v>81</v>
      </c>
    </row>
    <row r="287" s="13" customFormat="1">
      <c r="A287" s="13"/>
      <c r="B287" s="225"/>
      <c r="C287" s="226"/>
      <c r="D287" s="227" t="s">
        <v>144</v>
      </c>
      <c r="E287" s="228" t="s">
        <v>19</v>
      </c>
      <c r="F287" s="229" t="s">
        <v>414</v>
      </c>
      <c r="G287" s="226"/>
      <c r="H287" s="228" t="s">
        <v>19</v>
      </c>
      <c r="I287" s="230"/>
      <c r="J287" s="226"/>
      <c r="K287" s="226"/>
      <c r="L287" s="231"/>
      <c r="M287" s="232"/>
      <c r="N287" s="233"/>
      <c r="O287" s="233"/>
      <c r="P287" s="233"/>
      <c r="Q287" s="233"/>
      <c r="R287" s="233"/>
      <c r="S287" s="233"/>
      <c r="T287" s="234"/>
      <c r="U287" s="13"/>
      <c r="V287" s="13"/>
      <c r="W287" s="13"/>
      <c r="X287" s="13"/>
      <c r="Y287" s="13"/>
      <c r="Z287" s="13"/>
      <c r="AA287" s="13"/>
      <c r="AB287" s="13"/>
      <c r="AC287" s="13"/>
      <c r="AD287" s="13"/>
      <c r="AE287" s="13"/>
      <c r="AT287" s="235" t="s">
        <v>144</v>
      </c>
      <c r="AU287" s="235" t="s">
        <v>81</v>
      </c>
      <c r="AV287" s="13" t="s">
        <v>79</v>
      </c>
      <c r="AW287" s="13" t="s">
        <v>32</v>
      </c>
      <c r="AX287" s="13" t="s">
        <v>71</v>
      </c>
      <c r="AY287" s="235" t="s">
        <v>129</v>
      </c>
    </row>
    <row r="288" s="14" customFormat="1">
      <c r="A288" s="14"/>
      <c r="B288" s="236"/>
      <c r="C288" s="237"/>
      <c r="D288" s="227" t="s">
        <v>144</v>
      </c>
      <c r="E288" s="238" t="s">
        <v>19</v>
      </c>
      <c r="F288" s="239" t="s">
        <v>415</v>
      </c>
      <c r="G288" s="237"/>
      <c r="H288" s="240">
        <v>1</v>
      </c>
      <c r="I288" s="241"/>
      <c r="J288" s="237"/>
      <c r="K288" s="237"/>
      <c r="L288" s="242"/>
      <c r="M288" s="243"/>
      <c r="N288" s="244"/>
      <c r="O288" s="244"/>
      <c r="P288" s="244"/>
      <c r="Q288" s="244"/>
      <c r="R288" s="244"/>
      <c r="S288" s="244"/>
      <c r="T288" s="245"/>
      <c r="U288" s="14"/>
      <c r="V288" s="14"/>
      <c r="W288" s="14"/>
      <c r="X288" s="14"/>
      <c r="Y288" s="14"/>
      <c r="Z288" s="14"/>
      <c r="AA288" s="14"/>
      <c r="AB288" s="14"/>
      <c r="AC288" s="14"/>
      <c r="AD288" s="14"/>
      <c r="AE288" s="14"/>
      <c r="AT288" s="246" t="s">
        <v>144</v>
      </c>
      <c r="AU288" s="246" t="s">
        <v>81</v>
      </c>
      <c r="AV288" s="14" t="s">
        <v>81</v>
      </c>
      <c r="AW288" s="14" t="s">
        <v>32</v>
      </c>
      <c r="AX288" s="14" t="s">
        <v>71</v>
      </c>
      <c r="AY288" s="246" t="s">
        <v>129</v>
      </c>
    </row>
    <row r="289" s="14" customFormat="1">
      <c r="A289" s="14"/>
      <c r="B289" s="236"/>
      <c r="C289" s="237"/>
      <c r="D289" s="227" t="s">
        <v>144</v>
      </c>
      <c r="E289" s="238" t="s">
        <v>19</v>
      </c>
      <c r="F289" s="239" t="s">
        <v>416</v>
      </c>
      <c r="G289" s="237"/>
      <c r="H289" s="240">
        <v>1</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144</v>
      </c>
      <c r="AU289" s="246" t="s">
        <v>81</v>
      </c>
      <c r="AV289" s="14" t="s">
        <v>81</v>
      </c>
      <c r="AW289" s="14" t="s">
        <v>32</v>
      </c>
      <c r="AX289" s="14" t="s">
        <v>71</v>
      </c>
      <c r="AY289" s="246" t="s">
        <v>129</v>
      </c>
    </row>
    <row r="290" s="15" customFormat="1">
      <c r="A290" s="15"/>
      <c r="B290" s="247"/>
      <c r="C290" s="248"/>
      <c r="D290" s="227" t="s">
        <v>144</v>
      </c>
      <c r="E290" s="249" t="s">
        <v>19</v>
      </c>
      <c r="F290" s="250" t="s">
        <v>150</v>
      </c>
      <c r="G290" s="248"/>
      <c r="H290" s="251">
        <v>2</v>
      </c>
      <c r="I290" s="252"/>
      <c r="J290" s="248"/>
      <c r="K290" s="248"/>
      <c r="L290" s="253"/>
      <c r="M290" s="254"/>
      <c r="N290" s="255"/>
      <c r="O290" s="255"/>
      <c r="P290" s="255"/>
      <c r="Q290" s="255"/>
      <c r="R290" s="255"/>
      <c r="S290" s="255"/>
      <c r="T290" s="256"/>
      <c r="U290" s="15"/>
      <c r="V290" s="15"/>
      <c r="W290" s="15"/>
      <c r="X290" s="15"/>
      <c r="Y290" s="15"/>
      <c r="Z290" s="15"/>
      <c r="AA290" s="15"/>
      <c r="AB290" s="15"/>
      <c r="AC290" s="15"/>
      <c r="AD290" s="15"/>
      <c r="AE290" s="15"/>
      <c r="AT290" s="257" t="s">
        <v>144</v>
      </c>
      <c r="AU290" s="257" t="s">
        <v>81</v>
      </c>
      <c r="AV290" s="15" t="s">
        <v>140</v>
      </c>
      <c r="AW290" s="15" t="s">
        <v>32</v>
      </c>
      <c r="AX290" s="15" t="s">
        <v>71</v>
      </c>
      <c r="AY290" s="257" t="s">
        <v>129</v>
      </c>
    </row>
    <row r="291" s="13" customFormat="1">
      <c r="A291" s="13"/>
      <c r="B291" s="225"/>
      <c r="C291" s="226"/>
      <c r="D291" s="227" t="s">
        <v>144</v>
      </c>
      <c r="E291" s="228" t="s">
        <v>19</v>
      </c>
      <c r="F291" s="229" t="s">
        <v>417</v>
      </c>
      <c r="G291" s="226"/>
      <c r="H291" s="228" t="s">
        <v>19</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144</v>
      </c>
      <c r="AU291" s="235" t="s">
        <v>81</v>
      </c>
      <c r="AV291" s="13" t="s">
        <v>79</v>
      </c>
      <c r="AW291" s="13" t="s">
        <v>32</v>
      </c>
      <c r="AX291" s="13" t="s">
        <v>71</v>
      </c>
      <c r="AY291" s="235" t="s">
        <v>129</v>
      </c>
    </row>
    <row r="292" s="14" customFormat="1">
      <c r="A292" s="14"/>
      <c r="B292" s="236"/>
      <c r="C292" s="237"/>
      <c r="D292" s="227" t="s">
        <v>144</v>
      </c>
      <c r="E292" s="238" t="s">
        <v>19</v>
      </c>
      <c r="F292" s="239" t="s">
        <v>418</v>
      </c>
      <c r="G292" s="237"/>
      <c r="H292" s="240">
        <v>2</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144</v>
      </c>
      <c r="AU292" s="246" t="s">
        <v>81</v>
      </c>
      <c r="AV292" s="14" t="s">
        <v>81</v>
      </c>
      <c r="AW292" s="14" t="s">
        <v>32</v>
      </c>
      <c r="AX292" s="14" t="s">
        <v>71</v>
      </c>
      <c r="AY292" s="246" t="s">
        <v>129</v>
      </c>
    </row>
    <row r="293" s="14" customFormat="1">
      <c r="A293" s="14"/>
      <c r="B293" s="236"/>
      <c r="C293" s="237"/>
      <c r="D293" s="227" t="s">
        <v>144</v>
      </c>
      <c r="E293" s="238" t="s">
        <v>19</v>
      </c>
      <c r="F293" s="239" t="s">
        <v>419</v>
      </c>
      <c r="G293" s="237"/>
      <c r="H293" s="240">
        <v>2</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144</v>
      </c>
      <c r="AU293" s="246" t="s">
        <v>81</v>
      </c>
      <c r="AV293" s="14" t="s">
        <v>81</v>
      </c>
      <c r="AW293" s="14" t="s">
        <v>32</v>
      </c>
      <c r="AX293" s="14" t="s">
        <v>71</v>
      </c>
      <c r="AY293" s="246" t="s">
        <v>129</v>
      </c>
    </row>
    <row r="294" s="15" customFormat="1">
      <c r="A294" s="15"/>
      <c r="B294" s="247"/>
      <c r="C294" s="248"/>
      <c r="D294" s="227" t="s">
        <v>144</v>
      </c>
      <c r="E294" s="249" t="s">
        <v>19</v>
      </c>
      <c r="F294" s="250" t="s">
        <v>150</v>
      </c>
      <c r="G294" s="248"/>
      <c r="H294" s="251">
        <v>4</v>
      </c>
      <c r="I294" s="252"/>
      <c r="J294" s="248"/>
      <c r="K294" s="248"/>
      <c r="L294" s="253"/>
      <c r="M294" s="254"/>
      <c r="N294" s="255"/>
      <c r="O294" s="255"/>
      <c r="P294" s="255"/>
      <c r="Q294" s="255"/>
      <c r="R294" s="255"/>
      <c r="S294" s="255"/>
      <c r="T294" s="256"/>
      <c r="U294" s="15"/>
      <c r="V294" s="15"/>
      <c r="W294" s="15"/>
      <c r="X294" s="15"/>
      <c r="Y294" s="15"/>
      <c r="Z294" s="15"/>
      <c r="AA294" s="15"/>
      <c r="AB294" s="15"/>
      <c r="AC294" s="15"/>
      <c r="AD294" s="15"/>
      <c r="AE294" s="15"/>
      <c r="AT294" s="257" t="s">
        <v>144</v>
      </c>
      <c r="AU294" s="257" t="s">
        <v>81</v>
      </c>
      <c r="AV294" s="15" t="s">
        <v>140</v>
      </c>
      <c r="AW294" s="15" t="s">
        <v>32</v>
      </c>
      <c r="AX294" s="15" t="s">
        <v>71</v>
      </c>
      <c r="AY294" s="257" t="s">
        <v>129</v>
      </c>
    </row>
    <row r="295" s="16" customFormat="1">
      <c r="A295" s="16"/>
      <c r="B295" s="258"/>
      <c r="C295" s="259"/>
      <c r="D295" s="227" t="s">
        <v>144</v>
      </c>
      <c r="E295" s="260" t="s">
        <v>19</v>
      </c>
      <c r="F295" s="261" t="s">
        <v>155</v>
      </c>
      <c r="G295" s="259"/>
      <c r="H295" s="262">
        <v>6</v>
      </c>
      <c r="I295" s="263"/>
      <c r="J295" s="259"/>
      <c r="K295" s="259"/>
      <c r="L295" s="264"/>
      <c r="M295" s="265"/>
      <c r="N295" s="266"/>
      <c r="O295" s="266"/>
      <c r="P295" s="266"/>
      <c r="Q295" s="266"/>
      <c r="R295" s="266"/>
      <c r="S295" s="266"/>
      <c r="T295" s="267"/>
      <c r="U295" s="16"/>
      <c r="V295" s="16"/>
      <c r="W295" s="16"/>
      <c r="X295" s="16"/>
      <c r="Y295" s="16"/>
      <c r="Z295" s="16"/>
      <c r="AA295" s="16"/>
      <c r="AB295" s="16"/>
      <c r="AC295" s="16"/>
      <c r="AD295" s="16"/>
      <c r="AE295" s="16"/>
      <c r="AT295" s="268" t="s">
        <v>144</v>
      </c>
      <c r="AU295" s="268" t="s">
        <v>81</v>
      </c>
      <c r="AV295" s="16" t="s">
        <v>139</v>
      </c>
      <c r="AW295" s="16" t="s">
        <v>32</v>
      </c>
      <c r="AX295" s="16" t="s">
        <v>79</v>
      </c>
      <c r="AY295" s="268" t="s">
        <v>129</v>
      </c>
    </row>
    <row r="296" s="2" customFormat="1" ht="24.15" customHeight="1">
      <c r="A296" s="41"/>
      <c r="B296" s="42"/>
      <c r="C296" s="207" t="s">
        <v>420</v>
      </c>
      <c r="D296" s="207" t="s">
        <v>134</v>
      </c>
      <c r="E296" s="208" t="s">
        <v>421</v>
      </c>
      <c r="F296" s="209" t="s">
        <v>422</v>
      </c>
      <c r="G296" s="210" t="s">
        <v>237</v>
      </c>
      <c r="H296" s="211">
        <v>6</v>
      </c>
      <c r="I296" s="212"/>
      <c r="J296" s="213">
        <f>ROUND(I296*H296,2)</f>
        <v>0</v>
      </c>
      <c r="K296" s="209" t="s">
        <v>138</v>
      </c>
      <c r="L296" s="47"/>
      <c r="M296" s="214" t="s">
        <v>19</v>
      </c>
      <c r="N296" s="215" t="s">
        <v>42</v>
      </c>
      <c r="O296" s="87"/>
      <c r="P296" s="216">
        <f>O296*H296</f>
        <v>0</v>
      </c>
      <c r="Q296" s="216">
        <v>0.00069999999999999999</v>
      </c>
      <c r="R296" s="216">
        <f>Q296*H296</f>
        <v>0.0041999999999999997</v>
      </c>
      <c r="S296" s="216">
        <v>0</v>
      </c>
      <c r="T296" s="217">
        <f>S296*H296</f>
        <v>0</v>
      </c>
      <c r="U296" s="41"/>
      <c r="V296" s="41"/>
      <c r="W296" s="41"/>
      <c r="X296" s="41"/>
      <c r="Y296" s="41"/>
      <c r="Z296" s="41"/>
      <c r="AA296" s="41"/>
      <c r="AB296" s="41"/>
      <c r="AC296" s="41"/>
      <c r="AD296" s="41"/>
      <c r="AE296" s="41"/>
      <c r="AR296" s="218" t="s">
        <v>139</v>
      </c>
      <c r="AT296" s="218" t="s">
        <v>134</v>
      </c>
      <c r="AU296" s="218" t="s">
        <v>81</v>
      </c>
      <c r="AY296" s="20" t="s">
        <v>129</v>
      </c>
      <c r="BE296" s="219">
        <f>IF(N296="základní",J296,0)</f>
        <v>0</v>
      </c>
      <c r="BF296" s="219">
        <f>IF(N296="snížená",J296,0)</f>
        <v>0</v>
      </c>
      <c r="BG296" s="219">
        <f>IF(N296="zákl. přenesená",J296,0)</f>
        <v>0</v>
      </c>
      <c r="BH296" s="219">
        <f>IF(N296="sníž. přenesená",J296,0)</f>
        <v>0</v>
      </c>
      <c r="BI296" s="219">
        <f>IF(N296="nulová",J296,0)</f>
        <v>0</v>
      </c>
      <c r="BJ296" s="20" t="s">
        <v>79</v>
      </c>
      <c r="BK296" s="219">
        <f>ROUND(I296*H296,2)</f>
        <v>0</v>
      </c>
      <c r="BL296" s="20" t="s">
        <v>139</v>
      </c>
      <c r="BM296" s="218" t="s">
        <v>423</v>
      </c>
    </row>
    <row r="297" s="2" customFormat="1">
      <c r="A297" s="41"/>
      <c r="B297" s="42"/>
      <c r="C297" s="43"/>
      <c r="D297" s="220" t="s">
        <v>142</v>
      </c>
      <c r="E297" s="43"/>
      <c r="F297" s="221" t="s">
        <v>424</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142</v>
      </c>
      <c r="AU297" s="20" t="s">
        <v>81</v>
      </c>
    </row>
    <row r="298" s="2" customFormat="1">
      <c r="A298" s="41"/>
      <c r="B298" s="42"/>
      <c r="C298" s="43"/>
      <c r="D298" s="227" t="s">
        <v>209</v>
      </c>
      <c r="E298" s="43"/>
      <c r="F298" s="269" t="s">
        <v>425</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209</v>
      </c>
      <c r="AU298" s="20" t="s">
        <v>81</v>
      </c>
    </row>
    <row r="299" s="13" customFormat="1">
      <c r="A299" s="13"/>
      <c r="B299" s="225"/>
      <c r="C299" s="226"/>
      <c r="D299" s="227" t="s">
        <v>144</v>
      </c>
      <c r="E299" s="228" t="s">
        <v>19</v>
      </c>
      <c r="F299" s="229" t="s">
        <v>414</v>
      </c>
      <c r="G299" s="226"/>
      <c r="H299" s="228" t="s">
        <v>19</v>
      </c>
      <c r="I299" s="230"/>
      <c r="J299" s="226"/>
      <c r="K299" s="226"/>
      <c r="L299" s="231"/>
      <c r="M299" s="232"/>
      <c r="N299" s="233"/>
      <c r="O299" s="233"/>
      <c r="P299" s="233"/>
      <c r="Q299" s="233"/>
      <c r="R299" s="233"/>
      <c r="S299" s="233"/>
      <c r="T299" s="234"/>
      <c r="U299" s="13"/>
      <c r="V299" s="13"/>
      <c r="W299" s="13"/>
      <c r="X299" s="13"/>
      <c r="Y299" s="13"/>
      <c r="Z299" s="13"/>
      <c r="AA299" s="13"/>
      <c r="AB299" s="13"/>
      <c r="AC299" s="13"/>
      <c r="AD299" s="13"/>
      <c r="AE299" s="13"/>
      <c r="AT299" s="235" t="s">
        <v>144</v>
      </c>
      <c r="AU299" s="235" t="s">
        <v>81</v>
      </c>
      <c r="AV299" s="13" t="s">
        <v>79</v>
      </c>
      <c r="AW299" s="13" t="s">
        <v>32</v>
      </c>
      <c r="AX299" s="13" t="s">
        <v>71</v>
      </c>
      <c r="AY299" s="235" t="s">
        <v>129</v>
      </c>
    </row>
    <row r="300" s="14" customFormat="1">
      <c r="A300" s="14"/>
      <c r="B300" s="236"/>
      <c r="C300" s="237"/>
      <c r="D300" s="227" t="s">
        <v>144</v>
      </c>
      <c r="E300" s="238" t="s">
        <v>19</v>
      </c>
      <c r="F300" s="239" t="s">
        <v>426</v>
      </c>
      <c r="G300" s="237"/>
      <c r="H300" s="240">
        <v>1</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144</v>
      </c>
      <c r="AU300" s="246" t="s">
        <v>81</v>
      </c>
      <c r="AV300" s="14" t="s">
        <v>81</v>
      </c>
      <c r="AW300" s="14" t="s">
        <v>32</v>
      </c>
      <c r="AX300" s="14" t="s">
        <v>71</v>
      </c>
      <c r="AY300" s="246" t="s">
        <v>129</v>
      </c>
    </row>
    <row r="301" s="14" customFormat="1">
      <c r="A301" s="14"/>
      <c r="B301" s="236"/>
      <c r="C301" s="237"/>
      <c r="D301" s="227" t="s">
        <v>144</v>
      </c>
      <c r="E301" s="238" t="s">
        <v>19</v>
      </c>
      <c r="F301" s="239" t="s">
        <v>427</v>
      </c>
      <c r="G301" s="237"/>
      <c r="H301" s="240">
        <v>1</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144</v>
      </c>
      <c r="AU301" s="246" t="s">
        <v>81</v>
      </c>
      <c r="AV301" s="14" t="s">
        <v>81</v>
      </c>
      <c r="AW301" s="14" t="s">
        <v>32</v>
      </c>
      <c r="AX301" s="14" t="s">
        <v>71</v>
      </c>
      <c r="AY301" s="246" t="s">
        <v>129</v>
      </c>
    </row>
    <row r="302" s="15" customFormat="1">
      <c r="A302" s="15"/>
      <c r="B302" s="247"/>
      <c r="C302" s="248"/>
      <c r="D302" s="227" t="s">
        <v>144</v>
      </c>
      <c r="E302" s="249" t="s">
        <v>19</v>
      </c>
      <c r="F302" s="250" t="s">
        <v>150</v>
      </c>
      <c r="G302" s="248"/>
      <c r="H302" s="251">
        <v>2</v>
      </c>
      <c r="I302" s="252"/>
      <c r="J302" s="248"/>
      <c r="K302" s="248"/>
      <c r="L302" s="253"/>
      <c r="M302" s="254"/>
      <c r="N302" s="255"/>
      <c r="O302" s="255"/>
      <c r="P302" s="255"/>
      <c r="Q302" s="255"/>
      <c r="R302" s="255"/>
      <c r="S302" s="255"/>
      <c r="T302" s="256"/>
      <c r="U302" s="15"/>
      <c r="V302" s="15"/>
      <c r="W302" s="15"/>
      <c r="X302" s="15"/>
      <c r="Y302" s="15"/>
      <c r="Z302" s="15"/>
      <c r="AA302" s="15"/>
      <c r="AB302" s="15"/>
      <c r="AC302" s="15"/>
      <c r="AD302" s="15"/>
      <c r="AE302" s="15"/>
      <c r="AT302" s="257" t="s">
        <v>144</v>
      </c>
      <c r="AU302" s="257" t="s">
        <v>81</v>
      </c>
      <c r="AV302" s="15" t="s">
        <v>140</v>
      </c>
      <c r="AW302" s="15" t="s">
        <v>32</v>
      </c>
      <c r="AX302" s="15" t="s">
        <v>71</v>
      </c>
      <c r="AY302" s="257" t="s">
        <v>129</v>
      </c>
    </row>
    <row r="303" s="13" customFormat="1">
      <c r="A303" s="13"/>
      <c r="B303" s="225"/>
      <c r="C303" s="226"/>
      <c r="D303" s="227" t="s">
        <v>144</v>
      </c>
      <c r="E303" s="228" t="s">
        <v>19</v>
      </c>
      <c r="F303" s="229" t="s">
        <v>417</v>
      </c>
      <c r="G303" s="226"/>
      <c r="H303" s="228" t="s">
        <v>19</v>
      </c>
      <c r="I303" s="230"/>
      <c r="J303" s="226"/>
      <c r="K303" s="226"/>
      <c r="L303" s="231"/>
      <c r="M303" s="232"/>
      <c r="N303" s="233"/>
      <c r="O303" s="233"/>
      <c r="P303" s="233"/>
      <c r="Q303" s="233"/>
      <c r="R303" s="233"/>
      <c r="S303" s="233"/>
      <c r="T303" s="234"/>
      <c r="U303" s="13"/>
      <c r="V303" s="13"/>
      <c r="W303" s="13"/>
      <c r="X303" s="13"/>
      <c r="Y303" s="13"/>
      <c r="Z303" s="13"/>
      <c r="AA303" s="13"/>
      <c r="AB303" s="13"/>
      <c r="AC303" s="13"/>
      <c r="AD303" s="13"/>
      <c r="AE303" s="13"/>
      <c r="AT303" s="235" t="s">
        <v>144</v>
      </c>
      <c r="AU303" s="235" t="s">
        <v>81</v>
      </c>
      <c r="AV303" s="13" t="s">
        <v>79</v>
      </c>
      <c r="AW303" s="13" t="s">
        <v>32</v>
      </c>
      <c r="AX303" s="13" t="s">
        <v>71</v>
      </c>
      <c r="AY303" s="235" t="s">
        <v>129</v>
      </c>
    </row>
    <row r="304" s="14" customFormat="1">
      <c r="A304" s="14"/>
      <c r="B304" s="236"/>
      <c r="C304" s="237"/>
      <c r="D304" s="227" t="s">
        <v>144</v>
      </c>
      <c r="E304" s="238" t="s">
        <v>19</v>
      </c>
      <c r="F304" s="239" t="s">
        <v>428</v>
      </c>
      <c r="G304" s="237"/>
      <c r="H304" s="240">
        <v>2</v>
      </c>
      <c r="I304" s="241"/>
      <c r="J304" s="237"/>
      <c r="K304" s="237"/>
      <c r="L304" s="242"/>
      <c r="M304" s="243"/>
      <c r="N304" s="244"/>
      <c r="O304" s="244"/>
      <c r="P304" s="244"/>
      <c r="Q304" s="244"/>
      <c r="R304" s="244"/>
      <c r="S304" s="244"/>
      <c r="T304" s="245"/>
      <c r="U304" s="14"/>
      <c r="V304" s="14"/>
      <c r="W304" s="14"/>
      <c r="X304" s="14"/>
      <c r="Y304" s="14"/>
      <c r="Z304" s="14"/>
      <c r="AA304" s="14"/>
      <c r="AB304" s="14"/>
      <c r="AC304" s="14"/>
      <c r="AD304" s="14"/>
      <c r="AE304" s="14"/>
      <c r="AT304" s="246" t="s">
        <v>144</v>
      </c>
      <c r="AU304" s="246" t="s">
        <v>81</v>
      </c>
      <c r="AV304" s="14" t="s">
        <v>81</v>
      </c>
      <c r="AW304" s="14" t="s">
        <v>32</v>
      </c>
      <c r="AX304" s="14" t="s">
        <v>71</v>
      </c>
      <c r="AY304" s="246" t="s">
        <v>129</v>
      </c>
    </row>
    <row r="305" s="14" customFormat="1">
      <c r="A305" s="14"/>
      <c r="B305" s="236"/>
      <c r="C305" s="237"/>
      <c r="D305" s="227" t="s">
        <v>144</v>
      </c>
      <c r="E305" s="238" t="s">
        <v>19</v>
      </c>
      <c r="F305" s="239" t="s">
        <v>429</v>
      </c>
      <c r="G305" s="237"/>
      <c r="H305" s="240">
        <v>2</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144</v>
      </c>
      <c r="AU305" s="246" t="s">
        <v>81</v>
      </c>
      <c r="AV305" s="14" t="s">
        <v>81</v>
      </c>
      <c r="AW305" s="14" t="s">
        <v>32</v>
      </c>
      <c r="AX305" s="14" t="s">
        <v>71</v>
      </c>
      <c r="AY305" s="246" t="s">
        <v>129</v>
      </c>
    </row>
    <row r="306" s="15" customFormat="1">
      <c r="A306" s="15"/>
      <c r="B306" s="247"/>
      <c r="C306" s="248"/>
      <c r="D306" s="227" t="s">
        <v>144</v>
      </c>
      <c r="E306" s="249" t="s">
        <v>19</v>
      </c>
      <c r="F306" s="250" t="s">
        <v>150</v>
      </c>
      <c r="G306" s="248"/>
      <c r="H306" s="251">
        <v>4</v>
      </c>
      <c r="I306" s="252"/>
      <c r="J306" s="248"/>
      <c r="K306" s="248"/>
      <c r="L306" s="253"/>
      <c r="M306" s="254"/>
      <c r="N306" s="255"/>
      <c r="O306" s="255"/>
      <c r="P306" s="255"/>
      <c r="Q306" s="255"/>
      <c r="R306" s="255"/>
      <c r="S306" s="255"/>
      <c r="T306" s="256"/>
      <c r="U306" s="15"/>
      <c r="V306" s="15"/>
      <c r="W306" s="15"/>
      <c r="X306" s="15"/>
      <c r="Y306" s="15"/>
      <c r="Z306" s="15"/>
      <c r="AA306" s="15"/>
      <c r="AB306" s="15"/>
      <c r="AC306" s="15"/>
      <c r="AD306" s="15"/>
      <c r="AE306" s="15"/>
      <c r="AT306" s="257" t="s">
        <v>144</v>
      </c>
      <c r="AU306" s="257" t="s">
        <v>81</v>
      </c>
      <c r="AV306" s="15" t="s">
        <v>140</v>
      </c>
      <c r="AW306" s="15" t="s">
        <v>32</v>
      </c>
      <c r="AX306" s="15" t="s">
        <v>71</v>
      </c>
      <c r="AY306" s="257" t="s">
        <v>129</v>
      </c>
    </row>
    <row r="307" s="16" customFormat="1">
      <c r="A307" s="16"/>
      <c r="B307" s="258"/>
      <c r="C307" s="259"/>
      <c r="D307" s="227" t="s">
        <v>144</v>
      </c>
      <c r="E307" s="260" t="s">
        <v>19</v>
      </c>
      <c r="F307" s="261" t="s">
        <v>155</v>
      </c>
      <c r="G307" s="259"/>
      <c r="H307" s="262">
        <v>6</v>
      </c>
      <c r="I307" s="263"/>
      <c r="J307" s="259"/>
      <c r="K307" s="259"/>
      <c r="L307" s="264"/>
      <c r="M307" s="265"/>
      <c r="N307" s="266"/>
      <c r="O307" s="266"/>
      <c r="P307" s="266"/>
      <c r="Q307" s="266"/>
      <c r="R307" s="266"/>
      <c r="S307" s="266"/>
      <c r="T307" s="267"/>
      <c r="U307" s="16"/>
      <c r="V307" s="16"/>
      <c r="W307" s="16"/>
      <c r="X307" s="16"/>
      <c r="Y307" s="16"/>
      <c r="Z307" s="16"/>
      <c r="AA307" s="16"/>
      <c r="AB307" s="16"/>
      <c r="AC307" s="16"/>
      <c r="AD307" s="16"/>
      <c r="AE307" s="16"/>
      <c r="AT307" s="268" t="s">
        <v>144</v>
      </c>
      <c r="AU307" s="268" t="s">
        <v>81</v>
      </c>
      <c r="AV307" s="16" t="s">
        <v>139</v>
      </c>
      <c r="AW307" s="16" t="s">
        <v>32</v>
      </c>
      <c r="AX307" s="16" t="s">
        <v>79</v>
      </c>
      <c r="AY307" s="268" t="s">
        <v>129</v>
      </c>
    </row>
    <row r="308" s="2" customFormat="1" ht="24.15" customHeight="1">
      <c r="A308" s="41"/>
      <c r="B308" s="42"/>
      <c r="C308" s="207" t="s">
        <v>430</v>
      </c>
      <c r="D308" s="207" t="s">
        <v>134</v>
      </c>
      <c r="E308" s="208" t="s">
        <v>431</v>
      </c>
      <c r="F308" s="209" t="s">
        <v>432</v>
      </c>
      <c r="G308" s="210" t="s">
        <v>237</v>
      </c>
      <c r="H308" s="211">
        <v>1</v>
      </c>
      <c r="I308" s="212"/>
      <c r="J308" s="213">
        <f>ROUND(I308*H308,2)</f>
        <v>0</v>
      </c>
      <c r="K308" s="209" t="s">
        <v>19</v>
      </c>
      <c r="L308" s="47"/>
      <c r="M308" s="214" t="s">
        <v>19</v>
      </c>
      <c r="N308" s="215" t="s">
        <v>42</v>
      </c>
      <c r="O308" s="87"/>
      <c r="P308" s="216">
        <f>O308*H308</f>
        <v>0</v>
      </c>
      <c r="Q308" s="216">
        <v>0</v>
      </c>
      <c r="R308" s="216">
        <f>Q308*H308</f>
        <v>0</v>
      </c>
      <c r="S308" s="216">
        <v>0</v>
      </c>
      <c r="T308" s="217">
        <f>S308*H308</f>
        <v>0</v>
      </c>
      <c r="U308" s="41"/>
      <c r="V308" s="41"/>
      <c r="W308" s="41"/>
      <c r="X308" s="41"/>
      <c r="Y308" s="41"/>
      <c r="Z308" s="41"/>
      <c r="AA308" s="41"/>
      <c r="AB308" s="41"/>
      <c r="AC308" s="41"/>
      <c r="AD308" s="41"/>
      <c r="AE308" s="41"/>
      <c r="AR308" s="218" t="s">
        <v>139</v>
      </c>
      <c r="AT308" s="218" t="s">
        <v>134</v>
      </c>
      <c r="AU308" s="218" t="s">
        <v>81</v>
      </c>
      <c r="AY308" s="20" t="s">
        <v>129</v>
      </c>
      <c r="BE308" s="219">
        <f>IF(N308="základní",J308,0)</f>
        <v>0</v>
      </c>
      <c r="BF308" s="219">
        <f>IF(N308="snížená",J308,0)</f>
        <v>0</v>
      </c>
      <c r="BG308" s="219">
        <f>IF(N308="zákl. přenesená",J308,0)</f>
        <v>0</v>
      </c>
      <c r="BH308" s="219">
        <f>IF(N308="sníž. přenesená",J308,0)</f>
        <v>0</v>
      </c>
      <c r="BI308" s="219">
        <f>IF(N308="nulová",J308,0)</f>
        <v>0</v>
      </c>
      <c r="BJ308" s="20" t="s">
        <v>79</v>
      </c>
      <c r="BK308" s="219">
        <f>ROUND(I308*H308,2)</f>
        <v>0</v>
      </c>
      <c r="BL308" s="20" t="s">
        <v>139</v>
      </c>
      <c r="BM308" s="218" t="s">
        <v>433</v>
      </c>
    </row>
    <row r="309" s="2" customFormat="1" ht="24.15" customHeight="1">
      <c r="A309" s="41"/>
      <c r="B309" s="42"/>
      <c r="C309" s="207" t="s">
        <v>434</v>
      </c>
      <c r="D309" s="207" t="s">
        <v>134</v>
      </c>
      <c r="E309" s="208" t="s">
        <v>435</v>
      </c>
      <c r="F309" s="209" t="s">
        <v>436</v>
      </c>
      <c r="G309" s="210" t="s">
        <v>237</v>
      </c>
      <c r="H309" s="211">
        <v>1</v>
      </c>
      <c r="I309" s="212"/>
      <c r="J309" s="213">
        <f>ROUND(I309*H309,2)</f>
        <v>0</v>
      </c>
      <c r="K309" s="209" t="s">
        <v>19</v>
      </c>
      <c r="L309" s="47"/>
      <c r="M309" s="214" t="s">
        <v>19</v>
      </c>
      <c r="N309" s="215" t="s">
        <v>42</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139</v>
      </c>
      <c r="AT309" s="218" t="s">
        <v>134</v>
      </c>
      <c r="AU309" s="218" t="s">
        <v>81</v>
      </c>
      <c r="AY309" s="20" t="s">
        <v>129</v>
      </c>
      <c r="BE309" s="219">
        <f>IF(N309="základní",J309,0)</f>
        <v>0</v>
      </c>
      <c r="BF309" s="219">
        <f>IF(N309="snížená",J309,0)</f>
        <v>0</v>
      </c>
      <c r="BG309" s="219">
        <f>IF(N309="zákl. přenesená",J309,0)</f>
        <v>0</v>
      </c>
      <c r="BH309" s="219">
        <f>IF(N309="sníž. přenesená",J309,0)</f>
        <v>0</v>
      </c>
      <c r="BI309" s="219">
        <f>IF(N309="nulová",J309,0)</f>
        <v>0</v>
      </c>
      <c r="BJ309" s="20" t="s">
        <v>79</v>
      </c>
      <c r="BK309" s="219">
        <f>ROUND(I309*H309,2)</f>
        <v>0</v>
      </c>
      <c r="BL309" s="20" t="s">
        <v>139</v>
      </c>
      <c r="BM309" s="218" t="s">
        <v>437</v>
      </c>
    </row>
    <row r="310" s="2" customFormat="1" ht="24.15" customHeight="1">
      <c r="A310" s="41"/>
      <c r="B310" s="42"/>
      <c r="C310" s="207" t="s">
        <v>438</v>
      </c>
      <c r="D310" s="207" t="s">
        <v>134</v>
      </c>
      <c r="E310" s="208" t="s">
        <v>439</v>
      </c>
      <c r="F310" s="209" t="s">
        <v>440</v>
      </c>
      <c r="G310" s="210" t="s">
        <v>237</v>
      </c>
      <c r="H310" s="211">
        <v>1</v>
      </c>
      <c r="I310" s="212"/>
      <c r="J310" s="213">
        <f>ROUND(I310*H310,2)</f>
        <v>0</v>
      </c>
      <c r="K310" s="209" t="s">
        <v>19</v>
      </c>
      <c r="L310" s="47"/>
      <c r="M310" s="214" t="s">
        <v>19</v>
      </c>
      <c r="N310" s="215" t="s">
        <v>42</v>
      </c>
      <c r="O310" s="87"/>
      <c r="P310" s="216">
        <f>O310*H310</f>
        <v>0</v>
      </c>
      <c r="Q310" s="216">
        <v>0</v>
      </c>
      <c r="R310" s="216">
        <f>Q310*H310</f>
        <v>0</v>
      </c>
      <c r="S310" s="216">
        <v>0</v>
      </c>
      <c r="T310" s="217">
        <f>S310*H310</f>
        <v>0</v>
      </c>
      <c r="U310" s="41"/>
      <c r="V310" s="41"/>
      <c r="W310" s="41"/>
      <c r="X310" s="41"/>
      <c r="Y310" s="41"/>
      <c r="Z310" s="41"/>
      <c r="AA310" s="41"/>
      <c r="AB310" s="41"/>
      <c r="AC310" s="41"/>
      <c r="AD310" s="41"/>
      <c r="AE310" s="41"/>
      <c r="AR310" s="218" t="s">
        <v>139</v>
      </c>
      <c r="AT310" s="218" t="s">
        <v>134</v>
      </c>
      <c r="AU310" s="218" t="s">
        <v>81</v>
      </c>
      <c r="AY310" s="20" t="s">
        <v>129</v>
      </c>
      <c r="BE310" s="219">
        <f>IF(N310="základní",J310,0)</f>
        <v>0</v>
      </c>
      <c r="BF310" s="219">
        <f>IF(N310="snížená",J310,0)</f>
        <v>0</v>
      </c>
      <c r="BG310" s="219">
        <f>IF(N310="zákl. přenesená",J310,0)</f>
        <v>0</v>
      </c>
      <c r="BH310" s="219">
        <f>IF(N310="sníž. přenesená",J310,0)</f>
        <v>0</v>
      </c>
      <c r="BI310" s="219">
        <f>IF(N310="nulová",J310,0)</f>
        <v>0</v>
      </c>
      <c r="BJ310" s="20" t="s">
        <v>79</v>
      </c>
      <c r="BK310" s="219">
        <f>ROUND(I310*H310,2)</f>
        <v>0</v>
      </c>
      <c r="BL310" s="20" t="s">
        <v>139</v>
      </c>
      <c r="BM310" s="218" t="s">
        <v>441</v>
      </c>
    </row>
    <row r="311" s="2" customFormat="1" ht="24.15" customHeight="1">
      <c r="A311" s="41"/>
      <c r="B311" s="42"/>
      <c r="C311" s="207" t="s">
        <v>442</v>
      </c>
      <c r="D311" s="207" t="s">
        <v>134</v>
      </c>
      <c r="E311" s="208" t="s">
        <v>443</v>
      </c>
      <c r="F311" s="209" t="s">
        <v>444</v>
      </c>
      <c r="G311" s="210" t="s">
        <v>237</v>
      </c>
      <c r="H311" s="211">
        <v>1</v>
      </c>
      <c r="I311" s="212"/>
      <c r="J311" s="213">
        <f>ROUND(I311*H311,2)</f>
        <v>0</v>
      </c>
      <c r="K311" s="209" t="s">
        <v>19</v>
      </c>
      <c r="L311" s="47"/>
      <c r="M311" s="214" t="s">
        <v>19</v>
      </c>
      <c r="N311" s="215" t="s">
        <v>42</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139</v>
      </c>
      <c r="AT311" s="218" t="s">
        <v>134</v>
      </c>
      <c r="AU311" s="218" t="s">
        <v>81</v>
      </c>
      <c r="AY311" s="20" t="s">
        <v>129</v>
      </c>
      <c r="BE311" s="219">
        <f>IF(N311="základní",J311,0)</f>
        <v>0</v>
      </c>
      <c r="BF311" s="219">
        <f>IF(N311="snížená",J311,0)</f>
        <v>0</v>
      </c>
      <c r="BG311" s="219">
        <f>IF(N311="zákl. přenesená",J311,0)</f>
        <v>0</v>
      </c>
      <c r="BH311" s="219">
        <f>IF(N311="sníž. přenesená",J311,0)</f>
        <v>0</v>
      </c>
      <c r="BI311" s="219">
        <f>IF(N311="nulová",J311,0)</f>
        <v>0</v>
      </c>
      <c r="BJ311" s="20" t="s">
        <v>79</v>
      </c>
      <c r="BK311" s="219">
        <f>ROUND(I311*H311,2)</f>
        <v>0</v>
      </c>
      <c r="BL311" s="20" t="s">
        <v>139</v>
      </c>
      <c r="BM311" s="218" t="s">
        <v>445</v>
      </c>
    </row>
    <row r="312" s="2" customFormat="1" ht="21.75" customHeight="1">
      <c r="A312" s="41"/>
      <c r="B312" s="42"/>
      <c r="C312" s="207" t="s">
        <v>446</v>
      </c>
      <c r="D312" s="207" t="s">
        <v>134</v>
      </c>
      <c r="E312" s="208" t="s">
        <v>447</v>
      </c>
      <c r="F312" s="209" t="s">
        <v>448</v>
      </c>
      <c r="G312" s="210" t="s">
        <v>237</v>
      </c>
      <c r="H312" s="211">
        <v>2</v>
      </c>
      <c r="I312" s="212"/>
      <c r="J312" s="213">
        <f>ROUND(I312*H312,2)</f>
        <v>0</v>
      </c>
      <c r="K312" s="209" t="s">
        <v>19</v>
      </c>
      <c r="L312" s="47"/>
      <c r="M312" s="214" t="s">
        <v>19</v>
      </c>
      <c r="N312" s="215" t="s">
        <v>42</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139</v>
      </c>
      <c r="AT312" s="218" t="s">
        <v>134</v>
      </c>
      <c r="AU312" s="218" t="s">
        <v>81</v>
      </c>
      <c r="AY312" s="20" t="s">
        <v>129</v>
      </c>
      <c r="BE312" s="219">
        <f>IF(N312="základní",J312,0)</f>
        <v>0</v>
      </c>
      <c r="BF312" s="219">
        <f>IF(N312="snížená",J312,0)</f>
        <v>0</v>
      </c>
      <c r="BG312" s="219">
        <f>IF(N312="zákl. přenesená",J312,0)</f>
        <v>0</v>
      </c>
      <c r="BH312" s="219">
        <f>IF(N312="sníž. přenesená",J312,0)</f>
        <v>0</v>
      </c>
      <c r="BI312" s="219">
        <f>IF(N312="nulová",J312,0)</f>
        <v>0</v>
      </c>
      <c r="BJ312" s="20" t="s">
        <v>79</v>
      </c>
      <c r="BK312" s="219">
        <f>ROUND(I312*H312,2)</f>
        <v>0</v>
      </c>
      <c r="BL312" s="20" t="s">
        <v>139</v>
      </c>
      <c r="BM312" s="218" t="s">
        <v>449</v>
      </c>
    </row>
    <row r="313" s="2" customFormat="1" ht="37.8" customHeight="1">
      <c r="A313" s="41"/>
      <c r="B313" s="42"/>
      <c r="C313" s="207" t="s">
        <v>450</v>
      </c>
      <c r="D313" s="207" t="s">
        <v>134</v>
      </c>
      <c r="E313" s="208" t="s">
        <v>451</v>
      </c>
      <c r="F313" s="209" t="s">
        <v>452</v>
      </c>
      <c r="G313" s="210" t="s">
        <v>237</v>
      </c>
      <c r="H313" s="211">
        <v>1</v>
      </c>
      <c r="I313" s="212"/>
      <c r="J313" s="213">
        <f>ROUND(I313*H313,2)</f>
        <v>0</v>
      </c>
      <c r="K313" s="209" t="s">
        <v>19</v>
      </c>
      <c r="L313" s="47"/>
      <c r="M313" s="214" t="s">
        <v>19</v>
      </c>
      <c r="N313" s="215" t="s">
        <v>42</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139</v>
      </c>
      <c r="AT313" s="218" t="s">
        <v>134</v>
      </c>
      <c r="AU313" s="218" t="s">
        <v>81</v>
      </c>
      <c r="AY313" s="20" t="s">
        <v>129</v>
      </c>
      <c r="BE313" s="219">
        <f>IF(N313="základní",J313,0)</f>
        <v>0</v>
      </c>
      <c r="BF313" s="219">
        <f>IF(N313="snížená",J313,0)</f>
        <v>0</v>
      </c>
      <c r="BG313" s="219">
        <f>IF(N313="zákl. přenesená",J313,0)</f>
        <v>0</v>
      </c>
      <c r="BH313" s="219">
        <f>IF(N313="sníž. přenesená",J313,0)</f>
        <v>0</v>
      </c>
      <c r="BI313" s="219">
        <f>IF(N313="nulová",J313,0)</f>
        <v>0</v>
      </c>
      <c r="BJ313" s="20" t="s">
        <v>79</v>
      </c>
      <c r="BK313" s="219">
        <f>ROUND(I313*H313,2)</f>
        <v>0</v>
      </c>
      <c r="BL313" s="20" t="s">
        <v>139</v>
      </c>
      <c r="BM313" s="218" t="s">
        <v>453</v>
      </c>
    </row>
    <row r="314" s="2" customFormat="1">
      <c r="A314" s="41"/>
      <c r="B314" s="42"/>
      <c r="C314" s="43"/>
      <c r="D314" s="227" t="s">
        <v>209</v>
      </c>
      <c r="E314" s="43"/>
      <c r="F314" s="269" t="s">
        <v>454</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209</v>
      </c>
      <c r="AU314" s="20" t="s">
        <v>81</v>
      </c>
    </row>
    <row r="315" s="2" customFormat="1" ht="24.15" customHeight="1">
      <c r="A315" s="41"/>
      <c r="B315" s="42"/>
      <c r="C315" s="207" t="s">
        <v>455</v>
      </c>
      <c r="D315" s="207" t="s">
        <v>134</v>
      </c>
      <c r="E315" s="208" t="s">
        <v>456</v>
      </c>
      <c r="F315" s="209" t="s">
        <v>457</v>
      </c>
      <c r="G315" s="210" t="s">
        <v>237</v>
      </c>
      <c r="H315" s="211">
        <v>1</v>
      </c>
      <c r="I315" s="212"/>
      <c r="J315" s="213">
        <f>ROUND(I315*H315,2)</f>
        <v>0</v>
      </c>
      <c r="K315" s="209" t="s">
        <v>19</v>
      </c>
      <c r="L315" s="47"/>
      <c r="M315" s="214" t="s">
        <v>19</v>
      </c>
      <c r="N315" s="215" t="s">
        <v>42</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139</v>
      </c>
      <c r="AT315" s="218" t="s">
        <v>134</v>
      </c>
      <c r="AU315" s="218" t="s">
        <v>81</v>
      </c>
      <c r="AY315" s="20" t="s">
        <v>129</v>
      </c>
      <c r="BE315" s="219">
        <f>IF(N315="základní",J315,0)</f>
        <v>0</v>
      </c>
      <c r="BF315" s="219">
        <f>IF(N315="snížená",J315,0)</f>
        <v>0</v>
      </c>
      <c r="BG315" s="219">
        <f>IF(N315="zákl. přenesená",J315,0)</f>
        <v>0</v>
      </c>
      <c r="BH315" s="219">
        <f>IF(N315="sníž. přenesená",J315,0)</f>
        <v>0</v>
      </c>
      <c r="BI315" s="219">
        <f>IF(N315="nulová",J315,0)</f>
        <v>0</v>
      </c>
      <c r="BJ315" s="20" t="s">
        <v>79</v>
      </c>
      <c r="BK315" s="219">
        <f>ROUND(I315*H315,2)</f>
        <v>0</v>
      </c>
      <c r="BL315" s="20" t="s">
        <v>139</v>
      </c>
      <c r="BM315" s="218" t="s">
        <v>458</v>
      </c>
    </row>
    <row r="316" s="2" customFormat="1" ht="24.15" customHeight="1">
      <c r="A316" s="41"/>
      <c r="B316" s="42"/>
      <c r="C316" s="207" t="s">
        <v>459</v>
      </c>
      <c r="D316" s="207" t="s">
        <v>134</v>
      </c>
      <c r="E316" s="208" t="s">
        <v>460</v>
      </c>
      <c r="F316" s="209" t="s">
        <v>461</v>
      </c>
      <c r="G316" s="210" t="s">
        <v>237</v>
      </c>
      <c r="H316" s="211">
        <v>1</v>
      </c>
      <c r="I316" s="212"/>
      <c r="J316" s="213">
        <f>ROUND(I316*H316,2)</f>
        <v>0</v>
      </c>
      <c r="K316" s="209" t="s">
        <v>19</v>
      </c>
      <c r="L316" s="47"/>
      <c r="M316" s="214" t="s">
        <v>19</v>
      </c>
      <c r="N316" s="215" t="s">
        <v>42</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139</v>
      </c>
      <c r="AT316" s="218" t="s">
        <v>134</v>
      </c>
      <c r="AU316" s="218" t="s">
        <v>81</v>
      </c>
      <c r="AY316" s="20" t="s">
        <v>129</v>
      </c>
      <c r="BE316" s="219">
        <f>IF(N316="základní",J316,0)</f>
        <v>0</v>
      </c>
      <c r="BF316" s="219">
        <f>IF(N316="snížená",J316,0)</f>
        <v>0</v>
      </c>
      <c r="BG316" s="219">
        <f>IF(N316="zákl. přenesená",J316,0)</f>
        <v>0</v>
      </c>
      <c r="BH316" s="219">
        <f>IF(N316="sníž. přenesená",J316,0)</f>
        <v>0</v>
      </c>
      <c r="BI316" s="219">
        <f>IF(N316="nulová",J316,0)</f>
        <v>0</v>
      </c>
      <c r="BJ316" s="20" t="s">
        <v>79</v>
      </c>
      <c r="BK316" s="219">
        <f>ROUND(I316*H316,2)</f>
        <v>0</v>
      </c>
      <c r="BL316" s="20" t="s">
        <v>139</v>
      </c>
      <c r="BM316" s="218" t="s">
        <v>462</v>
      </c>
    </row>
    <row r="317" s="12" customFormat="1" ht="22.8" customHeight="1">
      <c r="A317" s="12"/>
      <c r="B317" s="191"/>
      <c r="C317" s="192"/>
      <c r="D317" s="193" t="s">
        <v>70</v>
      </c>
      <c r="E317" s="205" t="s">
        <v>463</v>
      </c>
      <c r="F317" s="205" t="s">
        <v>464</v>
      </c>
      <c r="G317" s="192"/>
      <c r="H317" s="192"/>
      <c r="I317" s="195"/>
      <c r="J317" s="206">
        <f>BK317</f>
        <v>0</v>
      </c>
      <c r="K317" s="192"/>
      <c r="L317" s="197"/>
      <c r="M317" s="198"/>
      <c r="N317" s="199"/>
      <c r="O317" s="199"/>
      <c r="P317" s="200">
        <f>SUM(P318:P378)</f>
        <v>0</v>
      </c>
      <c r="Q317" s="199"/>
      <c r="R317" s="200">
        <f>SUM(R318:R378)</f>
        <v>0</v>
      </c>
      <c r="S317" s="199"/>
      <c r="T317" s="201">
        <f>SUM(T318:T378)</f>
        <v>6.8203550000000011</v>
      </c>
      <c r="U317" s="12"/>
      <c r="V317" s="12"/>
      <c r="W317" s="12"/>
      <c r="X317" s="12"/>
      <c r="Y317" s="12"/>
      <c r="Z317" s="12"/>
      <c r="AA317" s="12"/>
      <c r="AB317" s="12"/>
      <c r="AC317" s="12"/>
      <c r="AD317" s="12"/>
      <c r="AE317" s="12"/>
      <c r="AR317" s="202" t="s">
        <v>79</v>
      </c>
      <c r="AT317" s="203" t="s">
        <v>70</v>
      </c>
      <c r="AU317" s="203" t="s">
        <v>79</v>
      </c>
      <c r="AY317" s="202" t="s">
        <v>129</v>
      </c>
      <c r="BK317" s="204">
        <f>SUM(BK318:BK378)</f>
        <v>0</v>
      </c>
    </row>
    <row r="318" s="2" customFormat="1" ht="55.5" customHeight="1">
      <c r="A318" s="41"/>
      <c r="B318" s="42"/>
      <c r="C318" s="207" t="s">
        <v>465</v>
      </c>
      <c r="D318" s="207" t="s">
        <v>134</v>
      </c>
      <c r="E318" s="208" t="s">
        <v>466</v>
      </c>
      <c r="F318" s="209" t="s">
        <v>467</v>
      </c>
      <c r="G318" s="210" t="s">
        <v>137</v>
      </c>
      <c r="H318" s="211">
        <v>3.1150000000000002</v>
      </c>
      <c r="I318" s="212"/>
      <c r="J318" s="213">
        <f>ROUND(I318*H318,2)</f>
        <v>0</v>
      </c>
      <c r="K318" s="209" t="s">
        <v>138</v>
      </c>
      <c r="L318" s="47"/>
      <c r="M318" s="214" t="s">
        <v>19</v>
      </c>
      <c r="N318" s="215" t="s">
        <v>42</v>
      </c>
      <c r="O318" s="87"/>
      <c r="P318" s="216">
        <f>O318*H318</f>
        <v>0</v>
      </c>
      <c r="Q318" s="216">
        <v>0</v>
      </c>
      <c r="R318" s="216">
        <f>Q318*H318</f>
        <v>0</v>
      </c>
      <c r="S318" s="216">
        <v>0.183</v>
      </c>
      <c r="T318" s="217">
        <f>S318*H318</f>
        <v>0.57004500000000002</v>
      </c>
      <c r="U318" s="41"/>
      <c r="V318" s="41"/>
      <c r="W318" s="41"/>
      <c r="X318" s="41"/>
      <c r="Y318" s="41"/>
      <c r="Z318" s="41"/>
      <c r="AA318" s="41"/>
      <c r="AB318" s="41"/>
      <c r="AC318" s="41"/>
      <c r="AD318" s="41"/>
      <c r="AE318" s="41"/>
      <c r="AR318" s="218" t="s">
        <v>139</v>
      </c>
      <c r="AT318" s="218" t="s">
        <v>134</v>
      </c>
      <c r="AU318" s="218" t="s">
        <v>81</v>
      </c>
      <c r="AY318" s="20" t="s">
        <v>129</v>
      </c>
      <c r="BE318" s="219">
        <f>IF(N318="základní",J318,0)</f>
        <v>0</v>
      </c>
      <c r="BF318" s="219">
        <f>IF(N318="snížená",J318,0)</f>
        <v>0</v>
      </c>
      <c r="BG318" s="219">
        <f>IF(N318="zákl. přenesená",J318,0)</f>
        <v>0</v>
      </c>
      <c r="BH318" s="219">
        <f>IF(N318="sníž. přenesená",J318,0)</f>
        <v>0</v>
      </c>
      <c r="BI318" s="219">
        <f>IF(N318="nulová",J318,0)</f>
        <v>0</v>
      </c>
      <c r="BJ318" s="20" t="s">
        <v>79</v>
      </c>
      <c r="BK318" s="219">
        <f>ROUND(I318*H318,2)</f>
        <v>0</v>
      </c>
      <c r="BL318" s="20" t="s">
        <v>139</v>
      </c>
      <c r="BM318" s="218" t="s">
        <v>468</v>
      </c>
    </row>
    <row r="319" s="2" customFormat="1">
      <c r="A319" s="41"/>
      <c r="B319" s="42"/>
      <c r="C319" s="43"/>
      <c r="D319" s="220" t="s">
        <v>142</v>
      </c>
      <c r="E319" s="43"/>
      <c r="F319" s="221" t="s">
        <v>469</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142</v>
      </c>
      <c r="AU319" s="20" t="s">
        <v>81</v>
      </c>
    </row>
    <row r="320" s="13" customFormat="1">
      <c r="A320" s="13"/>
      <c r="B320" s="225"/>
      <c r="C320" s="226"/>
      <c r="D320" s="227" t="s">
        <v>144</v>
      </c>
      <c r="E320" s="228" t="s">
        <v>19</v>
      </c>
      <c r="F320" s="229" t="s">
        <v>470</v>
      </c>
      <c r="G320" s="226"/>
      <c r="H320" s="228" t="s">
        <v>19</v>
      </c>
      <c r="I320" s="230"/>
      <c r="J320" s="226"/>
      <c r="K320" s="226"/>
      <c r="L320" s="231"/>
      <c r="M320" s="232"/>
      <c r="N320" s="233"/>
      <c r="O320" s="233"/>
      <c r="P320" s="233"/>
      <c r="Q320" s="233"/>
      <c r="R320" s="233"/>
      <c r="S320" s="233"/>
      <c r="T320" s="234"/>
      <c r="U320" s="13"/>
      <c r="V320" s="13"/>
      <c r="W320" s="13"/>
      <c r="X320" s="13"/>
      <c r="Y320" s="13"/>
      <c r="Z320" s="13"/>
      <c r="AA320" s="13"/>
      <c r="AB320" s="13"/>
      <c r="AC320" s="13"/>
      <c r="AD320" s="13"/>
      <c r="AE320" s="13"/>
      <c r="AT320" s="235" t="s">
        <v>144</v>
      </c>
      <c r="AU320" s="235" t="s">
        <v>81</v>
      </c>
      <c r="AV320" s="13" t="s">
        <v>79</v>
      </c>
      <c r="AW320" s="13" t="s">
        <v>32</v>
      </c>
      <c r="AX320" s="13" t="s">
        <v>71</v>
      </c>
      <c r="AY320" s="235" t="s">
        <v>129</v>
      </c>
    </row>
    <row r="321" s="14" customFormat="1">
      <c r="A321" s="14"/>
      <c r="B321" s="236"/>
      <c r="C321" s="237"/>
      <c r="D321" s="227" t="s">
        <v>144</v>
      </c>
      <c r="E321" s="238" t="s">
        <v>19</v>
      </c>
      <c r="F321" s="239" t="s">
        <v>471</v>
      </c>
      <c r="G321" s="237"/>
      <c r="H321" s="240">
        <v>3.1150000000000002</v>
      </c>
      <c r="I321" s="241"/>
      <c r="J321" s="237"/>
      <c r="K321" s="237"/>
      <c r="L321" s="242"/>
      <c r="M321" s="243"/>
      <c r="N321" s="244"/>
      <c r="O321" s="244"/>
      <c r="P321" s="244"/>
      <c r="Q321" s="244"/>
      <c r="R321" s="244"/>
      <c r="S321" s="244"/>
      <c r="T321" s="245"/>
      <c r="U321" s="14"/>
      <c r="V321" s="14"/>
      <c r="W321" s="14"/>
      <c r="X321" s="14"/>
      <c r="Y321" s="14"/>
      <c r="Z321" s="14"/>
      <c r="AA321" s="14"/>
      <c r="AB321" s="14"/>
      <c r="AC321" s="14"/>
      <c r="AD321" s="14"/>
      <c r="AE321" s="14"/>
      <c r="AT321" s="246" t="s">
        <v>144</v>
      </c>
      <c r="AU321" s="246" t="s">
        <v>81</v>
      </c>
      <c r="AV321" s="14" t="s">
        <v>81</v>
      </c>
      <c r="AW321" s="14" t="s">
        <v>32</v>
      </c>
      <c r="AX321" s="14" t="s">
        <v>79</v>
      </c>
      <c r="AY321" s="246" t="s">
        <v>129</v>
      </c>
    </row>
    <row r="322" s="2" customFormat="1" ht="24.15" customHeight="1">
      <c r="A322" s="41"/>
      <c r="B322" s="42"/>
      <c r="C322" s="207" t="s">
        <v>472</v>
      </c>
      <c r="D322" s="207" t="s">
        <v>134</v>
      </c>
      <c r="E322" s="208" t="s">
        <v>473</v>
      </c>
      <c r="F322" s="209" t="s">
        <v>474</v>
      </c>
      <c r="G322" s="210" t="s">
        <v>237</v>
      </c>
      <c r="H322" s="211">
        <v>5</v>
      </c>
      <c r="I322" s="212"/>
      <c r="J322" s="213">
        <f>ROUND(I322*H322,2)</f>
        <v>0</v>
      </c>
      <c r="K322" s="209" t="s">
        <v>19</v>
      </c>
      <c r="L322" s="47"/>
      <c r="M322" s="214" t="s">
        <v>19</v>
      </c>
      <c r="N322" s="215" t="s">
        <v>42</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139</v>
      </c>
      <c r="AT322" s="218" t="s">
        <v>134</v>
      </c>
      <c r="AU322" s="218" t="s">
        <v>81</v>
      </c>
      <c r="AY322" s="20" t="s">
        <v>129</v>
      </c>
      <c r="BE322" s="219">
        <f>IF(N322="základní",J322,0)</f>
        <v>0</v>
      </c>
      <c r="BF322" s="219">
        <f>IF(N322="snížená",J322,0)</f>
        <v>0</v>
      </c>
      <c r="BG322" s="219">
        <f>IF(N322="zákl. přenesená",J322,0)</f>
        <v>0</v>
      </c>
      <c r="BH322" s="219">
        <f>IF(N322="sníž. přenesená",J322,0)</f>
        <v>0</v>
      </c>
      <c r="BI322" s="219">
        <f>IF(N322="nulová",J322,0)</f>
        <v>0</v>
      </c>
      <c r="BJ322" s="20" t="s">
        <v>79</v>
      </c>
      <c r="BK322" s="219">
        <f>ROUND(I322*H322,2)</f>
        <v>0</v>
      </c>
      <c r="BL322" s="20" t="s">
        <v>139</v>
      </c>
      <c r="BM322" s="218" t="s">
        <v>475</v>
      </c>
    </row>
    <row r="323" s="14" customFormat="1">
      <c r="A323" s="14"/>
      <c r="B323" s="236"/>
      <c r="C323" s="237"/>
      <c r="D323" s="227" t="s">
        <v>144</v>
      </c>
      <c r="E323" s="238" t="s">
        <v>19</v>
      </c>
      <c r="F323" s="239" t="s">
        <v>476</v>
      </c>
      <c r="G323" s="237"/>
      <c r="H323" s="240">
        <v>4</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144</v>
      </c>
      <c r="AU323" s="246" t="s">
        <v>81</v>
      </c>
      <c r="AV323" s="14" t="s">
        <v>81</v>
      </c>
      <c r="AW323" s="14" t="s">
        <v>32</v>
      </c>
      <c r="AX323" s="14" t="s">
        <v>71</v>
      </c>
      <c r="AY323" s="246" t="s">
        <v>129</v>
      </c>
    </row>
    <row r="324" s="14" customFormat="1">
      <c r="A324" s="14"/>
      <c r="B324" s="236"/>
      <c r="C324" s="237"/>
      <c r="D324" s="227" t="s">
        <v>144</v>
      </c>
      <c r="E324" s="238" t="s">
        <v>19</v>
      </c>
      <c r="F324" s="239" t="s">
        <v>477</v>
      </c>
      <c r="G324" s="237"/>
      <c r="H324" s="240">
        <v>1</v>
      </c>
      <c r="I324" s="241"/>
      <c r="J324" s="237"/>
      <c r="K324" s="237"/>
      <c r="L324" s="242"/>
      <c r="M324" s="243"/>
      <c r="N324" s="244"/>
      <c r="O324" s="244"/>
      <c r="P324" s="244"/>
      <c r="Q324" s="244"/>
      <c r="R324" s="244"/>
      <c r="S324" s="244"/>
      <c r="T324" s="245"/>
      <c r="U324" s="14"/>
      <c r="V324" s="14"/>
      <c r="W324" s="14"/>
      <c r="X324" s="14"/>
      <c r="Y324" s="14"/>
      <c r="Z324" s="14"/>
      <c r="AA324" s="14"/>
      <c r="AB324" s="14"/>
      <c r="AC324" s="14"/>
      <c r="AD324" s="14"/>
      <c r="AE324" s="14"/>
      <c r="AT324" s="246" t="s">
        <v>144</v>
      </c>
      <c r="AU324" s="246" t="s">
        <v>81</v>
      </c>
      <c r="AV324" s="14" t="s">
        <v>81</v>
      </c>
      <c r="AW324" s="14" t="s">
        <v>32</v>
      </c>
      <c r="AX324" s="14" t="s">
        <v>71</v>
      </c>
      <c r="AY324" s="246" t="s">
        <v>129</v>
      </c>
    </row>
    <row r="325" s="16" customFormat="1">
      <c r="A325" s="16"/>
      <c r="B325" s="258"/>
      <c r="C325" s="259"/>
      <c r="D325" s="227" t="s">
        <v>144</v>
      </c>
      <c r="E325" s="260" t="s">
        <v>19</v>
      </c>
      <c r="F325" s="261" t="s">
        <v>155</v>
      </c>
      <c r="G325" s="259"/>
      <c r="H325" s="262">
        <v>5</v>
      </c>
      <c r="I325" s="263"/>
      <c r="J325" s="259"/>
      <c r="K325" s="259"/>
      <c r="L325" s="264"/>
      <c r="M325" s="265"/>
      <c r="N325" s="266"/>
      <c r="O325" s="266"/>
      <c r="P325" s="266"/>
      <c r="Q325" s="266"/>
      <c r="R325" s="266"/>
      <c r="S325" s="266"/>
      <c r="T325" s="267"/>
      <c r="U325" s="16"/>
      <c r="V325" s="16"/>
      <c r="W325" s="16"/>
      <c r="X325" s="16"/>
      <c r="Y325" s="16"/>
      <c r="Z325" s="16"/>
      <c r="AA325" s="16"/>
      <c r="AB325" s="16"/>
      <c r="AC325" s="16"/>
      <c r="AD325" s="16"/>
      <c r="AE325" s="16"/>
      <c r="AT325" s="268" t="s">
        <v>144</v>
      </c>
      <c r="AU325" s="268" t="s">
        <v>81</v>
      </c>
      <c r="AV325" s="16" t="s">
        <v>139</v>
      </c>
      <c r="AW325" s="16" t="s">
        <v>32</v>
      </c>
      <c r="AX325" s="16" t="s">
        <v>79</v>
      </c>
      <c r="AY325" s="268" t="s">
        <v>129</v>
      </c>
    </row>
    <row r="326" s="2" customFormat="1" ht="24.15" customHeight="1">
      <c r="A326" s="41"/>
      <c r="B326" s="42"/>
      <c r="C326" s="207" t="s">
        <v>478</v>
      </c>
      <c r="D326" s="207" t="s">
        <v>134</v>
      </c>
      <c r="E326" s="208" t="s">
        <v>479</v>
      </c>
      <c r="F326" s="209" t="s">
        <v>480</v>
      </c>
      <c r="G326" s="210" t="s">
        <v>237</v>
      </c>
      <c r="H326" s="211">
        <v>2</v>
      </c>
      <c r="I326" s="212"/>
      <c r="J326" s="213">
        <f>ROUND(I326*H326,2)</f>
        <v>0</v>
      </c>
      <c r="K326" s="209" t="s">
        <v>19</v>
      </c>
      <c r="L326" s="47"/>
      <c r="M326" s="214" t="s">
        <v>19</v>
      </c>
      <c r="N326" s="215" t="s">
        <v>42</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139</v>
      </c>
      <c r="AT326" s="218" t="s">
        <v>134</v>
      </c>
      <c r="AU326" s="218" t="s">
        <v>81</v>
      </c>
      <c r="AY326" s="20" t="s">
        <v>129</v>
      </c>
      <c r="BE326" s="219">
        <f>IF(N326="základní",J326,0)</f>
        <v>0</v>
      </c>
      <c r="BF326" s="219">
        <f>IF(N326="snížená",J326,0)</f>
        <v>0</v>
      </c>
      <c r="BG326" s="219">
        <f>IF(N326="zákl. přenesená",J326,0)</f>
        <v>0</v>
      </c>
      <c r="BH326" s="219">
        <f>IF(N326="sníž. přenesená",J326,0)</f>
        <v>0</v>
      </c>
      <c r="BI326" s="219">
        <f>IF(N326="nulová",J326,0)</f>
        <v>0</v>
      </c>
      <c r="BJ326" s="20" t="s">
        <v>79</v>
      </c>
      <c r="BK326" s="219">
        <f>ROUND(I326*H326,2)</f>
        <v>0</v>
      </c>
      <c r="BL326" s="20" t="s">
        <v>139</v>
      </c>
      <c r="BM326" s="218" t="s">
        <v>481</v>
      </c>
    </row>
    <row r="327" s="2" customFormat="1" ht="24.15" customHeight="1">
      <c r="A327" s="41"/>
      <c r="B327" s="42"/>
      <c r="C327" s="207" t="s">
        <v>482</v>
      </c>
      <c r="D327" s="207" t="s">
        <v>134</v>
      </c>
      <c r="E327" s="208" t="s">
        <v>483</v>
      </c>
      <c r="F327" s="209" t="s">
        <v>484</v>
      </c>
      <c r="G327" s="210" t="s">
        <v>403</v>
      </c>
      <c r="H327" s="211">
        <v>5</v>
      </c>
      <c r="I327" s="212"/>
      <c r="J327" s="213">
        <f>ROUND(I327*H327,2)</f>
        <v>0</v>
      </c>
      <c r="K327" s="209" t="s">
        <v>19</v>
      </c>
      <c r="L327" s="47"/>
      <c r="M327" s="214" t="s">
        <v>19</v>
      </c>
      <c r="N327" s="215" t="s">
        <v>42</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139</v>
      </c>
      <c r="AT327" s="218" t="s">
        <v>134</v>
      </c>
      <c r="AU327" s="218" t="s">
        <v>81</v>
      </c>
      <c r="AY327" s="20" t="s">
        <v>129</v>
      </c>
      <c r="BE327" s="219">
        <f>IF(N327="základní",J327,0)</f>
        <v>0</v>
      </c>
      <c r="BF327" s="219">
        <f>IF(N327="snížená",J327,0)</f>
        <v>0</v>
      </c>
      <c r="BG327" s="219">
        <f>IF(N327="zákl. přenesená",J327,0)</f>
        <v>0</v>
      </c>
      <c r="BH327" s="219">
        <f>IF(N327="sníž. přenesená",J327,0)</f>
        <v>0</v>
      </c>
      <c r="BI327" s="219">
        <f>IF(N327="nulová",J327,0)</f>
        <v>0</v>
      </c>
      <c r="BJ327" s="20" t="s">
        <v>79</v>
      </c>
      <c r="BK327" s="219">
        <f>ROUND(I327*H327,2)</f>
        <v>0</v>
      </c>
      <c r="BL327" s="20" t="s">
        <v>139</v>
      </c>
      <c r="BM327" s="218" t="s">
        <v>485</v>
      </c>
    </row>
    <row r="328" s="14" customFormat="1">
      <c r="A328" s="14"/>
      <c r="B328" s="236"/>
      <c r="C328" s="237"/>
      <c r="D328" s="227" t="s">
        <v>144</v>
      </c>
      <c r="E328" s="238" t="s">
        <v>19</v>
      </c>
      <c r="F328" s="239" t="s">
        <v>486</v>
      </c>
      <c r="G328" s="237"/>
      <c r="H328" s="240">
        <v>4</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144</v>
      </c>
      <c r="AU328" s="246" t="s">
        <v>81</v>
      </c>
      <c r="AV328" s="14" t="s">
        <v>81</v>
      </c>
      <c r="AW328" s="14" t="s">
        <v>32</v>
      </c>
      <c r="AX328" s="14" t="s">
        <v>71</v>
      </c>
      <c r="AY328" s="246" t="s">
        <v>129</v>
      </c>
    </row>
    <row r="329" s="14" customFormat="1">
      <c r="A329" s="14"/>
      <c r="B329" s="236"/>
      <c r="C329" s="237"/>
      <c r="D329" s="227" t="s">
        <v>144</v>
      </c>
      <c r="E329" s="238" t="s">
        <v>19</v>
      </c>
      <c r="F329" s="239" t="s">
        <v>487</v>
      </c>
      <c r="G329" s="237"/>
      <c r="H329" s="240">
        <v>1</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144</v>
      </c>
      <c r="AU329" s="246" t="s">
        <v>81</v>
      </c>
      <c r="AV329" s="14" t="s">
        <v>81</v>
      </c>
      <c r="AW329" s="14" t="s">
        <v>32</v>
      </c>
      <c r="AX329" s="14" t="s">
        <v>71</v>
      </c>
      <c r="AY329" s="246" t="s">
        <v>129</v>
      </c>
    </row>
    <row r="330" s="16" customFormat="1">
      <c r="A330" s="16"/>
      <c r="B330" s="258"/>
      <c r="C330" s="259"/>
      <c r="D330" s="227" t="s">
        <v>144</v>
      </c>
      <c r="E330" s="260" t="s">
        <v>19</v>
      </c>
      <c r="F330" s="261" t="s">
        <v>155</v>
      </c>
      <c r="G330" s="259"/>
      <c r="H330" s="262">
        <v>5</v>
      </c>
      <c r="I330" s="263"/>
      <c r="J330" s="259"/>
      <c r="K330" s="259"/>
      <c r="L330" s="264"/>
      <c r="M330" s="265"/>
      <c r="N330" s="266"/>
      <c r="O330" s="266"/>
      <c r="P330" s="266"/>
      <c r="Q330" s="266"/>
      <c r="R330" s="266"/>
      <c r="S330" s="266"/>
      <c r="T330" s="267"/>
      <c r="U330" s="16"/>
      <c r="V330" s="16"/>
      <c r="W330" s="16"/>
      <c r="X330" s="16"/>
      <c r="Y330" s="16"/>
      <c r="Z330" s="16"/>
      <c r="AA330" s="16"/>
      <c r="AB330" s="16"/>
      <c r="AC330" s="16"/>
      <c r="AD330" s="16"/>
      <c r="AE330" s="16"/>
      <c r="AT330" s="268" t="s">
        <v>144</v>
      </c>
      <c r="AU330" s="268" t="s">
        <v>81</v>
      </c>
      <c r="AV330" s="16" t="s">
        <v>139</v>
      </c>
      <c r="AW330" s="16" t="s">
        <v>32</v>
      </c>
      <c r="AX330" s="16" t="s">
        <v>79</v>
      </c>
      <c r="AY330" s="268" t="s">
        <v>129</v>
      </c>
    </row>
    <row r="331" s="2" customFormat="1" ht="24.15" customHeight="1">
      <c r="A331" s="41"/>
      <c r="B331" s="42"/>
      <c r="C331" s="207" t="s">
        <v>488</v>
      </c>
      <c r="D331" s="207" t="s">
        <v>134</v>
      </c>
      <c r="E331" s="208" t="s">
        <v>489</v>
      </c>
      <c r="F331" s="209" t="s">
        <v>490</v>
      </c>
      <c r="G331" s="210" t="s">
        <v>237</v>
      </c>
      <c r="H331" s="211">
        <v>1</v>
      </c>
      <c r="I331" s="212"/>
      <c r="J331" s="213">
        <f>ROUND(I331*H331,2)</f>
        <v>0</v>
      </c>
      <c r="K331" s="209" t="s">
        <v>19</v>
      </c>
      <c r="L331" s="47"/>
      <c r="M331" s="214" t="s">
        <v>19</v>
      </c>
      <c r="N331" s="215" t="s">
        <v>42</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139</v>
      </c>
      <c r="AT331" s="218" t="s">
        <v>134</v>
      </c>
      <c r="AU331" s="218" t="s">
        <v>81</v>
      </c>
      <c r="AY331" s="20" t="s">
        <v>129</v>
      </c>
      <c r="BE331" s="219">
        <f>IF(N331="základní",J331,0)</f>
        <v>0</v>
      </c>
      <c r="BF331" s="219">
        <f>IF(N331="snížená",J331,0)</f>
        <v>0</v>
      </c>
      <c r="BG331" s="219">
        <f>IF(N331="zákl. přenesená",J331,0)</f>
        <v>0</v>
      </c>
      <c r="BH331" s="219">
        <f>IF(N331="sníž. přenesená",J331,0)</f>
        <v>0</v>
      </c>
      <c r="BI331" s="219">
        <f>IF(N331="nulová",J331,0)</f>
        <v>0</v>
      </c>
      <c r="BJ331" s="20" t="s">
        <v>79</v>
      </c>
      <c r="BK331" s="219">
        <f>ROUND(I331*H331,2)</f>
        <v>0</v>
      </c>
      <c r="BL331" s="20" t="s">
        <v>139</v>
      </c>
      <c r="BM331" s="218" t="s">
        <v>491</v>
      </c>
    </row>
    <row r="332" s="2" customFormat="1" ht="24.15" customHeight="1">
      <c r="A332" s="41"/>
      <c r="B332" s="42"/>
      <c r="C332" s="207" t="s">
        <v>492</v>
      </c>
      <c r="D332" s="207" t="s">
        <v>134</v>
      </c>
      <c r="E332" s="208" t="s">
        <v>493</v>
      </c>
      <c r="F332" s="209" t="s">
        <v>494</v>
      </c>
      <c r="G332" s="210" t="s">
        <v>237</v>
      </c>
      <c r="H332" s="211">
        <v>1</v>
      </c>
      <c r="I332" s="212"/>
      <c r="J332" s="213">
        <f>ROUND(I332*H332,2)</f>
        <v>0</v>
      </c>
      <c r="K332" s="209" t="s">
        <v>19</v>
      </c>
      <c r="L332" s="47"/>
      <c r="M332" s="214" t="s">
        <v>19</v>
      </c>
      <c r="N332" s="215" t="s">
        <v>42</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139</v>
      </c>
      <c r="AT332" s="218" t="s">
        <v>134</v>
      </c>
      <c r="AU332" s="218" t="s">
        <v>81</v>
      </c>
      <c r="AY332" s="20" t="s">
        <v>129</v>
      </c>
      <c r="BE332" s="219">
        <f>IF(N332="základní",J332,0)</f>
        <v>0</v>
      </c>
      <c r="BF332" s="219">
        <f>IF(N332="snížená",J332,0)</f>
        <v>0</v>
      </c>
      <c r="BG332" s="219">
        <f>IF(N332="zákl. přenesená",J332,0)</f>
        <v>0</v>
      </c>
      <c r="BH332" s="219">
        <f>IF(N332="sníž. přenesená",J332,0)</f>
        <v>0</v>
      </c>
      <c r="BI332" s="219">
        <f>IF(N332="nulová",J332,0)</f>
        <v>0</v>
      </c>
      <c r="BJ332" s="20" t="s">
        <v>79</v>
      </c>
      <c r="BK332" s="219">
        <f>ROUND(I332*H332,2)</f>
        <v>0</v>
      </c>
      <c r="BL332" s="20" t="s">
        <v>139</v>
      </c>
      <c r="BM332" s="218" t="s">
        <v>495</v>
      </c>
    </row>
    <row r="333" s="2" customFormat="1" ht="24.15" customHeight="1">
      <c r="A333" s="41"/>
      <c r="B333" s="42"/>
      <c r="C333" s="207" t="s">
        <v>130</v>
      </c>
      <c r="D333" s="207" t="s">
        <v>134</v>
      </c>
      <c r="E333" s="208" t="s">
        <v>496</v>
      </c>
      <c r="F333" s="209" t="s">
        <v>497</v>
      </c>
      <c r="G333" s="210" t="s">
        <v>237</v>
      </c>
      <c r="H333" s="211">
        <v>1</v>
      </c>
      <c r="I333" s="212"/>
      <c r="J333" s="213">
        <f>ROUND(I333*H333,2)</f>
        <v>0</v>
      </c>
      <c r="K333" s="209" t="s">
        <v>19</v>
      </c>
      <c r="L333" s="47"/>
      <c r="M333" s="214" t="s">
        <v>19</v>
      </c>
      <c r="N333" s="215" t="s">
        <v>42</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139</v>
      </c>
      <c r="AT333" s="218" t="s">
        <v>134</v>
      </c>
      <c r="AU333" s="218" t="s">
        <v>81</v>
      </c>
      <c r="AY333" s="20" t="s">
        <v>129</v>
      </c>
      <c r="BE333" s="219">
        <f>IF(N333="základní",J333,0)</f>
        <v>0</v>
      </c>
      <c r="BF333" s="219">
        <f>IF(N333="snížená",J333,0)</f>
        <v>0</v>
      </c>
      <c r="BG333" s="219">
        <f>IF(N333="zákl. přenesená",J333,0)</f>
        <v>0</v>
      </c>
      <c r="BH333" s="219">
        <f>IF(N333="sníž. přenesená",J333,0)</f>
        <v>0</v>
      </c>
      <c r="BI333" s="219">
        <f>IF(N333="nulová",J333,0)</f>
        <v>0</v>
      </c>
      <c r="BJ333" s="20" t="s">
        <v>79</v>
      </c>
      <c r="BK333" s="219">
        <f>ROUND(I333*H333,2)</f>
        <v>0</v>
      </c>
      <c r="BL333" s="20" t="s">
        <v>139</v>
      </c>
      <c r="BM333" s="218" t="s">
        <v>498</v>
      </c>
    </row>
    <row r="334" s="2" customFormat="1" ht="33" customHeight="1">
      <c r="A334" s="41"/>
      <c r="B334" s="42"/>
      <c r="C334" s="207" t="s">
        <v>499</v>
      </c>
      <c r="D334" s="207" t="s">
        <v>134</v>
      </c>
      <c r="E334" s="208" t="s">
        <v>500</v>
      </c>
      <c r="F334" s="209" t="s">
        <v>501</v>
      </c>
      <c r="G334" s="210" t="s">
        <v>237</v>
      </c>
      <c r="H334" s="211">
        <v>1</v>
      </c>
      <c r="I334" s="212"/>
      <c r="J334" s="213">
        <f>ROUND(I334*H334,2)</f>
        <v>0</v>
      </c>
      <c r="K334" s="209" t="s">
        <v>19</v>
      </c>
      <c r="L334" s="47"/>
      <c r="M334" s="214" t="s">
        <v>19</v>
      </c>
      <c r="N334" s="215" t="s">
        <v>42</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139</v>
      </c>
      <c r="AT334" s="218" t="s">
        <v>134</v>
      </c>
      <c r="AU334" s="218" t="s">
        <v>81</v>
      </c>
      <c r="AY334" s="20" t="s">
        <v>129</v>
      </c>
      <c r="BE334" s="219">
        <f>IF(N334="základní",J334,0)</f>
        <v>0</v>
      </c>
      <c r="BF334" s="219">
        <f>IF(N334="snížená",J334,0)</f>
        <v>0</v>
      </c>
      <c r="BG334" s="219">
        <f>IF(N334="zákl. přenesená",J334,0)</f>
        <v>0</v>
      </c>
      <c r="BH334" s="219">
        <f>IF(N334="sníž. přenesená",J334,0)</f>
        <v>0</v>
      </c>
      <c r="BI334" s="219">
        <f>IF(N334="nulová",J334,0)</f>
        <v>0</v>
      </c>
      <c r="BJ334" s="20" t="s">
        <v>79</v>
      </c>
      <c r="BK334" s="219">
        <f>ROUND(I334*H334,2)</f>
        <v>0</v>
      </c>
      <c r="BL334" s="20" t="s">
        <v>139</v>
      </c>
      <c r="BM334" s="218" t="s">
        <v>502</v>
      </c>
    </row>
    <row r="335" s="2" customFormat="1" ht="16.5" customHeight="1">
      <c r="A335" s="41"/>
      <c r="B335" s="42"/>
      <c r="C335" s="207" t="s">
        <v>503</v>
      </c>
      <c r="D335" s="207" t="s">
        <v>134</v>
      </c>
      <c r="E335" s="208" t="s">
        <v>504</v>
      </c>
      <c r="F335" s="209" t="s">
        <v>505</v>
      </c>
      <c r="G335" s="210" t="s">
        <v>179</v>
      </c>
      <c r="H335" s="211">
        <v>99.480000000000004</v>
      </c>
      <c r="I335" s="212"/>
      <c r="J335" s="213">
        <f>ROUND(I335*H335,2)</f>
        <v>0</v>
      </c>
      <c r="K335" s="209" t="s">
        <v>19</v>
      </c>
      <c r="L335" s="47"/>
      <c r="M335" s="214" t="s">
        <v>19</v>
      </c>
      <c r="N335" s="215" t="s">
        <v>42</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139</v>
      </c>
      <c r="AT335" s="218" t="s">
        <v>134</v>
      </c>
      <c r="AU335" s="218" t="s">
        <v>81</v>
      </c>
      <c r="AY335" s="20" t="s">
        <v>129</v>
      </c>
      <c r="BE335" s="219">
        <f>IF(N335="základní",J335,0)</f>
        <v>0</v>
      </c>
      <c r="BF335" s="219">
        <f>IF(N335="snížená",J335,0)</f>
        <v>0</v>
      </c>
      <c r="BG335" s="219">
        <f>IF(N335="zákl. přenesená",J335,0)</f>
        <v>0</v>
      </c>
      <c r="BH335" s="219">
        <f>IF(N335="sníž. přenesená",J335,0)</f>
        <v>0</v>
      </c>
      <c r="BI335" s="219">
        <f>IF(N335="nulová",J335,0)</f>
        <v>0</v>
      </c>
      <c r="BJ335" s="20" t="s">
        <v>79</v>
      </c>
      <c r="BK335" s="219">
        <f>ROUND(I335*H335,2)</f>
        <v>0</v>
      </c>
      <c r="BL335" s="20" t="s">
        <v>139</v>
      </c>
      <c r="BM335" s="218" t="s">
        <v>506</v>
      </c>
    </row>
    <row r="336" s="13" customFormat="1">
      <c r="A336" s="13"/>
      <c r="B336" s="225"/>
      <c r="C336" s="226"/>
      <c r="D336" s="227" t="s">
        <v>144</v>
      </c>
      <c r="E336" s="228" t="s">
        <v>19</v>
      </c>
      <c r="F336" s="229" t="s">
        <v>507</v>
      </c>
      <c r="G336" s="226"/>
      <c r="H336" s="228" t="s">
        <v>19</v>
      </c>
      <c r="I336" s="230"/>
      <c r="J336" s="226"/>
      <c r="K336" s="226"/>
      <c r="L336" s="231"/>
      <c r="M336" s="232"/>
      <c r="N336" s="233"/>
      <c r="O336" s="233"/>
      <c r="P336" s="233"/>
      <c r="Q336" s="233"/>
      <c r="R336" s="233"/>
      <c r="S336" s="233"/>
      <c r="T336" s="234"/>
      <c r="U336" s="13"/>
      <c r="V336" s="13"/>
      <c r="W336" s="13"/>
      <c r="X336" s="13"/>
      <c r="Y336" s="13"/>
      <c r="Z336" s="13"/>
      <c r="AA336" s="13"/>
      <c r="AB336" s="13"/>
      <c r="AC336" s="13"/>
      <c r="AD336" s="13"/>
      <c r="AE336" s="13"/>
      <c r="AT336" s="235" t="s">
        <v>144</v>
      </c>
      <c r="AU336" s="235" t="s">
        <v>81</v>
      </c>
      <c r="AV336" s="13" t="s">
        <v>79</v>
      </c>
      <c r="AW336" s="13" t="s">
        <v>32</v>
      </c>
      <c r="AX336" s="13" t="s">
        <v>71</v>
      </c>
      <c r="AY336" s="235" t="s">
        <v>129</v>
      </c>
    </row>
    <row r="337" s="13" customFormat="1">
      <c r="A337" s="13"/>
      <c r="B337" s="225"/>
      <c r="C337" s="226"/>
      <c r="D337" s="227" t="s">
        <v>144</v>
      </c>
      <c r="E337" s="228" t="s">
        <v>19</v>
      </c>
      <c r="F337" s="229" t="s">
        <v>508</v>
      </c>
      <c r="G337" s="226"/>
      <c r="H337" s="228" t="s">
        <v>19</v>
      </c>
      <c r="I337" s="230"/>
      <c r="J337" s="226"/>
      <c r="K337" s="226"/>
      <c r="L337" s="231"/>
      <c r="M337" s="232"/>
      <c r="N337" s="233"/>
      <c r="O337" s="233"/>
      <c r="P337" s="233"/>
      <c r="Q337" s="233"/>
      <c r="R337" s="233"/>
      <c r="S337" s="233"/>
      <c r="T337" s="234"/>
      <c r="U337" s="13"/>
      <c r="V337" s="13"/>
      <c r="W337" s="13"/>
      <c r="X337" s="13"/>
      <c r="Y337" s="13"/>
      <c r="Z337" s="13"/>
      <c r="AA337" s="13"/>
      <c r="AB337" s="13"/>
      <c r="AC337" s="13"/>
      <c r="AD337" s="13"/>
      <c r="AE337" s="13"/>
      <c r="AT337" s="235" t="s">
        <v>144</v>
      </c>
      <c r="AU337" s="235" t="s">
        <v>81</v>
      </c>
      <c r="AV337" s="13" t="s">
        <v>79</v>
      </c>
      <c r="AW337" s="13" t="s">
        <v>32</v>
      </c>
      <c r="AX337" s="13" t="s">
        <v>71</v>
      </c>
      <c r="AY337" s="235" t="s">
        <v>129</v>
      </c>
    </row>
    <row r="338" s="14" customFormat="1">
      <c r="A338" s="14"/>
      <c r="B338" s="236"/>
      <c r="C338" s="237"/>
      <c r="D338" s="227" t="s">
        <v>144</v>
      </c>
      <c r="E338" s="238" t="s">
        <v>19</v>
      </c>
      <c r="F338" s="239" t="s">
        <v>509</v>
      </c>
      <c r="G338" s="237"/>
      <c r="H338" s="240">
        <v>56.399999999999999</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144</v>
      </c>
      <c r="AU338" s="246" t="s">
        <v>81</v>
      </c>
      <c r="AV338" s="14" t="s">
        <v>81</v>
      </c>
      <c r="AW338" s="14" t="s">
        <v>32</v>
      </c>
      <c r="AX338" s="14" t="s">
        <v>71</v>
      </c>
      <c r="AY338" s="246" t="s">
        <v>129</v>
      </c>
    </row>
    <row r="339" s="14" customFormat="1">
      <c r="A339" s="14"/>
      <c r="B339" s="236"/>
      <c r="C339" s="237"/>
      <c r="D339" s="227" t="s">
        <v>144</v>
      </c>
      <c r="E339" s="238" t="s">
        <v>19</v>
      </c>
      <c r="F339" s="239" t="s">
        <v>510</v>
      </c>
      <c r="G339" s="237"/>
      <c r="H339" s="240">
        <v>43.079999999999998</v>
      </c>
      <c r="I339" s="241"/>
      <c r="J339" s="237"/>
      <c r="K339" s="237"/>
      <c r="L339" s="242"/>
      <c r="M339" s="243"/>
      <c r="N339" s="244"/>
      <c r="O339" s="244"/>
      <c r="P339" s="244"/>
      <c r="Q339" s="244"/>
      <c r="R339" s="244"/>
      <c r="S339" s="244"/>
      <c r="T339" s="245"/>
      <c r="U339" s="14"/>
      <c r="V339" s="14"/>
      <c r="W339" s="14"/>
      <c r="X339" s="14"/>
      <c r="Y339" s="14"/>
      <c r="Z339" s="14"/>
      <c r="AA339" s="14"/>
      <c r="AB339" s="14"/>
      <c r="AC339" s="14"/>
      <c r="AD339" s="14"/>
      <c r="AE339" s="14"/>
      <c r="AT339" s="246" t="s">
        <v>144</v>
      </c>
      <c r="AU339" s="246" t="s">
        <v>81</v>
      </c>
      <c r="AV339" s="14" t="s">
        <v>81</v>
      </c>
      <c r="AW339" s="14" t="s">
        <v>32</v>
      </c>
      <c r="AX339" s="14" t="s">
        <v>71</v>
      </c>
      <c r="AY339" s="246" t="s">
        <v>129</v>
      </c>
    </row>
    <row r="340" s="16" customFormat="1">
      <c r="A340" s="16"/>
      <c r="B340" s="258"/>
      <c r="C340" s="259"/>
      <c r="D340" s="227" t="s">
        <v>144</v>
      </c>
      <c r="E340" s="260" t="s">
        <v>19</v>
      </c>
      <c r="F340" s="261" t="s">
        <v>155</v>
      </c>
      <c r="G340" s="259"/>
      <c r="H340" s="262">
        <v>99.480000000000004</v>
      </c>
      <c r="I340" s="263"/>
      <c r="J340" s="259"/>
      <c r="K340" s="259"/>
      <c r="L340" s="264"/>
      <c r="M340" s="265"/>
      <c r="N340" s="266"/>
      <c r="O340" s="266"/>
      <c r="P340" s="266"/>
      <c r="Q340" s="266"/>
      <c r="R340" s="266"/>
      <c r="S340" s="266"/>
      <c r="T340" s="267"/>
      <c r="U340" s="16"/>
      <c r="V340" s="16"/>
      <c r="W340" s="16"/>
      <c r="X340" s="16"/>
      <c r="Y340" s="16"/>
      <c r="Z340" s="16"/>
      <c r="AA340" s="16"/>
      <c r="AB340" s="16"/>
      <c r="AC340" s="16"/>
      <c r="AD340" s="16"/>
      <c r="AE340" s="16"/>
      <c r="AT340" s="268" t="s">
        <v>144</v>
      </c>
      <c r="AU340" s="268" t="s">
        <v>81</v>
      </c>
      <c r="AV340" s="16" t="s">
        <v>139</v>
      </c>
      <c r="AW340" s="16" t="s">
        <v>32</v>
      </c>
      <c r="AX340" s="16" t="s">
        <v>79</v>
      </c>
      <c r="AY340" s="268" t="s">
        <v>129</v>
      </c>
    </row>
    <row r="341" s="2" customFormat="1" ht="24.15" customHeight="1">
      <c r="A341" s="41"/>
      <c r="B341" s="42"/>
      <c r="C341" s="207" t="s">
        <v>511</v>
      </c>
      <c r="D341" s="207" t="s">
        <v>134</v>
      </c>
      <c r="E341" s="208" t="s">
        <v>512</v>
      </c>
      <c r="F341" s="209" t="s">
        <v>513</v>
      </c>
      <c r="G341" s="210" t="s">
        <v>179</v>
      </c>
      <c r="H341" s="211">
        <v>99.480000000000004</v>
      </c>
      <c r="I341" s="212"/>
      <c r="J341" s="213">
        <f>ROUND(I341*H341,2)</f>
        <v>0</v>
      </c>
      <c r="K341" s="209" t="s">
        <v>138</v>
      </c>
      <c r="L341" s="47"/>
      <c r="M341" s="214" t="s">
        <v>19</v>
      </c>
      <c r="N341" s="215" t="s">
        <v>42</v>
      </c>
      <c r="O341" s="87"/>
      <c r="P341" s="216">
        <f>O341*H341</f>
        <v>0</v>
      </c>
      <c r="Q341" s="216">
        <v>0</v>
      </c>
      <c r="R341" s="216">
        <f>Q341*H341</f>
        <v>0</v>
      </c>
      <c r="S341" s="216">
        <v>0.002</v>
      </c>
      <c r="T341" s="217">
        <f>S341*H341</f>
        <v>0.19896000000000003</v>
      </c>
      <c r="U341" s="41"/>
      <c r="V341" s="41"/>
      <c r="W341" s="41"/>
      <c r="X341" s="41"/>
      <c r="Y341" s="41"/>
      <c r="Z341" s="41"/>
      <c r="AA341" s="41"/>
      <c r="AB341" s="41"/>
      <c r="AC341" s="41"/>
      <c r="AD341" s="41"/>
      <c r="AE341" s="41"/>
      <c r="AR341" s="218" t="s">
        <v>139</v>
      </c>
      <c r="AT341" s="218" t="s">
        <v>134</v>
      </c>
      <c r="AU341" s="218" t="s">
        <v>81</v>
      </c>
      <c r="AY341" s="20" t="s">
        <v>129</v>
      </c>
      <c r="BE341" s="219">
        <f>IF(N341="základní",J341,0)</f>
        <v>0</v>
      </c>
      <c r="BF341" s="219">
        <f>IF(N341="snížená",J341,0)</f>
        <v>0</v>
      </c>
      <c r="BG341" s="219">
        <f>IF(N341="zákl. přenesená",J341,0)</f>
        <v>0</v>
      </c>
      <c r="BH341" s="219">
        <f>IF(N341="sníž. přenesená",J341,0)</f>
        <v>0</v>
      </c>
      <c r="BI341" s="219">
        <f>IF(N341="nulová",J341,0)</f>
        <v>0</v>
      </c>
      <c r="BJ341" s="20" t="s">
        <v>79</v>
      </c>
      <c r="BK341" s="219">
        <f>ROUND(I341*H341,2)</f>
        <v>0</v>
      </c>
      <c r="BL341" s="20" t="s">
        <v>139</v>
      </c>
      <c r="BM341" s="218" t="s">
        <v>514</v>
      </c>
    </row>
    <row r="342" s="2" customFormat="1">
      <c r="A342" s="41"/>
      <c r="B342" s="42"/>
      <c r="C342" s="43"/>
      <c r="D342" s="220" t="s">
        <v>142</v>
      </c>
      <c r="E342" s="43"/>
      <c r="F342" s="221" t="s">
        <v>515</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142</v>
      </c>
      <c r="AU342" s="20" t="s">
        <v>81</v>
      </c>
    </row>
    <row r="343" s="13" customFormat="1">
      <c r="A343" s="13"/>
      <c r="B343" s="225"/>
      <c r="C343" s="226"/>
      <c r="D343" s="227" t="s">
        <v>144</v>
      </c>
      <c r="E343" s="228" t="s">
        <v>19</v>
      </c>
      <c r="F343" s="229" t="s">
        <v>516</v>
      </c>
      <c r="G343" s="226"/>
      <c r="H343" s="228" t="s">
        <v>19</v>
      </c>
      <c r="I343" s="230"/>
      <c r="J343" s="226"/>
      <c r="K343" s="226"/>
      <c r="L343" s="231"/>
      <c r="M343" s="232"/>
      <c r="N343" s="233"/>
      <c r="O343" s="233"/>
      <c r="P343" s="233"/>
      <c r="Q343" s="233"/>
      <c r="R343" s="233"/>
      <c r="S343" s="233"/>
      <c r="T343" s="234"/>
      <c r="U343" s="13"/>
      <c r="V343" s="13"/>
      <c r="W343" s="13"/>
      <c r="X343" s="13"/>
      <c r="Y343" s="13"/>
      <c r="Z343" s="13"/>
      <c r="AA343" s="13"/>
      <c r="AB343" s="13"/>
      <c r="AC343" s="13"/>
      <c r="AD343" s="13"/>
      <c r="AE343" s="13"/>
      <c r="AT343" s="235" t="s">
        <v>144</v>
      </c>
      <c r="AU343" s="235" t="s">
        <v>81</v>
      </c>
      <c r="AV343" s="13" t="s">
        <v>79</v>
      </c>
      <c r="AW343" s="13" t="s">
        <v>32</v>
      </c>
      <c r="AX343" s="13" t="s">
        <v>71</v>
      </c>
      <c r="AY343" s="235" t="s">
        <v>129</v>
      </c>
    </row>
    <row r="344" s="13" customFormat="1">
      <c r="A344" s="13"/>
      <c r="B344" s="225"/>
      <c r="C344" s="226"/>
      <c r="D344" s="227" t="s">
        <v>144</v>
      </c>
      <c r="E344" s="228" t="s">
        <v>19</v>
      </c>
      <c r="F344" s="229" t="s">
        <v>517</v>
      </c>
      <c r="G344" s="226"/>
      <c r="H344" s="228" t="s">
        <v>19</v>
      </c>
      <c r="I344" s="230"/>
      <c r="J344" s="226"/>
      <c r="K344" s="226"/>
      <c r="L344" s="231"/>
      <c r="M344" s="232"/>
      <c r="N344" s="233"/>
      <c r="O344" s="233"/>
      <c r="P344" s="233"/>
      <c r="Q344" s="233"/>
      <c r="R344" s="233"/>
      <c r="S344" s="233"/>
      <c r="T344" s="234"/>
      <c r="U344" s="13"/>
      <c r="V344" s="13"/>
      <c r="W344" s="13"/>
      <c r="X344" s="13"/>
      <c r="Y344" s="13"/>
      <c r="Z344" s="13"/>
      <c r="AA344" s="13"/>
      <c r="AB344" s="13"/>
      <c r="AC344" s="13"/>
      <c r="AD344" s="13"/>
      <c r="AE344" s="13"/>
      <c r="AT344" s="235" t="s">
        <v>144</v>
      </c>
      <c r="AU344" s="235" t="s">
        <v>81</v>
      </c>
      <c r="AV344" s="13" t="s">
        <v>79</v>
      </c>
      <c r="AW344" s="13" t="s">
        <v>32</v>
      </c>
      <c r="AX344" s="13" t="s">
        <v>71</v>
      </c>
      <c r="AY344" s="235" t="s">
        <v>129</v>
      </c>
    </row>
    <row r="345" s="13" customFormat="1">
      <c r="A345" s="13"/>
      <c r="B345" s="225"/>
      <c r="C345" s="226"/>
      <c r="D345" s="227" t="s">
        <v>144</v>
      </c>
      <c r="E345" s="228" t="s">
        <v>19</v>
      </c>
      <c r="F345" s="229" t="s">
        <v>507</v>
      </c>
      <c r="G345" s="226"/>
      <c r="H345" s="228" t="s">
        <v>19</v>
      </c>
      <c r="I345" s="230"/>
      <c r="J345" s="226"/>
      <c r="K345" s="226"/>
      <c r="L345" s="231"/>
      <c r="M345" s="232"/>
      <c r="N345" s="233"/>
      <c r="O345" s="233"/>
      <c r="P345" s="233"/>
      <c r="Q345" s="233"/>
      <c r="R345" s="233"/>
      <c r="S345" s="233"/>
      <c r="T345" s="234"/>
      <c r="U345" s="13"/>
      <c r="V345" s="13"/>
      <c r="W345" s="13"/>
      <c r="X345" s="13"/>
      <c r="Y345" s="13"/>
      <c r="Z345" s="13"/>
      <c r="AA345" s="13"/>
      <c r="AB345" s="13"/>
      <c r="AC345" s="13"/>
      <c r="AD345" s="13"/>
      <c r="AE345" s="13"/>
      <c r="AT345" s="235" t="s">
        <v>144</v>
      </c>
      <c r="AU345" s="235" t="s">
        <v>81</v>
      </c>
      <c r="AV345" s="13" t="s">
        <v>79</v>
      </c>
      <c r="AW345" s="13" t="s">
        <v>32</v>
      </c>
      <c r="AX345" s="13" t="s">
        <v>71</v>
      </c>
      <c r="AY345" s="235" t="s">
        <v>129</v>
      </c>
    </row>
    <row r="346" s="13" customFormat="1">
      <c r="A346" s="13"/>
      <c r="B346" s="225"/>
      <c r="C346" s="226"/>
      <c r="D346" s="227" t="s">
        <v>144</v>
      </c>
      <c r="E346" s="228" t="s">
        <v>19</v>
      </c>
      <c r="F346" s="229" t="s">
        <v>508</v>
      </c>
      <c r="G346" s="226"/>
      <c r="H346" s="228" t="s">
        <v>19</v>
      </c>
      <c r="I346" s="230"/>
      <c r="J346" s="226"/>
      <c r="K346" s="226"/>
      <c r="L346" s="231"/>
      <c r="M346" s="232"/>
      <c r="N346" s="233"/>
      <c r="O346" s="233"/>
      <c r="P346" s="233"/>
      <c r="Q346" s="233"/>
      <c r="R346" s="233"/>
      <c r="S346" s="233"/>
      <c r="T346" s="234"/>
      <c r="U346" s="13"/>
      <c r="V346" s="13"/>
      <c r="W346" s="13"/>
      <c r="X346" s="13"/>
      <c r="Y346" s="13"/>
      <c r="Z346" s="13"/>
      <c r="AA346" s="13"/>
      <c r="AB346" s="13"/>
      <c r="AC346" s="13"/>
      <c r="AD346" s="13"/>
      <c r="AE346" s="13"/>
      <c r="AT346" s="235" t="s">
        <v>144</v>
      </c>
      <c r="AU346" s="235" t="s">
        <v>81</v>
      </c>
      <c r="AV346" s="13" t="s">
        <v>79</v>
      </c>
      <c r="AW346" s="13" t="s">
        <v>32</v>
      </c>
      <c r="AX346" s="13" t="s">
        <v>71</v>
      </c>
      <c r="AY346" s="235" t="s">
        <v>129</v>
      </c>
    </row>
    <row r="347" s="14" customFormat="1">
      <c r="A347" s="14"/>
      <c r="B347" s="236"/>
      <c r="C347" s="237"/>
      <c r="D347" s="227" t="s">
        <v>144</v>
      </c>
      <c r="E347" s="238" t="s">
        <v>19</v>
      </c>
      <c r="F347" s="239" t="s">
        <v>509</v>
      </c>
      <c r="G347" s="237"/>
      <c r="H347" s="240">
        <v>56.399999999999999</v>
      </c>
      <c r="I347" s="241"/>
      <c r="J347" s="237"/>
      <c r="K347" s="237"/>
      <c r="L347" s="242"/>
      <c r="M347" s="243"/>
      <c r="N347" s="244"/>
      <c r="O347" s="244"/>
      <c r="P347" s="244"/>
      <c r="Q347" s="244"/>
      <c r="R347" s="244"/>
      <c r="S347" s="244"/>
      <c r="T347" s="245"/>
      <c r="U347" s="14"/>
      <c r="V347" s="14"/>
      <c r="W347" s="14"/>
      <c r="X347" s="14"/>
      <c r="Y347" s="14"/>
      <c r="Z347" s="14"/>
      <c r="AA347" s="14"/>
      <c r="AB347" s="14"/>
      <c r="AC347" s="14"/>
      <c r="AD347" s="14"/>
      <c r="AE347" s="14"/>
      <c r="AT347" s="246" t="s">
        <v>144</v>
      </c>
      <c r="AU347" s="246" t="s">
        <v>81</v>
      </c>
      <c r="AV347" s="14" t="s">
        <v>81</v>
      </c>
      <c r="AW347" s="14" t="s">
        <v>32</v>
      </c>
      <c r="AX347" s="14" t="s">
        <v>71</v>
      </c>
      <c r="AY347" s="246" t="s">
        <v>129</v>
      </c>
    </row>
    <row r="348" s="14" customFormat="1">
      <c r="A348" s="14"/>
      <c r="B348" s="236"/>
      <c r="C348" s="237"/>
      <c r="D348" s="227" t="s">
        <v>144</v>
      </c>
      <c r="E348" s="238" t="s">
        <v>19</v>
      </c>
      <c r="F348" s="239" t="s">
        <v>510</v>
      </c>
      <c r="G348" s="237"/>
      <c r="H348" s="240">
        <v>43.079999999999998</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144</v>
      </c>
      <c r="AU348" s="246" t="s">
        <v>81</v>
      </c>
      <c r="AV348" s="14" t="s">
        <v>81</v>
      </c>
      <c r="AW348" s="14" t="s">
        <v>32</v>
      </c>
      <c r="AX348" s="14" t="s">
        <v>71</v>
      </c>
      <c r="AY348" s="246" t="s">
        <v>129</v>
      </c>
    </row>
    <row r="349" s="16" customFormat="1">
      <c r="A349" s="16"/>
      <c r="B349" s="258"/>
      <c r="C349" s="259"/>
      <c r="D349" s="227" t="s">
        <v>144</v>
      </c>
      <c r="E349" s="260" t="s">
        <v>19</v>
      </c>
      <c r="F349" s="261" t="s">
        <v>155</v>
      </c>
      <c r="G349" s="259"/>
      <c r="H349" s="262">
        <v>99.480000000000004</v>
      </c>
      <c r="I349" s="263"/>
      <c r="J349" s="259"/>
      <c r="K349" s="259"/>
      <c r="L349" s="264"/>
      <c r="M349" s="265"/>
      <c r="N349" s="266"/>
      <c r="O349" s="266"/>
      <c r="P349" s="266"/>
      <c r="Q349" s="266"/>
      <c r="R349" s="266"/>
      <c r="S349" s="266"/>
      <c r="T349" s="267"/>
      <c r="U349" s="16"/>
      <c r="V349" s="16"/>
      <c r="W349" s="16"/>
      <c r="X349" s="16"/>
      <c r="Y349" s="16"/>
      <c r="Z349" s="16"/>
      <c r="AA349" s="16"/>
      <c r="AB349" s="16"/>
      <c r="AC349" s="16"/>
      <c r="AD349" s="16"/>
      <c r="AE349" s="16"/>
      <c r="AT349" s="268" t="s">
        <v>144</v>
      </c>
      <c r="AU349" s="268" t="s">
        <v>81</v>
      </c>
      <c r="AV349" s="16" t="s">
        <v>139</v>
      </c>
      <c r="AW349" s="16" t="s">
        <v>32</v>
      </c>
      <c r="AX349" s="16" t="s">
        <v>79</v>
      </c>
      <c r="AY349" s="268" t="s">
        <v>129</v>
      </c>
    </row>
    <row r="350" s="2" customFormat="1" ht="37.8" customHeight="1">
      <c r="A350" s="41"/>
      <c r="B350" s="42"/>
      <c r="C350" s="207" t="s">
        <v>518</v>
      </c>
      <c r="D350" s="207" t="s">
        <v>134</v>
      </c>
      <c r="E350" s="208" t="s">
        <v>519</v>
      </c>
      <c r="F350" s="209" t="s">
        <v>520</v>
      </c>
      <c r="G350" s="210" t="s">
        <v>137</v>
      </c>
      <c r="H350" s="211">
        <v>20</v>
      </c>
      <c r="I350" s="212"/>
      <c r="J350" s="213">
        <f>ROUND(I350*H350,2)</f>
        <v>0</v>
      </c>
      <c r="K350" s="209" t="s">
        <v>138</v>
      </c>
      <c r="L350" s="47"/>
      <c r="M350" s="214" t="s">
        <v>19</v>
      </c>
      <c r="N350" s="215" t="s">
        <v>42</v>
      </c>
      <c r="O350" s="87"/>
      <c r="P350" s="216">
        <f>O350*H350</f>
        <v>0</v>
      </c>
      <c r="Q350" s="216">
        <v>0</v>
      </c>
      <c r="R350" s="216">
        <f>Q350*H350</f>
        <v>0</v>
      </c>
      <c r="S350" s="216">
        <v>0.050000000000000003</v>
      </c>
      <c r="T350" s="217">
        <f>S350*H350</f>
        <v>1</v>
      </c>
      <c r="U350" s="41"/>
      <c r="V350" s="41"/>
      <c r="W350" s="41"/>
      <c r="X350" s="41"/>
      <c r="Y350" s="41"/>
      <c r="Z350" s="41"/>
      <c r="AA350" s="41"/>
      <c r="AB350" s="41"/>
      <c r="AC350" s="41"/>
      <c r="AD350" s="41"/>
      <c r="AE350" s="41"/>
      <c r="AR350" s="218" t="s">
        <v>139</v>
      </c>
      <c r="AT350" s="218" t="s">
        <v>134</v>
      </c>
      <c r="AU350" s="218" t="s">
        <v>81</v>
      </c>
      <c r="AY350" s="20" t="s">
        <v>129</v>
      </c>
      <c r="BE350" s="219">
        <f>IF(N350="základní",J350,0)</f>
        <v>0</v>
      </c>
      <c r="BF350" s="219">
        <f>IF(N350="snížená",J350,0)</f>
        <v>0</v>
      </c>
      <c r="BG350" s="219">
        <f>IF(N350="zákl. přenesená",J350,0)</f>
        <v>0</v>
      </c>
      <c r="BH350" s="219">
        <f>IF(N350="sníž. přenesená",J350,0)</f>
        <v>0</v>
      </c>
      <c r="BI350" s="219">
        <f>IF(N350="nulová",J350,0)</f>
        <v>0</v>
      </c>
      <c r="BJ350" s="20" t="s">
        <v>79</v>
      </c>
      <c r="BK350" s="219">
        <f>ROUND(I350*H350,2)</f>
        <v>0</v>
      </c>
      <c r="BL350" s="20" t="s">
        <v>139</v>
      </c>
      <c r="BM350" s="218" t="s">
        <v>521</v>
      </c>
    </row>
    <row r="351" s="2" customFormat="1">
      <c r="A351" s="41"/>
      <c r="B351" s="42"/>
      <c r="C351" s="43"/>
      <c r="D351" s="220" t="s">
        <v>142</v>
      </c>
      <c r="E351" s="43"/>
      <c r="F351" s="221" t="s">
        <v>522</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142</v>
      </c>
      <c r="AU351" s="20" t="s">
        <v>81</v>
      </c>
    </row>
    <row r="352" s="13" customFormat="1">
      <c r="A352" s="13"/>
      <c r="B352" s="225"/>
      <c r="C352" s="226"/>
      <c r="D352" s="227" t="s">
        <v>144</v>
      </c>
      <c r="E352" s="228" t="s">
        <v>19</v>
      </c>
      <c r="F352" s="229" t="s">
        <v>523</v>
      </c>
      <c r="G352" s="226"/>
      <c r="H352" s="228" t="s">
        <v>19</v>
      </c>
      <c r="I352" s="230"/>
      <c r="J352" s="226"/>
      <c r="K352" s="226"/>
      <c r="L352" s="231"/>
      <c r="M352" s="232"/>
      <c r="N352" s="233"/>
      <c r="O352" s="233"/>
      <c r="P352" s="233"/>
      <c r="Q352" s="233"/>
      <c r="R352" s="233"/>
      <c r="S352" s="233"/>
      <c r="T352" s="234"/>
      <c r="U352" s="13"/>
      <c r="V352" s="13"/>
      <c r="W352" s="13"/>
      <c r="X352" s="13"/>
      <c r="Y352" s="13"/>
      <c r="Z352" s="13"/>
      <c r="AA352" s="13"/>
      <c r="AB352" s="13"/>
      <c r="AC352" s="13"/>
      <c r="AD352" s="13"/>
      <c r="AE352" s="13"/>
      <c r="AT352" s="235" t="s">
        <v>144</v>
      </c>
      <c r="AU352" s="235" t="s">
        <v>81</v>
      </c>
      <c r="AV352" s="13" t="s">
        <v>79</v>
      </c>
      <c r="AW352" s="13" t="s">
        <v>32</v>
      </c>
      <c r="AX352" s="13" t="s">
        <v>71</v>
      </c>
      <c r="AY352" s="235" t="s">
        <v>129</v>
      </c>
    </row>
    <row r="353" s="13" customFormat="1">
      <c r="A353" s="13"/>
      <c r="B353" s="225"/>
      <c r="C353" s="226"/>
      <c r="D353" s="227" t="s">
        <v>144</v>
      </c>
      <c r="E353" s="228" t="s">
        <v>19</v>
      </c>
      <c r="F353" s="229" t="s">
        <v>524</v>
      </c>
      <c r="G353" s="226"/>
      <c r="H353" s="228" t="s">
        <v>19</v>
      </c>
      <c r="I353" s="230"/>
      <c r="J353" s="226"/>
      <c r="K353" s="226"/>
      <c r="L353" s="231"/>
      <c r="M353" s="232"/>
      <c r="N353" s="233"/>
      <c r="O353" s="233"/>
      <c r="P353" s="233"/>
      <c r="Q353" s="233"/>
      <c r="R353" s="233"/>
      <c r="S353" s="233"/>
      <c r="T353" s="234"/>
      <c r="U353" s="13"/>
      <c r="V353" s="13"/>
      <c r="W353" s="13"/>
      <c r="X353" s="13"/>
      <c r="Y353" s="13"/>
      <c r="Z353" s="13"/>
      <c r="AA353" s="13"/>
      <c r="AB353" s="13"/>
      <c r="AC353" s="13"/>
      <c r="AD353" s="13"/>
      <c r="AE353" s="13"/>
      <c r="AT353" s="235" t="s">
        <v>144</v>
      </c>
      <c r="AU353" s="235" t="s">
        <v>81</v>
      </c>
      <c r="AV353" s="13" t="s">
        <v>79</v>
      </c>
      <c r="AW353" s="13" t="s">
        <v>32</v>
      </c>
      <c r="AX353" s="13" t="s">
        <v>71</v>
      </c>
      <c r="AY353" s="235" t="s">
        <v>129</v>
      </c>
    </row>
    <row r="354" s="13" customFormat="1">
      <c r="A354" s="13"/>
      <c r="B354" s="225"/>
      <c r="C354" s="226"/>
      <c r="D354" s="227" t="s">
        <v>144</v>
      </c>
      <c r="E354" s="228" t="s">
        <v>19</v>
      </c>
      <c r="F354" s="229" t="s">
        <v>525</v>
      </c>
      <c r="G354" s="226"/>
      <c r="H354" s="228" t="s">
        <v>19</v>
      </c>
      <c r="I354" s="230"/>
      <c r="J354" s="226"/>
      <c r="K354" s="226"/>
      <c r="L354" s="231"/>
      <c r="M354" s="232"/>
      <c r="N354" s="233"/>
      <c r="O354" s="233"/>
      <c r="P354" s="233"/>
      <c r="Q354" s="233"/>
      <c r="R354" s="233"/>
      <c r="S354" s="233"/>
      <c r="T354" s="234"/>
      <c r="U354" s="13"/>
      <c r="V354" s="13"/>
      <c r="W354" s="13"/>
      <c r="X354" s="13"/>
      <c r="Y354" s="13"/>
      <c r="Z354" s="13"/>
      <c r="AA354" s="13"/>
      <c r="AB354" s="13"/>
      <c r="AC354" s="13"/>
      <c r="AD354" s="13"/>
      <c r="AE354" s="13"/>
      <c r="AT354" s="235" t="s">
        <v>144</v>
      </c>
      <c r="AU354" s="235" t="s">
        <v>81</v>
      </c>
      <c r="AV354" s="13" t="s">
        <v>79</v>
      </c>
      <c r="AW354" s="13" t="s">
        <v>32</v>
      </c>
      <c r="AX354" s="13" t="s">
        <v>71</v>
      </c>
      <c r="AY354" s="235" t="s">
        <v>129</v>
      </c>
    </row>
    <row r="355" s="13" customFormat="1">
      <c r="A355" s="13"/>
      <c r="B355" s="225"/>
      <c r="C355" s="226"/>
      <c r="D355" s="227" t="s">
        <v>144</v>
      </c>
      <c r="E355" s="228" t="s">
        <v>19</v>
      </c>
      <c r="F355" s="229" t="s">
        <v>226</v>
      </c>
      <c r="G355" s="226"/>
      <c r="H355" s="228" t="s">
        <v>19</v>
      </c>
      <c r="I355" s="230"/>
      <c r="J355" s="226"/>
      <c r="K355" s="226"/>
      <c r="L355" s="231"/>
      <c r="M355" s="232"/>
      <c r="N355" s="233"/>
      <c r="O355" s="233"/>
      <c r="P355" s="233"/>
      <c r="Q355" s="233"/>
      <c r="R355" s="233"/>
      <c r="S355" s="233"/>
      <c r="T355" s="234"/>
      <c r="U355" s="13"/>
      <c r="V355" s="13"/>
      <c r="W355" s="13"/>
      <c r="X355" s="13"/>
      <c r="Y355" s="13"/>
      <c r="Z355" s="13"/>
      <c r="AA355" s="13"/>
      <c r="AB355" s="13"/>
      <c r="AC355" s="13"/>
      <c r="AD355" s="13"/>
      <c r="AE355" s="13"/>
      <c r="AT355" s="235" t="s">
        <v>144</v>
      </c>
      <c r="AU355" s="235" t="s">
        <v>81</v>
      </c>
      <c r="AV355" s="13" t="s">
        <v>79</v>
      </c>
      <c r="AW355" s="13" t="s">
        <v>32</v>
      </c>
      <c r="AX355" s="13" t="s">
        <v>71</v>
      </c>
      <c r="AY355" s="235" t="s">
        <v>129</v>
      </c>
    </row>
    <row r="356" s="13" customFormat="1">
      <c r="A356" s="13"/>
      <c r="B356" s="225"/>
      <c r="C356" s="226"/>
      <c r="D356" s="227" t="s">
        <v>144</v>
      </c>
      <c r="E356" s="228" t="s">
        <v>19</v>
      </c>
      <c r="F356" s="229" t="s">
        <v>526</v>
      </c>
      <c r="G356" s="226"/>
      <c r="H356" s="228" t="s">
        <v>19</v>
      </c>
      <c r="I356" s="230"/>
      <c r="J356" s="226"/>
      <c r="K356" s="226"/>
      <c r="L356" s="231"/>
      <c r="M356" s="232"/>
      <c r="N356" s="233"/>
      <c r="O356" s="233"/>
      <c r="P356" s="233"/>
      <c r="Q356" s="233"/>
      <c r="R356" s="233"/>
      <c r="S356" s="233"/>
      <c r="T356" s="234"/>
      <c r="U356" s="13"/>
      <c r="V356" s="13"/>
      <c r="W356" s="13"/>
      <c r="X356" s="13"/>
      <c r="Y356" s="13"/>
      <c r="Z356" s="13"/>
      <c r="AA356" s="13"/>
      <c r="AB356" s="13"/>
      <c r="AC356" s="13"/>
      <c r="AD356" s="13"/>
      <c r="AE356" s="13"/>
      <c r="AT356" s="235" t="s">
        <v>144</v>
      </c>
      <c r="AU356" s="235" t="s">
        <v>81</v>
      </c>
      <c r="AV356" s="13" t="s">
        <v>79</v>
      </c>
      <c r="AW356" s="13" t="s">
        <v>32</v>
      </c>
      <c r="AX356" s="13" t="s">
        <v>71</v>
      </c>
      <c r="AY356" s="235" t="s">
        <v>129</v>
      </c>
    </row>
    <row r="357" s="14" customFormat="1">
      <c r="A357" s="14"/>
      <c r="B357" s="236"/>
      <c r="C357" s="237"/>
      <c r="D357" s="227" t="s">
        <v>144</v>
      </c>
      <c r="E357" s="238" t="s">
        <v>19</v>
      </c>
      <c r="F357" s="239" t="s">
        <v>527</v>
      </c>
      <c r="G357" s="237"/>
      <c r="H357" s="240">
        <v>20</v>
      </c>
      <c r="I357" s="241"/>
      <c r="J357" s="237"/>
      <c r="K357" s="237"/>
      <c r="L357" s="242"/>
      <c r="M357" s="243"/>
      <c r="N357" s="244"/>
      <c r="O357" s="244"/>
      <c r="P357" s="244"/>
      <c r="Q357" s="244"/>
      <c r="R357" s="244"/>
      <c r="S357" s="244"/>
      <c r="T357" s="245"/>
      <c r="U357" s="14"/>
      <c r="V357" s="14"/>
      <c r="W357" s="14"/>
      <c r="X357" s="14"/>
      <c r="Y357" s="14"/>
      <c r="Z357" s="14"/>
      <c r="AA357" s="14"/>
      <c r="AB357" s="14"/>
      <c r="AC357" s="14"/>
      <c r="AD357" s="14"/>
      <c r="AE357" s="14"/>
      <c r="AT357" s="246" t="s">
        <v>144</v>
      </c>
      <c r="AU357" s="246" t="s">
        <v>81</v>
      </c>
      <c r="AV357" s="14" t="s">
        <v>81</v>
      </c>
      <c r="AW357" s="14" t="s">
        <v>32</v>
      </c>
      <c r="AX357" s="14" t="s">
        <v>71</v>
      </c>
      <c r="AY357" s="246" t="s">
        <v>129</v>
      </c>
    </row>
    <row r="358" s="16" customFormat="1">
      <c r="A358" s="16"/>
      <c r="B358" s="258"/>
      <c r="C358" s="259"/>
      <c r="D358" s="227" t="s">
        <v>144</v>
      </c>
      <c r="E358" s="260" t="s">
        <v>19</v>
      </c>
      <c r="F358" s="261" t="s">
        <v>155</v>
      </c>
      <c r="G358" s="259"/>
      <c r="H358" s="262">
        <v>20</v>
      </c>
      <c r="I358" s="263"/>
      <c r="J358" s="259"/>
      <c r="K358" s="259"/>
      <c r="L358" s="264"/>
      <c r="M358" s="265"/>
      <c r="N358" s="266"/>
      <c r="O358" s="266"/>
      <c r="P358" s="266"/>
      <c r="Q358" s="266"/>
      <c r="R358" s="266"/>
      <c r="S358" s="266"/>
      <c r="T358" s="267"/>
      <c r="U358" s="16"/>
      <c r="V358" s="16"/>
      <c r="W358" s="16"/>
      <c r="X358" s="16"/>
      <c r="Y358" s="16"/>
      <c r="Z358" s="16"/>
      <c r="AA358" s="16"/>
      <c r="AB358" s="16"/>
      <c r="AC358" s="16"/>
      <c r="AD358" s="16"/>
      <c r="AE358" s="16"/>
      <c r="AT358" s="268" t="s">
        <v>144</v>
      </c>
      <c r="AU358" s="268" t="s">
        <v>81</v>
      </c>
      <c r="AV358" s="16" t="s">
        <v>139</v>
      </c>
      <c r="AW358" s="16" t="s">
        <v>32</v>
      </c>
      <c r="AX358" s="16" t="s">
        <v>79</v>
      </c>
      <c r="AY358" s="268" t="s">
        <v>129</v>
      </c>
    </row>
    <row r="359" s="2" customFormat="1" ht="44.25" customHeight="1">
      <c r="A359" s="41"/>
      <c r="B359" s="42"/>
      <c r="C359" s="207" t="s">
        <v>528</v>
      </c>
      <c r="D359" s="207" t="s">
        <v>134</v>
      </c>
      <c r="E359" s="208" t="s">
        <v>529</v>
      </c>
      <c r="F359" s="209" t="s">
        <v>530</v>
      </c>
      <c r="G359" s="210" t="s">
        <v>137</v>
      </c>
      <c r="H359" s="211">
        <v>20</v>
      </c>
      <c r="I359" s="212"/>
      <c r="J359" s="213">
        <f>ROUND(I359*H359,2)</f>
        <v>0</v>
      </c>
      <c r="K359" s="209" t="s">
        <v>138</v>
      </c>
      <c r="L359" s="47"/>
      <c r="M359" s="214" t="s">
        <v>19</v>
      </c>
      <c r="N359" s="215" t="s">
        <v>42</v>
      </c>
      <c r="O359" s="87"/>
      <c r="P359" s="216">
        <f>O359*H359</f>
        <v>0</v>
      </c>
      <c r="Q359" s="216">
        <v>0</v>
      </c>
      <c r="R359" s="216">
        <f>Q359*H359</f>
        <v>0</v>
      </c>
      <c r="S359" s="216">
        <v>0.058999999999999997</v>
      </c>
      <c r="T359" s="217">
        <f>S359*H359</f>
        <v>1.1799999999999999</v>
      </c>
      <c r="U359" s="41"/>
      <c r="V359" s="41"/>
      <c r="W359" s="41"/>
      <c r="X359" s="41"/>
      <c r="Y359" s="41"/>
      <c r="Z359" s="41"/>
      <c r="AA359" s="41"/>
      <c r="AB359" s="41"/>
      <c r="AC359" s="41"/>
      <c r="AD359" s="41"/>
      <c r="AE359" s="41"/>
      <c r="AR359" s="218" t="s">
        <v>139</v>
      </c>
      <c r="AT359" s="218" t="s">
        <v>134</v>
      </c>
      <c r="AU359" s="218" t="s">
        <v>81</v>
      </c>
      <c r="AY359" s="20" t="s">
        <v>129</v>
      </c>
      <c r="BE359" s="219">
        <f>IF(N359="základní",J359,0)</f>
        <v>0</v>
      </c>
      <c r="BF359" s="219">
        <f>IF(N359="snížená",J359,0)</f>
        <v>0</v>
      </c>
      <c r="BG359" s="219">
        <f>IF(N359="zákl. přenesená",J359,0)</f>
        <v>0</v>
      </c>
      <c r="BH359" s="219">
        <f>IF(N359="sníž. přenesená",J359,0)</f>
        <v>0</v>
      </c>
      <c r="BI359" s="219">
        <f>IF(N359="nulová",J359,0)</f>
        <v>0</v>
      </c>
      <c r="BJ359" s="20" t="s">
        <v>79</v>
      </c>
      <c r="BK359" s="219">
        <f>ROUND(I359*H359,2)</f>
        <v>0</v>
      </c>
      <c r="BL359" s="20" t="s">
        <v>139</v>
      </c>
      <c r="BM359" s="218" t="s">
        <v>531</v>
      </c>
    </row>
    <row r="360" s="2" customFormat="1">
      <c r="A360" s="41"/>
      <c r="B360" s="42"/>
      <c r="C360" s="43"/>
      <c r="D360" s="220" t="s">
        <v>142</v>
      </c>
      <c r="E360" s="43"/>
      <c r="F360" s="221" t="s">
        <v>532</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142</v>
      </c>
      <c r="AU360" s="20" t="s">
        <v>81</v>
      </c>
    </row>
    <row r="361" s="2" customFormat="1" ht="24.15" customHeight="1">
      <c r="A361" s="41"/>
      <c r="B361" s="42"/>
      <c r="C361" s="207" t="s">
        <v>533</v>
      </c>
      <c r="D361" s="207" t="s">
        <v>134</v>
      </c>
      <c r="E361" s="208" t="s">
        <v>534</v>
      </c>
      <c r="F361" s="209" t="s">
        <v>535</v>
      </c>
      <c r="G361" s="210" t="s">
        <v>137</v>
      </c>
      <c r="H361" s="211">
        <v>0.86799999999999999</v>
      </c>
      <c r="I361" s="212"/>
      <c r="J361" s="213">
        <f>ROUND(I361*H361,2)</f>
        <v>0</v>
      </c>
      <c r="K361" s="209" t="s">
        <v>19</v>
      </c>
      <c r="L361" s="47"/>
      <c r="M361" s="214" t="s">
        <v>19</v>
      </c>
      <c r="N361" s="215" t="s">
        <v>42</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139</v>
      </c>
      <c r="AT361" s="218" t="s">
        <v>134</v>
      </c>
      <c r="AU361" s="218" t="s">
        <v>81</v>
      </c>
      <c r="AY361" s="20" t="s">
        <v>129</v>
      </c>
      <c r="BE361" s="219">
        <f>IF(N361="základní",J361,0)</f>
        <v>0</v>
      </c>
      <c r="BF361" s="219">
        <f>IF(N361="snížená",J361,0)</f>
        <v>0</v>
      </c>
      <c r="BG361" s="219">
        <f>IF(N361="zákl. přenesená",J361,0)</f>
        <v>0</v>
      </c>
      <c r="BH361" s="219">
        <f>IF(N361="sníž. přenesená",J361,0)</f>
        <v>0</v>
      </c>
      <c r="BI361" s="219">
        <f>IF(N361="nulová",J361,0)</f>
        <v>0</v>
      </c>
      <c r="BJ361" s="20" t="s">
        <v>79</v>
      </c>
      <c r="BK361" s="219">
        <f>ROUND(I361*H361,2)</f>
        <v>0</v>
      </c>
      <c r="BL361" s="20" t="s">
        <v>139</v>
      </c>
      <c r="BM361" s="218" t="s">
        <v>536</v>
      </c>
    </row>
    <row r="362" s="13" customFormat="1">
      <c r="A362" s="13"/>
      <c r="B362" s="225"/>
      <c r="C362" s="226"/>
      <c r="D362" s="227" t="s">
        <v>144</v>
      </c>
      <c r="E362" s="228" t="s">
        <v>19</v>
      </c>
      <c r="F362" s="229" t="s">
        <v>537</v>
      </c>
      <c r="G362" s="226"/>
      <c r="H362" s="228" t="s">
        <v>19</v>
      </c>
      <c r="I362" s="230"/>
      <c r="J362" s="226"/>
      <c r="K362" s="226"/>
      <c r="L362" s="231"/>
      <c r="M362" s="232"/>
      <c r="N362" s="233"/>
      <c r="O362" s="233"/>
      <c r="P362" s="233"/>
      <c r="Q362" s="233"/>
      <c r="R362" s="233"/>
      <c r="S362" s="233"/>
      <c r="T362" s="234"/>
      <c r="U362" s="13"/>
      <c r="V362" s="13"/>
      <c r="W362" s="13"/>
      <c r="X362" s="13"/>
      <c r="Y362" s="13"/>
      <c r="Z362" s="13"/>
      <c r="AA362" s="13"/>
      <c r="AB362" s="13"/>
      <c r="AC362" s="13"/>
      <c r="AD362" s="13"/>
      <c r="AE362" s="13"/>
      <c r="AT362" s="235" t="s">
        <v>144</v>
      </c>
      <c r="AU362" s="235" t="s">
        <v>81</v>
      </c>
      <c r="AV362" s="13" t="s">
        <v>79</v>
      </c>
      <c r="AW362" s="13" t="s">
        <v>32</v>
      </c>
      <c r="AX362" s="13" t="s">
        <v>71</v>
      </c>
      <c r="AY362" s="235" t="s">
        <v>129</v>
      </c>
    </row>
    <row r="363" s="14" customFormat="1">
      <c r="A363" s="14"/>
      <c r="B363" s="236"/>
      <c r="C363" s="237"/>
      <c r="D363" s="227" t="s">
        <v>144</v>
      </c>
      <c r="E363" s="238" t="s">
        <v>19</v>
      </c>
      <c r="F363" s="239" t="s">
        <v>538</v>
      </c>
      <c r="G363" s="237"/>
      <c r="H363" s="240">
        <v>0.86799999999999999</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144</v>
      </c>
      <c r="AU363" s="246" t="s">
        <v>81</v>
      </c>
      <c r="AV363" s="14" t="s">
        <v>81</v>
      </c>
      <c r="AW363" s="14" t="s">
        <v>32</v>
      </c>
      <c r="AX363" s="14" t="s">
        <v>79</v>
      </c>
      <c r="AY363" s="246" t="s">
        <v>129</v>
      </c>
    </row>
    <row r="364" s="2" customFormat="1" ht="24.15" customHeight="1">
      <c r="A364" s="41"/>
      <c r="B364" s="42"/>
      <c r="C364" s="207" t="s">
        <v>539</v>
      </c>
      <c r="D364" s="207" t="s">
        <v>134</v>
      </c>
      <c r="E364" s="208" t="s">
        <v>540</v>
      </c>
      <c r="F364" s="209" t="s">
        <v>541</v>
      </c>
      <c r="G364" s="210" t="s">
        <v>137</v>
      </c>
      <c r="H364" s="211">
        <v>43.015000000000001</v>
      </c>
      <c r="I364" s="212"/>
      <c r="J364" s="213">
        <f>ROUND(I364*H364,2)</f>
        <v>0</v>
      </c>
      <c r="K364" s="209" t="s">
        <v>138</v>
      </c>
      <c r="L364" s="47"/>
      <c r="M364" s="214" t="s">
        <v>19</v>
      </c>
      <c r="N364" s="215" t="s">
        <v>42</v>
      </c>
      <c r="O364" s="87"/>
      <c r="P364" s="216">
        <f>O364*H364</f>
        <v>0</v>
      </c>
      <c r="Q364" s="216">
        <v>0</v>
      </c>
      <c r="R364" s="216">
        <f>Q364*H364</f>
        <v>0</v>
      </c>
      <c r="S364" s="216">
        <v>0.089999999999999997</v>
      </c>
      <c r="T364" s="217">
        <f>S364*H364</f>
        <v>3.8713500000000001</v>
      </c>
      <c r="U364" s="41"/>
      <c r="V364" s="41"/>
      <c r="W364" s="41"/>
      <c r="X364" s="41"/>
      <c r="Y364" s="41"/>
      <c r="Z364" s="41"/>
      <c r="AA364" s="41"/>
      <c r="AB364" s="41"/>
      <c r="AC364" s="41"/>
      <c r="AD364" s="41"/>
      <c r="AE364" s="41"/>
      <c r="AR364" s="218" t="s">
        <v>139</v>
      </c>
      <c r="AT364" s="218" t="s">
        <v>134</v>
      </c>
      <c r="AU364" s="218" t="s">
        <v>81</v>
      </c>
      <c r="AY364" s="20" t="s">
        <v>129</v>
      </c>
      <c r="BE364" s="219">
        <f>IF(N364="základní",J364,0)</f>
        <v>0</v>
      </c>
      <c r="BF364" s="219">
        <f>IF(N364="snížená",J364,0)</f>
        <v>0</v>
      </c>
      <c r="BG364" s="219">
        <f>IF(N364="zákl. přenesená",J364,0)</f>
        <v>0</v>
      </c>
      <c r="BH364" s="219">
        <f>IF(N364="sníž. přenesená",J364,0)</f>
        <v>0</v>
      </c>
      <c r="BI364" s="219">
        <f>IF(N364="nulová",J364,0)</f>
        <v>0</v>
      </c>
      <c r="BJ364" s="20" t="s">
        <v>79</v>
      </c>
      <c r="BK364" s="219">
        <f>ROUND(I364*H364,2)</f>
        <v>0</v>
      </c>
      <c r="BL364" s="20" t="s">
        <v>139</v>
      </c>
      <c r="BM364" s="218" t="s">
        <v>542</v>
      </c>
    </row>
    <row r="365" s="2" customFormat="1">
      <c r="A365" s="41"/>
      <c r="B365" s="42"/>
      <c r="C365" s="43"/>
      <c r="D365" s="220" t="s">
        <v>142</v>
      </c>
      <c r="E365" s="43"/>
      <c r="F365" s="221" t="s">
        <v>543</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142</v>
      </c>
      <c r="AU365" s="20" t="s">
        <v>81</v>
      </c>
    </row>
    <row r="366" s="13" customFormat="1">
      <c r="A366" s="13"/>
      <c r="B366" s="225"/>
      <c r="C366" s="226"/>
      <c r="D366" s="227" t="s">
        <v>144</v>
      </c>
      <c r="E366" s="228" t="s">
        <v>19</v>
      </c>
      <c r="F366" s="229" t="s">
        <v>544</v>
      </c>
      <c r="G366" s="226"/>
      <c r="H366" s="228" t="s">
        <v>19</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144</v>
      </c>
      <c r="AU366" s="235" t="s">
        <v>81</v>
      </c>
      <c r="AV366" s="13" t="s">
        <v>79</v>
      </c>
      <c r="AW366" s="13" t="s">
        <v>32</v>
      </c>
      <c r="AX366" s="13" t="s">
        <v>71</v>
      </c>
      <c r="AY366" s="235" t="s">
        <v>129</v>
      </c>
    </row>
    <row r="367" s="13" customFormat="1">
      <c r="A367" s="13"/>
      <c r="B367" s="225"/>
      <c r="C367" s="226"/>
      <c r="D367" s="227" t="s">
        <v>144</v>
      </c>
      <c r="E367" s="228" t="s">
        <v>19</v>
      </c>
      <c r="F367" s="229" t="s">
        <v>182</v>
      </c>
      <c r="G367" s="226"/>
      <c r="H367" s="228" t="s">
        <v>19</v>
      </c>
      <c r="I367" s="230"/>
      <c r="J367" s="226"/>
      <c r="K367" s="226"/>
      <c r="L367" s="231"/>
      <c r="M367" s="232"/>
      <c r="N367" s="233"/>
      <c r="O367" s="233"/>
      <c r="P367" s="233"/>
      <c r="Q367" s="233"/>
      <c r="R367" s="233"/>
      <c r="S367" s="233"/>
      <c r="T367" s="234"/>
      <c r="U367" s="13"/>
      <c r="V367" s="13"/>
      <c r="W367" s="13"/>
      <c r="X367" s="13"/>
      <c r="Y367" s="13"/>
      <c r="Z367" s="13"/>
      <c r="AA367" s="13"/>
      <c r="AB367" s="13"/>
      <c r="AC367" s="13"/>
      <c r="AD367" s="13"/>
      <c r="AE367" s="13"/>
      <c r="AT367" s="235" t="s">
        <v>144</v>
      </c>
      <c r="AU367" s="235" t="s">
        <v>81</v>
      </c>
      <c r="AV367" s="13" t="s">
        <v>79</v>
      </c>
      <c r="AW367" s="13" t="s">
        <v>32</v>
      </c>
      <c r="AX367" s="13" t="s">
        <v>71</v>
      </c>
      <c r="AY367" s="235" t="s">
        <v>129</v>
      </c>
    </row>
    <row r="368" s="13" customFormat="1">
      <c r="A368" s="13"/>
      <c r="B368" s="225"/>
      <c r="C368" s="226"/>
      <c r="D368" s="227" t="s">
        <v>144</v>
      </c>
      <c r="E368" s="228" t="s">
        <v>19</v>
      </c>
      <c r="F368" s="229" t="s">
        <v>183</v>
      </c>
      <c r="G368" s="226"/>
      <c r="H368" s="228" t="s">
        <v>19</v>
      </c>
      <c r="I368" s="230"/>
      <c r="J368" s="226"/>
      <c r="K368" s="226"/>
      <c r="L368" s="231"/>
      <c r="M368" s="232"/>
      <c r="N368" s="233"/>
      <c r="O368" s="233"/>
      <c r="P368" s="233"/>
      <c r="Q368" s="233"/>
      <c r="R368" s="233"/>
      <c r="S368" s="233"/>
      <c r="T368" s="234"/>
      <c r="U368" s="13"/>
      <c r="V368" s="13"/>
      <c r="W368" s="13"/>
      <c r="X368" s="13"/>
      <c r="Y368" s="13"/>
      <c r="Z368" s="13"/>
      <c r="AA368" s="13"/>
      <c r="AB368" s="13"/>
      <c r="AC368" s="13"/>
      <c r="AD368" s="13"/>
      <c r="AE368" s="13"/>
      <c r="AT368" s="235" t="s">
        <v>144</v>
      </c>
      <c r="AU368" s="235" t="s">
        <v>81</v>
      </c>
      <c r="AV368" s="13" t="s">
        <v>79</v>
      </c>
      <c r="AW368" s="13" t="s">
        <v>32</v>
      </c>
      <c r="AX368" s="13" t="s">
        <v>71</v>
      </c>
      <c r="AY368" s="235" t="s">
        <v>129</v>
      </c>
    </row>
    <row r="369" s="14" customFormat="1">
      <c r="A369" s="14"/>
      <c r="B369" s="236"/>
      <c r="C369" s="237"/>
      <c r="D369" s="227" t="s">
        <v>144</v>
      </c>
      <c r="E369" s="238" t="s">
        <v>19</v>
      </c>
      <c r="F369" s="239" t="s">
        <v>545</v>
      </c>
      <c r="G369" s="237"/>
      <c r="H369" s="240">
        <v>8.4239999999999995</v>
      </c>
      <c r="I369" s="241"/>
      <c r="J369" s="237"/>
      <c r="K369" s="237"/>
      <c r="L369" s="242"/>
      <c r="M369" s="243"/>
      <c r="N369" s="244"/>
      <c r="O369" s="244"/>
      <c r="P369" s="244"/>
      <c r="Q369" s="244"/>
      <c r="R369" s="244"/>
      <c r="S369" s="244"/>
      <c r="T369" s="245"/>
      <c r="U369" s="14"/>
      <c r="V369" s="14"/>
      <c r="W369" s="14"/>
      <c r="X369" s="14"/>
      <c r="Y369" s="14"/>
      <c r="Z369" s="14"/>
      <c r="AA369" s="14"/>
      <c r="AB369" s="14"/>
      <c r="AC369" s="14"/>
      <c r="AD369" s="14"/>
      <c r="AE369" s="14"/>
      <c r="AT369" s="246" t="s">
        <v>144</v>
      </c>
      <c r="AU369" s="246" t="s">
        <v>81</v>
      </c>
      <c r="AV369" s="14" t="s">
        <v>81</v>
      </c>
      <c r="AW369" s="14" t="s">
        <v>32</v>
      </c>
      <c r="AX369" s="14" t="s">
        <v>71</v>
      </c>
      <c r="AY369" s="246" t="s">
        <v>129</v>
      </c>
    </row>
    <row r="370" s="14" customFormat="1">
      <c r="A370" s="14"/>
      <c r="B370" s="236"/>
      <c r="C370" s="237"/>
      <c r="D370" s="227" t="s">
        <v>144</v>
      </c>
      <c r="E370" s="238" t="s">
        <v>19</v>
      </c>
      <c r="F370" s="239" t="s">
        <v>546</v>
      </c>
      <c r="G370" s="237"/>
      <c r="H370" s="240">
        <v>4.0010000000000003</v>
      </c>
      <c r="I370" s="241"/>
      <c r="J370" s="237"/>
      <c r="K370" s="237"/>
      <c r="L370" s="242"/>
      <c r="M370" s="243"/>
      <c r="N370" s="244"/>
      <c r="O370" s="244"/>
      <c r="P370" s="244"/>
      <c r="Q370" s="244"/>
      <c r="R370" s="244"/>
      <c r="S370" s="244"/>
      <c r="T370" s="245"/>
      <c r="U370" s="14"/>
      <c r="V370" s="14"/>
      <c r="W370" s="14"/>
      <c r="X370" s="14"/>
      <c r="Y370" s="14"/>
      <c r="Z370" s="14"/>
      <c r="AA370" s="14"/>
      <c r="AB370" s="14"/>
      <c r="AC370" s="14"/>
      <c r="AD370" s="14"/>
      <c r="AE370" s="14"/>
      <c r="AT370" s="246" t="s">
        <v>144</v>
      </c>
      <c r="AU370" s="246" t="s">
        <v>81</v>
      </c>
      <c r="AV370" s="14" t="s">
        <v>81</v>
      </c>
      <c r="AW370" s="14" t="s">
        <v>32</v>
      </c>
      <c r="AX370" s="14" t="s">
        <v>71</v>
      </c>
      <c r="AY370" s="246" t="s">
        <v>129</v>
      </c>
    </row>
    <row r="371" s="14" customFormat="1">
      <c r="A371" s="14"/>
      <c r="B371" s="236"/>
      <c r="C371" s="237"/>
      <c r="D371" s="227" t="s">
        <v>144</v>
      </c>
      <c r="E371" s="238" t="s">
        <v>19</v>
      </c>
      <c r="F371" s="239" t="s">
        <v>547</v>
      </c>
      <c r="G371" s="237"/>
      <c r="H371" s="240">
        <v>3.7440000000000002</v>
      </c>
      <c r="I371" s="241"/>
      <c r="J371" s="237"/>
      <c r="K371" s="237"/>
      <c r="L371" s="242"/>
      <c r="M371" s="243"/>
      <c r="N371" s="244"/>
      <c r="O371" s="244"/>
      <c r="P371" s="244"/>
      <c r="Q371" s="244"/>
      <c r="R371" s="244"/>
      <c r="S371" s="244"/>
      <c r="T371" s="245"/>
      <c r="U371" s="14"/>
      <c r="V371" s="14"/>
      <c r="W371" s="14"/>
      <c r="X371" s="14"/>
      <c r="Y371" s="14"/>
      <c r="Z371" s="14"/>
      <c r="AA371" s="14"/>
      <c r="AB371" s="14"/>
      <c r="AC371" s="14"/>
      <c r="AD371" s="14"/>
      <c r="AE371" s="14"/>
      <c r="AT371" s="246" t="s">
        <v>144</v>
      </c>
      <c r="AU371" s="246" t="s">
        <v>81</v>
      </c>
      <c r="AV371" s="14" t="s">
        <v>81</v>
      </c>
      <c r="AW371" s="14" t="s">
        <v>32</v>
      </c>
      <c r="AX371" s="14" t="s">
        <v>71</v>
      </c>
      <c r="AY371" s="246" t="s">
        <v>129</v>
      </c>
    </row>
    <row r="372" s="14" customFormat="1">
      <c r="A372" s="14"/>
      <c r="B372" s="236"/>
      <c r="C372" s="237"/>
      <c r="D372" s="227" t="s">
        <v>144</v>
      </c>
      <c r="E372" s="238" t="s">
        <v>19</v>
      </c>
      <c r="F372" s="239" t="s">
        <v>548</v>
      </c>
      <c r="G372" s="237"/>
      <c r="H372" s="240">
        <v>0.059999999999999998</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144</v>
      </c>
      <c r="AU372" s="246" t="s">
        <v>81</v>
      </c>
      <c r="AV372" s="14" t="s">
        <v>81</v>
      </c>
      <c r="AW372" s="14" t="s">
        <v>32</v>
      </c>
      <c r="AX372" s="14" t="s">
        <v>71</v>
      </c>
      <c r="AY372" s="246" t="s">
        <v>129</v>
      </c>
    </row>
    <row r="373" s="15" customFormat="1">
      <c r="A373" s="15"/>
      <c r="B373" s="247"/>
      <c r="C373" s="248"/>
      <c r="D373" s="227" t="s">
        <v>144</v>
      </c>
      <c r="E373" s="249" t="s">
        <v>19</v>
      </c>
      <c r="F373" s="250" t="s">
        <v>150</v>
      </c>
      <c r="G373" s="248"/>
      <c r="H373" s="251">
        <v>16.228999999999999</v>
      </c>
      <c r="I373" s="252"/>
      <c r="J373" s="248"/>
      <c r="K373" s="248"/>
      <c r="L373" s="253"/>
      <c r="M373" s="254"/>
      <c r="N373" s="255"/>
      <c r="O373" s="255"/>
      <c r="P373" s="255"/>
      <c r="Q373" s="255"/>
      <c r="R373" s="255"/>
      <c r="S373" s="255"/>
      <c r="T373" s="256"/>
      <c r="U373" s="15"/>
      <c r="V373" s="15"/>
      <c r="W373" s="15"/>
      <c r="X373" s="15"/>
      <c r="Y373" s="15"/>
      <c r="Z373" s="15"/>
      <c r="AA373" s="15"/>
      <c r="AB373" s="15"/>
      <c r="AC373" s="15"/>
      <c r="AD373" s="15"/>
      <c r="AE373" s="15"/>
      <c r="AT373" s="257" t="s">
        <v>144</v>
      </c>
      <c r="AU373" s="257" t="s">
        <v>81</v>
      </c>
      <c r="AV373" s="15" t="s">
        <v>140</v>
      </c>
      <c r="AW373" s="15" t="s">
        <v>32</v>
      </c>
      <c r="AX373" s="15" t="s">
        <v>71</v>
      </c>
      <c r="AY373" s="257" t="s">
        <v>129</v>
      </c>
    </row>
    <row r="374" s="13" customFormat="1">
      <c r="A374" s="13"/>
      <c r="B374" s="225"/>
      <c r="C374" s="226"/>
      <c r="D374" s="227" t="s">
        <v>144</v>
      </c>
      <c r="E374" s="228" t="s">
        <v>19</v>
      </c>
      <c r="F374" s="229" t="s">
        <v>196</v>
      </c>
      <c r="G374" s="226"/>
      <c r="H374" s="228" t="s">
        <v>19</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144</v>
      </c>
      <c r="AU374" s="235" t="s">
        <v>81</v>
      </c>
      <c r="AV374" s="13" t="s">
        <v>79</v>
      </c>
      <c r="AW374" s="13" t="s">
        <v>32</v>
      </c>
      <c r="AX374" s="13" t="s">
        <v>71</v>
      </c>
      <c r="AY374" s="235" t="s">
        <v>129</v>
      </c>
    </row>
    <row r="375" s="14" customFormat="1">
      <c r="A375" s="14"/>
      <c r="B375" s="236"/>
      <c r="C375" s="237"/>
      <c r="D375" s="227" t="s">
        <v>144</v>
      </c>
      <c r="E375" s="238" t="s">
        <v>19</v>
      </c>
      <c r="F375" s="239" t="s">
        <v>549</v>
      </c>
      <c r="G375" s="237"/>
      <c r="H375" s="240">
        <v>7.6100000000000003</v>
      </c>
      <c r="I375" s="241"/>
      <c r="J375" s="237"/>
      <c r="K375" s="237"/>
      <c r="L375" s="242"/>
      <c r="M375" s="243"/>
      <c r="N375" s="244"/>
      <c r="O375" s="244"/>
      <c r="P375" s="244"/>
      <c r="Q375" s="244"/>
      <c r="R375" s="244"/>
      <c r="S375" s="244"/>
      <c r="T375" s="245"/>
      <c r="U375" s="14"/>
      <c r="V375" s="14"/>
      <c r="W375" s="14"/>
      <c r="X375" s="14"/>
      <c r="Y375" s="14"/>
      <c r="Z375" s="14"/>
      <c r="AA375" s="14"/>
      <c r="AB375" s="14"/>
      <c r="AC375" s="14"/>
      <c r="AD375" s="14"/>
      <c r="AE375" s="14"/>
      <c r="AT375" s="246" t="s">
        <v>144</v>
      </c>
      <c r="AU375" s="246" t="s">
        <v>81</v>
      </c>
      <c r="AV375" s="14" t="s">
        <v>81</v>
      </c>
      <c r="AW375" s="14" t="s">
        <v>32</v>
      </c>
      <c r="AX375" s="14" t="s">
        <v>71</v>
      </c>
      <c r="AY375" s="246" t="s">
        <v>129</v>
      </c>
    </row>
    <row r="376" s="14" customFormat="1">
      <c r="A376" s="14"/>
      <c r="B376" s="236"/>
      <c r="C376" s="237"/>
      <c r="D376" s="227" t="s">
        <v>144</v>
      </c>
      <c r="E376" s="238" t="s">
        <v>19</v>
      </c>
      <c r="F376" s="239" t="s">
        <v>550</v>
      </c>
      <c r="G376" s="237"/>
      <c r="H376" s="240">
        <v>19.175999999999998</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144</v>
      </c>
      <c r="AU376" s="246" t="s">
        <v>81</v>
      </c>
      <c r="AV376" s="14" t="s">
        <v>81</v>
      </c>
      <c r="AW376" s="14" t="s">
        <v>32</v>
      </c>
      <c r="AX376" s="14" t="s">
        <v>71</v>
      </c>
      <c r="AY376" s="246" t="s">
        <v>129</v>
      </c>
    </row>
    <row r="377" s="15" customFormat="1">
      <c r="A377" s="15"/>
      <c r="B377" s="247"/>
      <c r="C377" s="248"/>
      <c r="D377" s="227" t="s">
        <v>144</v>
      </c>
      <c r="E377" s="249" t="s">
        <v>19</v>
      </c>
      <c r="F377" s="250" t="s">
        <v>150</v>
      </c>
      <c r="G377" s="248"/>
      <c r="H377" s="251">
        <v>26.786000000000001</v>
      </c>
      <c r="I377" s="252"/>
      <c r="J377" s="248"/>
      <c r="K377" s="248"/>
      <c r="L377" s="253"/>
      <c r="M377" s="254"/>
      <c r="N377" s="255"/>
      <c r="O377" s="255"/>
      <c r="P377" s="255"/>
      <c r="Q377" s="255"/>
      <c r="R377" s="255"/>
      <c r="S377" s="255"/>
      <c r="T377" s="256"/>
      <c r="U377" s="15"/>
      <c r="V377" s="15"/>
      <c r="W377" s="15"/>
      <c r="X377" s="15"/>
      <c r="Y377" s="15"/>
      <c r="Z377" s="15"/>
      <c r="AA377" s="15"/>
      <c r="AB377" s="15"/>
      <c r="AC377" s="15"/>
      <c r="AD377" s="15"/>
      <c r="AE377" s="15"/>
      <c r="AT377" s="257" t="s">
        <v>144</v>
      </c>
      <c r="AU377" s="257" t="s">
        <v>81</v>
      </c>
      <c r="AV377" s="15" t="s">
        <v>140</v>
      </c>
      <c r="AW377" s="15" t="s">
        <v>32</v>
      </c>
      <c r="AX377" s="15" t="s">
        <v>71</v>
      </c>
      <c r="AY377" s="257" t="s">
        <v>129</v>
      </c>
    </row>
    <row r="378" s="16" customFormat="1">
      <c r="A378" s="16"/>
      <c r="B378" s="258"/>
      <c r="C378" s="259"/>
      <c r="D378" s="227" t="s">
        <v>144</v>
      </c>
      <c r="E378" s="260" t="s">
        <v>19</v>
      </c>
      <c r="F378" s="261" t="s">
        <v>155</v>
      </c>
      <c r="G378" s="259"/>
      <c r="H378" s="262">
        <v>43.015000000000001</v>
      </c>
      <c r="I378" s="263"/>
      <c r="J378" s="259"/>
      <c r="K378" s="259"/>
      <c r="L378" s="264"/>
      <c r="M378" s="265"/>
      <c r="N378" s="266"/>
      <c r="O378" s="266"/>
      <c r="P378" s="266"/>
      <c r="Q378" s="266"/>
      <c r="R378" s="266"/>
      <c r="S378" s="266"/>
      <c r="T378" s="267"/>
      <c r="U378" s="16"/>
      <c r="V378" s="16"/>
      <c r="W378" s="16"/>
      <c r="X378" s="16"/>
      <c r="Y378" s="16"/>
      <c r="Z378" s="16"/>
      <c r="AA378" s="16"/>
      <c r="AB378" s="16"/>
      <c r="AC378" s="16"/>
      <c r="AD378" s="16"/>
      <c r="AE378" s="16"/>
      <c r="AT378" s="268" t="s">
        <v>144</v>
      </c>
      <c r="AU378" s="268" t="s">
        <v>81</v>
      </c>
      <c r="AV378" s="16" t="s">
        <v>139</v>
      </c>
      <c r="AW378" s="16" t="s">
        <v>32</v>
      </c>
      <c r="AX378" s="16" t="s">
        <v>79</v>
      </c>
      <c r="AY378" s="268" t="s">
        <v>129</v>
      </c>
    </row>
    <row r="379" s="12" customFormat="1" ht="22.8" customHeight="1">
      <c r="A379" s="12"/>
      <c r="B379" s="191"/>
      <c r="C379" s="192"/>
      <c r="D379" s="193" t="s">
        <v>70</v>
      </c>
      <c r="E379" s="205" t="s">
        <v>551</v>
      </c>
      <c r="F379" s="205" t="s">
        <v>552</v>
      </c>
      <c r="G379" s="192"/>
      <c r="H379" s="192"/>
      <c r="I379" s="195"/>
      <c r="J379" s="206">
        <f>BK379</f>
        <v>0</v>
      </c>
      <c r="K379" s="192"/>
      <c r="L379" s="197"/>
      <c r="M379" s="198"/>
      <c r="N379" s="199"/>
      <c r="O379" s="199"/>
      <c r="P379" s="200">
        <f>SUM(P380:P392)</f>
        <v>0</v>
      </c>
      <c r="Q379" s="199"/>
      <c r="R379" s="200">
        <f>SUM(R380:R392)</f>
        <v>0</v>
      </c>
      <c r="S379" s="199"/>
      <c r="T379" s="201">
        <f>SUM(T380:T392)</f>
        <v>0</v>
      </c>
      <c r="U379" s="12"/>
      <c r="V379" s="12"/>
      <c r="W379" s="12"/>
      <c r="X379" s="12"/>
      <c r="Y379" s="12"/>
      <c r="Z379" s="12"/>
      <c r="AA379" s="12"/>
      <c r="AB379" s="12"/>
      <c r="AC379" s="12"/>
      <c r="AD379" s="12"/>
      <c r="AE379" s="12"/>
      <c r="AR379" s="202" t="s">
        <v>79</v>
      </c>
      <c r="AT379" s="203" t="s">
        <v>70</v>
      </c>
      <c r="AU379" s="203" t="s">
        <v>79</v>
      </c>
      <c r="AY379" s="202" t="s">
        <v>129</v>
      </c>
      <c r="BK379" s="204">
        <f>SUM(BK380:BK392)</f>
        <v>0</v>
      </c>
    </row>
    <row r="380" s="2" customFormat="1" ht="44.25" customHeight="1">
      <c r="A380" s="41"/>
      <c r="B380" s="42"/>
      <c r="C380" s="207" t="s">
        <v>553</v>
      </c>
      <c r="D380" s="207" t="s">
        <v>134</v>
      </c>
      <c r="E380" s="208" t="s">
        <v>554</v>
      </c>
      <c r="F380" s="209" t="s">
        <v>555</v>
      </c>
      <c r="G380" s="210" t="s">
        <v>556</v>
      </c>
      <c r="H380" s="211">
        <v>8.109</v>
      </c>
      <c r="I380" s="212"/>
      <c r="J380" s="213">
        <f>ROUND(I380*H380,2)</f>
        <v>0</v>
      </c>
      <c r="K380" s="209" t="s">
        <v>138</v>
      </c>
      <c r="L380" s="47"/>
      <c r="M380" s="214" t="s">
        <v>19</v>
      </c>
      <c r="N380" s="215" t="s">
        <v>42</v>
      </c>
      <c r="O380" s="87"/>
      <c r="P380" s="216">
        <f>O380*H380</f>
        <v>0</v>
      </c>
      <c r="Q380" s="216">
        <v>0</v>
      </c>
      <c r="R380" s="216">
        <f>Q380*H380</f>
        <v>0</v>
      </c>
      <c r="S380" s="216">
        <v>0</v>
      </c>
      <c r="T380" s="217">
        <f>S380*H380</f>
        <v>0</v>
      </c>
      <c r="U380" s="41"/>
      <c r="V380" s="41"/>
      <c r="W380" s="41"/>
      <c r="X380" s="41"/>
      <c r="Y380" s="41"/>
      <c r="Z380" s="41"/>
      <c r="AA380" s="41"/>
      <c r="AB380" s="41"/>
      <c r="AC380" s="41"/>
      <c r="AD380" s="41"/>
      <c r="AE380" s="41"/>
      <c r="AR380" s="218" t="s">
        <v>139</v>
      </c>
      <c r="AT380" s="218" t="s">
        <v>134</v>
      </c>
      <c r="AU380" s="218" t="s">
        <v>81</v>
      </c>
      <c r="AY380" s="20" t="s">
        <v>129</v>
      </c>
      <c r="BE380" s="219">
        <f>IF(N380="základní",J380,0)</f>
        <v>0</v>
      </c>
      <c r="BF380" s="219">
        <f>IF(N380="snížená",J380,0)</f>
        <v>0</v>
      </c>
      <c r="BG380" s="219">
        <f>IF(N380="zákl. přenesená",J380,0)</f>
        <v>0</v>
      </c>
      <c r="BH380" s="219">
        <f>IF(N380="sníž. přenesená",J380,0)</f>
        <v>0</v>
      </c>
      <c r="BI380" s="219">
        <f>IF(N380="nulová",J380,0)</f>
        <v>0</v>
      </c>
      <c r="BJ380" s="20" t="s">
        <v>79</v>
      </c>
      <c r="BK380" s="219">
        <f>ROUND(I380*H380,2)</f>
        <v>0</v>
      </c>
      <c r="BL380" s="20" t="s">
        <v>139</v>
      </c>
      <c r="BM380" s="218" t="s">
        <v>557</v>
      </c>
    </row>
    <row r="381" s="2" customFormat="1">
      <c r="A381" s="41"/>
      <c r="B381" s="42"/>
      <c r="C381" s="43"/>
      <c r="D381" s="220" t="s">
        <v>142</v>
      </c>
      <c r="E381" s="43"/>
      <c r="F381" s="221" t="s">
        <v>558</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142</v>
      </c>
      <c r="AU381" s="20" t="s">
        <v>81</v>
      </c>
    </row>
    <row r="382" s="2" customFormat="1" ht="33" customHeight="1">
      <c r="A382" s="41"/>
      <c r="B382" s="42"/>
      <c r="C382" s="207" t="s">
        <v>559</v>
      </c>
      <c r="D382" s="207" t="s">
        <v>134</v>
      </c>
      <c r="E382" s="208" t="s">
        <v>560</v>
      </c>
      <c r="F382" s="209" t="s">
        <v>561</v>
      </c>
      <c r="G382" s="210" t="s">
        <v>556</v>
      </c>
      <c r="H382" s="211">
        <v>7.6100000000000003</v>
      </c>
      <c r="I382" s="212"/>
      <c r="J382" s="213">
        <f>ROUND(I382*H382,2)</f>
        <v>0</v>
      </c>
      <c r="K382" s="209" t="s">
        <v>138</v>
      </c>
      <c r="L382" s="47"/>
      <c r="M382" s="214" t="s">
        <v>19</v>
      </c>
      <c r="N382" s="215" t="s">
        <v>42</v>
      </c>
      <c r="O382" s="87"/>
      <c r="P382" s="216">
        <f>O382*H382</f>
        <v>0</v>
      </c>
      <c r="Q382" s="216">
        <v>0</v>
      </c>
      <c r="R382" s="216">
        <f>Q382*H382</f>
        <v>0</v>
      </c>
      <c r="S382" s="216">
        <v>0</v>
      </c>
      <c r="T382" s="217">
        <f>S382*H382</f>
        <v>0</v>
      </c>
      <c r="U382" s="41"/>
      <c r="V382" s="41"/>
      <c r="W382" s="41"/>
      <c r="X382" s="41"/>
      <c r="Y382" s="41"/>
      <c r="Z382" s="41"/>
      <c r="AA382" s="41"/>
      <c r="AB382" s="41"/>
      <c r="AC382" s="41"/>
      <c r="AD382" s="41"/>
      <c r="AE382" s="41"/>
      <c r="AR382" s="218" t="s">
        <v>139</v>
      </c>
      <c r="AT382" s="218" t="s">
        <v>134</v>
      </c>
      <c r="AU382" s="218" t="s">
        <v>81</v>
      </c>
      <c r="AY382" s="20" t="s">
        <v>129</v>
      </c>
      <c r="BE382" s="219">
        <f>IF(N382="základní",J382,0)</f>
        <v>0</v>
      </c>
      <c r="BF382" s="219">
        <f>IF(N382="snížená",J382,0)</f>
        <v>0</v>
      </c>
      <c r="BG382" s="219">
        <f>IF(N382="zákl. přenesená",J382,0)</f>
        <v>0</v>
      </c>
      <c r="BH382" s="219">
        <f>IF(N382="sníž. přenesená",J382,0)</f>
        <v>0</v>
      </c>
      <c r="BI382" s="219">
        <f>IF(N382="nulová",J382,0)</f>
        <v>0</v>
      </c>
      <c r="BJ382" s="20" t="s">
        <v>79</v>
      </c>
      <c r="BK382" s="219">
        <f>ROUND(I382*H382,2)</f>
        <v>0</v>
      </c>
      <c r="BL382" s="20" t="s">
        <v>139</v>
      </c>
      <c r="BM382" s="218" t="s">
        <v>562</v>
      </c>
    </row>
    <row r="383" s="2" customFormat="1">
      <c r="A383" s="41"/>
      <c r="B383" s="42"/>
      <c r="C383" s="43"/>
      <c r="D383" s="220" t="s">
        <v>142</v>
      </c>
      <c r="E383" s="43"/>
      <c r="F383" s="221" t="s">
        <v>563</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142</v>
      </c>
      <c r="AU383" s="20" t="s">
        <v>81</v>
      </c>
    </row>
    <row r="384" s="2" customFormat="1">
      <c r="A384" s="41"/>
      <c r="B384" s="42"/>
      <c r="C384" s="43"/>
      <c r="D384" s="227" t="s">
        <v>209</v>
      </c>
      <c r="E384" s="43"/>
      <c r="F384" s="269" t="s">
        <v>564</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209</v>
      </c>
      <c r="AU384" s="20" t="s">
        <v>81</v>
      </c>
    </row>
    <row r="385" s="2" customFormat="1" ht="44.25" customHeight="1">
      <c r="A385" s="41"/>
      <c r="B385" s="42"/>
      <c r="C385" s="207" t="s">
        <v>565</v>
      </c>
      <c r="D385" s="207" t="s">
        <v>134</v>
      </c>
      <c r="E385" s="208" t="s">
        <v>566</v>
      </c>
      <c r="F385" s="209" t="s">
        <v>567</v>
      </c>
      <c r="G385" s="210" t="s">
        <v>556</v>
      </c>
      <c r="H385" s="211">
        <v>106.54000000000001</v>
      </c>
      <c r="I385" s="212"/>
      <c r="J385" s="213">
        <f>ROUND(I385*H385,2)</f>
        <v>0</v>
      </c>
      <c r="K385" s="209" t="s">
        <v>138</v>
      </c>
      <c r="L385" s="47"/>
      <c r="M385" s="214" t="s">
        <v>19</v>
      </c>
      <c r="N385" s="215" t="s">
        <v>42</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139</v>
      </c>
      <c r="AT385" s="218" t="s">
        <v>134</v>
      </c>
      <c r="AU385" s="218" t="s">
        <v>81</v>
      </c>
      <c r="AY385" s="20" t="s">
        <v>129</v>
      </c>
      <c r="BE385" s="219">
        <f>IF(N385="základní",J385,0)</f>
        <v>0</v>
      </c>
      <c r="BF385" s="219">
        <f>IF(N385="snížená",J385,0)</f>
        <v>0</v>
      </c>
      <c r="BG385" s="219">
        <f>IF(N385="zákl. přenesená",J385,0)</f>
        <v>0</v>
      </c>
      <c r="BH385" s="219">
        <f>IF(N385="sníž. přenesená",J385,0)</f>
        <v>0</v>
      </c>
      <c r="BI385" s="219">
        <f>IF(N385="nulová",J385,0)</f>
        <v>0</v>
      </c>
      <c r="BJ385" s="20" t="s">
        <v>79</v>
      </c>
      <c r="BK385" s="219">
        <f>ROUND(I385*H385,2)</f>
        <v>0</v>
      </c>
      <c r="BL385" s="20" t="s">
        <v>139</v>
      </c>
      <c r="BM385" s="218" t="s">
        <v>568</v>
      </c>
    </row>
    <row r="386" s="2" customFormat="1">
      <c r="A386" s="41"/>
      <c r="B386" s="42"/>
      <c r="C386" s="43"/>
      <c r="D386" s="220" t="s">
        <v>142</v>
      </c>
      <c r="E386" s="43"/>
      <c r="F386" s="221" t="s">
        <v>569</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142</v>
      </c>
      <c r="AU386" s="20" t="s">
        <v>81</v>
      </c>
    </row>
    <row r="387" s="2" customFormat="1">
      <c r="A387" s="41"/>
      <c r="B387" s="42"/>
      <c r="C387" s="43"/>
      <c r="D387" s="227" t="s">
        <v>209</v>
      </c>
      <c r="E387" s="43"/>
      <c r="F387" s="269" t="s">
        <v>564</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209</v>
      </c>
      <c r="AU387" s="20" t="s">
        <v>81</v>
      </c>
    </row>
    <row r="388" s="14" customFormat="1">
      <c r="A388" s="14"/>
      <c r="B388" s="236"/>
      <c r="C388" s="237"/>
      <c r="D388" s="227" t="s">
        <v>144</v>
      </c>
      <c r="E388" s="237"/>
      <c r="F388" s="239" t="s">
        <v>570</v>
      </c>
      <c r="G388" s="237"/>
      <c r="H388" s="240">
        <v>106.54000000000001</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144</v>
      </c>
      <c r="AU388" s="246" t="s">
        <v>81</v>
      </c>
      <c r="AV388" s="14" t="s">
        <v>81</v>
      </c>
      <c r="AW388" s="14" t="s">
        <v>4</v>
      </c>
      <c r="AX388" s="14" t="s">
        <v>79</v>
      </c>
      <c r="AY388" s="246" t="s">
        <v>129</v>
      </c>
    </row>
    <row r="389" s="2" customFormat="1" ht="55.5" customHeight="1">
      <c r="A389" s="41"/>
      <c r="B389" s="42"/>
      <c r="C389" s="207" t="s">
        <v>571</v>
      </c>
      <c r="D389" s="207" t="s">
        <v>134</v>
      </c>
      <c r="E389" s="208" t="s">
        <v>572</v>
      </c>
      <c r="F389" s="209" t="s">
        <v>573</v>
      </c>
      <c r="G389" s="210" t="s">
        <v>556</v>
      </c>
      <c r="H389" s="211">
        <v>7.6100000000000003</v>
      </c>
      <c r="I389" s="212"/>
      <c r="J389" s="213">
        <f>ROUND(I389*H389,2)</f>
        <v>0</v>
      </c>
      <c r="K389" s="209" t="s">
        <v>138</v>
      </c>
      <c r="L389" s="47"/>
      <c r="M389" s="214" t="s">
        <v>19</v>
      </c>
      <c r="N389" s="215" t="s">
        <v>42</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139</v>
      </c>
      <c r="AT389" s="218" t="s">
        <v>134</v>
      </c>
      <c r="AU389" s="218" t="s">
        <v>81</v>
      </c>
      <c r="AY389" s="20" t="s">
        <v>129</v>
      </c>
      <c r="BE389" s="219">
        <f>IF(N389="základní",J389,0)</f>
        <v>0</v>
      </c>
      <c r="BF389" s="219">
        <f>IF(N389="snížená",J389,0)</f>
        <v>0</v>
      </c>
      <c r="BG389" s="219">
        <f>IF(N389="zákl. přenesená",J389,0)</f>
        <v>0</v>
      </c>
      <c r="BH389" s="219">
        <f>IF(N389="sníž. přenesená",J389,0)</f>
        <v>0</v>
      </c>
      <c r="BI389" s="219">
        <f>IF(N389="nulová",J389,0)</f>
        <v>0</v>
      </c>
      <c r="BJ389" s="20" t="s">
        <v>79</v>
      </c>
      <c r="BK389" s="219">
        <f>ROUND(I389*H389,2)</f>
        <v>0</v>
      </c>
      <c r="BL389" s="20" t="s">
        <v>139</v>
      </c>
      <c r="BM389" s="218" t="s">
        <v>574</v>
      </c>
    </row>
    <row r="390" s="2" customFormat="1">
      <c r="A390" s="41"/>
      <c r="B390" s="42"/>
      <c r="C390" s="43"/>
      <c r="D390" s="220" t="s">
        <v>142</v>
      </c>
      <c r="E390" s="43"/>
      <c r="F390" s="221" t="s">
        <v>575</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142</v>
      </c>
      <c r="AU390" s="20" t="s">
        <v>81</v>
      </c>
    </row>
    <row r="391" s="2" customFormat="1">
      <c r="A391" s="41"/>
      <c r="B391" s="42"/>
      <c r="C391" s="43"/>
      <c r="D391" s="227" t="s">
        <v>209</v>
      </c>
      <c r="E391" s="43"/>
      <c r="F391" s="269" t="s">
        <v>564</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20" t="s">
        <v>209</v>
      </c>
      <c r="AU391" s="20" t="s">
        <v>81</v>
      </c>
    </row>
    <row r="392" s="2" customFormat="1" ht="33" customHeight="1">
      <c r="A392" s="41"/>
      <c r="B392" s="42"/>
      <c r="C392" s="207" t="s">
        <v>576</v>
      </c>
      <c r="D392" s="207" t="s">
        <v>134</v>
      </c>
      <c r="E392" s="208" t="s">
        <v>577</v>
      </c>
      <c r="F392" s="209" t="s">
        <v>578</v>
      </c>
      <c r="G392" s="210" t="s">
        <v>556</v>
      </c>
      <c r="H392" s="211">
        <v>0.499</v>
      </c>
      <c r="I392" s="212"/>
      <c r="J392" s="213">
        <f>ROUND(I392*H392,2)</f>
        <v>0</v>
      </c>
      <c r="K392" s="209" t="s">
        <v>19</v>
      </c>
      <c r="L392" s="47"/>
      <c r="M392" s="214" t="s">
        <v>19</v>
      </c>
      <c r="N392" s="215" t="s">
        <v>42</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139</v>
      </c>
      <c r="AT392" s="218" t="s">
        <v>134</v>
      </c>
      <c r="AU392" s="218" t="s">
        <v>81</v>
      </c>
      <c r="AY392" s="20" t="s">
        <v>129</v>
      </c>
      <c r="BE392" s="219">
        <f>IF(N392="základní",J392,0)</f>
        <v>0</v>
      </c>
      <c r="BF392" s="219">
        <f>IF(N392="snížená",J392,0)</f>
        <v>0</v>
      </c>
      <c r="BG392" s="219">
        <f>IF(N392="zákl. přenesená",J392,0)</f>
        <v>0</v>
      </c>
      <c r="BH392" s="219">
        <f>IF(N392="sníž. přenesená",J392,0)</f>
        <v>0</v>
      </c>
      <c r="BI392" s="219">
        <f>IF(N392="nulová",J392,0)</f>
        <v>0</v>
      </c>
      <c r="BJ392" s="20" t="s">
        <v>79</v>
      </c>
      <c r="BK392" s="219">
        <f>ROUND(I392*H392,2)</f>
        <v>0</v>
      </c>
      <c r="BL392" s="20" t="s">
        <v>139</v>
      </c>
      <c r="BM392" s="218" t="s">
        <v>579</v>
      </c>
    </row>
    <row r="393" s="12" customFormat="1" ht="22.8" customHeight="1">
      <c r="A393" s="12"/>
      <c r="B393" s="191"/>
      <c r="C393" s="192"/>
      <c r="D393" s="193" t="s">
        <v>70</v>
      </c>
      <c r="E393" s="205" t="s">
        <v>580</v>
      </c>
      <c r="F393" s="205" t="s">
        <v>581</v>
      </c>
      <c r="G393" s="192"/>
      <c r="H393" s="192"/>
      <c r="I393" s="195"/>
      <c r="J393" s="206">
        <f>BK393</f>
        <v>0</v>
      </c>
      <c r="K393" s="192"/>
      <c r="L393" s="197"/>
      <c r="M393" s="198"/>
      <c r="N393" s="199"/>
      <c r="O393" s="199"/>
      <c r="P393" s="200">
        <f>SUM(P394:P395)</f>
        <v>0</v>
      </c>
      <c r="Q393" s="199"/>
      <c r="R393" s="200">
        <f>SUM(R394:R395)</f>
        <v>0</v>
      </c>
      <c r="S393" s="199"/>
      <c r="T393" s="201">
        <f>SUM(T394:T395)</f>
        <v>0</v>
      </c>
      <c r="U393" s="12"/>
      <c r="V393" s="12"/>
      <c r="W393" s="12"/>
      <c r="X393" s="12"/>
      <c r="Y393" s="12"/>
      <c r="Z393" s="12"/>
      <c r="AA393" s="12"/>
      <c r="AB393" s="12"/>
      <c r="AC393" s="12"/>
      <c r="AD393" s="12"/>
      <c r="AE393" s="12"/>
      <c r="AR393" s="202" t="s">
        <v>79</v>
      </c>
      <c r="AT393" s="203" t="s">
        <v>70</v>
      </c>
      <c r="AU393" s="203" t="s">
        <v>79</v>
      </c>
      <c r="AY393" s="202" t="s">
        <v>129</v>
      </c>
      <c r="BK393" s="204">
        <f>SUM(BK394:BK395)</f>
        <v>0</v>
      </c>
    </row>
    <row r="394" s="2" customFormat="1" ht="66.75" customHeight="1">
      <c r="A394" s="41"/>
      <c r="B394" s="42"/>
      <c r="C394" s="207" t="s">
        <v>582</v>
      </c>
      <c r="D394" s="207" t="s">
        <v>134</v>
      </c>
      <c r="E394" s="208" t="s">
        <v>583</v>
      </c>
      <c r="F394" s="209" t="s">
        <v>584</v>
      </c>
      <c r="G394" s="210" t="s">
        <v>556</v>
      </c>
      <c r="H394" s="211">
        <v>6.5010000000000003</v>
      </c>
      <c r="I394" s="212"/>
      <c r="J394" s="213">
        <f>ROUND(I394*H394,2)</f>
        <v>0</v>
      </c>
      <c r="K394" s="209" t="s">
        <v>138</v>
      </c>
      <c r="L394" s="47"/>
      <c r="M394" s="214" t="s">
        <v>19</v>
      </c>
      <c r="N394" s="215" t="s">
        <v>42</v>
      </c>
      <c r="O394" s="87"/>
      <c r="P394" s="216">
        <f>O394*H394</f>
        <v>0</v>
      </c>
      <c r="Q394" s="216">
        <v>0</v>
      </c>
      <c r="R394" s="216">
        <f>Q394*H394</f>
        <v>0</v>
      </c>
      <c r="S394" s="216">
        <v>0</v>
      </c>
      <c r="T394" s="217">
        <f>S394*H394</f>
        <v>0</v>
      </c>
      <c r="U394" s="41"/>
      <c r="V394" s="41"/>
      <c r="W394" s="41"/>
      <c r="X394" s="41"/>
      <c r="Y394" s="41"/>
      <c r="Z394" s="41"/>
      <c r="AA394" s="41"/>
      <c r="AB394" s="41"/>
      <c r="AC394" s="41"/>
      <c r="AD394" s="41"/>
      <c r="AE394" s="41"/>
      <c r="AR394" s="218" t="s">
        <v>139</v>
      </c>
      <c r="AT394" s="218" t="s">
        <v>134</v>
      </c>
      <c r="AU394" s="218" t="s">
        <v>81</v>
      </c>
      <c r="AY394" s="20" t="s">
        <v>129</v>
      </c>
      <c r="BE394" s="219">
        <f>IF(N394="základní",J394,0)</f>
        <v>0</v>
      </c>
      <c r="BF394" s="219">
        <f>IF(N394="snížená",J394,0)</f>
        <v>0</v>
      </c>
      <c r="BG394" s="219">
        <f>IF(N394="zákl. přenesená",J394,0)</f>
        <v>0</v>
      </c>
      <c r="BH394" s="219">
        <f>IF(N394="sníž. přenesená",J394,0)</f>
        <v>0</v>
      </c>
      <c r="BI394" s="219">
        <f>IF(N394="nulová",J394,0)</f>
        <v>0</v>
      </c>
      <c r="BJ394" s="20" t="s">
        <v>79</v>
      </c>
      <c r="BK394" s="219">
        <f>ROUND(I394*H394,2)</f>
        <v>0</v>
      </c>
      <c r="BL394" s="20" t="s">
        <v>139</v>
      </c>
      <c r="BM394" s="218" t="s">
        <v>585</v>
      </c>
    </row>
    <row r="395" s="2" customFormat="1">
      <c r="A395" s="41"/>
      <c r="B395" s="42"/>
      <c r="C395" s="43"/>
      <c r="D395" s="220" t="s">
        <v>142</v>
      </c>
      <c r="E395" s="43"/>
      <c r="F395" s="221" t="s">
        <v>586</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142</v>
      </c>
      <c r="AU395" s="20" t="s">
        <v>81</v>
      </c>
    </row>
    <row r="396" s="12" customFormat="1" ht="25.92" customHeight="1">
      <c r="A396" s="12"/>
      <c r="B396" s="191"/>
      <c r="C396" s="192"/>
      <c r="D396" s="193" t="s">
        <v>70</v>
      </c>
      <c r="E396" s="194" t="s">
        <v>587</v>
      </c>
      <c r="F396" s="194" t="s">
        <v>588</v>
      </c>
      <c r="G396" s="192"/>
      <c r="H396" s="192"/>
      <c r="I396" s="195"/>
      <c r="J396" s="196">
        <f>BK396</f>
        <v>0</v>
      </c>
      <c r="K396" s="192"/>
      <c r="L396" s="197"/>
      <c r="M396" s="198"/>
      <c r="N396" s="199"/>
      <c r="O396" s="199"/>
      <c r="P396" s="200">
        <f>P397+P415+P491</f>
        <v>0</v>
      </c>
      <c r="Q396" s="199"/>
      <c r="R396" s="200">
        <f>R397+R415+R491</f>
        <v>0.68038989999999999</v>
      </c>
      <c r="S396" s="199"/>
      <c r="T396" s="201">
        <f>T397+T415+T491</f>
        <v>0.4992492</v>
      </c>
      <c r="U396" s="12"/>
      <c r="V396" s="12"/>
      <c r="W396" s="12"/>
      <c r="X396" s="12"/>
      <c r="Y396" s="12"/>
      <c r="Z396" s="12"/>
      <c r="AA396" s="12"/>
      <c r="AB396" s="12"/>
      <c r="AC396" s="12"/>
      <c r="AD396" s="12"/>
      <c r="AE396" s="12"/>
      <c r="AR396" s="202" t="s">
        <v>81</v>
      </c>
      <c r="AT396" s="203" t="s">
        <v>70</v>
      </c>
      <c r="AU396" s="203" t="s">
        <v>71</v>
      </c>
      <c r="AY396" s="202" t="s">
        <v>129</v>
      </c>
      <c r="BK396" s="204">
        <f>BK397+BK415+BK491</f>
        <v>0</v>
      </c>
    </row>
    <row r="397" s="12" customFormat="1" ht="22.8" customHeight="1">
      <c r="A397" s="12"/>
      <c r="B397" s="191"/>
      <c r="C397" s="192"/>
      <c r="D397" s="193" t="s">
        <v>70</v>
      </c>
      <c r="E397" s="205" t="s">
        <v>589</v>
      </c>
      <c r="F397" s="205" t="s">
        <v>590</v>
      </c>
      <c r="G397" s="192"/>
      <c r="H397" s="192"/>
      <c r="I397" s="195"/>
      <c r="J397" s="206">
        <f>BK397</f>
        <v>0</v>
      </c>
      <c r="K397" s="192"/>
      <c r="L397" s="197"/>
      <c r="M397" s="198"/>
      <c r="N397" s="199"/>
      <c r="O397" s="199"/>
      <c r="P397" s="200">
        <f>SUM(P398:P414)</f>
        <v>0</v>
      </c>
      <c r="Q397" s="199"/>
      <c r="R397" s="200">
        <f>SUM(R398:R414)</f>
        <v>0</v>
      </c>
      <c r="S397" s="199"/>
      <c r="T397" s="201">
        <f>SUM(T398:T414)</f>
        <v>0.00020000000000000001</v>
      </c>
      <c r="U397" s="12"/>
      <c r="V397" s="12"/>
      <c r="W397" s="12"/>
      <c r="X397" s="12"/>
      <c r="Y397" s="12"/>
      <c r="Z397" s="12"/>
      <c r="AA397" s="12"/>
      <c r="AB397" s="12"/>
      <c r="AC397" s="12"/>
      <c r="AD397" s="12"/>
      <c r="AE397" s="12"/>
      <c r="AR397" s="202" t="s">
        <v>81</v>
      </c>
      <c r="AT397" s="203" t="s">
        <v>70</v>
      </c>
      <c r="AU397" s="203" t="s">
        <v>79</v>
      </c>
      <c r="AY397" s="202" t="s">
        <v>129</v>
      </c>
      <c r="BK397" s="204">
        <f>SUM(BK398:BK414)</f>
        <v>0</v>
      </c>
    </row>
    <row r="398" s="2" customFormat="1" ht="24.15" customHeight="1">
      <c r="A398" s="41"/>
      <c r="B398" s="42"/>
      <c r="C398" s="207" t="s">
        <v>591</v>
      </c>
      <c r="D398" s="207" t="s">
        <v>134</v>
      </c>
      <c r="E398" s="208" t="s">
        <v>592</v>
      </c>
      <c r="F398" s="209" t="s">
        <v>593</v>
      </c>
      <c r="G398" s="210" t="s">
        <v>237</v>
      </c>
      <c r="H398" s="211">
        <v>4</v>
      </c>
      <c r="I398" s="212"/>
      <c r="J398" s="213">
        <f>ROUND(I398*H398,2)</f>
        <v>0</v>
      </c>
      <c r="K398" s="209" t="s">
        <v>138</v>
      </c>
      <c r="L398" s="47"/>
      <c r="M398" s="214" t="s">
        <v>19</v>
      </c>
      <c r="N398" s="215" t="s">
        <v>42</v>
      </c>
      <c r="O398" s="87"/>
      <c r="P398" s="216">
        <f>O398*H398</f>
        <v>0</v>
      </c>
      <c r="Q398" s="216">
        <v>0</v>
      </c>
      <c r="R398" s="216">
        <f>Q398*H398</f>
        <v>0</v>
      </c>
      <c r="S398" s="216">
        <v>5.0000000000000002E-05</v>
      </c>
      <c r="T398" s="217">
        <f>S398*H398</f>
        <v>0.00020000000000000001</v>
      </c>
      <c r="U398" s="41"/>
      <c r="V398" s="41"/>
      <c r="W398" s="41"/>
      <c r="X398" s="41"/>
      <c r="Y398" s="41"/>
      <c r="Z398" s="41"/>
      <c r="AA398" s="41"/>
      <c r="AB398" s="41"/>
      <c r="AC398" s="41"/>
      <c r="AD398" s="41"/>
      <c r="AE398" s="41"/>
      <c r="AR398" s="218" t="s">
        <v>256</v>
      </c>
      <c r="AT398" s="218" t="s">
        <v>134</v>
      </c>
      <c r="AU398" s="218" t="s">
        <v>81</v>
      </c>
      <c r="AY398" s="20" t="s">
        <v>129</v>
      </c>
      <c r="BE398" s="219">
        <f>IF(N398="základní",J398,0)</f>
        <v>0</v>
      </c>
      <c r="BF398" s="219">
        <f>IF(N398="snížená",J398,0)</f>
        <v>0</v>
      </c>
      <c r="BG398" s="219">
        <f>IF(N398="zákl. přenesená",J398,0)</f>
        <v>0</v>
      </c>
      <c r="BH398" s="219">
        <f>IF(N398="sníž. přenesená",J398,0)</f>
        <v>0</v>
      </c>
      <c r="BI398" s="219">
        <f>IF(N398="nulová",J398,0)</f>
        <v>0</v>
      </c>
      <c r="BJ398" s="20" t="s">
        <v>79</v>
      </c>
      <c r="BK398" s="219">
        <f>ROUND(I398*H398,2)</f>
        <v>0</v>
      </c>
      <c r="BL398" s="20" t="s">
        <v>256</v>
      </c>
      <c r="BM398" s="218" t="s">
        <v>594</v>
      </c>
    </row>
    <row r="399" s="2" customFormat="1">
      <c r="A399" s="41"/>
      <c r="B399" s="42"/>
      <c r="C399" s="43"/>
      <c r="D399" s="220" t="s">
        <v>142</v>
      </c>
      <c r="E399" s="43"/>
      <c r="F399" s="221" t="s">
        <v>595</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142</v>
      </c>
      <c r="AU399" s="20" t="s">
        <v>81</v>
      </c>
    </row>
    <row r="400" s="13" customFormat="1">
      <c r="A400" s="13"/>
      <c r="B400" s="225"/>
      <c r="C400" s="226"/>
      <c r="D400" s="227" t="s">
        <v>144</v>
      </c>
      <c r="E400" s="228" t="s">
        <v>19</v>
      </c>
      <c r="F400" s="229" t="s">
        <v>526</v>
      </c>
      <c r="G400" s="226"/>
      <c r="H400" s="228" t="s">
        <v>19</v>
      </c>
      <c r="I400" s="230"/>
      <c r="J400" s="226"/>
      <c r="K400" s="226"/>
      <c r="L400" s="231"/>
      <c r="M400" s="232"/>
      <c r="N400" s="233"/>
      <c r="O400" s="233"/>
      <c r="P400" s="233"/>
      <c r="Q400" s="233"/>
      <c r="R400" s="233"/>
      <c r="S400" s="233"/>
      <c r="T400" s="234"/>
      <c r="U400" s="13"/>
      <c r="V400" s="13"/>
      <c r="W400" s="13"/>
      <c r="X400" s="13"/>
      <c r="Y400" s="13"/>
      <c r="Z400" s="13"/>
      <c r="AA400" s="13"/>
      <c r="AB400" s="13"/>
      <c r="AC400" s="13"/>
      <c r="AD400" s="13"/>
      <c r="AE400" s="13"/>
      <c r="AT400" s="235" t="s">
        <v>144</v>
      </c>
      <c r="AU400" s="235" t="s">
        <v>81</v>
      </c>
      <c r="AV400" s="13" t="s">
        <v>79</v>
      </c>
      <c r="AW400" s="13" t="s">
        <v>32</v>
      </c>
      <c r="AX400" s="13" t="s">
        <v>71</v>
      </c>
      <c r="AY400" s="235" t="s">
        <v>129</v>
      </c>
    </row>
    <row r="401" s="14" customFormat="1">
      <c r="A401" s="14"/>
      <c r="B401" s="236"/>
      <c r="C401" s="237"/>
      <c r="D401" s="227" t="s">
        <v>144</v>
      </c>
      <c r="E401" s="238" t="s">
        <v>19</v>
      </c>
      <c r="F401" s="239" t="s">
        <v>596</v>
      </c>
      <c r="G401" s="237"/>
      <c r="H401" s="240">
        <v>1</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144</v>
      </c>
      <c r="AU401" s="246" t="s">
        <v>81</v>
      </c>
      <c r="AV401" s="14" t="s">
        <v>81</v>
      </c>
      <c r="AW401" s="14" t="s">
        <v>32</v>
      </c>
      <c r="AX401" s="14" t="s">
        <v>71</v>
      </c>
      <c r="AY401" s="246" t="s">
        <v>129</v>
      </c>
    </row>
    <row r="402" s="14" customFormat="1">
      <c r="A402" s="14"/>
      <c r="B402" s="236"/>
      <c r="C402" s="237"/>
      <c r="D402" s="227" t="s">
        <v>144</v>
      </c>
      <c r="E402" s="238" t="s">
        <v>19</v>
      </c>
      <c r="F402" s="239" t="s">
        <v>597</v>
      </c>
      <c r="G402" s="237"/>
      <c r="H402" s="240">
        <v>3</v>
      </c>
      <c r="I402" s="241"/>
      <c r="J402" s="237"/>
      <c r="K402" s="237"/>
      <c r="L402" s="242"/>
      <c r="M402" s="243"/>
      <c r="N402" s="244"/>
      <c r="O402" s="244"/>
      <c r="P402" s="244"/>
      <c r="Q402" s="244"/>
      <c r="R402" s="244"/>
      <c r="S402" s="244"/>
      <c r="T402" s="245"/>
      <c r="U402" s="14"/>
      <c r="V402" s="14"/>
      <c r="W402" s="14"/>
      <c r="X402" s="14"/>
      <c r="Y402" s="14"/>
      <c r="Z402" s="14"/>
      <c r="AA402" s="14"/>
      <c r="AB402" s="14"/>
      <c r="AC402" s="14"/>
      <c r="AD402" s="14"/>
      <c r="AE402" s="14"/>
      <c r="AT402" s="246" t="s">
        <v>144</v>
      </c>
      <c r="AU402" s="246" t="s">
        <v>81</v>
      </c>
      <c r="AV402" s="14" t="s">
        <v>81</v>
      </c>
      <c r="AW402" s="14" t="s">
        <v>32</v>
      </c>
      <c r="AX402" s="14" t="s">
        <v>71</v>
      </c>
      <c r="AY402" s="246" t="s">
        <v>129</v>
      </c>
    </row>
    <row r="403" s="16" customFormat="1">
      <c r="A403" s="16"/>
      <c r="B403" s="258"/>
      <c r="C403" s="259"/>
      <c r="D403" s="227" t="s">
        <v>144</v>
      </c>
      <c r="E403" s="260" t="s">
        <v>19</v>
      </c>
      <c r="F403" s="261" t="s">
        <v>155</v>
      </c>
      <c r="G403" s="259"/>
      <c r="H403" s="262">
        <v>4</v>
      </c>
      <c r="I403" s="263"/>
      <c r="J403" s="259"/>
      <c r="K403" s="259"/>
      <c r="L403" s="264"/>
      <c r="M403" s="265"/>
      <c r="N403" s="266"/>
      <c r="O403" s="266"/>
      <c r="P403" s="266"/>
      <c r="Q403" s="266"/>
      <c r="R403" s="266"/>
      <c r="S403" s="266"/>
      <c r="T403" s="267"/>
      <c r="U403" s="16"/>
      <c r="V403" s="16"/>
      <c r="W403" s="16"/>
      <c r="X403" s="16"/>
      <c r="Y403" s="16"/>
      <c r="Z403" s="16"/>
      <c r="AA403" s="16"/>
      <c r="AB403" s="16"/>
      <c r="AC403" s="16"/>
      <c r="AD403" s="16"/>
      <c r="AE403" s="16"/>
      <c r="AT403" s="268" t="s">
        <v>144</v>
      </c>
      <c r="AU403" s="268" t="s">
        <v>81</v>
      </c>
      <c r="AV403" s="16" t="s">
        <v>139</v>
      </c>
      <c r="AW403" s="16" t="s">
        <v>32</v>
      </c>
      <c r="AX403" s="16" t="s">
        <v>79</v>
      </c>
      <c r="AY403" s="268" t="s">
        <v>129</v>
      </c>
    </row>
    <row r="404" s="2" customFormat="1" ht="21.75" customHeight="1">
      <c r="A404" s="41"/>
      <c r="B404" s="42"/>
      <c r="C404" s="207" t="s">
        <v>598</v>
      </c>
      <c r="D404" s="207" t="s">
        <v>134</v>
      </c>
      <c r="E404" s="208" t="s">
        <v>599</v>
      </c>
      <c r="F404" s="209" t="s">
        <v>600</v>
      </c>
      <c r="G404" s="210" t="s">
        <v>237</v>
      </c>
      <c r="H404" s="211">
        <v>4</v>
      </c>
      <c r="I404" s="212"/>
      <c r="J404" s="213">
        <f>ROUND(I404*H404,2)</f>
        <v>0</v>
      </c>
      <c r="K404" s="209" t="s">
        <v>19</v>
      </c>
      <c r="L404" s="47"/>
      <c r="M404" s="214" t="s">
        <v>19</v>
      </c>
      <c r="N404" s="215" t="s">
        <v>42</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256</v>
      </c>
      <c r="AT404" s="218" t="s">
        <v>134</v>
      </c>
      <c r="AU404" s="218" t="s">
        <v>81</v>
      </c>
      <c r="AY404" s="20" t="s">
        <v>129</v>
      </c>
      <c r="BE404" s="219">
        <f>IF(N404="základní",J404,0)</f>
        <v>0</v>
      </c>
      <c r="BF404" s="219">
        <f>IF(N404="snížená",J404,0)</f>
        <v>0</v>
      </c>
      <c r="BG404" s="219">
        <f>IF(N404="zákl. přenesená",J404,0)</f>
        <v>0</v>
      </c>
      <c r="BH404" s="219">
        <f>IF(N404="sníž. přenesená",J404,0)</f>
        <v>0</v>
      </c>
      <c r="BI404" s="219">
        <f>IF(N404="nulová",J404,0)</f>
        <v>0</v>
      </c>
      <c r="BJ404" s="20" t="s">
        <v>79</v>
      </c>
      <c r="BK404" s="219">
        <f>ROUND(I404*H404,2)</f>
        <v>0</v>
      </c>
      <c r="BL404" s="20" t="s">
        <v>256</v>
      </c>
      <c r="BM404" s="218" t="s">
        <v>601</v>
      </c>
    </row>
    <row r="405" s="2" customFormat="1" ht="24.15" customHeight="1">
      <c r="A405" s="41"/>
      <c r="B405" s="42"/>
      <c r="C405" s="207" t="s">
        <v>602</v>
      </c>
      <c r="D405" s="207" t="s">
        <v>134</v>
      </c>
      <c r="E405" s="208" t="s">
        <v>603</v>
      </c>
      <c r="F405" s="209" t="s">
        <v>604</v>
      </c>
      <c r="G405" s="210" t="s">
        <v>237</v>
      </c>
      <c r="H405" s="211">
        <v>4</v>
      </c>
      <c r="I405" s="212"/>
      <c r="J405" s="213">
        <f>ROUND(I405*H405,2)</f>
        <v>0</v>
      </c>
      <c r="K405" s="209" t="s">
        <v>138</v>
      </c>
      <c r="L405" s="47"/>
      <c r="M405" s="214" t="s">
        <v>19</v>
      </c>
      <c r="N405" s="215" t="s">
        <v>42</v>
      </c>
      <c r="O405" s="87"/>
      <c r="P405" s="216">
        <f>O405*H405</f>
        <v>0</v>
      </c>
      <c r="Q405" s="216">
        <v>0</v>
      </c>
      <c r="R405" s="216">
        <f>Q405*H405</f>
        <v>0</v>
      </c>
      <c r="S405" s="216">
        <v>0</v>
      </c>
      <c r="T405" s="217">
        <f>S405*H405</f>
        <v>0</v>
      </c>
      <c r="U405" s="41"/>
      <c r="V405" s="41"/>
      <c r="W405" s="41"/>
      <c r="X405" s="41"/>
      <c r="Y405" s="41"/>
      <c r="Z405" s="41"/>
      <c r="AA405" s="41"/>
      <c r="AB405" s="41"/>
      <c r="AC405" s="41"/>
      <c r="AD405" s="41"/>
      <c r="AE405" s="41"/>
      <c r="AR405" s="218" t="s">
        <v>256</v>
      </c>
      <c r="AT405" s="218" t="s">
        <v>134</v>
      </c>
      <c r="AU405" s="218" t="s">
        <v>81</v>
      </c>
      <c r="AY405" s="20" t="s">
        <v>129</v>
      </c>
      <c r="BE405" s="219">
        <f>IF(N405="základní",J405,0)</f>
        <v>0</v>
      </c>
      <c r="BF405" s="219">
        <f>IF(N405="snížená",J405,0)</f>
        <v>0</v>
      </c>
      <c r="BG405" s="219">
        <f>IF(N405="zákl. přenesená",J405,0)</f>
        <v>0</v>
      </c>
      <c r="BH405" s="219">
        <f>IF(N405="sníž. přenesená",J405,0)</f>
        <v>0</v>
      </c>
      <c r="BI405" s="219">
        <f>IF(N405="nulová",J405,0)</f>
        <v>0</v>
      </c>
      <c r="BJ405" s="20" t="s">
        <v>79</v>
      </c>
      <c r="BK405" s="219">
        <f>ROUND(I405*H405,2)</f>
        <v>0</v>
      </c>
      <c r="BL405" s="20" t="s">
        <v>256</v>
      </c>
      <c r="BM405" s="218" t="s">
        <v>605</v>
      </c>
    </row>
    <row r="406" s="2" customFormat="1">
      <c r="A406" s="41"/>
      <c r="B406" s="42"/>
      <c r="C406" s="43"/>
      <c r="D406" s="220" t="s">
        <v>142</v>
      </c>
      <c r="E406" s="43"/>
      <c r="F406" s="221" t="s">
        <v>606</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142</v>
      </c>
      <c r="AU406" s="20" t="s">
        <v>81</v>
      </c>
    </row>
    <row r="407" s="2" customFormat="1" ht="24.15" customHeight="1">
      <c r="A407" s="41"/>
      <c r="B407" s="42"/>
      <c r="C407" s="207" t="s">
        <v>607</v>
      </c>
      <c r="D407" s="207" t="s">
        <v>134</v>
      </c>
      <c r="E407" s="208" t="s">
        <v>608</v>
      </c>
      <c r="F407" s="209" t="s">
        <v>609</v>
      </c>
      <c r="G407" s="210" t="s">
        <v>237</v>
      </c>
      <c r="H407" s="211">
        <v>14</v>
      </c>
      <c r="I407" s="212"/>
      <c r="J407" s="213">
        <f>ROUND(I407*H407,2)</f>
        <v>0</v>
      </c>
      <c r="K407" s="209" t="s">
        <v>138</v>
      </c>
      <c r="L407" s="47"/>
      <c r="M407" s="214" t="s">
        <v>19</v>
      </c>
      <c r="N407" s="215" t="s">
        <v>42</v>
      </c>
      <c r="O407" s="87"/>
      <c r="P407" s="216">
        <f>O407*H407</f>
        <v>0</v>
      </c>
      <c r="Q407" s="216">
        <v>0</v>
      </c>
      <c r="R407" s="216">
        <f>Q407*H407</f>
        <v>0</v>
      </c>
      <c r="S407" s="216">
        <v>0</v>
      </c>
      <c r="T407" s="217">
        <f>S407*H407</f>
        <v>0</v>
      </c>
      <c r="U407" s="41"/>
      <c r="V407" s="41"/>
      <c r="W407" s="41"/>
      <c r="X407" s="41"/>
      <c r="Y407" s="41"/>
      <c r="Z407" s="41"/>
      <c r="AA407" s="41"/>
      <c r="AB407" s="41"/>
      <c r="AC407" s="41"/>
      <c r="AD407" s="41"/>
      <c r="AE407" s="41"/>
      <c r="AR407" s="218" t="s">
        <v>256</v>
      </c>
      <c r="AT407" s="218" t="s">
        <v>134</v>
      </c>
      <c r="AU407" s="218" t="s">
        <v>81</v>
      </c>
      <c r="AY407" s="20" t="s">
        <v>129</v>
      </c>
      <c r="BE407" s="219">
        <f>IF(N407="základní",J407,0)</f>
        <v>0</v>
      </c>
      <c r="BF407" s="219">
        <f>IF(N407="snížená",J407,0)</f>
        <v>0</v>
      </c>
      <c r="BG407" s="219">
        <f>IF(N407="zákl. přenesená",J407,0)</f>
        <v>0</v>
      </c>
      <c r="BH407" s="219">
        <f>IF(N407="sníž. přenesená",J407,0)</f>
        <v>0</v>
      </c>
      <c r="BI407" s="219">
        <f>IF(N407="nulová",J407,0)</f>
        <v>0</v>
      </c>
      <c r="BJ407" s="20" t="s">
        <v>79</v>
      </c>
      <c r="BK407" s="219">
        <f>ROUND(I407*H407,2)</f>
        <v>0</v>
      </c>
      <c r="BL407" s="20" t="s">
        <v>256</v>
      </c>
      <c r="BM407" s="218" t="s">
        <v>610</v>
      </c>
    </row>
    <row r="408" s="2" customFormat="1">
      <c r="A408" s="41"/>
      <c r="B408" s="42"/>
      <c r="C408" s="43"/>
      <c r="D408" s="220" t="s">
        <v>142</v>
      </c>
      <c r="E408" s="43"/>
      <c r="F408" s="221" t="s">
        <v>611</v>
      </c>
      <c r="G408" s="43"/>
      <c r="H408" s="43"/>
      <c r="I408" s="222"/>
      <c r="J408" s="43"/>
      <c r="K408" s="43"/>
      <c r="L408" s="47"/>
      <c r="M408" s="223"/>
      <c r="N408" s="224"/>
      <c r="O408" s="87"/>
      <c r="P408" s="87"/>
      <c r="Q408" s="87"/>
      <c r="R408" s="87"/>
      <c r="S408" s="87"/>
      <c r="T408" s="88"/>
      <c r="U408" s="41"/>
      <c r="V408" s="41"/>
      <c r="W408" s="41"/>
      <c r="X408" s="41"/>
      <c r="Y408" s="41"/>
      <c r="Z408" s="41"/>
      <c r="AA408" s="41"/>
      <c r="AB408" s="41"/>
      <c r="AC408" s="41"/>
      <c r="AD408" s="41"/>
      <c r="AE408" s="41"/>
      <c r="AT408" s="20" t="s">
        <v>142</v>
      </c>
      <c r="AU408" s="20" t="s">
        <v>81</v>
      </c>
    </row>
    <row r="409" s="2" customFormat="1">
      <c r="A409" s="41"/>
      <c r="B409" s="42"/>
      <c r="C409" s="43"/>
      <c r="D409" s="227" t="s">
        <v>209</v>
      </c>
      <c r="E409" s="43"/>
      <c r="F409" s="269" t="s">
        <v>612</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209</v>
      </c>
      <c r="AU409" s="20" t="s">
        <v>81</v>
      </c>
    </row>
    <row r="410" s="13" customFormat="1">
      <c r="A410" s="13"/>
      <c r="B410" s="225"/>
      <c r="C410" s="226"/>
      <c r="D410" s="227" t="s">
        <v>144</v>
      </c>
      <c r="E410" s="228" t="s">
        <v>19</v>
      </c>
      <c r="F410" s="229" t="s">
        <v>146</v>
      </c>
      <c r="G410" s="226"/>
      <c r="H410" s="228" t="s">
        <v>19</v>
      </c>
      <c r="I410" s="230"/>
      <c r="J410" s="226"/>
      <c r="K410" s="226"/>
      <c r="L410" s="231"/>
      <c r="M410" s="232"/>
      <c r="N410" s="233"/>
      <c r="O410" s="233"/>
      <c r="P410" s="233"/>
      <c r="Q410" s="233"/>
      <c r="R410" s="233"/>
      <c r="S410" s="233"/>
      <c r="T410" s="234"/>
      <c r="U410" s="13"/>
      <c r="V410" s="13"/>
      <c r="W410" s="13"/>
      <c r="X410" s="13"/>
      <c r="Y410" s="13"/>
      <c r="Z410" s="13"/>
      <c r="AA410" s="13"/>
      <c r="AB410" s="13"/>
      <c r="AC410" s="13"/>
      <c r="AD410" s="13"/>
      <c r="AE410" s="13"/>
      <c r="AT410" s="235" t="s">
        <v>144</v>
      </c>
      <c r="AU410" s="235" t="s">
        <v>81</v>
      </c>
      <c r="AV410" s="13" t="s">
        <v>79</v>
      </c>
      <c r="AW410" s="13" t="s">
        <v>32</v>
      </c>
      <c r="AX410" s="13" t="s">
        <v>71</v>
      </c>
      <c r="AY410" s="235" t="s">
        <v>129</v>
      </c>
    </row>
    <row r="411" s="14" customFormat="1">
      <c r="A411" s="14"/>
      <c r="B411" s="236"/>
      <c r="C411" s="237"/>
      <c r="D411" s="227" t="s">
        <v>144</v>
      </c>
      <c r="E411" s="238" t="s">
        <v>19</v>
      </c>
      <c r="F411" s="239" t="s">
        <v>613</v>
      </c>
      <c r="G411" s="237"/>
      <c r="H411" s="240">
        <v>14</v>
      </c>
      <c r="I411" s="241"/>
      <c r="J411" s="237"/>
      <c r="K411" s="237"/>
      <c r="L411" s="242"/>
      <c r="M411" s="243"/>
      <c r="N411" s="244"/>
      <c r="O411" s="244"/>
      <c r="P411" s="244"/>
      <c r="Q411" s="244"/>
      <c r="R411" s="244"/>
      <c r="S411" s="244"/>
      <c r="T411" s="245"/>
      <c r="U411" s="14"/>
      <c r="V411" s="14"/>
      <c r="W411" s="14"/>
      <c r="X411" s="14"/>
      <c r="Y411" s="14"/>
      <c r="Z411" s="14"/>
      <c r="AA411" s="14"/>
      <c r="AB411" s="14"/>
      <c r="AC411" s="14"/>
      <c r="AD411" s="14"/>
      <c r="AE411" s="14"/>
      <c r="AT411" s="246" t="s">
        <v>144</v>
      </c>
      <c r="AU411" s="246" t="s">
        <v>81</v>
      </c>
      <c r="AV411" s="14" t="s">
        <v>81</v>
      </c>
      <c r="AW411" s="14" t="s">
        <v>32</v>
      </c>
      <c r="AX411" s="14" t="s">
        <v>79</v>
      </c>
      <c r="AY411" s="246" t="s">
        <v>129</v>
      </c>
    </row>
    <row r="412" s="2" customFormat="1" ht="21.75" customHeight="1">
      <c r="A412" s="41"/>
      <c r="B412" s="42"/>
      <c r="C412" s="207" t="s">
        <v>614</v>
      </c>
      <c r="D412" s="207" t="s">
        <v>134</v>
      </c>
      <c r="E412" s="208" t="s">
        <v>615</v>
      </c>
      <c r="F412" s="209" t="s">
        <v>616</v>
      </c>
      <c r="G412" s="210" t="s">
        <v>237</v>
      </c>
      <c r="H412" s="211">
        <v>14</v>
      </c>
      <c r="I412" s="212"/>
      <c r="J412" s="213">
        <f>ROUND(I412*H412,2)</f>
        <v>0</v>
      </c>
      <c r="K412" s="209" t="s">
        <v>19</v>
      </c>
      <c r="L412" s="47"/>
      <c r="M412" s="214" t="s">
        <v>19</v>
      </c>
      <c r="N412" s="215" t="s">
        <v>42</v>
      </c>
      <c r="O412" s="87"/>
      <c r="P412" s="216">
        <f>O412*H412</f>
        <v>0</v>
      </c>
      <c r="Q412" s="216">
        <v>0</v>
      </c>
      <c r="R412" s="216">
        <f>Q412*H412</f>
        <v>0</v>
      </c>
      <c r="S412" s="216">
        <v>0</v>
      </c>
      <c r="T412" s="217">
        <f>S412*H412</f>
        <v>0</v>
      </c>
      <c r="U412" s="41"/>
      <c r="V412" s="41"/>
      <c r="W412" s="41"/>
      <c r="X412" s="41"/>
      <c r="Y412" s="41"/>
      <c r="Z412" s="41"/>
      <c r="AA412" s="41"/>
      <c r="AB412" s="41"/>
      <c r="AC412" s="41"/>
      <c r="AD412" s="41"/>
      <c r="AE412" s="41"/>
      <c r="AR412" s="218" t="s">
        <v>256</v>
      </c>
      <c r="AT412" s="218" t="s">
        <v>134</v>
      </c>
      <c r="AU412" s="218" t="s">
        <v>81</v>
      </c>
      <c r="AY412" s="20" t="s">
        <v>129</v>
      </c>
      <c r="BE412" s="219">
        <f>IF(N412="základní",J412,0)</f>
        <v>0</v>
      </c>
      <c r="BF412" s="219">
        <f>IF(N412="snížená",J412,0)</f>
        <v>0</v>
      </c>
      <c r="BG412" s="219">
        <f>IF(N412="zákl. přenesená",J412,0)</f>
        <v>0</v>
      </c>
      <c r="BH412" s="219">
        <f>IF(N412="sníž. přenesená",J412,0)</f>
        <v>0</v>
      </c>
      <c r="BI412" s="219">
        <f>IF(N412="nulová",J412,0)</f>
        <v>0</v>
      </c>
      <c r="BJ412" s="20" t="s">
        <v>79</v>
      </c>
      <c r="BK412" s="219">
        <f>ROUND(I412*H412,2)</f>
        <v>0</v>
      </c>
      <c r="BL412" s="20" t="s">
        <v>256</v>
      </c>
      <c r="BM412" s="218" t="s">
        <v>617</v>
      </c>
    </row>
    <row r="413" s="2" customFormat="1" ht="24.15" customHeight="1">
      <c r="A413" s="41"/>
      <c r="B413" s="42"/>
      <c r="C413" s="207" t="s">
        <v>618</v>
      </c>
      <c r="D413" s="207" t="s">
        <v>134</v>
      </c>
      <c r="E413" s="208" t="s">
        <v>619</v>
      </c>
      <c r="F413" s="209" t="s">
        <v>620</v>
      </c>
      <c r="G413" s="210" t="s">
        <v>237</v>
      </c>
      <c r="H413" s="211">
        <v>14</v>
      </c>
      <c r="I413" s="212"/>
      <c r="J413" s="213">
        <f>ROUND(I413*H413,2)</f>
        <v>0</v>
      </c>
      <c r="K413" s="209" t="s">
        <v>138</v>
      </c>
      <c r="L413" s="47"/>
      <c r="M413" s="214" t="s">
        <v>19</v>
      </c>
      <c r="N413" s="215" t="s">
        <v>42</v>
      </c>
      <c r="O413" s="87"/>
      <c r="P413" s="216">
        <f>O413*H413</f>
        <v>0</v>
      </c>
      <c r="Q413" s="216">
        <v>0</v>
      </c>
      <c r="R413" s="216">
        <f>Q413*H413</f>
        <v>0</v>
      </c>
      <c r="S413" s="216">
        <v>0</v>
      </c>
      <c r="T413" s="217">
        <f>S413*H413</f>
        <v>0</v>
      </c>
      <c r="U413" s="41"/>
      <c r="V413" s="41"/>
      <c r="W413" s="41"/>
      <c r="X413" s="41"/>
      <c r="Y413" s="41"/>
      <c r="Z413" s="41"/>
      <c r="AA413" s="41"/>
      <c r="AB413" s="41"/>
      <c r="AC413" s="41"/>
      <c r="AD413" s="41"/>
      <c r="AE413" s="41"/>
      <c r="AR413" s="218" t="s">
        <v>256</v>
      </c>
      <c r="AT413" s="218" t="s">
        <v>134</v>
      </c>
      <c r="AU413" s="218" t="s">
        <v>81</v>
      </c>
      <c r="AY413" s="20" t="s">
        <v>129</v>
      </c>
      <c r="BE413" s="219">
        <f>IF(N413="základní",J413,0)</f>
        <v>0</v>
      </c>
      <c r="BF413" s="219">
        <f>IF(N413="snížená",J413,0)</f>
        <v>0</v>
      </c>
      <c r="BG413" s="219">
        <f>IF(N413="zákl. přenesená",J413,0)</f>
        <v>0</v>
      </c>
      <c r="BH413" s="219">
        <f>IF(N413="sníž. přenesená",J413,0)</f>
        <v>0</v>
      </c>
      <c r="BI413" s="219">
        <f>IF(N413="nulová",J413,0)</f>
        <v>0</v>
      </c>
      <c r="BJ413" s="20" t="s">
        <v>79</v>
      </c>
      <c r="BK413" s="219">
        <f>ROUND(I413*H413,2)</f>
        <v>0</v>
      </c>
      <c r="BL413" s="20" t="s">
        <v>256</v>
      </c>
      <c r="BM413" s="218" t="s">
        <v>621</v>
      </c>
    </row>
    <row r="414" s="2" customFormat="1">
      <c r="A414" s="41"/>
      <c r="B414" s="42"/>
      <c r="C414" s="43"/>
      <c r="D414" s="220" t="s">
        <v>142</v>
      </c>
      <c r="E414" s="43"/>
      <c r="F414" s="221" t="s">
        <v>622</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142</v>
      </c>
      <c r="AU414" s="20" t="s">
        <v>81</v>
      </c>
    </row>
    <row r="415" s="12" customFormat="1" ht="22.8" customHeight="1">
      <c r="A415" s="12"/>
      <c r="B415" s="191"/>
      <c r="C415" s="192"/>
      <c r="D415" s="193" t="s">
        <v>70</v>
      </c>
      <c r="E415" s="205" t="s">
        <v>623</v>
      </c>
      <c r="F415" s="205" t="s">
        <v>624</v>
      </c>
      <c r="G415" s="192"/>
      <c r="H415" s="192"/>
      <c r="I415" s="195"/>
      <c r="J415" s="206">
        <f>BK415</f>
        <v>0</v>
      </c>
      <c r="K415" s="192"/>
      <c r="L415" s="197"/>
      <c r="M415" s="198"/>
      <c r="N415" s="199"/>
      <c r="O415" s="199"/>
      <c r="P415" s="200">
        <f>SUM(P416:P490)</f>
        <v>0</v>
      </c>
      <c r="Q415" s="199"/>
      <c r="R415" s="200">
        <f>SUM(R416:R490)</f>
        <v>0.68038989999999999</v>
      </c>
      <c r="S415" s="199"/>
      <c r="T415" s="201">
        <f>SUM(T416:T490)</f>
        <v>0.49904920000000003</v>
      </c>
      <c r="U415" s="12"/>
      <c r="V415" s="12"/>
      <c r="W415" s="12"/>
      <c r="X415" s="12"/>
      <c r="Y415" s="12"/>
      <c r="Z415" s="12"/>
      <c r="AA415" s="12"/>
      <c r="AB415" s="12"/>
      <c r="AC415" s="12"/>
      <c r="AD415" s="12"/>
      <c r="AE415" s="12"/>
      <c r="AR415" s="202" t="s">
        <v>81</v>
      </c>
      <c r="AT415" s="203" t="s">
        <v>70</v>
      </c>
      <c r="AU415" s="203" t="s">
        <v>79</v>
      </c>
      <c r="AY415" s="202" t="s">
        <v>129</v>
      </c>
      <c r="BK415" s="204">
        <f>SUM(BK416:BK490)</f>
        <v>0</v>
      </c>
    </row>
    <row r="416" s="2" customFormat="1" ht="24.15" customHeight="1">
      <c r="A416" s="41"/>
      <c r="B416" s="42"/>
      <c r="C416" s="207" t="s">
        <v>625</v>
      </c>
      <c r="D416" s="207" t="s">
        <v>134</v>
      </c>
      <c r="E416" s="208" t="s">
        <v>626</v>
      </c>
      <c r="F416" s="209" t="s">
        <v>627</v>
      </c>
      <c r="G416" s="210" t="s">
        <v>179</v>
      </c>
      <c r="H416" s="211">
        <v>66.599999999999994</v>
      </c>
      <c r="I416" s="212"/>
      <c r="J416" s="213">
        <f>ROUND(I416*H416,2)</f>
        <v>0</v>
      </c>
      <c r="K416" s="209" t="s">
        <v>138</v>
      </c>
      <c r="L416" s="47"/>
      <c r="M416" s="214" t="s">
        <v>19</v>
      </c>
      <c r="N416" s="215" t="s">
        <v>42</v>
      </c>
      <c r="O416" s="87"/>
      <c r="P416" s="216">
        <f>O416*H416</f>
        <v>0</v>
      </c>
      <c r="Q416" s="216">
        <v>0</v>
      </c>
      <c r="R416" s="216">
        <f>Q416*H416</f>
        <v>0</v>
      </c>
      <c r="S416" s="216">
        <v>0.00167</v>
      </c>
      <c r="T416" s="217">
        <f>S416*H416</f>
        <v>0.11122199999999999</v>
      </c>
      <c r="U416" s="41"/>
      <c r="V416" s="41"/>
      <c r="W416" s="41"/>
      <c r="X416" s="41"/>
      <c r="Y416" s="41"/>
      <c r="Z416" s="41"/>
      <c r="AA416" s="41"/>
      <c r="AB416" s="41"/>
      <c r="AC416" s="41"/>
      <c r="AD416" s="41"/>
      <c r="AE416" s="41"/>
      <c r="AR416" s="218" t="s">
        <v>256</v>
      </c>
      <c r="AT416" s="218" t="s">
        <v>134</v>
      </c>
      <c r="AU416" s="218" t="s">
        <v>81</v>
      </c>
      <c r="AY416" s="20" t="s">
        <v>129</v>
      </c>
      <c r="BE416" s="219">
        <f>IF(N416="základní",J416,0)</f>
        <v>0</v>
      </c>
      <c r="BF416" s="219">
        <f>IF(N416="snížená",J416,0)</f>
        <v>0</v>
      </c>
      <c r="BG416" s="219">
        <f>IF(N416="zákl. přenesená",J416,0)</f>
        <v>0</v>
      </c>
      <c r="BH416" s="219">
        <f>IF(N416="sníž. přenesená",J416,0)</f>
        <v>0</v>
      </c>
      <c r="BI416" s="219">
        <f>IF(N416="nulová",J416,0)</f>
        <v>0</v>
      </c>
      <c r="BJ416" s="20" t="s">
        <v>79</v>
      </c>
      <c r="BK416" s="219">
        <f>ROUND(I416*H416,2)</f>
        <v>0</v>
      </c>
      <c r="BL416" s="20" t="s">
        <v>256</v>
      </c>
      <c r="BM416" s="218" t="s">
        <v>628</v>
      </c>
    </row>
    <row r="417" s="2" customFormat="1">
      <c r="A417" s="41"/>
      <c r="B417" s="42"/>
      <c r="C417" s="43"/>
      <c r="D417" s="220" t="s">
        <v>142</v>
      </c>
      <c r="E417" s="43"/>
      <c r="F417" s="221" t="s">
        <v>629</v>
      </c>
      <c r="G417" s="43"/>
      <c r="H417" s="43"/>
      <c r="I417" s="222"/>
      <c r="J417" s="43"/>
      <c r="K417" s="43"/>
      <c r="L417" s="47"/>
      <c r="M417" s="223"/>
      <c r="N417" s="224"/>
      <c r="O417" s="87"/>
      <c r="P417" s="87"/>
      <c r="Q417" s="87"/>
      <c r="R417" s="87"/>
      <c r="S417" s="87"/>
      <c r="T417" s="88"/>
      <c r="U417" s="41"/>
      <c r="V417" s="41"/>
      <c r="W417" s="41"/>
      <c r="X417" s="41"/>
      <c r="Y417" s="41"/>
      <c r="Z417" s="41"/>
      <c r="AA417" s="41"/>
      <c r="AB417" s="41"/>
      <c r="AC417" s="41"/>
      <c r="AD417" s="41"/>
      <c r="AE417" s="41"/>
      <c r="AT417" s="20" t="s">
        <v>142</v>
      </c>
      <c r="AU417" s="20" t="s">
        <v>81</v>
      </c>
    </row>
    <row r="418" s="13" customFormat="1">
      <c r="A418" s="13"/>
      <c r="B418" s="225"/>
      <c r="C418" s="226"/>
      <c r="D418" s="227" t="s">
        <v>144</v>
      </c>
      <c r="E418" s="228" t="s">
        <v>19</v>
      </c>
      <c r="F418" s="229" t="s">
        <v>630</v>
      </c>
      <c r="G418" s="226"/>
      <c r="H418" s="228" t="s">
        <v>19</v>
      </c>
      <c r="I418" s="230"/>
      <c r="J418" s="226"/>
      <c r="K418" s="226"/>
      <c r="L418" s="231"/>
      <c r="M418" s="232"/>
      <c r="N418" s="233"/>
      <c r="O418" s="233"/>
      <c r="P418" s="233"/>
      <c r="Q418" s="233"/>
      <c r="R418" s="233"/>
      <c r="S418" s="233"/>
      <c r="T418" s="234"/>
      <c r="U418" s="13"/>
      <c r="V418" s="13"/>
      <c r="W418" s="13"/>
      <c r="X418" s="13"/>
      <c r="Y418" s="13"/>
      <c r="Z418" s="13"/>
      <c r="AA418" s="13"/>
      <c r="AB418" s="13"/>
      <c r="AC418" s="13"/>
      <c r="AD418" s="13"/>
      <c r="AE418" s="13"/>
      <c r="AT418" s="235" t="s">
        <v>144</v>
      </c>
      <c r="AU418" s="235" t="s">
        <v>81</v>
      </c>
      <c r="AV418" s="13" t="s">
        <v>79</v>
      </c>
      <c r="AW418" s="13" t="s">
        <v>32</v>
      </c>
      <c r="AX418" s="13" t="s">
        <v>71</v>
      </c>
      <c r="AY418" s="235" t="s">
        <v>129</v>
      </c>
    </row>
    <row r="419" s="13" customFormat="1">
      <c r="A419" s="13"/>
      <c r="B419" s="225"/>
      <c r="C419" s="226"/>
      <c r="D419" s="227" t="s">
        <v>144</v>
      </c>
      <c r="E419" s="228" t="s">
        <v>19</v>
      </c>
      <c r="F419" s="229" t="s">
        <v>182</v>
      </c>
      <c r="G419" s="226"/>
      <c r="H419" s="228" t="s">
        <v>19</v>
      </c>
      <c r="I419" s="230"/>
      <c r="J419" s="226"/>
      <c r="K419" s="226"/>
      <c r="L419" s="231"/>
      <c r="M419" s="232"/>
      <c r="N419" s="233"/>
      <c r="O419" s="233"/>
      <c r="P419" s="233"/>
      <c r="Q419" s="233"/>
      <c r="R419" s="233"/>
      <c r="S419" s="233"/>
      <c r="T419" s="234"/>
      <c r="U419" s="13"/>
      <c r="V419" s="13"/>
      <c r="W419" s="13"/>
      <c r="X419" s="13"/>
      <c r="Y419" s="13"/>
      <c r="Z419" s="13"/>
      <c r="AA419" s="13"/>
      <c r="AB419" s="13"/>
      <c r="AC419" s="13"/>
      <c r="AD419" s="13"/>
      <c r="AE419" s="13"/>
      <c r="AT419" s="235" t="s">
        <v>144</v>
      </c>
      <c r="AU419" s="235" t="s">
        <v>81</v>
      </c>
      <c r="AV419" s="13" t="s">
        <v>79</v>
      </c>
      <c r="AW419" s="13" t="s">
        <v>32</v>
      </c>
      <c r="AX419" s="13" t="s">
        <v>71</v>
      </c>
      <c r="AY419" s="235" t="s">
        <v>129</v>
      </c>
    </row>
    <row r="420" s="14" customFormat="1">
      <c r="A420" s="14"/>
      <c r="B420" s="236"/>
      <c r="C420" s="237"/>
      <c r="D420" s="227" t="s">
        <v>144</v>
      </c>
      <c r="E420" s="238" t="s">
        <v>19</v>
      </c>
      <c r="F420" s="239" t="s">
        <v>631</v>
      </c>
      <c r="G420" s="237"/>
      <c r="H420" s="240">
        <v>23.399999999999999</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144</v>
      </c>
      <c r="AU420" s="246" t="s">
        <v>81</v>
      </c>
      <c r="AV420" s="14" t="s">
        <v>81</v>
      </c>
      <c r="AW420" s="14" t="s">
        <v>32</v>
      </c>
      <c r="AX420" s="14" t="s">
        <v>71</v>
      </c>
      <c r="AY420" s="246" t="s">
        <v>129</v>
      </c>
    </row>
    <row r="421" s="14" customFormat="1">
      <c r="A421" s="14"/>
      <c r="B421" s="236"/>
      <c r="C421" s="237"/>
      <c r="D421" s="227" t="s">
        <v>144</v>
      </c>
      <c r="E421" s="238" t="s">
        <v>19</v>
      </c>
      <c r="F421" s="239" t="s">
        <v>632</v>
      </c>
      <c r="G421" s="237"/>
      <c r="H421" s="240">
        <v>22.5</v>
      </c>
      <c r="I421" s="241"/>
      <c r="J421" s="237"/>
      <c r="K421" s="237"/>
      <c r="L421" s="242"/>
      <c r="M421" s="243"/>
      <c r="N421" s="244"/>
      <c r="O421" s="244"/>
      <c r="P421" s="244"/>
      <c r="Q421" s="244"/>
      <c r="R421" s="244"/>
      <c r="S421" s="244"/>
      <c r="T421" s="245"/>
      <c r="U421" s="14"/>
      <c r="V421" s="14"/>
      <c r="W421" s="14"/>
      <c r="X421" s="14"/>
      <c r="Y421" s="14"/>
      <c r="Z421" s="14"/>
      <c r="AA421" s="14"/>
      <c r="AB421" s="14"/>
      <c r="AC421" s="14"/>
      <c r="AD421" s="14"/>
      <c r="AE421" s="14"/>
      <c r="AT421" s="246" t="s">
        <v>144</v>
      </c>
      <c r="AU421" s="246" t="s">
        <v>81</v>
      </c>
      <c r="AV421" s="14" t="s">
        <v>81</v>
      </c>
      <c r="AW421" s="14" t="s">
        <v>32</v>
      </c>
      <c r="AX421" s="14" t="s">
        <v>71</v>
      </c>
      <c r="AY421" s="246" t="s">
        <v>129</v>
      </c>
    </row>
    <row r="422" s="14" customFormat="1">
      <c r="A422" s="14"/>
      <c r="B422" s="236"/>
      <c r="C422" s="237"/>
      <c r="D422" s="227" t="s">
        <v>144</v>
      </c>
      <c r="E422" s="238" t="s">
        <v>19</v>
      </c>
      <c r="F422" s="239" t="s">
        <v>633</v>
      </c>
      <c r="G422" s="237"/>
      <c r="H422" s="240">
        <v>20</v>
      </c>
      <c r="I422" s="241"/>
      <c r="J422" s="237"/>
      <c r="K422" s="237"/>
      <c r="L422" s="242"/>
      <c r="M422" s="243"/>
      <c r="N422" s="244"/>
      <c r="O422" s="244"/>
      <c r="P422" s="244"/>
      <c r="Q422" s="244"/>
      <c r="R422" s="244"/>
      <c r="S422" s="244"/>
      <c r="T422" s="245"/>
      <c r="U422" s="14"/>
      <c r="V422" s="14"/>
      <c r="W422" s="14"/>
      <c r="X422" s="14"/>
      <c r="Y422" s="14"/>
      <c r="Z422" s="14"/>
      <c r="AA422" s="14"/>
      <c r="AB422" s="14"/>
      <c r="AC422" s="14"/>
      <c r="AD422" s="14"/>
      <c r="AE422" s="14"/>
      <c r="AT422" s="246" t="s">
        <v>144</v>
      </c>
      <c r="AU422" s="246" t="s">
        <v>81</v>
      </c>
      <c r="AV422" s="14" t="s">
        <v>81</v>
      </c>
      <c r="AW422" s="14" t="s">
        <v>32</v>
      </c>
      <c r="AX422" s="14" t="s">
        <v>71</v>
      </c>
      <c r="AY422" s="246" t="s">
        <v>129</v>
      </c>
    </row>
    <row r="423" s="14" customFormat="1">
      <c r="A423" s="14"/>
      <c r="B423" s="236"/>
      <c r="C423" s="237"/>
      <c r="D423" s="227" t="s">
        <v>144</v>
      </c>
      <c r="E423" s="238" t="s">
        <v>19</v>
      </c>
      <c r="F423" s="239" t="s">
        <v>634</v>
      </c>
      <c r="G423" s="237"/>
      <c r="H423" s="240">
        <v>0.69999999999999996</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144</v>
      </c>
      <c r="AU423" s="246" t="s">
        <v>81</v>
      </c>
      <c r="AV423" s="14" t="s">
        <v>81</v>
      </c>
      <c r="AW423" s="14" t="s">
        <v>32</v>
      </c>
      <c r="AX423" s="14" t="s">
        <v>71</v>
      </c>
      <c r="AY423" s="246" t="s">
        <v>129</v>
      </c>
    </row>
    <row r="424" s="16" customFormat="1">
      <c r="A424" s="16"/>
      <c r="B424" s="258"/>
      <c r="C424" s="259"/>
      <c r="D424" s="227" t="s">
        <v>144</v>
      </c>
      <c r="E424" s="260" t="s">
        <v>19</v>
      </c>
      <c r="F424" s="261" t="s">
        <v>155</v>
      </c>
      <c r="G424" s="259"/>
      <c r="H424" s="262">
        <v>66.599999999999994</v>
      </c>
      <c r="I424" s="263"/>
      <c r="J424" s="259"/>
      <c r="K424" s="259"/>
      <c r="L424" s="264"/>
      <c r="M424" s="265"/>
      <c r="N424" s="266"/>
      <c r="O424" s="266"/>
      <c r="P424" s="266"/>
      <c r="Q424" s="266"/>
      <c r="R424" s="266"/>
      <c r="S424" s="266"/>
      <c r="T424" s="267"/>
      <c r="U424" s="16"/>
      <c r="V424" s="16"/>
      <c r="W424" s="16"/>
      <c r="X424" s="16"/>
      <c r="Y424" s="16"/>
      <c r="Z424" s="16"/>
      <c r="AA424" s="16"/>
      <c r="AB424" s="16"/>
      <c r="AC424" s="16"/>
      <c r="AD424" s="16"/>
      <c r="AE424" s="16"/>
      <c r="AT424" s="268" t="s">
        <v>144</v>
      </c>
      <c r="AU424" s="268" t="s">
        <v>81</v>
      </c>
      <c r="AV424" s="16" t="s">
        <v>139</v>
      </c>
      <c r="AW424" s="16" t="s">
        <v>32</v>
      </c>
      <c r="AX424" s="16" t="s">
        <v>79</v>
      </c>
      <c r="AY424" s="268" t="s">
        <v>129</v>
      </c>
    </row>
    <row r="425" s="2" customFormat="1" ht="24.15" customHeight="1">
      <c r="A425" s="41"/>
      <c r="B425" s="42"/>
      <c r="C425" s="207" t="s">
        <v>635</v>
      </c>
      <c r="D425" s="207" t="s">
        <v>134</v>
      </c>
      <c r="E425" s="208" t="s">
        <v>636</v>
      </c>
      <c r="F425" s="209" t="s">
        <v>637</v>
      </c>
      <c r="G425" s="210" t="s">
        <v>179</v>
      </c>
      <c r="H425" s="211">
        <v>92.640000000000001</v>
      </c>
      <c r="I425" s="212"/>
      <c r="J425" s="213">
        <f>ROUND(I425*H425,2)</f>
        <v>0</v>
      </c>
      <c r="K425" s="209" t="s">
        <v>138</v>
      </c>
      <c r="L425" s="47"/>
      <c r="M425" s="214" t="s">
        <v>19</v>
      </c>
      <c r="N425" s="215" t="s">
        <v>42</v>
      </c>
      <c r="O425" s="87"/>
      <c r="P425" s="216">
        <f>O425*H425</f>
        <v>0</v>
      </c>
      <c r="Q425" s="216">
        <v>0</v>
      </c>
      <c r="R425" s="216">
        <f>Q425*H425</f>
        <v>0</v>
      </c>
      <c r="S425" s="216">
        <v>0.0022300000000000002</v>
      </c>
      <c r="T425" s="217">
        <f>S425*H425</f>
        <v>0.20658720000000003</v>
      </c>
      <c r="U425" s="41"/>
      <c r="V425" s="41"/>
      <c r="W425" s="41"/>
      <c r="X425" s="41"/>
      <c r="Y425" s="41"/>
      <c r="Z425" s="41"/>
      <c r="AA425" s="41"/>
      <c r="AB425" s="41"/>
      <c r="AC425" s="41"/>
      <c r="AD425" s="41"/>
      <c r="AE425" s="41"/>
      <c r="AR425" s="218" t="s">
        <v>256</v>
      </c>
      <c r="AT425" s="218" t="s">
        <v>134</v>
      </c>
      <c r="AU425" s="218" t="s">
        <v>81</v>
      </c>
      <c r="AY425" s="20" t="s">
        <v>129</v>
      </c>
      <c r="BE425" s="219">
        <f>IF(N425="základní",J425,0)</f>
        <v>0</v>
      </c>
      <c r="BF425" s="219">
        <f>IF(N425="snížená",J425,0)</f>
        <v>0</v>
      </c>
      <c r="BG425" s="219">
        <f>IF(N425="zákl. přenesená",J425,0)</f>
        <v>0</v>
      </c>
      <c r="BH425" s="219">
        <f>IF(N425="sníž. přenesená",J425,0)</f>
        <v>0</v>
      </c>
      <c r="BI425" s="219">
        <f>IF(N425="nulová",J425,0)</f>
        <v>0</v>
      </c>
      <c r="BJ425" s="20" t="s">
        <v>79</v>
      </c>
      <c r="BK425" s="219">
        <f>ROUND(I425*H425,2)</f>
        <v>0</v>
      </c>
      <c r="BL425" s="20" t="s">
        <v>256</v>
      </c>
      <c r="BM425" s="218" t="s">
        <v>638</v>
      </c>
    </row>
    <row r="426" s="2" customFormat="1">
      <c r="A426" s="41"/>
      <c r="B426" s="42"/>
      <c r="C426" s="43"/>
      <c r="D426" s="220" t="s">
        <v>142</v>
      </c>
      <c r="E426" s="43"/>
      <c r="F426" s="221" t="s">
        <v>639</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142</v>
      </c>
      <c r="AU426" s="20" t="s">
        <v>81</v>
      </c>
    </row>
    <row r="427" s="13" customFormat="1">
      <c r="A427" s="13"/>
      <c r="B427" s="225"/>
      <c r="C427" s="226"/>
      <c r="D427" s="227" t="s">
        <v>144</v>
      </c>
      <c r="E427" s="228" t="s">
        <v>19</v>
      </c>
      <c r="F427" s="229" t="s">
        <v>630</v>
      </c>
      <c r="G427" s="226"/>
      <c r="H427" s="228" t="s">
        <v>19</v>
      </c>
      <c r="I427" s="230"/>
      <c r="J427" s="226"/>
      <c r="K427" s="226"/>
      <c r="L427" s="231"/>
      <c r="M427" s="232"/>
      <c r="N427" s="233"/>
      <c r="O427" s="233"/>
      <c r="P427" s="233"/>
      <c r="Q427" s="233"/>
      <c r="R427" s="233"/>
      <c r="S427" s="233"/>
      <c r="T427" s="234"/>
      <c r="U427" s="13"/>
      <c r="V427" s="13"/>
      <c r="W427" s="13"/>
      <c r="X427" s="13"/>
      <c r="Y427" s="13"/>
      <c r="Z427" s="13"/>
      <c r="AA427" s="13"/>
      <c r="AB427" s="13"/>
      <c r="AC427" s="13"/>
      <c r="AD427" s="13"/>
      <c r="AE427" s="13"/>
      <c r="AT427" s="235" t="s">
        <v>144</v>
      </c>
      <c r="AU427" s="235" t="s">
        <v>81</v>
      </c>
      <c r="AV427" s="13" t="s">
        <v>79</v>
      </c>
      <c r="AW427" s="13" t="s">
        <v>32</v>
      </c>
      <c r="AX427" s="13" t="s">
        <v>71</v>
      </c>
      <c r="AY427" s="235" t="s">
        <v>129</v>
      </c>
    </row>
    <row r="428" s="13" customFormat="1">
      <c r="A428" s="13"/>
      <c r="B428" s="225"/>
      <c r="C428" s="226"/>
      <c r="D428" s="227" t="s">
        <v>144</v>
      </c>
      <c r="E428" s="228" t="s">
        <v>19</v>
      </c>
      <c r="F428" s="229" t="s">
        <v>182</v>
      </c>
      <c r="G428" s="226"/>
      <c r="H428" s="228" t="s">
        <v>19</v>
      </c>
      <c r="I428" s="230"/>
      <c r="J428" s="226"/>
      <c r="K428" s="226"/>
      <c r="L428" s="231"/>
      <c r="M428" s="232"/>
      <c r="N428" s="233"/>
      <c r="O428" s="233"/>
      <c r="P428" s="233"/>
      <c r="Q428" s="233"/>
      <c r="R428" s="233"/>
      <c r="S428" s="233"/>
      <c r="T428" s="234"/>
      <c r="U428" s="13"/>
      <c r="V428" s="13"/>
      <c r="W428" s="13"/>
      <c r="X428" s="13"/>
      <c r="Y428" s="13"/>
      <c r="Z428" s="13"/>
      <c r="AA428" s="13"/>
      <c r="AB428" s="13"/>
      <c r="AC428" s="13"/>
      <c r="AD428" s="13"/>
      <c r="AE428" s="13"/>
      <c r="AT428" s="235" t="s">
        <v>144</v>
      </c>
      <c r="AU428" s="235" t="s">
        <v>81</v>
      </c>
      <c r="AV428" s="13" t="s">
        <v>79</v>
      </c>
      <c r="AW428" s="13" t="s">
        <v>32</v>
      </c>
      <c r="AX428" s="13" t="s">
        <v>71</v>
      </c>
      <c r="AY428" s="235" t="s">
        <v>129</v>
      </c>
    </row>
    <row r="429" s="14" customFormat="1">
      <c r="A429" s="14"/>
      <c r="B429" s="236"/>
      <c r="C429" s="237"/>
      <c r="D429" s="227" t="s">
        <v>144</v>
      </c>
      <c r="E429" s="238" t="s">
        <v>19</v>
      </c>
      <c r="F429" s="239" t="s">
        <v>640</v>
      </c>
      <c r="G429" s="237"/>
      <c r="H429" s="240">
        <v>36.240000000000002</v>
      </c>
      <c r="I429" s="241"/>
      <c r="J429" s="237"/>
      <c r="K429" s="237"/>
      <c r="L429" s="242"/>
      <c r="M429" s="243"/>
      <c r="N429" s="244"/>
      <c r="O429" s="244"/>
      <c r="P429" s="244"/>
      <c r="Q429" s="244"/>
      <c r="R429" s="244"/>
      <c r="S429" s="244"/>
      <c r="T429" s="245"/>
      <c r="U429" s="14"/>
      <c r="V429" s="14"/>
      <c r="W429" s="14"/>
      <c r="X429" s="14"/>
      <c r="Y429" s="14"/>
      <c r="Z429" s="14"/>
      <c r="AA429" s="14"/>
      <c r="AB429" s="14"/>
      <c r="AC429" s="14"/>
      <c r="AD429" s="14"/>
      <c r="AE429" s="14"/>
      <c r="AT429" s="246" t="s">
        <v>144</v>
      </c>
      <c r="AU429" s="246" t="s">
        <v>81</v>
      </c>
      <c r="AV429" s="14" t="s">
        <v>81</v>
      </c>
      <c r="AW429" s="14" t="s">
        <v>32</v>
      </c>
      <c r="AX429" s="14" t="s">
        <v>71</v>
      </c>
      <c r="AY429" s="246" t="s">
        <v>129</v>
      </c>
    </row>
    <row r="430" s="14" customFormat="1">
      <c r="A430" s="14"/>
      <c r="B430" s="236"/>
      <c r="C430" s="237"/>
      <c r="D430" s="227" t="s">
        <v>144</v>
      </c>
      <c r="E430" s="238" t="s">
        <v>19</v>
      </c>
      <c r="F430" s="239" t="s">
        <v>641</v>
      </c>
      <c r="G430" s="237"/>
      <c r="H430" s="240">
        <v>56.399999999999999</v>
      </c>
      <c r="I430" s="241"/>
      <c r="J430" s="237"/>
      <c r="K430" s="237"/>
      <c r="L430" s="242"/>
      <c r="M430" s="243"/>
      <c r="N430" s="244"/>
      <c r="O430" s="244"/>
      <c r="P430" s="244"/>
      <c r="Q430" s="244"/>
      <c r="R430" s="244"/>
      <c r="S430" s="244"/>
      <c r="T430" s="245"/>
      <c r="U430" s="14"/>
      <c r="V430" s="14"/>
      <c r="W430" s="14"/>
      <c r="X430" s="14"/>
      <c r="Y430" s="14"/>
      <c r="Z430" s="14"/>
      <c r="AA430" s="14"/>
      <c r="AB430" s="14"/>
      <c r="AC430" s="14"/>
      <c r="AD430" s="14"/>
      <c r="AE430" s="14"/>
      <c r="AT430" s="246" t="s">
        <v>144</v>
      </c>
      <c r="AU430" s="246" t="s">
        <v>81</v>
      </c>
      <c r="AV430" s="14" t="s">
        <v>81</v>
      </c>
      <c r="AW430" s="14" t="s">
        <v>32</v>
      </c>
      <c r="AX430" s="14" t="s">
        <v>71</v>
      </c>
      <c r="AY430" s="246" t="s">
        <v>129</v>
      </c>
    </row>
    <row r="431" s="16" customFormat="1">
      <c r="A431" s="16"/>
      <c r="B431" s="258"/>
      <c r="C431" s="259"/>
      <c r="D431" s="227" t="s">
        <v>144</v>
      </c>
      <c r="E431" s="260" t="s">
        <v>19</v>
      </c>
      <c r="F431" s="261" t="s">
        <v>155</v>
      </c>
      <c r="G431" s="259"/>
      <c r="H431" s="262">
        <v>92.640000000000001</v>
      </c>
      <c r="I431" s="263"/>
      <c r="J431" s="259"/>
      <c r="K431" s="259"/>
      <c r="L431" s="264"/>
      <c r="M431" s="265"/>
      <c r="N431" s="266"/>
      <c r="O431" s="266"/>
      <c r="P431" s="266"/>
      <c r="Q431" s="266"/>
      <c r="R431" s="266"/>
      <c r="S431" s="266"/>
      <c r="T431" s="267"/>
      <c r="U431" s="16"/>
      <c r="V431" s="16"/>
      <c r="W431" s="16"/>
      <c r="X431" s="16"/>
      <c r="Y431" s="16"/>
      <c r="Z431" s="16"/>
      <c r="AA431" s="16"/>
      <c r="AB431" s="16"/>
      <c r="AC431" s="16"/>
      <c r="AD431" s="16"/>
      <c r="AE431" s="16"/>
      <c r="AT431" s="268" t="s">
        <v>144</v>
      </c>
      <c r="AU431" s="268" t="s">
        <v>81</v>
      </c>
      <c r="AV431" s="16" t="s">
        <v>139</v>
      </c>
      <c r="AW431" s="16" t="s">
        <v>32</v>
      </c>
      <c r="AX431" s="16" t="s">
        <v>79</v>
      </c>
      <c r="AY431" s="268" t="s">
        <v>129</v>
      </c>
    </row>
    <row r="432" s="2" customFormat="1" ht="16.5" customHeight="1">
      <c r="A432" s="41"/>
      <c r="B432" s="42"/>
      <c r="C432" s="207" t="s">
        <v>642</v>
      </c>
      <c r="D432" s="207" t="s">
        <v>134</v>
      </c>
      <c r="E432" s="208" t="s">
        <v>643</v>
      </c>
      <c r="F432" s="209" t="s">
        <v>644</v>
      </c>
      <c r="G432" s="210" t="s">
        <v>179</v>
      </c>
      <c r="H432" s="211">
        <v>46</v>
      </c>
      <c r="I432" s="212"/>
      <c r="J432" s="213">
        <f>ROUND(I432*H432,2)</f>
        <v>0</v>
      </c>
      <c r="K432" s="209" t="s">
        <v>138</v>
      </c>
      <c r="L432" s="47"/>
      <c r="M432" s="214" t="s">
        <v>19</v>
      </c>
      <c r="N432" s="215" t="s">
        <v>42</v>
      </c>
      <c r="O432" s="87"/>
      <c r="P432" s="216">
        <f>O432*H432</f>
        <v>0</v>
      </c>
      <c r="Q432" s="216">
        <v>0</v>
      </c>
      <c r="R432" s="216">
        <f>Q432*H432</f>
        <v>0</v>
      </c>
      <c r="S432" s="216">
        <v>0.0039399999999999999</v>
      </c>
      <c r="T432" s="217">
        <f>S432*H432</f>
        <v>0.18123999999999998</v>
      </c>
      <c r="U432" s="41"/>
      <c r="V432" s="41"/>
      <c r="W432" s="41"/>
      <c r="X432" s="41"/>
      <c r="Y432" s="41"/>
      <c r="Z432" s="41"/>
      <c r="AA432" s="41"/>
      <c r="AB432" s="41"/>
      <c r="AC432" s="41"/>
      <c r="AD432" s="41"/>
      <c r="AE432" s="41"/>
      <c r="AR432" s="218" t="s">
        <v>256</v>
      </c>
      <c r="AT432" s="218" t="s">
        <v>134</v>
      </c>
      <c r="AU432" s="218" t="s">
        <v>81</v>
      </c>
      <c r="AY432" s="20" t="s">
        <v>129</v>
      </c>
      <c r="BE432" s="219">
        <f>IF(N432="základní",J432,0)</f>
        <v>0</v>
      </c>
      <c r="BF432" s="219">
        <f>IF(N432="snížená",J432,0)</f>
        <v>0</v>
      </c>
      <c r="BG432" s="219">
        <f>IF(N432="zákl. přenesená",J432,0)</f>
        <v>0</v>
      </c>
      <c r="BH432" s="219">
        <f>IF(N432="sníž. přenesená",J432,0)</f>
        <v>0</v>
      </c>
      <c r="BI432" s="219">
        <f>IF(N432="nulová",J432,0)</f>
        <v>0</v>
      </c>
      <c r="BJ432" s="20" t="s">
        <v>79</v>
      </c>
      <c r="BK432" s="219">
        <f>ROUND(I432*H432,2)</f>
        <v>0</v>
      </c>
      <c r="BL432" s="20" t="s">
        <v>256</v>
      </c>
      <c r="BM432" s="218" t="s">
        <v>645</v>
      </c>
    </row>
    <row r="433" s="2" customFormat="1">
      <c r="A433" s="41"/>
      <c r="B433" s="42"/>
      <c r="C433" s="43"/>
      <c r="D433" s="220" t="s">
        <v>142</v>
      </c>
      <c r="E433" s="43"/>
      <c r="F433" s="221" t="s">
        <v>646</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142</v>
      </c>
      <c r="AU433" s="20" t="s">
        <v>81</v>
      </c>
    </row>
    <row r="434" s="13" customFormat="1">
      <c r="A434" s="13"/>
      <c r="B434" s="225"/>
      <c r="C434" s="226"/>
      <c r="D434" s="227" t="s">
        <v>144</v>
      </c>
      <c r="E434" s="228" t="s">
        <v>19</v>
      </c>
      <c r="F434" s="229" t="s">
        <v>630</v>
      </c>
      <c r="G434" s="226"/>
      <c r="H434" s="228" t="s">
        <v>19</v>
      </c>
      <c r="I434" s="230"/>
      <c r="J434" s="226"/>
      <c r="K434" s="226"/>
      <c r="L434" s="231"/>
      <c r="M434" s="232"/>
      <c r="N434" s="233"/>
      <c r="O434" s="233"/>
      <c r="P434" s="233"/>
      <c r="Q434" s="233"/>
      <c r="R434" s="233"/>
      <c r="S434" s="233"/>
      <c r="T434" s="234"/>
      <c r="U434" s="13"/>
      <c r="V434" s="13"/>
      <c r="W434" s="13"/>
      <c r="X434" s="13"/>
      <c r="Y434" s="13"/>
      <c r="Z434" s="13"/>
      <c r="AA434" s="13"/>
      <c r="AB434" s="13"/>
      <c r="AC434" s="13"/>
      <c r="AD434" s="13"/>
      <c r="AE434" s="13"/>
      <c r="AT434" s="235" t="s">
        <v>144</v>
      </c>
      <c r="AU434" s="235" t="s">
        <v>81</v>
      </c>
      <c r="AV434" s="13" t="s">
        <v>79</v>
      </c>
      <c r="AW434" s="13" t="s">
        <v>32</v>
      </c>
      <c r="AX434" s="13" t="s">
        <v>71</v>
      </c>
      <c r="AY434" s="235" t="s">
        <v>129</v>
      </c>
    </row>
    <row r="435" s="13" customFormat="1">
      <c r="A435" s="13"/>
      <c r="B435" s="225"/>
      <c r="C435" s="226"/>
      <c r="D435" s="227" t="s">
        <v>144</v>
      </c>
      <c r="E435" s="228" t="s">
        <v>19</v>
      </c>
      <c r="F435" s="229" t="s">
        <v>227</v>
      </c>
      <c r="G435" s="226"/>
      <c r="H435" s="228" t="s">
        <v>19</v>
      </c>
      <c r="I435" s="230"/>
      <c r="J435" s="226"/>
      <c r="K435" s="226"/>
      <c r="L435" s="231"/>
      <c r="M435" s="232"/>
      <c r="N435" s="233"/>
      <c r="O435" s="233"/>
      <c r="P435" s="233"/>
      <c r="Q435" s="233"/>
      <c r="R435" s="233"/>
      <c r="S435" s="233"/>
      <c r="T435" s="234"/>
      <c r="U435" s="13"/>
      <c r="V435" s="13"/>
      <c r="W435" s="13"/>
      <c r="X435" s="13"/>
      <c r="Y435" s="13"/>
      <c r="Z435" s="13"/>
      <c r="AA435" s="13"/>
      <c r="AB435" s="13"/>
      <c r="AC435" s="13"/>
      <c r="AD435" s="13"/>
      <c r="AE435" s="13"/>
      <c r="AT435" s="235" t="s">
        <v>144</v>
      </c>
      <c r="AU435" s="235" t="s">
        <v>81</v>
      </c>
      <c r="AV435" s="13" t="s">
        <v>79</v>
      </c>
      <c r="AW435" s="13" t="s">
        <v>32</v>
      </c>
      <c r="AX435" s="13" t="s">
        <v>71</v>
      </c>
      <c r="AY435" s="235" t="s">
        <v>129</v>
      </c>
    </row>
    <row r="436" s="14" customFormat="1">
      <c r="A436" s="14"/>
      <c r="B436" s="236"/>
      <c r="C436" s="237"/>
      <c r="D436" s="227" t="s">
        <v>144</v>
      </c>
      <c r="E436" s="238" t="s">
        <v>19</v>
      </c>
      <c r="F436" s="239" t="s">
        <v>647</v>
      </c>
      <c r="G436" s="237"/>
      <c r="H436" s="240">
        <v>30</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144</v>
      </c>
      <c r="AU436" s="246" t="s">
        <v>81</v>
      </c>
      <c r="AV436" s="14" t="s">
        <v>81</v>
      </c>
      <c r="AW436" s="14" t="s">
        <v>32</v>
      </c>
      <c r="AX436" s="14" t="s">
        <v>71</v>
      </c>
      <c r="AY436" s="246" t="s">
        <v>129</v>
      </c>
    </row>
    <row r="437" s="15" customFormat="1">
      <c r="A437" s="15"/>
      <c r="B437" s="247"/>
      <c r="C437" s="248"/>
      <c r="D437" s="227" t="s">
        <v>144</v>
      </c>
      <c r="E437" s="249" t="s">
        <v>19</v>
      </c>
      <c r="F437" s="250" t="s">
        <v>150</v>
      </c>
      <c r="G437" s="248"/>
      <c r="H437" s="251">
        <v>30</v>
      </c>
      <c r="I437" s="252"/>
      <c r="J437" s="248"/>
      <c r="K437" s="248"/>
      <c r="L437" s="253"/>
      <c r="M437" s="254"/>
      <c r="N437" s="255"/>
      <c r="O437" s="255"/>
      <c r="P437" s="255"/>
      <c r="Q437" s="255"/>
      <c r="R437" s="255"/>
      <c r="S437" s="255"/>
      <c r="T437" s="256"/>
      <c r="U437" s="15"/>
      <c r="V437" s="15"/>
      <c r="W437" s="15"/>
      <c r="X437" s="15"/>
      <c r="Y437" s="15"/>
      <c r="Z437" s="15"/>
      <c r="AA437" s="15"/>
      <c r="AB437" s="15"/>
      <c r="AC437" s="15"/>
      <c r="AD437" s="15"/>
      <c r="AE437" s="15"/>
      <c r="AT437" s="257" t="s">
        <v>144</v>
      </c>
      <c r="AU437" s="257" t="s">
        <v>81</v>
      </c>
      <c r="AV437" s="15" t="s">
        <v>140</v>
      </c>
      <c r="AW437" s="15" t="s">
        <v>32</v>
      </c>
      <c r="AX437" s="15" t="s">
        <v>71</v>
      </c>
      <c r="AY437" s="257" t="s">
        <v>129</v>
      </c>
    </row>
    <row r="438" s="13" customFormat="1">
      <c r="A438" s="13"/>
      <c r="B438" s="225"/>
      <c r="C438" s="226"/>
      <c r="D438" s="227" t="s">
        <v>144</v>
      </c>
      <c r="E438" s="228" t="s">
        <v>19</v>
      </c>
      <c r="F438" s="229" t="s">
        <v>648</v>
      </c>
      <c r="G438" s="226"/>
      <c r="H438" s="228" t="s">
        <v>19</v>
      </c>
      <c r="I438" s="230"/>
      <c r="J438" s="226"/>
      <c r="K438" s="226"/>
      <c r="L438" s="231"/>
      <c r="M438" s="232"/>
      <c r="N438" s="233"/>
      <c r="O438" s="233"/>
      <c r="P438" s="233"/>
      <c r="Q438" s="233"/>
      <c r="R438" s="233"/>
      <c r="S438" s="233"/>
      <c r="T438" s="234"/>
      <c r="U438" s="13"/>
      <c r="V438" s="13"/>
      <c r="W438" s="13"/>
      <c r="X438" s="13"/>
      <c r="Y438" s="13"/>
      <c r="Z438" s="13"/>
      <c r="AA438" s="13"/>
      <c r="AB438" s="13"/>
      <c r="AC438" s="13"/>
      <c r="AD438" s="13"/>
      <c r="AE438" s="13"/>
      <c r="AT438" s="235" t="s">
        <v>144</v>
      </c>
      <c r="AU438" s="235" t="s">
        <v>81</v>
      </c>
      <c r="AV438" s="13" t="s">
        <v>79</v>
      </c>
      <c r="AW438" s="13" t="s">
        <v>32</v>
      </c>
      <c r="AX438" s="13" t="s">
        <v>71</v>
      </c>
      <c r="AY438" s="235" t="s">
        <v>129</v>
      </c>
    </row>
    <row r="439" s="14" customFormat="1">
      <c r="A439" s="14"/>
      <c r="B439" s="236"/>
      <c r="C439" s="237"/>
      <c r="D439" s="227" t="s">
        <v>144</v>
      </c>
      <c r="E439" s="238" t="s">
        <v>19</v>
      </c>
      <c r="F439" s="239" t="s">
        <v>649</v>
      </c>
      <c r="G439" s="237"/>
      <c r="H439" s="240">
        <v>15</v>
      </c>
      <c r="I439" s="241"/>
      <c r="J439" s="237"/>
      <c r="K439" s="237"/>
      <c r="L439" s="242"/>
      <c r="M439" s="243"/>
      <c r="N439" s="244"/>
      <c r="O439" s="244"/>
      <c r="P439" s="244"/>
      <c r="Q439" s="244"/>
      <c r="R439" s="244"/>
      <c r="S439" s="244"/>
      <c r="T439" s="245"/>
      <c r="U439" s="14"/>
      <c r="V439" s="14"/>
      <c r="W439" s="14"/>
      <c r="X439" s="14"/>
      <c r="Y439" s="14"/>
      <c r="Z439" s="14"/>
      <c r="AA439" s="14"/>
      <c r="AB439" s="14"/>
      <c r="AC439" s="14"/>
      <c r="AD439" s="14"/>
      <c r="AE439" s="14"/>
      <c r="AT439" s="246" t="s">
        <v>144</v>
      </c>
      <c r="AU439" s="246" t="s">
        <v>81</v>
      </c>
      <c r="AV439" s="14" t="s">
        <v>81</v>
      </c>
      <c r="AW439" s="14" t="s">
        <v>32</v>
      </c>
      <c r="AX439" s="14" t="s">
        <v>71</v>
      </c>
      <c r="AY439" s="246" t="s">
        <v>129</v>
      </c>
    </row>
    <row r="440" s="14" customFormat="1">
      <c r="A440" s="14"/>
      <c r="B440" s="236"/>
      <c r="C440" s="237"/>
      <c r="D440" s="227" t="s">
        <v>144</v>
      </c>
      <c r="E440" s="238" t="s">
        <v>19</v>
      </c>
      <c r="F440" s="239" t="s">
        <v>650</v>
      </c>
      <c r="G440" s="237"/>
      <c r="H440" s="240">
        <v>1</v>
      </c>
      <c r="I440" s="241"/>
      <c r="J440" s="237"/>
      <c r="K440" s="237"/>
      <c r="L440" s="242"/>
      <c r="M440" s="243"/>
      <c r="N440" s="244"/>
      <c r="O440" s="244"/>
      <c r="P440" s="244"/>
      <c r="Q440" s="244"/>
      <c r="R440" s="244"/>
      <c r="S440" s="244"/>
      <c r="T440" s="245"/>
      <c r="U440" s="14"/>
      <c r="V440" s="14"/>
      <c r="W440" s="14"/>
      <c r="X440" s="14"/>
      <c r="Y440" s="14"/>
      <c r="Z440" s="14"/>
      <c r="AA440" s="14"/>
      <c r="AB440" s="14"/>
      <c r="AC440" s="14"/>
      <c r="AD440" s="14"/>
      <c r="AE440" s="14"/>
      <c r="AT440" s="246" t="s">
        <v>144</v>
      </c>
      <c r="AU440" s="246" t="s">
        <v>81</v>
      </c>
      <c r="AV440" s="14" t="s">
        <v>81</v>
      </c>
      <c r="AW440" s="14" t="s">
        <v>32</v>
      </c>
      <c r="AX440" s="14" t="s">
        <v>71</v>
      </c>
      <c r="AY440" s="246" t="s">
        <v>129</v>
      </c>
    </row>
    <row r="441" s="15" customFormat="1">
      <c r="A441" s="15"/>
      <c r="B441" s="247"/>
      <c r="C441" s="248"/>
      <c r="D441" s="227" t="s">
        <v>144</v>
      </c>
      <c r="E441" s="249" t="s">
        <v>19</v>
      </c>
      <c r="F441" s="250" t="s">
        <v>150</v>
      </c>
      <c r="G441" s="248"/>
      <c r="H441" s="251">
        <v>16</v>
      </c>
      <c r="I441" s="252"/>
      <c r="J441" s="248"/>
      <c r="K441" s="248"/>
      <c r="L441" s="253"/>
      <c r="M441" s="254"/>
      <c r="N441" s="255"/>
      <c r="O441" s="255"/>
      <c r="P441" s="255"/>
      <c r="Q441" s="255"/>
      <c r="R441" s="255"/>
      <c r="S441" s="255"/>
      <c r="T441" s="256"/>
      <c r="U441" s="15"/>
      <c r="V441" s="15"/>
      <c r="W441" s="15"/>
      <c r="X441" s="15"/>
      <c r="Y441" s="15"/>
      <c r="Z441" s="15"/>
      <c r="AA441" s="15"/>
      <c r="AB441" s="15"/>
      <c r="AC441" s="15"/>
      <c r="AD441" s="15"/>
      <c r="AE441" s="15"/>
      <c r="AT441" s="257" t="s">
        <v>144</v>
      </c>
      <c r="AU441" s="257" t="s">
        <v>81</v>
      </c>
      <c r="AV441" s="15" t="s">
        <v>140</v>
      </c>
      <c r="AW441" s="15" t="s">
        <v>32</v>
      </c>
      <c r="AX441" s="15" t="s">
        <v>71</v>
      </c>
      <c r="AY441" s="257" t="s">
        <v>129</v>
      </c>
    </row>
    <row r="442" s="16" customFormat="1">
      <c r="A442" s="16"/>
      <c r="B442" s="258"/>
      <c r="C442" s="259"/>
      <c r="D442" s="227" t="s">
        <v>144</v>
      </c>
      <c r="E442" s="260" t="s">
        <v>19</v>
      </c>
      <c r="F442" s="261" t="s">
        <v>155</v>
      </c>
      <c r="G442" s="259"/>
      <c r="H442" s="262">
        <v>46</v>
      </c>
      <c r="I442" s="263"/>
      <c r="J442" s="259"/>
      <c r="K442" s="259"/>
      <c r="L442" s="264"/>
      <c r="M442" s="265"/>
      <c r="N442" s="266"/>
      <c r="O442" s="266"/>
      <c r="P442" s="266"/>
      <c r="Q442" s="266"/>
      <c r="R442" s="266"/>
      <c r="S442" s="266"/>
      <c r="T442" s="267"/>
      <c r="U442" s="16"/>
      <c r="V442" s="16"/>
      <c r="W442" s="16"/>
      <c r="X442" s="16"/>
      <c r="Y442" s="16"/>
      <c r="Z442" s="16"/>
      <c r="AA442" s="16"/>
      <c r="AB442" s="16"/>
      <c r="AC442" s="16"/>
      <c r="AD442" s="16"/>
      <c r="AE442" s="16"/>
      <c r="AT442" s="268" t="s">
        <v>144</v>
      </c>
      <c r="AU442" s="268" t="s">
        <v>81</v>
      </c>
      <c r="AV442" s="16" t="s">
        <v>139</v>
      </c>
      <c r="AW442" s="16" t="s">
        <v>32</v>
      </c>
      <c r="AX442" s="16" t="s">
        <v>79</v>
      </c>
      <c r="AY442" s="268" t="s">
        <v>129</v>
      </c>
    </row>
    <row r="443" s="2" customFormat="1" ht="37.8" customHeight="1">
      <c r="A443" s="41"/>
      <c r="B443" s="42"/>
      <c r="C443" s="207" t="s">
        <v>651</v>
      </c>
      <c r="D443" s="207" t="s">
        <v>134</v>
      </c>
      <c r="E443" s="208" t="s">
        <v>652</v>
      </c>
      <c r="F443" s="209" t="s">
        <v>653</v>
      </c>
      <c r="G443" s="210" t="s">
        <v>179</v>
      </c>
      <c r="H443" s="211">
        <v>23.399999999999999</v>
      </c>
      <c r="I443" s="212"/>
      <c r="J443" s="213">
        <f>ROUND(I443*H443,2)</f>
        <v>0</v>
      </c>
      <c r="K443" s="209" t="s">
        <v>138</v>
      </c>
      <c r="L443" s="47"/>
      <c r="M443" s="214" t="s">
        <v>19</v>
      </c>
      <c r="N443" s="215" t="s">
        <v>42</v>
      </c>
      <c r="O443" s="87"/>
      <c r="P443" s="216">
        <f>O443*H443</f>
        <v>0</v>
      </c>
      <c r="Q443" s="216">
        <v>0.0039699999999999996</v>
      </c>
      <c r="R443" s="216">
        <f>Q443*H443</f>
        <v>0.092897999999999981</v>
      </c>
      <c r="S443" s="216">
        <v>0</v>
      </c>
      <c r="T443" s="217">
        <f>S443*H443</f>
        <v>0</v>
      </c>
      <c r="U443" s="41"/>
      <c r="V443" s="41"/>
      <c r="W443" s="41"/>
      <c r="X443" s="41"/>
      <c r="Y443" s="41"/>
      <c r="Z443" s="41"/>
      <c r="AA443" s="41"/>
      <c r="AB443" s="41"/>
      <c r="AC443" s="41"/>
      <c r="AD443" s="41"/>
      <c r="AE443" s="41"/>
      <c r="AR443" s="218" t="s">
        <v>256</v>
      </c>
      <c r="AT443" s="218" t="s">
        <v>134</v>
      </c>
      <c r="AU443" s="218" t="s">
        <v>81</v>
      </c>
      <c r="AY443" s="20" t="s">
        <v>129</v>
      </c>
      <c r="BE443" s="219">
        <f>IF(N443="základní",J443,0)</f>
        <v>0</v>
      </c>
      <c r="BF443" s="219">
        <f>IF(N443="snížená",J443,0)</f>
        <v>0</v>
      </c>
      <c r="BG443" s="219">
        <f>IF(N443="zákl. přenesená",J443,0)</f>
        <v>0</v>
      </c>
      <c r="BH443" s="219">
        <f>IF(N443="sníž. přenesená",J443,0)</f>
        <v>0</v>
      </c>
      <c r="BI443" s="219">
        <f>IF(N443="nulová",J443,0)</f>
        <v>0</v>
      </c>
      <c r="BJ443" s="20" t="s">
        <v>79</v>
      </c>
      <c r="BK443" s="219">
        <f>ROUND(I443*H443,2)</f>
        <v>0</v>
      </c>
      <c r="BL443" s="20" t="s">
        <v>256</v>
      </c>
      <c r="BM443" s="218" t="s">
        <v>654</v>
      </c>
    </row>
    <row r="444" s="2" customFormat="1">
      <c r="A444" s="41"/>
      <c r="B444" s="42"/>
      <c r="C444" s="43"/>
      <c r="D444" s="220" t="s">
        <v>142</v>
      </c>
      <c r="E444" s="43"/>
      <c r="F444" s="221" t="s">
        <v>655</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142</v>
      </c>
      <c r="AU444" s="20" t="s">
        <v>81</v>
      </c>
    </row>
    <row r="445" s="13" customFormat="1">
      <c r="A445" s="13"/>
      <c r="B445" s="225"/>
      <c r="C445" s="226"/>
      <c r="D445" s="227" t="s">
        <v>144</v>
      </c>
      <c r="E445" s="228" t="s">
        <v>19</v>
      </c>
      <c r="F445" s="229" t="s">
        <v>656</v>
      </c>
      <c r="G445" s="226"/>
      <c r="H445" s="228" t="s">
        <v>19</v>
      </c>
      <c r="I445" s="230"/>
      <c r="J445" s="226"/>
      <c r="K445" s="226"/>
      <c r="L445" s="231"/>
      <c r="M445" s="232"/>
      <c r="N445" s="233"/>
      <c r="O445" s="233"/>
      <c r="P445" s="233"/>
      <c r="Q445" s="233"/>
      <c r="R445" s="233"/>
      <c r="S445" s="233"/>
      <c r="T445" s="234"/>
      <c r="U445" s="13"/>
      <c r="V445" s="13"/>
      <c r="W445" s="13"/>
      <c r="X445" s="13"/>
      <c r="Y445" s="13"/>
      <c r="Z445" s="13"/>
      <c r="AA445" s="13"/>
      <c r="AB445" s="13"/>
      <c r="AC445" s="13"/>
      <c r="AD445" s="13"/>
      <c r="AE445" s="13"/>
      <c r="AT445" s="235" t="s">
        <v>144</v>
      </c>
      <c r="AU445" s="235" t="s">
        <v>81</v>
      </c>
      <c r="AV445" s="13" t="s">
        <v>79</v>
      </c>
      <c r="AW445" s="13" t="s">
        <v>32</v>
      </c>
      <c r="AX445" s="13" t="s">
        <v>71</v>
      </c>
      <c r="AY445" s="235" t="s">
        <v>129</v>
      </c>
    </row>
    <row r="446" s="14" customFormat="1">
      <c r="A446" s="14"/>
      <c r="B446" s="236"/>
      <c r="C446" s="237"/>
      <c r="D446" s="227" t="s">
        <v>144</v>
      </c>
      <c r="E446" s="238" t="s">
        <v>19</v>
      </c>
      <c r="F446" s="239" t="s">
        <v>657</v>
      </c>
      <c r="G446" s="237"/>
      <c r="H446" s="240">
        <v>23.399999999999999</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144</v>
      </c>
      <c r="AU446" s="246" t="s">
        <v>81</v>
      </c>
      <c r="AV446" s="14" t="s">
        <v>81</v>
      </c>
      <c r="AW446" s="14" t="s">
        <v>32</v>
      </c>
      <c r="AX446" s="14" t="s">
        <v>79</v>
      </c>
      <c r="AY446" s="246" t="s">
        <v>129</v>
      </c>
    </row>
    <row r="447" s="2" customFormat="1" ht="55.5" customHeight="1">
      <c r="A447" s="41"/>
      <c r="B447" s="42"/>
      <c r="C447" s="207" t="s">
        <v>658</v>
      </c>
      <c r="D447" s="207" t="s">
        <v>134</v>
      </c>
      <c r="E447" s="208" t="s">
        <v>659</v>
      </c>
      <c r="F447" s="209" t="s">
        <v>660</v>
      </c>
      <c r="G447" s="210" t="s">
        <v>237</v>
      </c>
      <c r="H447" s="211">
        <v>36</v>
      </c>
      <c r="I447" s="212"/>
      <c r="J447" s="213">
        <f>ROUND(I447*H447,2)</f>
        <v>0</v>
      </c>
      <c r="K447" s="209" t="s">
        <v>138</v>
      </c>
      <c r="L447" s="47"/>
      <c r="M447" s="214" t="s">
        <v>19</v>
      </c>
      <c r="N447" s="215" t="s">
        <v>42</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256</v>
      </c>
      <c r="AT447" s="218" t="s">
        <v>134</v>
      </c>
      <c r="AU447" s="218" t="s">
        <v>81</v>
      </c>
      <c r="AY447" s="20" t="s">
        <v>129</v>
      </c>
      <c r="BE447" s="219">
        <f>IF(N447="základní",J447,0)</f>
        <v>0</v>
      </c>
      <c r="BF447" s="219">
        <f>IF(N447="snížená",J447,0)</f>
        <v>0</v>
      </c>
      <c r="BG447" s="219">
        <f>IF(N447="zákl. přenesená",J447,0)</f>
        <v>0</v>
      </c>
      <c r="BH447" s="219">
        <f>IF(N447="sníž. přenesená",J447,0)</f>
        <v>0</v>
      </c>
      <c r="BI447" s="219">
        <f>IF(N447="nulová",J447,0)</f>
        <v>0</v>
      </c>
      <c r="BJ447" s="20" t="s">
        <v>79</v>
      </c>
      <c r="BK447" s="219">
        <f>ROUND(I447*H447,2)</f>
        <v>0</v>
      </c>
      <c r="BL447" s="20" t="s">
        <v>256</v>
      </c>
      <c r="BM447" s="218" t="s">
        <v>661</v>
      </c>
    </row>
    <row r="448" s="2" customFormat="1">
      <c r="A448" s="41"/>
      <c r="B448" s="42"/>
      <c r="C448" s="43"/>
      <c r="D448" s="220" t="s">
        <v>142</v>
      </c>
      <c r="E448" s="43"/>
      <c r="F448" s="221" t="s">
        <v>662</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142</v>
      </c>
      <c r="AU448" s="20" t="s">
        <v>81</v>
      </c>
    </row>
    <row r="449" s="13" customFormat="1">
      <c r="A449" s="13"/>
      <c r="B449" s="225"/>
      <c r="C449" s="226"/>
      <c r="D449" s="227" t="s">
        <v>144</v>
      </c>
      <c r="E449" s="228" t="s">
        <v>19</v>
      </c>
      <c r="F449" s="229" t="s">
        <v>663</v>
      </c>
      <c r="G449" s="226"/>
      <c r="H449" s="228" t="s">
        <v>19</v>
      </c>
      <c r="I449" s="230"/>
      <c r="J449" s="226"/>
      <c r="K449" s="226"/>
      <c r="L449" s="231"/>
      <c r="M449" s="232"/>
      <c r="N449" s="233"/>
      <c r="O449" s="233"/>
      <c r="P449" s="233"/>
      <c r="Q449" s="233"/>
      <c r="R449" s="233"/>
      <c r="S449" s="233"/>
      <c r="T449" s="234"/>
      <c r="U449" s="13"/>
      <c r="V449" s="13"/>
      <c r="W449" s="13"/>
      <c r="X449" s="13"/>
      <c r="Y449" s="13"/>
      <c r="Z449" s="13"/>
      <c r="AA449" s="13"/>
      <c r="AB449" s="13"/>
      <c r="AC449" s="13"/>
      <c r="AD449" s="13"/>
      <c r="AE449" s="13"/>
      <c r="AT449" s="235" t="s">
        <v>144</v>
      </c>
      <c r="AU449" s="235" t="s">
        <v>81</v>
      </c>
      <c r="AV449" s="13" t="s">
        <v>79</v>
      </c>
      <c r="AW449" s="13" t="s">
        <v>32</v>
      </c>
      <c r="AX449" s="13" t="s">
        <v>71</v>
      </c>
      <c r="AY449" s="235" t="s">
        <v>129</v>
      </c>
    </row>
    <row r="450" s="14" customFormat="1">
      <c r="A450" s="14"/>
      <c r="B450" s="236"/>
      <c r="C450" s="237"/>
      <c r="D450" s="227" t="s">
        <v>144</v>
      </c>
      <c r="E450" s="238" t="s">
        <v>19</v>
      </c>
      <c r="F450" s="239" t="s">
        <v>664</v>
      </c>
      <c r="G450" s="237"/>
      <c r="H450" s="240">
        <v>36</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144</v>
      </c>
      <c r="AU450" s="246" t="s">
        <v>81</v>
      </c>
      <c r="AV450" s="14" t="s">
        <v>81</v>
      </c>
      <c r="AW450" s="14" t="s">
        <v>32</v>
      </c>
      <c r="AX450" s="14" t="s">
        <v>79</v>
      </c>
      <c r="AY450" s="246" t="s">
        <v>129</v>
      </c>
    </row>
    <row r="451" s="2" customFormat="1" ht="37.8" customHeight="1">
      <c r="A451" s="41"/>
      <c r="B451" s="42"/>
      <c r="C451" s="207" t="s">
        <v>665</v>
      </c>
      <c r="D451" s="207" t="s">
        <v>134</v>
      </c>
      <c r="E451" s="208" t="s">
        <v>666</v>
      </c>
      <c r="F451" s="209" t="s">
        <v>667</v>
      </c>
      <c r="G451" s="210" t="s">
        <v>179</v>
      </c>
      <c r="H451" s="211">
        <v>22.5</v>
      </c>
      <c r="I451" s="212"/>
      <c r="J451" s="213">
        <f>ROUND(I451*H451,2)</f>
        <v>0</v>
      </c>
      <c r="K451" s="209" t="s">
        <v>138</v>
      </c>
      <c r="L451" s="47"/>
      <c r="M451" s="214" t="s">
        <v>19</v>
      </c>
      <c r="N451" s="215" t="s">
        <v>42</v>
      </c>
      <c r="O451" s="87"/>
      <c r="P451" s="216">
        <f>O451*H451</f>
        <v>0</v>
      </c>
      <c r="Q451" s="216">
        <v>0.0020200000000000001</v>
      </c>
      <c r="R451" s="216">
        <f>Q451*H451</f>
        <v>0.045450000000000004</v>
      </c>
      <c r="S451" s="216">
        <v>0</v>
      </c>
      <c r="T451" s="217">
        <f>S451*H451</f>
        <v>0</v>
      </c>
      <c r="U451" s="41"/>
      <c r="V451" s="41"/>
      <c r="W451" s="41"/>
      <c r="X451" s="41"/>
      <c r="Y451" s="41"/>
      <c r="Z451" s="41"/>
      <c r="AA451" s="41"/>
      <c r="AB451" s="41"/>
      <c r="AC451" s="41"/>
      <c r="AD451" s="41"/>
      <c r="AE451" s="41"/>
      <c r="AR451" s="218" t="s">
        <v>256</v>
      </c>
      <c r="AT451" s="218" t="s">
        <v>134</v>
      </c>
      <c r="AU451" s="218" t="s">
        <v>81</v>
      </c>
      <c r="AY451" s="20" t="s">
        <v>129</v>
      </c>
      <c r="BE451" s="219">
        <f>IF(N451="základní",J451,0)</f>
        <v>0</v>
      </c>
      <c r="BF451" s="219">
        <f>IF(N451="snížená",J451,0)</f>
        <v>0</v>
      </c>
      <c r="BG451" s="219">
        <f>IF(N451="zákl. přenesená",J451,0)</f>
        <v>0</v>
      </c>
      <c r="BH451" s="219">
        <f>IF(N451="sníž. přenesená",J451,0)</f>
        <v>0</v>
      </c>
      <c r="BI451" s="219">
        <f>IF(N451="nulová",J451,0)</f>
        <v>0</v>
      </c>
      <c r="BJ451" s="20" t="s">
        <v>79</v>
      </c>
      <c r="BK451" s="219">
        <f>ROUND(I451*H451,2)</f>
        <v>0</v>
      </c>
      <c r="BL451" s="20" t="s">
        <v>256</v>
      </c>
      <c r="BM451" s="218" t="s">
        <v>668</v>
      </c>
    </row>
    <row r="452" s="2" customFormat="1">
      <c r="A452" s="41"/>
      <c r="B452" s="42"/>
      <c r="C452" s="43"/>
      <c r="D452" s="220" t="s">
        <v>142</v>
      </c>
      <c r="E452" s="43"/>
      <c r="F452" s="221" t="s">
        <v>669</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142</v>
      </c>
      <c r="AU452" s="20" t="s">
        <v>81</v>
      </c>
    </row>
    <row r="453" s="13" customFormat="1">
      <c r="A453" s="13"/>
      <c r="B453" s="225"/>
      <c r="C453" s="226"/>
      <c r="D453" s="227" t="s">
        <v>144</v>
      </c>
      <c r="E453" s="228" t="s">
        <v>19</v>
      </c>
      <c r="F453" s="229" t="s">
        <v>670</v>
      </c>
      <c r="G453" s="226"/>
      <c r="H453" s="228" t="s">
        <v>19</v>
      </c>
      <c r="I453" s="230"/>
      <c r="J453" s="226"/>
      <c r="K453" s="226"/>
      <c r="L453" s="231"/>
      <c r="M453" s="232"/>
      <c r="N453" s="233"/>
      <c r="O453" s="233"/>
      <c r="P453" s="233"/>
      <c r="Q453" s="233"/>
      <c r="R453" s="233"/>
      <c r="S453" s="233"/>
      <c r="T453" s="234"/>
      <c r="U453" s="13"/>
      <c r="V453" s="13"/>
      <c r="W453" s="13"/>
      <c r="X453" s="13"/>
      <c r="Y453" s="13"/>
      <c r="Z453" s="13"/>
      <c r="AA453" s="13"/>
      <c r="AB453" s="13"/>
      <c r="AC453" s="13"/>
      <c r="AD453" s="13"/>
      <c r="AE453" s="13"/>
      <c r="AT453" s="235" t="s">
        <v>144</v>
      </c>
      <c r="AU453" s="235" t="s">
        <v>81</v>
      </c>
      <c r="AV453" s="13" t="s">
        <v>79</v>
      </c>
      <c r="AW453" s="13" t="s">
        <v>32</v>
      </c>
      <c r="AX453" s="13" t="s">
        <v>71</v>
      </c>
      <c r="AY453" s="235" t="s">
        <v>129</v>
      </c>
    </row>
    <row r="454" s="14" customFormat="1">
      <c r="A454" s="14"/>
      <c r="B454" s="236"/>
      <c r="C454" s="237"/>
      <c r="D454" s="227" t="s">
        <v>144</v>
      </c>
      <c r="E454" s="238" t="s">
        <v>19</v>
      </c>
      <c r="F454" s="239" t="s">
        <v>632</v>
      </c>
      <c r="G454" s="237"/>
      <c r="H454" s="240">
        <v>22.5</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144</v>
      </c>
      <c r="AU454" s="246" t="s">
        <v>81</v>
      </c>
      <c r="AV454" s="14" t="s">
        <v>81</v>
      </c>
      <c r="AW454" s="14" t="s">
        <v>32</v>
      </c>
      <c r="AX454" s="14" t="s">
        <v>79</v>
      </c>
      <c r="AY454" s="246" t="s">
        <v>129</v>
      </c>
    </row>
    <row r="455" s="2" customFormat="1" ht="37.8" customHeight="1">
      <c r="A455" s="41"/>
      <c r="B455" s="42"/>
      <c r="C455" s="207" t="s">
        <v>671</v>
      </c>
      <c r="D455" s="207" t="s">
        <v>134</v>
      </c>
      <c r="E455" s="208" t="s">
        <v>672</v>
      </c>
      <c r="F455" s="209" t="s">
        <v>673</v>
      </c>
      <c r="G455" s="210" t="s">
        <v>179</v>
      </c>
      <c r="H455" s="211">
        <v>20</v>
      </c>
      <c r="I455" s="212"/>
      <c r="J455" s="213">
        <f>ROUND(I455*H455,2)</f>
        <v>0</v>
      </c>
      <c r="K455" s="209" t="s">
        <v>138</v>
      </c>
      <c r="L455" s="47"/>
      <c r="M455" s="214" t="s">
        <v>19</v>
      </c>
      <c r="N455" s="215" t="s">
        <v>42</v>
      </c>
      <c r="O455" s="87"/>
      <c r="P455" s="216">
        <f>O455*H455</f>
        <v>0</v>
      </c>
      <c r="Q455" s="216">
        <v>0.0026800000000000001</v>
      </c>
      <c r="R455" s="216">
        <f>Q455*H455</f>
        <v>0.053600000000000002</v>
      </c>
      <c r="S455" s="216">
        <v>0</v>
      </c>
      <c r="T455" s="217">
        <f>S455*H455</f>
        <v>0</v>
      </c>
      <c r="U455" s="41"/>
      <c r="V455" s="41"/>
      <c r="W455" s="41"/>
      <c r="X455" s="41"/>
      <c r="Y455" s="41"/>
      <c r="Z455" s="41"/>
      <c r="AA455" s="41"/>
      <c r="AB455" s="41"/>
      <c r="AC455" s="41"/>
      <c r="AD455" s="41"/>
      <c r="AE455" s="41"/>
      <c r="AR455" s="218" t="s">
        <v>256</v>
      </c>
      <c r="AT455" s="218" t="s">
        <v>134</v>
      </c>
      <c r="AU455" s="218" t="s">
        <v>81</v>
      </c>
      <c r="AY455" s="20" t="s">
        <v>129</v>
      </c>
      <c r="BE455" s="219">
        <f>IF(N455="základní",J455,0)</f>
        <v>0</v>
      </c>
      <c r="BF455" s="219">
        <f>IF(N455="snížená",J455,0)</f>
        <v>0</v>
      </c>
      <c r="BG455" s="219">
        <f>IF(N455="zákl. přenesená",J455,0)</f>
        <v>0</v>
      </c>
      <c r="BH455" s="219">
        <f>IF(N455="sníž. přenesená",J455,0)</f>
        <v>0</v>
      </c>
      <c r="BI455" s="219">
        <f>IF(N455="nulová",J455,0)</f>
        <v>0</v>
      </c>
      <c r="BJ455" s="20" t="s">
        <v>79</v>
      </c>
      <c r="BK455" s="219">
        <f>ROUND(I455*H455,2)</f>
        <v>0</v>
      </c>
      <c r="BL455" s="20" t="s">
        <v>256</v>
      </c>
      <c r="BM455" s="218" t="s">
        <v>674</v>
      </c>
    </row>
    <row r="456" s="2" customFormat="1">
      <c r="A456" s="41"/>
      <c r="B456" s="42"/>
      <c r="C456" s="43"/>
      <c r="D456" s="220" t="s">
        <v>142</v>
      </c>
      <c r="E456" s="43"/>
      <c r="F456" s="221" t="s">
        <v>675</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142</v>
      </c>
      <c r="AU456" s="20" t="s">
        <v>81</v>
      </c>
    </row>
    <row r="457" s="13" customFormat="1">
      <c r="A457" s="13"/>
      <c r="B457" s="225"/>
      <c r="C457" s="226"/>
      <c r="D457" s="227" t="s">
        <v>144</v>
      </c>
      <c r="E457" s="228" t="s">
        <v>19</v>
      </c>
      <c r="F457" s="229" t="s">
        <v>676</v>
      </c>
      <c r="G457" s="226"/>
      <c r="H457" s="228" t="s">
        <v>19</v>
      </c>
      <c r="I457" s="230"/>
      <c r="J457" s="226"/>
      <c r="K457" s="226"/>
      <c r="L457" s="231"/>
      <c r="M457" s="232"/>
      <c r="N457" s="233"/>
      <c r="O457" s="233"/>
      <c r="P457" s="233"/>
      <c r="Q457" s="233"/>
      <c r="R457" s="233"/>
      <c r="S457" s="233"/>
      <c r="T457" s="234"/>
      <c r="U457" s="13"/>
      <c r="V457" s="13"/>
      <c r="W457" s="13"/>
      <c r="X457" s="13"/>
      <c r="Y457" s="13"/>
      <c r="Z457" s="13"/>
      <c r="AA457" s="13"/>
      <c r="AB457" s="13"/>
      <c r="AC457" s="13"/>
      <c r="AD457" s="13"/>
      <c r="AE457" s="13"/>
      <c r="AT457" s="235" t="s">
        <v>144</v>
      </c>
      <c r="AU457" s="235" t="s">
        <v>81</v>
      </c>
      <c r="AV457" s="13" t="s">
        <v>79</v>
      </c>
      <c r="AW457" s="13" t="s">
        <v>32</v>
      </c>
      <c r="AX457" s="13" t="s">
        <v>71</v>
      </c>
      <c r="AY457" s="235" t="s">
        <v>129</v>
      </c>
    </row>
    <row r="458" s="14" customFormat="1">
      <c r="A458" s="14"/>
      <c r="B458" s="236"/>
      <c r="C458" s="237"/>
      <c r="D458" s="227" t="s">
        <v>144</v>
      </c>
      <c r="E458" s="238" t="s">
        <v>19</v>
      </c>
      <c r="F458" s="239" t="s">
        <v>677</v>
      </c>
      <c r="G458" s="237"/>
      <c r="H458" s="240">
        <v>20</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144</v>
      </c>
      <c r="AU458" s="246" t="s">
        <v>81</v>
      </c>
      <c r="AV458" s="14" t="s">
        <v>81</v>
      </c>
      <c r="AW458" s="14" t="s">
        <v>32</v>
      </c>
      <c r="AX458" s="14" t="s">
        <v>79</v>
      </c>
      <c r="AY458" s="246" t="s">
        <v>129</v>
      </c>
    </row>
    <row r="459" s="2" customFormat="1" ht="37.8" customHeight="1">
      <c r="A459" s="41"/>
      <c r="B459" s="42"/>
      <c r="C459" s="207" t="s">
        <v>678</v>
      </c>
      <c r="D459" s="207" t="s">
        <v>134</v>
      </c>
      <c r="E459" s="208" t="s">
        <v>679</v>
      </c>
      <c r="F459" s="209" t="s">
        <v>680</v>
      </c>
      <c r="G459" s="210" t="s">
        <v>179</v>
      </c>
      <c r="H459" s="211">
        <v>0.69999999999999996</v>
      </c>
      <c r="I459" s="212"/>
      <c r="J459" s="213">
        <f>ROUND(I459*H459,2)</f>
        <v>0</v>
      </c>
      <c r="K459" s="209" t="s">
        <v>138</v>
      </c>
      <c r="L459" s="47"/>
      <c r="M459" s="214" t="s">
        <v>19</v>
      </c>
      <c r="N459" s="215" t="s">
        <v>42</v>
      </c>
      <c r="O459" s="87"/>
      <c r="P459" s="216">
        <f>O459*H459</f>
        <v>0</v>
      </c>
      <c r="Q459" s="216">
        <v>0.00125</v>
      </c>
      <c r="R459" s="216">
        <f>Q459*H459</f>
        <v>0.00087499999999999991</v>
      </c>
      <c r="S459" s="216">
        <v>0</v>
      </c>
      <c r="T459" s="217">
        <f>S459*H459</f>
        <v>0</v>
      </c>
      <c r="U459" s="41"/>
      <c r="V459" s="41"/>
      <c r="W459" s="41"/>
      <c r="X459" s="41"/>
      <c r="Y459" s="41"/>
      <c r="Z459" s="41"/>
      <c r="AA459" s="41"/>
      <c r="AB459" s="41"/>
      <c r="AC459" s="41"/>
      <c r="AD459" s="41"/>
      <c r="AE459" s="41"/>
      <c r="AR459" s="218" t="s">
        <v>256</v>
      </c>
      <c r="AT459" s="218" t="s">
        <v>134</v>
      </c>
      <c r="AU459" s="218" t="s">
        <v>81</v>
      </c>
      <c r="AY459" s="20" t="s">
        <v>129</v>
      </c>
      <c r="BE459" s="219">
        <f>IF(N459="základní",J459,0)</f>
        <v>0</v>
      </c>
      <c r="BF459" s="219">
        <f>IF(N459="snížená",J459,0)</f>
        <v>0</v>
      </c>
      <c r="BG459" s="219">
        <f>IF(N459="zákl. přenesená",J459,0)</f>
        <v>0</v>
      </c>
      <c r="BH459" s="219">
        <f>IF(N459="sníž. přenesená",J459,0)</f>
        <v>0</v>
      </c>
      <c r="BI459" s="219">
        <f>IF(N459="nulová",J459,0)</f>
        <v>0</v>
      </c>
      <c r="BJ459" s="20" t="s">
        <v>79</v>
      </c>
      <c r="BK459" s="219">
        <f>ROUND(I459*H459,2)</f>
        <v>0</v>
      </c>
      <c r="BL459" s="20" t="s">
        <v>256</v>
      </c>
      <c r="BM459" s="218" t="s">
        <v>681</v>
      </c>
    </row>
    <row r="460" s="2" customFormat="1">
      <c r="A460" s="41"/>
      <c r="B460" s="42"/>
      <c r="C460" s="43"/>
      <c r="D460" s="220" t="s">
        <v>142</v>
      </c>
      <c r="E460" s="43"/>
      <c r="F460" s="221" t="s">
        <v>682</v>
      </c>
      <c r="G460" s="43"/>
      <c r="H460" s="43"/>
      <c r="I460" s="222"/>
      <c r="J460" s="43"/>
      <c r="K460" s="43"/>
      <c r="L460" s="47"/>
      <c r="M460" s="223"/>
      <c r="N460" s="224"/>
      <c r="O460" s="87"/>
      <c r="P460" s="87"/>
      <c r="Q460" s="87"/>
      <c r="R460" s="87"/>
      <c r="S460" s="87"/>
      <c r="T460" s="88"/>
      <c r="U460" s="41"/>
      <c r="V460" s="41"/>
      <c r="W460" s="41"/>
      <c r="X460" s="41"/>
      <c r="Y460" s="41"/>
      <c r="Z460" s="41"/>
      <c r="AA460" s="41"/>
      <c r="AB460" s="41"/>
      <c r="AC460" s="41"/>
      <c r="AD460" s="41"/>
      <c r="AE460" s="41"/>
      <c r="AT460" s="20" t="s">
        <v>142</v>
      </c>
      <c r="AU460" s="20" t="s">
        <v>81</v>
      </c>
    </row>
    <row r="461" s="14" customFormat="1">
      <c r="A461" s="14"/>
      <c r="B461" s="236"/>
      <c r="C461" s="237"/>
      <c r="D461" s="227" t="s">
        <v>144</v>
      </c>
      <c r="E461" s="238" t="s">
        <v>19</v>
      </c>
      <c r="F461" s="239" t="s">
        <v>634</v>
      </c>
      <c r="G461" s="237"/>
      <c r="H461" s="240">
        <v>0.69999999999999996</v>
      </c>
      <c r="I461" s="241"/>
      <c r="J461" s="237"/>
      <c r="K461" s="237"/>
      <c r="L461" s="242"/>
      <c r="M461" s="243"/>
      <c r="N461" s="244"/>
      <c r="O461" s="244"/>
      <c r="P461" s="244"/>
      <c r="Q461" s="244"/>
      <c r="R461" s="244"/>
      <c r="S461" s="244"/>
      <c r="T461" s="245"/>
      <c r="U461" s="14"/>
      <c r="V461" s="14"/>
      <c r="W461" s="14"/>
      <c r="X461" s="14"/>
      <c r="Y461" s="14"/>
      <c r="Z461" s="14"/>
      <c r="AA461" s="14"/>
      <c r="AB461" s="14"/>
      <c r="AC461" s="14"/>
      <c r="AD461" s="14"/>
      <c r="AE461" s="14"/>
      <c r="AT461" s="246" t="s">
        <v>144</v>
      </c>
      <c r="AU461" s="246" t="s">
        <v>81</v>
      </c>
      <c r="AV461" s="14" t="s">
        <v>81</v>
      </c>
      <c r="AW461" s="14" t="s">
        <v>32</v>
      </c>
      <c r="AX461" s="14" t="s">
        <v>79</v>
      </c>
      <c r="AY461" s="246" t="s">
        <v>129</v>
      </c>
    </row>
    <row r="462" s="2" customFormat="1" ht="44.25" customHeight="1">
      <c r="A462" s="41"/>
      <c r="B462" s="42"/>
      <c r="C462" s="207" t="s">
        <v>683</v>
      </c>
      <c r="D462" s="207" t="s">
        <v>134</v>
      </c>
      <c r="E462" s="208" t="s">
        <v>684</v>
      </c>
      <c r="F462" s="209" t="s">
        <v>685</v>
      </c>
      <c r="G462" s="210" t="s">
        <v>179</v>
      </c>
      <c r="H462" s="211">
        <v>35.314999999999998</v>
      </c>
      <c r="I462" s="212"/>
      <c r="J462" s="213">
        <f>ROUND(I462*H462,2)</f>
        <v>0</v>
      </c>
      <c r="K462" s="209" t="s">
        <v>138</v>
      </c>
      <c r="L462" s="47"/>
      <c r="M462" s="214" t="s">
        <v>19</v>
      </c>
      <c r="N462" s="215" t="s">
        <v>42</v>
      </c>
      <c r="O462" s="87"/>
      <c r="P462" s="216">
        <f>O462*H462</f>
        <v>0</v>
      </c>
      <c r="Q462" s="216">
        <v>0.0026099999999999999</v>
      </c>
      <c r="R462" s="216">
        <f>Q462*H462</f>
        <v>0.092172149999999994</v>
      </c>
      <c r="S462" s="216">
        <v>0</v>
      </c>
      <c r="T462" s="217">
        <f>S462*H462</f>
        <v>0</v>
      </c>
      <c r="U462" s="41"/>
      <c r="V462" s="41"/>
      <c r="W462" s="41"/>
      <c r="X462" s="41"/>
      <c r="Y462" s="41"/>
      <c r="Z462" s="41"/>
      <c r="AA462" s="41"/>
      <c r="AB462" s="41"/>
      <c r="AC462" s="41"/>
      <c r="AD462" s="41"/>
      <c r="AE462" s="41"/>
      <c r="AR462" s="218" t="s">
        <v>256</v>
      </c>
      <c r="AT462" s="218" t="s">
        <v>134</v>
      </c>
      <c r="AU462" s="218" t="s">
        <v>81</v>
      </c>
      <c r="AY462" s="20" t="s">
        <v>129</v>
      </c>
      <c r="BE462" s="219">
        <f>IF(N462="základní",J462,0)</f>
        <v>0</v>
      </c>
      <c r="BF462" s="219">
        <f>IF(N462="snížená",J462,0)</f>
        <v>0</v>
      </c>
      <c r="BG462" s="219">
        <f>IF(N462="zákl. přenesená",J462,0)</f>
        <v>0</v>
      </c>
      <c r="BH462" s="219">
        <f>IF(N462="sníž. přenesená",J462,0)</f>
        <v>0</v>
      </c>
      <c r="BI462" s="219">
        <f>IF(N462="nulová",J462,0)</f>
        <v>0</v>
      </c>
      <c r="BJ462" s="20" t="s">
        <v>79</v>
      </c>
      <c r="BK462" s="219">
        <f>ROUND(I462*H462,2)</f>
        <v>0</v>
      </c>
      <c r="BL462" s="20" t="s">
        <v>256</v>
      </c>
      <c r="BM462" s="218" t="s">
        <v>686</v>
      </c>
    </row>
    <row r="463" s="2" customFormat="1">
      <c r="A463" s="41"/>
      <c r="B463" s="42"/>
      <c r="C463" s="43"/>
      <c r="D463" s="220" t="s">
        <v>142</v>
      </c>
      <c r="E463" s="43"/>
      <c r="F463" s="221" t="s">
        <v>687</v>
      </c>
      <c r="G463" s="43"/>
      <c r="H463" s="43"/>
      <c r="I463" s="222"/>
      <c r="J463" s="43"/>
      <c r="K463" s="43"/>
      <c r="L463" s="47"/>
      <c r="M463" s="223"/>
      <c r="N463" s="224"/>
      <c r="O463" s="87"/>
      <c r="P463" s="87"/>
      <c r="Q463" s="87"/>
      <c r="R463" s="87"/>
      <c r="S463" s="87"/>
      <c r="T463" s="88"/>
      <c r="U463" s="41"/>
      <c r="V463" s="41"/>
      <c r="W463" s="41"/>
      <c r="X463" s="41"/>
      <c r="Y463" s="41"/>
      <c r="Z463" s="41"/>
      <c r="AA463" s="41"/>
      <c r="AB463" s="41"/>
      <c r="AC463" s="41"/>
      <c r="AD463" s="41"/>
      <c r="AE463" s="41"/>
      <c r="AT463" s="20" t="s">
        <v>142</v>
      </c>
      <c r="AU463" s="20" t="s">
        <v>81</v>
      </c>
    </row>
    <row r="464" s="13" customFormat="1">
      <c r="A464" s="13"/>
      <c r="B464" s="225"/>
      <c r="C464" s="226"/>
      <c r="D464" s="227" t="s">
        <v>144</v>
      </c>
      <c r="E464" s="228" t="s">
        <v>19</v>
      </c>
      <c r="F464" s="229" t="s">
        <v>688</v>
      </c>
      <c r="G464" s="226"/>
      <c r="H464" s="228" t="s">
        <v>19</v>
      </c>
      <c r="I464" s="230"/>
      <c r="J464" s="226"/>
      <c r="K464" s="226"/>
      <c r="L464" s="231"/>
      <c r="M464" s="232"/>
      <c r="N464" s="233"/>
      <c r="O464" s="233"/>
      <c r="P464" s="233"/>
      <c r="Q464" s="233"/>
      <c r="R464" s="233"/>
      <c r="S464" s="233"/>
      <c r="T464" s="234"/>
      <c r="U464" s="13"/>
      <c r="V464" s="13"/>
      <c r="W464" s="13"/>
      <c r="X464" s="13"/>
      <c r="Y464" s="13"/>
      <c r="Z464" s="13"/>
      <c r="AA464" s="13"/>
      <c r="AB464" s="13"/>
      <c r="AC464" s="13"/>
      <c r="AD464" s="13"/>
      <c r="AE464" s="13"/>
      <c r="AT464" s="235" t="s">
        <v>144</v>
      </c>
      <c r="AU464" s="235" t="s">
        <v>81</v>
      </c>
      <c r="AV464" s="13" t="s">
        <v>79</v>
      </c>
      <c r="AW464" s="13" t="s">
        <v>32</v>
      </c>
      <c r="AX464" s="13" t="s">
        <v>71</v>
      </c>
      <c r="AY464" s="235" t="s">
        <v>129</v>
      </c>
    </row>
    <row r="465" s="14" customFormat="1">
      <c r="A465" s="14"/>
      <c r="B465" s="236"/>
      <c r="C465" s="237"/>
      <c r="D465" s="227" t="s">
        <v>144</v>
      </c>
      <c r="E465" s="238" t="s">
        <v>19</v>
      </c>
      <c r="F465" s="239" t="s">
        <v>689</v>
      </c>
      <c r="G465" s="237"/>
      <c r="H465" s="240">
        <v>35.314999999999998</v>
      </c>
      <c r="I465" s="241"/>
      <c r="J465" s="237"/>
      <c r="K465" s="237"/>
      <c r="L465" s="242"/>
      <c r="M465" s="243"/>
      <c r="N465" s="244"/>
      <c r="O465" s="244"/>
      <c r="P465" s="244"/>
      <c r="Q465" s="244"/>
      <c r="R465" s="244"/>
      <c r="S465" s="244"/>
      <c r="T465" s="245"/>
      <c r="U465" s="14"/>
      <c r="V465" s="14"/>
      <c r="W465" s="14"/>
      <c r="X465" s="14"/>
      <c r="Y465" s="14"/>
      <c r="Z465" s="14"/>
      <c r="AA465" s="14"/>
      <c r="AB465" s="14"/>
      <c r="AC465" s="14"/>
      <c r="AD465" s="14"/>
      <c r="AE465" s="14"/>
      <c r="AT465" s="246" t="s">
        <v>144</v>
      </c>
      <c r="AU465" s="246" t="s">
        <v>81</v>
      </c>
      <c r="AV465" s="14" t="s">
        <v>81</v>
      </c>
      <c r="AW465" s="14" t="s">
        <v>32</v>
      </c>
      <c r="AX465" s="14" t="s">
        <v>79</v>
      </c>
      <c r="AY465" s="246" t="s">
        <v>129</v>
      </c>
    </row>
    <row r="466" s="2" customFormat="1" ht="44.25" customHeight="1">
      <c r="A466" s="41"/>
      <c r="B466" s="42"/>
      <c r="C466" s="207" t="s">
        <v>690</v>
      </c>
      <c r="D466" s="207" t="s">
        <v>134</v>
      </c>
      <c r="E466" s="208" t="s">
        <v>691</v>
      </c>
      <c r="F466" s="209" t="s">
        <v>692</v>
      </c>
      <c r="G466" s="210" t="s">
        <v>179</v>
      </c>
      <c r="H466" s="211">
        <v>0.92500000000000004</v>
      </c>
      <c r="I466" s="212"/>
      <c r="J466" s="213">
        <f>ROUND(I466*H466,2)</f>
        <v>0</v>
      </c>
      <c r="K466" s="209" t="s">
        <v>138</v>
      </c>
      <c r="L466" s="47"/>
      <c r="M466" s="214" t="s">
        <v>19</v>
      </c>
      <c r="N466" s="215" t="s">
        <v>42</v>
      </c>
      <c r="O466" s="87"/>
      <c r="P466" s="216">
        <f>O466*H466</f>
        <v>0</v>
      </c>
      <c r="Q466" s="216">
        <v>0.0031900000000000001</v>
      </c>
      <c r="R466" s="216">
        <f>Q466*H466</f>
        <v>0.0029507500000000002</v>
      </c>
      <c r="S466" s="216">
        <v>0</v>
      </c>
      <c r="T466" s="217">
        <f>S466*H466</f>
        <v>0</v>
      </c>
      <c r="U466" s="41"/>
      <c r="V466" s="41"/>
      <c r="W466" s="41"/>
      <c r="X466" s="41"/>
      <c r="Y466" s="41"/>
      <c r="Z466" s="41"/>
      <c r="AA466" s="41"/>
      <c r="AB466" s="41"/>
      <c r="AC466" s="41"/>
      <c r="AD466" s="41"/>
      <c r="AE466" s="41"/>
      <c r="AR466" s="218" t="s">
        <v>256</v>
      </c>
      <c r="AT466" s="218" t="s">
        <v>134</v>
      </c>
      <c r="AU466" s="218" t="s">
        <v>81</v>
      </c>
      <c r="AY466" s="20" t="s">
        <v>129</v>
      </c>
      <c r="BE466" s="219">
        <f>IF(N466="základní",J466,0)</f>
        <v>0</v>
      </c>
      <c r="BF466" s="219">
        <f>IF(N466="snížená",J466,0)</f>
        <v>0</v>
      </c>
      <c r="BG466" s="219">
        <f>IF(N466="zákl. přenesená",J466,0)</f>
        <v>0</v>
      </c>
      <c r="BH466" s="219">
        <f>IF(N466="sníž. přenesená",J466,0)</f>
        <v>0</v>
      </c>
      <c r="BI466" s="219">
        <f>IF(N466="nulová",J466,0)</f>
        <v>0</v>
      </c>
      <c r="BJ466" s="20" t="s">
        <v>79</v>
      </c>
      <c r="BK466" s="219">
        <f>ROUND(I466*H466,2)</f>
        <v>0</v>
      </c>
      <c r="BL466" s="20" t="s">
        <v>256</v>
      </c>
      <c r="BM466" s="218" t="s">
        <v>693</v>
      </c>
    </row>
    <row r="467" s="2" customFormat="1">
      <c r="A467" s="41"/>
      <c r="B467" s="42"/>
      <c r="C467" s="43"/>
      <c r="D467" s="220" t="s">
        <v>142</v>
      </c>
      <c r="E467" s="43"/>
      <c r="F467" s="221" t="s">
        <v>694</v>
      </c>
      <c r="G467" s="43"/>
      <c r="H467" s="43"/>
      <c r="I467" s="222"/>
      <c r="J467" s="43"/>
      <c r="K467" s="43"/>
      <c r="L467" s="47"/>
      <c r="M467" s="223"/>
      <c r="N467" s="224"/>
      <c r="O467" s="87"/>
      <c r="P467" s="87"/>
      <c r="Q467" s="87"/>
      <c r="R467" s="87"/>
      <c r="S467" s="87"/>
      <c r="T467" s="88"/>
      <c r="U467" s="41"/>
      <c r="V467" s="41"/>
      <c r="W467" s="41"/>
      <c r="X467" s="41"/>
      <c r="Y467" s="41"/>
      <c r="Z467" s="41"/>
      <c r="AA467" s="41"/>
      <c r="AB467" s="41"/>
      <c r="AC467" s="41"/>
      <c r="AD467" s="41"/>
      <c r="AE467" s="41"/>
      <c r="AT467" s="20" t="s">
        <v>142</v>
      </c>
      <c r="AU467" s="20" t="s">
        <v>81</v>
      </c>
    </row>
    <row r="468" s="13" customFormat="1">
      <c r="A468" s="13"/>
      <c r="B468" s="225"/>
      <c r="C468" s="226"/>
      <c r="D468" s="227" t="s">
        <v>144</v>
      </c>
      <c r="E468" s="228" t="s">
        <v>19</v>
      </c>
      <c r="F468" s="229" t="s">
        <v>688</v>
      </c>
      <c r="G468" s="226"/>
      <c r="H468" s="228" t="s">
        <v>19</v>
      </c>
      <c r="I468" s="230"/>
      <c r="J468" s="226"/>
      <c r="K468" s="226"/>
      <c r="L468" s="231"/>
      <c r="M468" s="232"/>
      <c r="N468" s="233"/>
      <c r="O468" s="233"/>
      <c r="P468" s="233"/>
      <c r="Q468" s="233"/>
      <c r="R468" s="233"/>
      <c r="S468" s="233"/>
      <c r="T468" s="234"/>
      <c r="U468" s="13"/>
      <c r="V468" s="13"/>
      <c r="W468" s="13"/>
      <c r="X468" s="13"/>
      <c r="Y468" s="13"/>
      <c r="Z468" s="13"/>
      <c r="AA468" s="13"/>
      <c r="AB468" s="13"/>
      <c r="AC468" s="13"/>
      <c r="AD468" s="13"/>
      <c r="AE468" s="13"/>
      <c r="AT468" s="235" t="s">
        <v>144</v>
      </c>
      <c r="AU468" s="235" t="s">
        <v>81</v>
      </c>
      <c r="AV468" s="13" t="s">
        <v>79</v>
      </c>
      <c r="AW468" s="13" t="s">
        <v>32</v>
      </c>
      <c r="AX468" s="13" t="s">
        <v>71</v>
      </c>
      <c r="AY468" s="235" t="s">
        <v>129</v>
      </c>
    </row>
    <row r="469" s="14" customFormat="1">
      <c r="A469" s="14"/>
      <c r="B469" s="236"/>
      <c r="C469" s="237"/>
      <c r="D469" s="227" t="s">
        <v>144</v>
      </c>
      <c r="E469" s="238" t="s">
        <v>19</v>
      </c>
      <c r="F469" s="239" t="s">
        <v>695</v>
      </c>
      <c r="G469" s="237"/>
      <c r="H469" s="240">
        <v>0.92500000000000004</v>
      </c>
      <c r="I469" s="241"/>
      <c r="J469" s="237"/>
      <c r="K469" s="237"/>
      <c r="L469" s="242"/>
      <c r="M469" s="243"/>
      <c r="N469" s="244"/>
      <c r="O469" s="244"/>
      <c r="P469" s="244"/>
      <c r="Q469" s="244"/>
      <c r="R469" s="244"/>
      <c r="S469" s="244"/>
      <c r="T469" s="245"/>
      <c r="U469" s="14"/>
      <c r="V469" s="14"/>
      <c r="W469" s="14"/>
      <c r="X469" s="14"/>
      <c r="Y469" s="14"/>
      <c r="Z469" s="14"/>
      <c r="AA469" s="14"/>
      <c r="AB469" s="14"/>
      <c r="AC469" s="14"/>
      <c r="AD469" s="14"/>
      <c r="AE469" s="14"/>
      <c r="AT469" s="246" t="s">
        <v>144</v>
      </c>
      <c r="AU469" s="246" t="s">
        <v>81</v>
      </c>
      <c r="AV469" s="14" t="s">
        <v>81</v>
      </c>
      <c r="AW469" s="14" t="s">
        <v>32</v>
      </c>
      <c r="AX469" s="14" t="s">
        <v>79</v>
      </c>
      <c r="AY469" s="246" t="s">
        <v>129</v>
      </c>
    </row>
    <row r="470" s="2" customFormat="1" ht="44.25" customHeight="1">
      <c r="A470" s="41"/>
      <c r="B470" s="42"/>
      <c r="C470" s="207" t="s">
        <v>696</v>
      </c>
      <c r="D470" s="207" t="s">
        <v>134</v>
      </c>
      <c r="E470" s="208" t="s">
        <v>697</v>
      </c>
      <c r="F470" s="209" t="s">
        <v>698</v>
      </c>
      <c r="G470" s="210" t="s">
        <v>179</v>
      </c>
      <c r="H470" s="211">
        <v>55.475000000000001</v>
      </c>
      <c r="I470" s="212"/>
      <c r="J470" s="213">
        <f>ROUND(I470*H470,2)</f>
        <v>0</v>
      </c>
      <c r="K470" s="209" t="s">
        <v>138</v>
      </c>
      <c r="L470" s="47"/>
      <c r="M470" s="214" t="s">
        <v>19</v>
      </c>
      <c r="N470" s="215" t="s">
        <v>42</v>
      </c>
      <c r="O470" s="87"/>
      <c r="P470" s="216">
        <f>O470*H470</f>
        <v>0</v>
      </c>
      <c r="Q470" s="216">
        <v>0.0040000000000000001</v>
      </c>
      <c r="R470" s="216">
        <f>Q470*H470</f>
        <v>0.22190000000000001</v>
      </c>
      <c r="S470" s="216">
        <v>0</v>
      </c>
      <c r="T470" s="217">
        <f>S470*H470</f>
        <v>0</v>
      </c>
      <c r="U470" s="41"/>
      <c r="V470" s="41"/>
      <c r="W470" s="41"/>
      <c r="X470" s="41"/>
      <c r="Y470" s="41"/>
      <c r="Z470" s="41"/>
      <c r="AA470" s="41"/>
      <c r="AB470" s="41"/>
      <c r="AC470" s="41"/>
      <c r="AD470" s="41"/>
      <c r="AE470" s="41"/>
      <c r="AR470" s="218" t="s">
        <v>256</v>
      </c>
      <c r="AT470" s="218" t="s">
        <v>134</v>
      </c>
      <c r="AU470" s="218" t="s">
        <v>81</v>
      </c>
      <c r="AY470" s="20" t="s">
        <v>129</v>
      </c>
      <c r="BE470" s="219">
        <f>IF(N470="základní",J470,0)</f>
        <v>0</v>
      </c>
      <c r="BF470" s="219">
        <f>IF(N470="snížená",J470,0)</f>
        <v>0</v>
      </c>
      <c r="BG470" s="219">
        <f>IF(N470="zákl. přenesená",J470,0)</f>
        <v>0</v>
      </c>
      <c r="BH470" s="219">
        <f>IF(N470="sníž. přenesená",J470,0)</f>
        <v>0</v>
      </c>
      <c r="BI470" s="219">
        <f>IF(N470="nulová",J470,0)</f>
        <v>0</v>
      </c>
      <c r="BJ470" s="20" t="s">
        <v>79</v>
      </c>
      <c r="BK470" s="219">
        <f>ROUND(I470*H470,2)</f>
        <v>0</v>
      </c>
      <c r="BL470" s="20" t="s">
        <v>256</v>
      </c>
      <c r="BM470" s="218" t="s">
        <v>699</v>
      </c>
    </row>
    <row r="471" s="2" customFormat="1">
      <c r="A471" s="41"/>
      <c r="B471" s="42"/>
      <c r="C471" s="43"/>
      <c r="D471" s="220" t="s">
        <v>142</v>
      </c>
      <c r="E471" s="43"/>
      <c r="F471" s="221" t="s">
        <v>700</v>
      </c>
      <c r="G471" s="43"/>
      <c r="H471" s="43"/>
      <c r="I471" s="222"/>
      <c r="J471" s="43"/>
      <c r="K471" s="43"/>
      <c r="L471" s="47"/>
      <c r="M471" s="223"/>
      <c r="N471" s="224"/>
      <c r="O471" s="87"/>
      <c r="P471" s="87"/>
      <c r="Q471" s="87"/>
      <c r="R471" s="87"/>
      <c r="S471" s="87"/>
      <c r="T471" s="88"/>
      <c r="U471" s="41"/>
      <c r="V471" s="41"/>
      <c r="W471" s="41"/>
      <c r="X471" s="41"/>
      <c r="Y471" s="41"/>
      <c r="Z471" s="41"/>
      <c r="AA471" s="41"/>
      <c r="AB471" s="41"/>
      <c r="AC471" s="41"/>
      <c r="AD471" s="41"/>
      <c r="AE471" s="41"/>
      <c r="AT471" s="20" t="s">
        <v>142</v>
      </c>
      <c r="AU471" s="20" t="s">
        <v>81</v>
      </c>
    </row>
    <row r="472" s="13" customFormat="1">
      <c r="A472" s="13"/>
      <c r="B472" s="225"/>
      <c r="C472" s="226"/>
      <c r="D472" s="227" t="s">
        <v>144</v>
      </c>
      <c r="E472" s="228" t="s">
        <v>19</v>
      </c>
      <c r="F472" s="229" t="s">
        <v>656</v>
      </c>
      <c r="G472" s="226"/>
      <c r="H472" s="228" t="s">
        <v>19</v>
      </c>
      <c r="I472" s="230"/>
      <c r="J472" s="226"/>
      <c r="K472" s="226"/>
      <c r="L472" s="231"/>
      <c r="M472" s="232"/>
      <c r="N472" s="233"/>
      <c r="O472" s="233"/>
      <c r="P472" s="233"/>
      <c r="Q472" s="233"/>
      <c r="R472" s="233"/>
      <c r="S472" s="233"/>
      <c r="T472" s="234"/>
      <c r="U472" s="13"/>
      <c r="V472" s="13"/>
      <c r="W472" s="13"/>
      <c r="X472" s="13"/>
      <c r="Y472" s="13"/>
      <c r="Z472" s="13"/>
      <c r="AA472" s="13"/>
      <c r="AB472" s="13"/>
      <c r="AC472" s="13"/>
      <c r="AD472" s="13"/>
      <c r="AE472" s="13"/>
      <c r="AT472" s="235" t="s">
        <v>144</v>
      </c>
      <c r="AU472" s="235" t="s">
        <v>81</v>
      </c>
      <c r="AV472" s="13" t="s">
        <v>79</v>
      </c>
      <c r="AW472" s="13" t="s">
        <v>32</v>
      </c>
      <c r="AX472" s="13" t="s">
        <v>71</v>
      </c>
      <c r="AY472" s="235" t="s">
        <v>129</v>
      </c>
    </row>
    <row r="473" s="14" customFormat="1">
      <c r="A473" s="14"/>
      <c r="B473" s="236"/>
      <c r="C473" s="237"/>
      <c r="D473" s="227" t="s">
        <v>144</v>
      </c>
      <c r="E473" s="238" t="s">
        <v>19</v>
      </c>
      <c r="F473" s="239" t="s">
        <v>701</v>
      </c>
      <c r="G473" s="237"/>
      <c r="H473" s="240">
        <v>55.475000000000001</v>
      </c>
      <c r="I473" s="241"/>
      <c r="J473" s="237"/>
      <c r="K473" s="237"/>
      <c r="L473" s="242"/>
      <c r="M473" s="243"/>
      <c r="N473" s="244"/>
      <c r="O473" s="244"/>
      <c r="P473" s="244"/>
      <c r="Q473" s="244"/>
      <c r="R473" s="244"/>
      <c r="S473" s="244"/>
      <c r="T473" s="245"/>
      <c r="U473" s="14"/>
      <c r="V473" s="14"/>
      <c r="W473" s="14"/>
      <c r="X473" s="14"/>
      <c r="Y473" s="14"/>
      <c r="Z473" s="14"/>
      <c r="AA473" s="14"/>
      <c r="AB473" s="14"/>
      <c r="AC473" s="14"/>
      <c r="AD473" s="14"/>
      <c r="AE473" s="14"/>
      <c r="AT473" s="246" t="s">
        <v>144</v>
      </c>
      <c r="AU473" s="246" t="s">
        <v>81</v>
      </c>
      <c r="AV473" s="14" t="s">
        <v>81</v>
      </c>
      <c r="AW473" s="14" t="s">
        <v>32</v>
      </c>
      <c r="AX473" s="14" t="s">
        <v>79</v>
      </c>
      <c r="AY473" s="246" t="s">
        <v>129</v>
      </c>
    </row>
    <row r="474" s="2" customFormat="1" ht="44.25" customHeight="1">
      <c r="A474" s="41"/>
      <c r="B474" s="42"/>
      <c r="C474" s="207" t="s">
        <v>702</v>
      </c>
      <c r="D474" s="207" t="s">
        <v>134</v>
      </c>
      <c r="E474" s="208" t="s">
        <v>703</v>
      </c>
      <c r="F474" s="209" t="s">
        <v>704</v>
      </c>
      <c r="G474" s="210" t="s">
        <v>179</v>
      </c>
      <c r="H474" s="211">
        <v>0.92500000000000004</v>
      </c>
      <c r="I474" s="212"/>
      <c r="J474" s="213">
        <f>ROUND(I474*H474,2)</f>
        <v>0</v>
      </c>
      <c r="K474" s="209" t="s">
        <v>138</v>
      </c>
      <c r="L474" s="47"/>
      <c r="M474" s="214" t="s">
        <v>19</v>
      </c>
      <c r="N474" s="215" t="s">
        <v>42</v>
      </c>
      <c r="O474" s="87"/>
      <c r="P474" s="216">
        <f>O474*H474</f>
        <v>0</v>
      </c>
      <c r="Q474" s="216">
        <v>0.0048799999999999998</v>
      </c>
      <c r="R474" s="216">
        <f>Q474*H474</f>
        <v>0.0045139999999999998</v>
      </c>
      <c r="S474" s="216">
        <v>0</v>
      </c>
      <c r="T474" s="217">
        <f>S474*H474</f>
        <v>0</v>
      </c>
      <c r="U474" s="41"/>
      <c r="V474" s="41"/>
      <c r="W474" s="41"/>
      <c r="X474" s="41"/>
      <c r="Y474" s="41"/>
      <c r="Z474" s="41"/>
      <c r="AA474" s="41"/>
      <c r="AB474" s="41"/>
      <c r="AC474" s="41"/>
      <c r="AD474" s="41"/>
      <c r="AE474" s="41"/>
      <c r="AR474" s="218" t="s">
        <v>256</v>
      </c>
      <c r="AT474" s="218" t="s">
        <v>134</v>
      </c>
      <c r="AU474" s="218" t="s">
        <v>81</v>
      </c>
      <c r="AY474" s="20" t="s">
        <v>129</v>
      </c>
      <c r="BE474" s="219">
        <f>IF(N474="základní",J474,0)</f>
        <v>0</v>
      </c>
      <c r="BF474" s="219">
        <f>IF(N474="snížená",J474,0)</f>
        <v>0</v>
      </c>
      <c r="BG474" s="219">
        <f>IF(N474="zákl. přenesená",J474,0)</f>
        <v>0</v>
      </c>
      <c r="BH474" s="219">
        <f>IF(N474="sníž. přenesená",J474,0)</f>
        <v>0</v>
      </c>
      <c r="BI474" s="219">
        <f>IF(N474="nulová",J474,0)</f>
        <v>0</v>
      </c>
      <c r="BJ474" s="20" t="s">
        <v>79</v>
      </c>
      <c r="BK474" s="219">
        <f>ROUND(I474*H474,2)</f>
        <v>0</v>
      </c>
      <c r="BL474" s="20" t="s">
        <v>256</v>
      </c>
      <c r="BM474" s="218" t="s">
        <v>705</v>
      </c>
    </row>
    <row r="475" s="2" customFormat="1">
      <c r="A475" s="41"/>
      <c r="B475" s="42"/>
      <c r="C475" s="43"/>
      <c r="D475" s="220" t="s">
        <v>142</v>
      </c>
      <c r="E475" s="43"/>
      <c r="F475" s="221" t="s">
        <v>706</v>
      </c>
      <c r="G475" s="43"/>
      <c r="H475" s="43"/>
      <c r="I475" s="222"/>
      <c r="J475" s="43"/>
      <c r="K475" s="43"/>
      <c r="L475" s="47"/>
      <c r="M475" s="223"/>
      <c r="N475" s="224"/>
      <c r="O475" s="87"/>
      <c r="P475" s="87"/>
      <c r="Q475" s="87"/>
      <c r="R475" s="87"/>
      <c r="S475" s="87"/>
      <c r="T475" s="88"/>
      <c r="U475" s="41"/>
      <c r="V475" s="41"/>
      <c r="W475" s="41"/>
      <c r="X475" s="41"/>
      <c r="Y475" s="41"/>
      <c r="Z475" s="41"/>
      <c r="AA475" s="41"/>
      <c r="AB475" s="41"/>
      <c r="AC475" s="41"/>
      <c r="AD475" s="41"/>
      <c r="AE475" s="41"/>
      <c r="AT475" s="20" t="s">
        <v>142</v>
      </c>
      <c r="AU475" s="20" t="s">
        <v>81</v>
      </c>
    </row>
    <row r="476" s="13" customFormat="1">
      <c r="A476" s="13"/>
      <c r="B476" s="225"/>
      <c r="C476" s="226"/>
      <c r="D476" s="227" t="s">
        <v>144</v>
      </c>
      <c r="E476" s="228" t="s">
        <v>19</v>
      </c>
      <c r="F476" s="229" t="s">
        <v>656</v>
      </c>
      <c r="G476" s="226"/>
      <c r="H476" s="228" t="s">
        <v>19</v>
      </c>
      <c r="I476" s="230"/>
      <c r="J476" s="226"/>
      <c r="K476" s="226"/>
      <c r="L476" s="231"/>
      <c r="M476" s="232"/>
      <c r="N476" s="233"/>
      <c r="O476" s="233"/>
      <c r="P476" s="233"/>
      <c r="Q476" s="233"/>
      <c r="R476" s="233"/>
      <c r="S476" s="233"/>
      <c r="T476" s="234"/>
      <c r="U476" s="13"/>
      <c r="V476" s="13"/>
      <c r="W476" s="13"/>
      <c r="X476" s="13"/>
      <c r="Y476" s="13"/>
      <c r="Z476" s="13"/>
      <c r="AA476" s="13"/>
      <c r="AB476" s="13"/>
      <c r="AC476" s="13"/>
      <c r="AD476" s="13"/>
      <c r="AE476" s="13"/>
      <c r="AT476" s="235" t="s">
        <v>144</v>
      </c>
      <c r="AU476" s="235" t="s">
        <v>81</v>
      </c>
      <c r="AV476" s="13" t="s">
        <v>79</v>
      </c>
      <c r="AW476" s="13" t="s">
        <v>32</v>
      </c>
      <c r="AX476" s="13" t="s">
        <v>71</v>
      </c>
      <c r="AY476" s="235" t="s">
        <v>129</v>
      </c>
    </row>
    <row r="477" s="14" customFormat="1">
      <c r="A477" s="14"/>
      <c r="B477" s="236"/>
      <c r="C477" s="237"/>
      <c r="D477" s="227" t="s">
        <v>144</v>
      </c>
      <c r="E477" s="238" t="s">
        <v>19</v>
      </c>
      <c r="F477" s="239" t="s">
        <v>707</v>
      </c>
      <c r="G477" s="237"/>
      <c r="H477" s="240">
        <v>0.92500000000000004</v>
      </c>
      <c r="I477" s="241"/>
      <c r="J477" s="237"/>
      <c r="K477" s="237"/>
      <c r="L477" s="242"/>
      <c r="M477" s="243"/>
      <c r="N477" s="244"/>
      <c r="O477" s="244"/>
      <c r="P477" s="244"/>
      <c r="Q477" s="244"/>
      <c r="R477" s="244"/>
      <c r="S477" s="244"/>
      <c r="T477" s="245"/>
      <c r="U477" s="14"/>
      <c r="V477" s="14"/>
      <c r="W477" s="14"/>
      <c r="X477" s="14"/>
      <c r="Y477" s="14"/>
      <c r="Z477" s="14"/>
      <c r="AA477" s="14"/>
      <c r="AB477" s="14"/>
      <c r="AC477" s="14"/>
      <c r="AD477" s="14"/>
      <c r="AE477" s="14"/>
      <c r="AT477" s="246" t="s">
        <v>144</v>
      </c>
      <c r="AU477" s="246" t="s">
        <v>81</v>
      </c>
      <c r="AV477" s="14" t="s">
        <v>81</v>
      </c>
      <c r="AW477" s="14" t="s">
        <v>32</v>
      </c>
      <c r="AX477" s="14" t="s">
        <v>79</v>
      </c>
      <c r="AY477" s="246" t="s">
        <v>129</v>
      </c>
    </row>
    <row r="478" s="2" customFormat="1" ht="24.15" customHeight="1">
      <c r="A478" s="41"/>
      <c r="B478" s="42"/>
      <c r="C478" s="207" t="s">
        <v>354</v>
      </c>
      <c r="D478" s="207" t="s">
        <v>134</v>
      </c>
      <c r="E478" s="208" t="s">
        <v>708</v>
      </c>
      <c r="F478" s="209" t="s">
        <v>709</v>
      </c>
      <c r="G478" s="210" t="s">
        <v>179</v>
      </c>
      <c r="H478" s="211">
        <v>99.480000000000004</v>
      </c>
      <c r="I478" s="212"/>
      <c r="J478" s="213">
        <f>ROUND(I478*H478,2)</f>
        <v>0</v>
      </c>
      <c r="K478" s="209" t="s">
        <v>19</v>
      </c>
      <c r="L478" s="47"/>
      <c r="M478" s="214" t="s">
        <v>19</v>
      </c>
      <c r="N478" s="215" t="s">
        <v>42</v>
      </c>
      <c r="O478" s="87"/>
      <c r="P478" s="216">
        <f>O478*H478</f>
        <v>0</v>
      </c>
      <c r="Q478" s="216">
        <v>0</v>
      </c>
      <c r="R478" s="216">
        <f>Q478*H478</f>
        <v>0</v>
      </c>
      <c r="S478" s="216">
        <v>0</v>
      </c>
      <c r="T478" s="217">
        <f>S478*H478</f>
        <v>0</v>
      </c>
      <c r="U478" s="41"/>
      <c r="V478" s="41"/>
      <c r="W478" s="41"/>
      <c r="X478" s="41"/>
      <c r="Y478" s="41"/>
      <c r="Z478" s="41"/>
      <c r="AA478" s="41"/>
      <c r="AB478" s="41"/>
      <c r="AC478" s="41"/>
      <c r="AD478" s="41"/>
      <c r="AE478" s="41"/>
      <c r="AR478" s="218" t="s">
        <v>256</v>
      </c>
      <c r="AT478" s="218" t="s">
        <v>134</v>
      </c>
      <c r="AU478" s="218" t="s">
        <v>81</v>
      </c>
      <c r="AY478" s="20" t="s">
        <v>129</v>
      </c>
      <c r="BE478" s="219">
        <f>IF(N478="základní",J478,0)</f>
        <v>0</v>
      </c>
      <c r="BF478" s="219">
        <f>IF(N478="snížená",J478,0)</f>
        <v>0</v>
      </c>
      <c r="BG478" s="219">
        <f>IF(N478="zákl. přenesená",J478,0)</f>
        <v>0</v>
      </c>
      <c r="BH478" s="219">
        <f>IF(N478="sníž. přenesená",J478,0)</f>
        <v>0</v>
      </c>
      <c r="BI478" s="219">
        <f>IF(N478="nulová",J478,0)</f>
        <v>0</v>
      </c>
      <c r="BJ478" s="20" t="s">
        <v>79</v>
      </c>
      <c r="BK478" s="219">
        <f>ROUND(I478*H478,2)</f>
        <v>0</v>
      </c>
      <c r="BL478" s="20" t="s">
        <v>256</v>
      </c>
      <c r="BM478" s="218" t="s">
        <v>710</v>
      </c>
    </row>
    <row r="479" s="13" customFormat="1">
      <c r="A479" s="13"/>
      <c r="B479" s="225"/>
      <c r="C479" s="226"/>
      <c r="D479" s="227" t="s">
        <v>144</v>
      </c>
      <c r="E479" s="228" t="s">
        <v>19</v>
      </c>
      <c r="F479" s="229" t="s">
        <v>711</v>
      </c>
      <c r="G479" s="226"/>
      <c r="H479" s="228" t="s">
        <v>19</v>
      </c>
      <c r="I479" s="230"/>
      <c r="J479" s="226"/>
      <c r="K479" s="226"/>
      <c r="L479" s="231"/>
      <c r="M479" s="232"/>
      <c r="N479" s="233"/>
      <c r="O479" s="233"/>
      <c r="P479" s="233"/>
      <c r="Q479" s="233"/>
      <c r="R479" s="233"/>
      <c r="S479" s="233"/>
      <c r="T479" s="234"/>
      <c r="U479" s="13"/>
      <c r="V479" s="13"/>
      <c r="W479" s="13"/>
      <c r="X479" s="13"/>
      <c r="Y479" s="13"/>
      <c r="Z479" s="13"/>
      <c r="AA479" s="13"/>
      <c r="AB479" s="13"/>
      <c r="AC479" s="13"/>
      <c r="AD479" s="13"/>
      <c r="AE479" s="13"/>
      <c r="AT479" s="235" t="s">
        <v>144</v>
      </c>
      <c r="AU479" s="235" t="s">
        <v>81</v>
      </c>
      <c r="AV479" s="13" t="s">
        <v>79</v>
      </c>
      <c r="AW479" s="13" t="s">
        <v>32</v>
      </c>
      <c r="AX479" s="13" t="s">
        <v>71</v>
      </c>
      <c r="AY479" s="235" t="s">
        <v>129</v>
      </c>
    </row>
    <row r="480" s="14" customFormat="1">
      <c r="A480" s="14"/>
      <c r="B480" s="236"/>
      <c r="C480" s="237"/>
      <c r="D480" s="227" t="s">
        <v>144</v>
      </c>
      <c r="E480" s="238" t="s">
        <v>19</v>
      </c>
      <c r="F480" s="239" t="s">
        <v>509</v>
      </c>
      <c r="G480" s="237"/>
      <c r="H480" s="240">
        <v>56.399999999999999</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144</v>
      </c>
      <c r="AU480" s="246" t="s">
        <v>81</v>
      </c>
      <c r="AV480" s="14" t="s">
        <v>81</v>
      </c>
      <c r="AW480" s="14" t="s">
        <v>32</v>
      </c>
      <c r="AX480" s="14" t="s">
        <v>71</v>
      </c>
      <c r="AY480" s="246" t="s">
        <v>129</v>
      </c>
    </row>
    <row r="481" s="14" customFormat="1">
      <c r="A481" s="14"/>
      <c r="B481" s="236"/>
      <c r="C481" s="237"/>
      <c r="D481" s="227" t="s">
        <v>144</v>
      </c>
      <c r="E481" s="238" t="s">
        <v>19</v>
      </c>
      <c r="F481" s="239" t="s">
        <v>510</v>
      </c>
      <c r="G481" s="237"/>
      <c r="H481" s="240">
        <v>43.079999999999998</v>
      </c>
      <c r="I481" s="241"/>
      <c r="J481" s="237"/>
      <c r="K481" s="237"/>
      <c r="L481" s="242"/>
      <c r="M481" s="243"/>
      <c r="N481" s="244"/>
      <c r="O481" s="244"/>
      <c r="P481" s="244"/>
      <c r="Q481" s="244"/>
      <c r="R481" s="244"/>
      <c r="S481" s="244"/>
      <c r="T481" s="245"/>
      <c r="U481" s="14"/>
      <c r="V481" s="14"/>
      <c r="W481" s="14"/>
      <c r="X481" s="14"/>
      <c r="Y481" s="14"/>
      <c r="Z481" s="14"/>
      <c r="AA481" s="14"/>
      <c r="AB481" s="14"/>
      <c r="AC481" s="14"/>
      <c r="AD481" s="14"/>
      <c r="AE481" s="14"/>
      <c r="AT481" s="246" t="s">
        <v>144</v>
      </c>
      <c r="AU481" s="246" t="s">
        <v>81</v>
      </c>
      <c r="AV481" s="14" t="s">
        <v>81</v>
      </c>
      <c r="AW481" s="14" t="s">
        <v>32</v>
      </c>
      <c r="AX481" s="14" t="s">
        <v>71</v>
      </c>
      <c r="AY481" s="246" t="s">
        <v>129</v>
      </c>
    </row>
    <row r="482" s="16" customFormat="1">
      <c r="A482" s="16"/>
      <c r="B482" s="258"/>
      <c r="C482" s="259"/>
      <c r="D482" s="227" t="s">
        <v>144</v>
      </c>
      <c r="E482" s="260" t="s">
        <v>19</v>
      </c>
      <c r="F482" s="261" t="s">
        <v>155</v>
      </c>
      <c r="G482" s="259"/>
      <c r="H482" s="262">
        <v>99.480000000000004</v>
      </c>
      <c r="I482" s="263"/>
      <c r="J482" s="259"/>
      <c r="K482" s="259"/>
      <c r="L482" s="264"/>
      <c r="M482" s="265"/>
      <c r="N482" s="266"/>
      <c r="O482" s="266"/>
      <c r="P482" s="266"/>
      <c r="Q482" s="266"/>
      <c r="R482" s="266"/>
      <c r="S482" s="266"/>
      <c r="T482" s="267"/>
      <c r="U482" s="16"/>
      <c r="V482" s="16"/>
      <c r="W482" s="16"/>
      <c r="X482" s="16"/>
      <c r="Y482" s="16"/>
      <c r="Z482" s="16"/>
      <c r="AA482" s="16"/>
      <c r="AB482" s="16"/>
      <c r="AC482" s="16"/>
      <c r="AD482" s="16"/>
      <c r="AE482" s="16"/>
      <c r="AT482" s="268" t="s">
        <v>144</v>
      </c>
      <c r="AU482" s="268" t="s">
        <v>81</v>
      </c>
      <c r="AV482" s="16" t="s">
        <v>139</v>
      </c>
      <c r="AW482" s="16" t="s">
        <v>32</v>
      </c>
      <c r="AX482" s="16" t="s">
        <v>79</v>
      </c>
      <c r="AY482" s="268" t="s">
        <v>129</v>
      </c>
    </row>
    <row r="483" s="2" customFormat="1" ht="37.8" customHeight="1">
      <c r="A483" s="41"/>
      <c r="B483" s="42"/>
      <c r="C483" s="207" t="s">
        <v>406</v>
      </c>
      <c r="D483" s="207" t="s">
        <v>134</v>
      </c>
      <c r="E483" s="208" t="s">
        <v>712</v>
      </c>
      <c r="F483" s="209" t="s">
        <v>713</v>
      </c>
      <c r="G483" s="210" t="s">
        <v>179</v>
      </c>
      <c r="H483" s="211">
        <v>1</v>
      </c>
      <c r="I483" s="212"/>
      <c r="J483" s="213">
        <f>ROUND(I483*H483,2)</f>
        <v>0</v>
      </c>
      <c r="K483" s="209" t="s">
        <v>138</v>
      </c>
      <c r="L483" s="47"/>
      <c r="M483" s="214" t="s">
        <v>19</v>
      </c>
      <c r="N483" s="215" t="s">
        <v>42</v>
      </c>
      <c r="O483" s="87"/>
      <c r="P483" s="216">
        <f>O483*H483</f>
        <v>0</v>
      </c>
      <c r="Q483" s="216">
        <v>0.0022300000000000002</v>
      </c>
      <c r="R483" s="216">
        <f>Q483*H483</f>
        <v>0.0022300000000000002</v>
      </c>
      <c r="S483" s="216">
        <v>0</v>
      </c>
      <c r="T483" s="217">
        <f>S483*H483</f>
        <v>0</v>
      </c>
      <c r="U483" s="41"/>
      <c r="V483" s="41"/>
      <c r="W483" s="41"/>
      <c r="X483" s="41"/>
      <c r="Y483" s="41"/>
      <c r="Z483" s="41"/>
      <c r="AA483" s="41"/>
      <c r="AB483" s="41"/>
      <c r="AC483" s="41"/>
      <c r="AD483" s="41"/>
      <c r="AE483" s="41"/>
      <c r="AR483" s="218" t="s">
        <v>256</v>
      </c>
      <c r="AT483" s="218" t="s">
        <v>134</v>
      </c>
      <c r="AU483" s="218" t="s">
        <v>81</v>
      </c>
      <c r="AY483" s="20" t="s">
        <v>129</v>
      </c>
      <c r="BE483" s="219">
        <f>IF(N483="základní",J483,0)</f>
        <v>0</v>
      </c>
      <c r="BF483" s="219">
        <f>IF(N483="snížená",J483,0)</f>
        <v>0</v>
      </c>
      <c r="BG483" s="219">
        <f>IF(N483="zákl. přenesená",J483,0)</f>
        <v>0</v>
      </c>
      <c r="BH483" s="219">
        <f>IF(N483="sníž. přenesená",J483,0)</f>
        <v>0</v>
      </c>
      <c r="BI483" s="219">
        <f>IF(N483="nulová",J483,0)</f>
        <v>0</v>
      </c>
      <c r="BJ483" s="20" t="s">
        <v>79</v>
      </c>
      <c r="BK483" s="219">
        <f>ROUND(I483*H483,2)</f>
        <v>0</v>
      </c>
      <c r="BL483" s="20" t="s">
        <v>256</v>
      </c>
      <c r="BM483" s="218" t="s">
        <v>714</v>
      </c>
    </row>
    <row r="484" s="2" customFormat="1">
      <c r="A484" s="41"/>
      <c r="B484" s="42"/>
      <c r="C484" s="43"/>
      <c r="D484" s="220" t="s">
        <v>142</v>
      </c>
      <c r="E484" s="43"/>
      <c r="F484" s="221" t="s">
        <v>715</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20" t="s">
        <v>142</v>
      </c>
      <c r="AU484" s="20" t="s">
        <v>81</v>
      </c>
    </row>
    <row r="485" s="14" customFormat="1">
      <c r="A485" s="14"/>
      <c r="B485" s="236"/>
      <c r="C485" s="237"/>
      <c r="D485" s="227" t="s">
        <v>144</v>
      </c>
      <c r="E485" s="238" t="s">
        <v>19</v>
      </c>
      <c r="F485" s="239" t="s">
        <v>650</v>
      </c>
      <c r="G485" s="237"/>
      <c r="H485" s="240">
        <v>1</v>
      </c>
      <c r="I485" s="241"/>
      <c r="J485" s="237"/>
      <c r="K485" s="237"/>
      <c r="L485" s="242"/>
      <c r="M485" s="243"/>
      <c r="N485" s="244"/>
      <c r="O485" s="244"/>
      <c r="P485" s="244"/>
      <c r="Q485" s="244"/>
      <c r="R485" s="244"/>
      <c r="S485" s="244"/>
      <c r="T485" s="245"/>
      <c r="U485" s="14"/>
      <c r="V485" s="14"/>
      <c r="W485" s="14"/>
      <c r="X485" s="14"/>
      <c r="Y485" s="14"/>
      <c r="Z485" s="14"/>
      <c r="AA485" s="14"/>
      <c r="AB485" s="14"/>
      <c r="AC485" s="14"/>
      <c r="AD485" s="14"/>
      <c r="AE485" s="14"/>
      <c r="AT485" s="246" t="s">
        <v>144</v>
      </c>
      <c r="AU485" s="246" t="s">
        <v>81</v>
      </c>
      <c r="AV485" s="14" t="s">
        <v>81</v>
      </c>
      <c r="AW485" s="14" t="s">
        <v>32</v>
      </c>
      <c r="AX485" s="14" t="s">
        <v>79</v>
      </c>
      <c r="AY485" s="246" t="s">
        <v>129</v>
      </c>
    </row>
    <row r="486" s="2" customFormat="1" ht="37.8" customHeight="1">
      <c r="A486" s="41"/>
      <c r="B486" s="42"/>
      <c r="C486" s="207" t="s">
        <v>463</v>
      </c>
      <c r="D486" s="207" t="s">
        <v>134</v>
      </c>
      <c r="E486" s="208" t="s">
        <v>716</v>
      </c>
      <c r="F486" s="209" t="s">
        <v>717</v>
      </c>
      <c r="G486" s="210" t="s">
        <v>179</v>
      </c>
      <c r="H486" s="211">
        <v>45</v>
      </c>
      <c r="I486" s="212"/>
      <c r="J486" s="213">
        <f>ROUND(I486*H486,2)</f>
        <v>0</v>
      </c>
      <c r="K486" s="209" t="s">
        <v>138</v>
      </c>
      <c r="L486" s="47"/>
      <c r="M486" s="214" t="s">
        <v>19</v>
      </c>
      <c r="N486" s="215" t="s">
        <v>42</v>
      </c>
      <c r="O486" s="87"/>
      <c r="P486" s="216">
        <f>O486*H486</f>
        <v>0</v>
      </c>
      <c r="Q486" s="216">
        <v>0.00364</v>
      </c>
      <c r="R486" s="216">
        <f>Q486*H486</f>
        <v>0.1638</v>
      </c>
      <c r="S486" s="216">
        <v>0</v>
      </c>
      <c r="T486" s="217">
        <f>S486*H486</f>
        <v>0</v>
      </c>
      <c r="U486" s="41"/>
      <c r="V486" s="41"/>
      <c r="W486" s="41"/>
      <c r="X486" s="41"/>
      <c r="Y486" s="41"/>
      <c r="Z486" s="41"/>
      <c r="AA486" s="41"/>
      <c r="AB486" s="41"/>
      <c r="AC486" s="41"/>
      <c r="AD486" s="41"/>
      <c r="AE486" s="41"/>
      <c r="AR486" s="218" t="s">
        <v>256</v>
      </c>
      <c r="AT486" s="218" t="s">
        <v>134</v>
      </c>
      <c r="AU486" s="218" t="s">
        <v>81</v>
      </c>
      <c r="AY486" s="20" t="s">
        <v>129</v>
      </c>
      <c r="BE486" s="219">
        <f>IF(N486="základní",J486,0)</f>
        <v>0</v>
      </c>
      <c r="BF486" s="219">
        <f>IF(N486="snížená",J486,0)</f>
        <v>0</v>
      </c>
      <c r="BG486" s="219">
        <f>IF(N486="zákl. přenesená",J486,0)</f>
        <v>0</v>
      </c>
      <c r="BH486" s="219">
        <f>IF(N486="sníž. přenesená",J486,0)</f>
        <v>0</v>
      </c>
      <c r="BI486" s="219">
        <f>IF(N486="nulová",J486,0)</f>
        <v>0</v>
      </c>
      <c r="BJ486" s="20" t="s">
        <v>79</v>
      </c>
      <c r="BK486" s="219">
        <f>ROUND(I486*H486,2)</f>
        <v>0</v>
      </c>
      <c r="BL486" s="20" t="s">
        <v>256</v>
      </c>
      <c r="BM486" s="218" t="s">
        <v>718</v>
      </c>
    </row>
    <row r="487" s="2" customFormat="1">
      <c r="A487" s="41"/>
      <c r="B487" s="42"/>
      <c r="C487" s="43"/>
      <c r="D487" s="220" t="s">
        <v>142</v>
      </c>
      <c r="E487" s="43"/>
      <c r="F487" s="221" t="s">
        <v>719</v>
      </c>
      <c r="G487" s="43"/>
      <c r="H487" s="43"/>
      <c r="I487" s="222"/>
      <c r="J487" s="43"/>
      <c r="K487" s="43"/>
      <c r="L487" s="47"/>
      <c r="M487" s="223"/>
      <c r="N487" s="224"/>
      <c r="O487" s="87"/>
      <c r="P487" s="87"/>
      <c r="Q487" s="87"/>
      <c r="R487" s="87"/>
      <c r="S487" s="87"/>
      <c r="T487" s="88"/>
      <c r="U487" s="41"/>
      <c r="V487" s="41"/>
      <c r="W487" s="41"/>
      <c r="X487" s="41"/>
      <c r="Y487" s="41"/>
      <c r="Z487" s="41"/>
      <c r="AA487" s="41"/>
      <c r="AB487" s="41"/>
      <c r="AC487" s="41"/>
      <c r="AD487" s="41"/>
      <c r="AE487" s="41"/>
      <c r="AT487" s="20" t="s">
        <v>142</v>
      </c>
      <c r="AU487" s="20" t="s">
        <v>81</v>
      </c>
    </row>
    <row r="488" s="14" customFormat="1">
      <c r="A488" s="14"/>
      <c r="B488" s="236"/>
      <c r="C488" s="237"/>
      <c r="D488" s="227" t="s">
        <v>144</v>
      </c>
      <c r="E488" s="238" t="s">
        <v>19</v>
      </c>
      <c r="F488" s="239" t="s">
        <v>647</v>
      </c>
      <c r="G488" s="237"/>
      <c r="H488" s="240">
        <v>30</v>
      </c>
      <c r="I488" s="241"/>
      <c r="J488" s="237"/>
      <c r="K488" s="237"/>
      <c r="L488" s="242"/>
      <c r="M488" s="243"/>
      <c r="N488" s="244"/>
      <c r="O488" s="244"/>
      <c r="P488" s="244"/>
      <c r="Q488" s="244"/>
      <c r="R488" s="244"/>
      <c r="S488" s="244"/>
      <c r="T488" s="245"/>
      <c r="U488" s="14"/>
      <c r="V488" s="14"/>
      <c r="W488" s="14"/>
      <c r="X488" s="14"/>
      <c r="Y488" s="14"/>
      <c r="Z488" s="14"/>
      <c r="AA488" s="14"/>
      <c r="AB488" s="14"/>
      <c r="AC488" s="14"/>
      <c r="AD488" s="14"/>
      <c r="AE488" s="14"/>
      <c r="AT488" s="246" t="s">
        <v>144</v>
      </c>
      <c r="AU488" s="246" t="s">
        <v>81</v>
      </c>
      <c r="AV488" s="14" t="s">
        <v>81</v>
      </c>
      <c r="AW488" s="14" t="s">
        <v>32</v>
      </c>
      <c r="AX488" s="14" t="s">
        <v>71</v>
      </c>
      <c r="AY488" s="246" t="s">
        <v>129</v>
      </c>
    </row>
    <row r="489" s="14" customFormat="1">
      <c r="A489" s="14"/>
      <c r="B489" s="236"/>
      <c r="C489" s="237"/>
      <c r="D489" s="227" t="s">
        <v>144</v>
      </c>
      <c r="E489" s="238" t="s">
        <v>19</v>
      </c>
      <c r="F489" s="239" t="s">
        <v>649</v>
      </c>
      <c r="G489" s="237"/>
      <c r="H489" s="240">
        <v>15</v>
      </c>
      <c r="I489" s="241"/>
      <c r="J489" s="237"/>
      <c r="K489" s="237"/>
      <c r="L489" s="242"/>
      <c r="M489" s="243"/>
      <c r="N489" s="244"/>
      <c r="O489" s="244"/>
      <c r="P489" s="244"/>
      <c r="Q489" s="244"/>
      <c r="R489" s="244"/>
      <c r="S489" s="244"/>
      <c r="T489" s="245"/>
      <c r="U489" s="14"/>
      <c r="V489" s="14"/>
      <c r="W489" s="14"/>
      <c r="X489" s="14"/>
      <c r="Y489" s="14"/>
      <c r="Z489" s="14"/>
      <c r="AA489" s="14"/>
      <c r="AB489" s="14"/>
      <c r="AC489" s="14"/>
      <c r="AD489" s="14"/>
      <c r="AE489" s="14"/>
      <c r="AT489" s="246" t="s">
        <v>144</v>
      </c>
      <c r="AU489" s="246" t="s">
        <v>81</v>
      </c>
      <c r="AV489" s="14" t="s">
        <v>81</v>
      </c>
      <c r="AW489" s="14" t="s">
        <v>32</v>
      </c>
      <c r="AX489" s="14" t="s">
        <v>71</v>
      </c>
      <c r="AY489" s="246" t="s">
        <v>129</v>
      </c>
    </row>
    <row r="490" s="16" customFormat="1">
      <c r="A490" s="16"/>
      <c r="B490" s="258"/>
      <c r="C490" s="259"/>
      <c r="D490" s="227" t="s">
        <v>144</v>
      </c>
      <c r="E490" s="260" t="s">
        <v>19</v>
      </c>
      <c r="F490" s="261" t="s">
        <v>155</v>
      </c>
      <c r="G490" s="259"/>
      <c r="H490" s="262">
        <v>45</v>
      </c>
      <c r="I490" s="263"/>
      <c r="J490" s="259"/>
      <c r="K490" s="259"/>
      <c r="L490" s="264"/>
      <c r="M490" s="265"/>
      <c r="N490" s="266"/>
      <c r="O490" s="266"/>
      <c r="P490" s="266"/>
      <c r="Q490" s="266"/>
      <c r="R490" s="266"/>
      <c r="S490" s="266"/>
      <c r="T490" s="267"/>
      <c r="U490" s="16"/>
      <c r="V490" s="16"/>
      <c r="W490" s="16"/>
      <c r="X490" s="16"/>
      <c r="Y490" s="16"/>
      <c r="Z490" s="16"/>
      <c r="AA490" s="16"/>
      <c r="AB490" s="16"/>
      <c r="AC490" s="16"/>
      <c r="AD490" s="16"/>
      <c r="AE490" s="16"/>
      <c r="AT490" s="268" t="s">
        <v>144</v>
      </c>
      <c r="AU490" s="268" t="s">
        <v>81</v>
      </c>
      <c r="AV490" s="16" t="s">
        <v>139</v>
      </c>
      <c r="AW490" s="16" t="s">
        <v>32</v>
      </c>
      <c r="AX490" s="16" t="s">
        <v>79</v>
      </c>
      <c r="AY490" s="268" t="s">
        <v>129</v>
      </c>
    </row>
    <row r="491" s="12" customFormat="1" ht="22.8" customHeight="1">
      <c r="A491" s="12"/>
      <c r="B491" s="191"/>
      <c r="C491" s="192"/>
      <c r="D491" s="193" t="s">
        <v>70</v>
      </c>
      <c r="E491" s="205" t="s">
        <v>720</v>
      </c>
      <c r="F491" s="205" t="s">
        <v>721</v>
      </c>
      <c r="G491" s="192"/>
      <c r="H491" s="192"/>
      <c r="I491" s="195"/>
      <c r="J491" s="206">
        <f>BK491</f>
        <v>0</v>
      </c>
      <c r="K491" s="192"/>
      <c r="L491" s="197"/>
      <c r="M491" s="198"/>
      <c r="N491" s="199"/>
      <c r="O491" s="199"/>
      <c r="P491" s="200">
        <f>SUM(P492:P494)</f>
        <v>0</v>
      </c>
      <c r="Q491" s="199"/>
      <c r="R491" s="200">
        <f>SUM(R492:R494)</f>
        <v>0</v>
      </c>
      <c r="S491" s="199"/>
      <c r="T491" s="201">
        <f>SUM(T492:T494)</f>
        <v>0</v>
      </c>
      <c r="U491" s="12"/>
      <c r="V491" s="12"/>
      <c r="W491" s="12"/>
      <c r="X491" s="12"/>
      <c r="Y491" s="12"/>
      <c r="Z491" s="12"/>
      <c r="AA491" s="12"/>
      <c r="AB491" s="12"/>
      <c r="AC491" s="12"/>
      <c r="AD491" s="12"/>
      <c r="AE491" s="12"/>
      <c r="AR491" s="202" t="s">
        <v>81</v>
      </c>
      <c r="AT491" s="203" t="s">
        <v>70</v>
      </c>
      <c r="AU491" s="203" t="s">
        <v>79</v>
      </c>
      <c r="AY491" s="202" t="s">
        <v>129</v>
      </c>
      <c r="BK491" s="204">
        <f>SUM(BK492:BK494)</f>
        <v>0</v>
      </c>
    </row>
    <row r="492" s="2" customFormat="1" ht="49.05" customHeight="1">
      <c r="A492" s="41"/>
      <c r="B492" s="42"/>
      <c r="C492" s="207" t="s">
        <v>722</v>
      </c>
      <c r="D492" s="207" t="s">
        <v>134</v>
      </c>
      <c r="E492" s="208" t="s">
        <v>723</v>
      </c>
      <c r="F492" s="209" t="s">
        <v>724</v>
      </c>
      <c r="G492" s="210" t="s">
        <v>237</v>
      </c>
      <c r="H492" s="211">
        <v>1</v>
      </c>
      <c r="I492" s="212"/>
      <c r="J492" s="213">
        <f>ROUND(I492*H492,2)</f>
        <v>0</v>
      </c>
      <c r="K492" s="209" t="s">
        <v>19</v>
      </c>
      <c r="L492" s="47"/>
      <c r="M492" s="214" t="s">
        <v>19</v>
      </c>
      <c r="N492" s="215" t="s">
        <v>42</v>
      </c>
      <c r="O492" s="87"/>
      <c r="P492" s="216">
        <f>O492*H492</f>
        <v>0</v>
      </c>
      <c r="Q492" s="216">
        <v>0</v>
      </c>
      <c r="R492" s="216">
        <f>Q492*H492</f>
        <v>0</v>
      </c>
      <c r="S492" s="216">
        <v>0</v>
      </c>
      <c r="T492" s="217">
        <f>S492*H492</f>
        <v>0</v>
      </c>
      <c r="U492" s="41"/>
      <c r="V492" s="41"/>
      <c r="W492" s="41"/>
      <c r="X492" s="41"/>
      <c r="Y492" s="41"/>
      <c r="Z492" s="41"/>
      <c r="AA492" s="41"/>
      <c r="AB492" s="41"/>
      <c r="AC492" s="41"/>
      <c r="AD492" s="41"/>
      <c r="AE492" s="41"/>
      <c r="AR492" s="218" t="s">
        <v>256</v>
      </c>
      <c r="AT492" s="218" t="s">
        <v>134</v>
      </c>
      <c r="AU492" s="218" t="s">
        <v>81</v>
      </c>
      <c r="AY492" s="20" t="s">
        <v>129</v>
      </c>
      <c r="BE492" s="219">
        <f>IF(N492="základní",J492,0)</f>
        <v>0</v>
      </c>
      <c r="BF492" s="219">
        <f>IF(N492="snížená",J492,0)</f>
        <v>0</v>
      </c>
      <c r="BG492" s="219">
        <f>IF(N492="zákl. přenesená",J492,0)</f>
        <v>0</v>
      </c>
      <c r="BH492" s="219">
        <f>IF(N492="sníž. přenesená",J492,0)</f>
        <v>0</v>
      </c>
      <c r="BI492" s="219">
        <f>IF(N492="nulová",J492,0)</f>
        <v>0</v>
      </c>
      <c r="BJ492" s="20" t="s">
        <v>79</v>
      </c>
      <c r="BK492" s="219">
        <f>ROUND(I492*H492,2)</f>
        <v>0</v>
      </c>
      <c r="BL492" s="20" t="s">
        <v>256</v>
      </c>
      <c r="BM492" s="218" t="s">
        <v>725</v>
      </c>
    </row>
    <row r="493" s="2" customFormat="1" ht="62.7" customHeight="1">
      <c r="A493" s="41"/>
      <c r="B493" s="42"/>
      <c r="C493" s="207" t="s">
        <v>726</v>
      </c>
      <c r="D493" s="207" t="s">
        <v>134</v>
      </c>
      <c r="E493" s="208" t="s">
        <v>727</v>
      </c>
      <c r="F493" s="209" t="s">
        <v>728</v>
      </c>
      <c r="G493" s="210" t="s">
        <v>237</v>
      </c>
      <c r="H493" s="211">
        <v>1</v>
      </c>
      <c r="I493" s="212"/>
      <c r="J493" s="213">
        <f>ROUND(I493*H493,2)</f>
        <v>0</v>
      </c>
      <c r="K493" s="209" t="s">
        <v>19</v>
      </c>
      <c r="L493" s="47"/>
      <c r="M493" s="214" t="s">
        <v>19</v>
      </c>
      <c r="N493" s="215" t="s">
        <v>42</v>
      </c>
      <c r="O493" s="87"/>
      <c r="P493" s="216">
        <f>O493*H493</f>
        <v>0</v>
      </c>
      <c r="Q493" s="216">
        <v>0</v>
      </c>
      <c r="R493" s="216">
        <f>Q493*H493</f>
        <v>0</v>
      </c>
      <c r="S493" s="216">
        <v>0</v>
      </c>
      <c r="T493" s="217">
        <f>S493*H493</f>
        <v>0</v>
      </c>
      <c r="U493" s="41"/>
      <c r="V493" s="41"/>
      <c r="W493" s="41"/>
      <c r="X493" s="41"/>
      <c r="Y493" s="41"/>
      <c r="Z493" s="41"/>
      <c r="AA493" s="41"/>
      <c r="AB493" s="41"/>
      <c r="AC493" s="41"/>
      <c r="AD493" s="41"/>
      <c r="AE493" s="41"/>
      <c r="AR493" s="218" t="s">
        <v>256</v>
      </c>
      <c r="AT493" s="218" t="s">
        <v>134</v>
      </c>
      <c r="AU493" s="218" t="s">
        <v>81</v>
      </c>
      <c r="AY493" s="20" t="s">
        <v>129</v>
      </c>
      <c r="BE493" s="219">
        <f>IF(N493="základní",J493,0)</f>
        <v>0</v>
      </c>
      <c r="BF493" s="219">
        <f>IF(N493="snížená",J493,0)</f>
        <v>0</v>
      </c>
      <c r="BG493" s="219">
        <f>IF(N493="zákl. přenesená",J493,0)</f>
        <v>0</v>
      </c>
      <c r="BH493" s="219">
        <f>IF(N493="sníž. přenesená",J493,0)</f>
        <v>0</v>
      </c>
      <c r="BI493" s="219">
        <f>IF(N493="nulová",J493,0)</f>
        <v>0</v>
      </c>
      <c r="BJ493" s="20" t="s">
        <v>79</v>
      </c>
      <c r="BK493" s="219">
        <f>ROUND(I493*H493,2)</f>
        <v>0</v>
      </c>
      <c r="BL493" s="20" t="s">
        <v>256</v>
      </c>
      <c r="BM493" s="218" t="s">
        <v>729</v>
      </c>
    </row>
    <row r="494" s="2" customFormat="1" ht="49.05" customHeight="1">
      <c r="A494" s="41"/>
      <c r="B494" s="42"/>
      <c r="C494" s="207" t="s">
        <v>730</v>
      </c>
      <c r="D494" s="207" t="s">
        <v>134</v>
      </c>
      <c r="E494" s="208" t="s">
        <v>731</v>
      </c>
      <c r="F494" s="209" t="s">
        <v>732</v>
      </c>
      <c r="G494" s="210" t="s">
        <v>403</v>
      </c>
      <c r="H494" s="211">
        <v>1</v>
      </c>
      <c r="I494" s="212"/>
      <c r="J494" s="213">
        <f>ROUND(I494*H494,2)</f>
        <v>0</v>
      </c>
      <c r="K494" s="209" t="s">
        <v>19</v>
      </c>
      <c r="L494" s="47"/>
      <c r="M494" s="214" t="s">
        <v>19</v>
      </c>
      <c r="N494" s="215" t="s">
        <v>42</v>
      </c>
      <c r="O494" s="87"/>
      <c r="P494" s="216">
        <f>O494*H494</f>
        <v>0</v>
      </c>
      <c r="Q494" s="216">
        <v>0</v>
      </c>
      <c r="R494" s="216">
        <f>Q494*H494</f>
        <v>0</v>
      </c>
      <c r="S494" s="216">
        <v>0</v>
      </c>
      <c r="T494" s="217">
        <f>S494*H494</f>
        <v>0</v>
      </c>
      <c r="U494" s="41"/>
      <c r="V494" s="41"/>
      <c r="W494" s="41"/>
      <c r="X494" s="41"/>
      <c r="Y494" s="41"/>
      <c r="Z494" s="41"/>
      <c r="AA494" s="41"/>
      <c r="AB494" s="41"/>
      <c r="AC494" s="41"/>
      <c r="AD494" s="41"/>
      <c r="AE494" s="41"/>
      <c r="AR494" s="218" t="s">
        <v>256</v>
      </c>
      <c r="AT494" s="218" t="s">
        <v>134</v>
      </c>
      <c r="AU494" s="218" t="s">
        <v>81</v>
      </c>
      <c r="AY494" s="20" t="s">
        <v>129</v>
      </c>
      <c r="BE494" s="219">
        <f>IF(N494="základní",J494,0)</f>
        <v>0</v>
      </c>
      <c r="BF494" s="219">
        <f>IF(N494="snížená",J494,0)</f>
        <v>0</v>
      </c>
      <c r="BG494" s="219">
        <f>IF(N494="zákl. přenesená",J494,0)</f>
        <v>0</v>
      </c>
      <c r="BH494" s="219">
        <f>IF(N494="sníž. přenesená",J494,0)</f>
        <v>0</v>
      </c>
      <c r="BI494" s="219">
        <f>IF(N494="nulová",J494,0)</f>
        <v>0</v>
      </c>
      <c r="BJ494" s="20" t="s">
        <v>79</v>
      </c>
      <c r="BK494" s="219">
        <f>ROUND(I494*H494,2)</f>
        <v>0</v>
      </c>
      <c r="BL494" s="20" t="s">
        <v>256</v>
      </c>
      <c r="BM494" s="218" t="s">
        <v>733</v>
      </c>
    </row>
    <row r="495" s="12" customFormat="1" ht="25.92" customHeight="1">
      <c r="A495" s="12"/>
      <c r="B495" s="191"/>
      <c r="C495" s="192"/>
      <c r="D495" s="193" t="s">
        <v>70</v>
      </c>
      <c r="E495" s="194" t="s">
        <v>734</v>
      </c>
      <c r="F495" s="194" t="s">
        <v>735</v>
      </c>
      <c r="G495" s="192"/>
      <c r="H495" s="192"/>
      <c r="I495" s="195"/>
      <c r="J495" s="196">
        <f>BK495</f>
        <v>0</v>
      </c>
      <c r="K495" s="192"/>
      <c r="L495" s="197"/>
      <c r="M495" s="198"/>
      <c r="N495" s="199"/>
      <c r="O495" s="199"/>
      <c r="P495" s="200">
        <f>P496+P506+P517+P531</f>
        <v>0</v>
      </c>
      <c r="Q495" s="199"/>
      <c r="R495" s="200">
        <f>R496+R506+R517+R531</f>
        <v>0</v>
      </c>
      <c r="S495" s="199"/>
      <c r="T495" s="201">
        <f>T496+T506+T517+T531</f>
        <v>0</v>
      </c>
      <c r="U495" s="12"/>
      <c r="V495" s="12"/>
      <c r="W495" s="12"/>
      <c r="X495" s="12"/>
      <c r="Y495" s="12"/>
      <c r="Z495" s="12"/>
      <c r="AA495" s="12"/>
      <c r="AB495" s="12"/>
      <c r="AC495" s="12"/>
      <c r="AD495" s="12"/>
      <c r="AE495" s="12"/>
      <c r="AR495" s="202" t="s">
        <v>185</v>
      </c>
      <c r="AT495" s="203" t="s">
        <v>70</v>
      </c>
      <c r="AU495" s="203" t="s">
        <v>71</v>
      </c>
      <c r="AY495" s="202" t="s">
        <v>129</v>
      </c>
      <c r="BK495" s="204">
        <f>BK496+BK506+BK517+BK531</f>
        <v>0</v>
      </c>
    </row>
    <row r="496" s="12" customFormat="1" ht="22.8" customHeight="1">
      <c r="A496" s="12"/>
      <c r="B496" s="191"/>
      <c r="C496" s="192"/>
      <c r="D496" s="193" t="s">
        <v>70</v>
      </c>
      <c r="E496" s="205" t="s">
        <v>736</v>
      </c>
      <c r="F496" s="205" t="s">
        <v>737</v>
      </c>
      <c r="G496" s="192"/>
      <c r="H496" s="192"/>
      <c r="I496" s="195"/>
      <c r="J496" s="206">
        <f>BK496</f>
        <v>0</v>
      </c>
      <c r="K496" s="192"/>
      <c r="L496" s="197"/>
      <c r="M496" s="198"/>
      <c r="N496" s="199"/>
      <c r="O496" s="199"/>
      <c r="P496" s="200">
        <f>SUM(P497:P505)</f>
        <v>0</v>
      </c>
      <c r="Q496" s="199"/>
      <c r="R496" s="200">
        <f>SUM(R497:R505)</f>
        <v>0</v>
      </c>
      <c r="S496" s="199"/>
      <c r="T496" s="201">
        <f>SUM(T497:T505)</f>
        <v>0</v>
      </c>
      <c r="U496" s="12"/>
      <c r="V496" s="12"/>
      <c r="W496" s="12"/>
      <c r="X496" s="12"/>
      <c r="Y496" s="12"/>
      <c r="Z496" s="12"/>
      <c r="AA496" s="12"/>
      <c r="AB496" s="12"/>
      <c r="AC496" s="12"/>
      <c r="AD496" s="12"/>
      <c r="AE496" s="12"/>
      <c r="AR496" s="202" t="s">
        <v>185</v>
      </c>
      <c r="AT496" s="203" t="s">
        <v>70</v>
      </c>
      <c r="AU496" s="203" t="s">
        <v>79</v>
      </c>
      <c r="AY496" s="202" t="s">
        <v>129</v>
      </c>
      <c r="BK496" s="204">
        <f>SUM(BK497:BK505)</f>
        <v>0</v>
      </c>
    </row>
    <row r="497" s="2" customFormat="1" ht="16.5" customHeight="1">
      <c r="A497" s="41"/>
      <c r="B497" s="42"/>
      <c r="C497" s="207" t="s">
        <v>738</v>
      </c>
      <c r="D497" s="207" t="s">
        <v>134</v>
      </c>
      <c r="E497" s="208" t="s">
        <v>739</v>
      </c>
      <c r="F497" s="209" t="s">
        <v>740</v>
      </c>
      <c r="G497" s="210" t="s">
        <v>741</v>
      </c>
      <c r="H497" s="211">
        <v>1</v>
      </c>
      <c r="I497" s="212"/>
      <c r="J497" s="213">
        <f>ROUND(I497*H497,2)</f>
        <v>0</v>
      </c>
      <c r="K497" s="209" t="s">
        <v>138</v>
      </c>
      <c r="L497" s="47"/>
      <c r="M497" s="214" t="s">
        <v>19</v>
      </c>
      <c r="N497" s="215" t="s">
        <v>42</v>
      </c>
      <c r="O497" s="87"/>
      <c r="P497" s="216">
        <f>O497*H497</f>
        <v>0</v>
      </c>
      <c r="Q497" s="216">
        <v>0</v>
      </c>
      <c r="R497" s="216">
        <f>Q497*H497</f>
        <v>0</v>
      </c>
      <c r="S497" s="216">
        <v>0</v>
      </c>
      <c r="T497" s="217">
        <f>S497*H497</f>
        <v>0</v>
      </c>
      <c r="U497" s="41"/>
      <c r="V497" s="41"/>
      <c r="W497" s="41"/>
      <c r="X497" s="41"/>
      <c r="Y497" s="41"/>
      <c r="Z497" s="41"/>
      <c r="AA497" s="41"/>
      <c r="AB497" s="41"/>
      <c r="AC497" s="41"/>
      <c r="AD497" s="41"/>
      <c r="AE497" s="41"/>
      <c r="AR497" s="218" t="s">
        <v>742</v>
      </c>
      <c r="AT497" s="218" t="s">
        <v>134</v>
      </c>
      <c r="AU497" s="218" t="s">
        <v>81</v>
      </c>
      <c r="AY497" s="20" t="s">
        <v>129</v>
      </c>
      <c r="BE497" s="219">
        <f>IF(N497="základní",J497,0)</f>
        <v>0</v>
      </c>
      <c r="BF497" s="219">
        <f>IF(N497="snížená",J497,0)</f>
        <v>0</v>
      </c>
      <c r="BG497" s="219">
        <f>IF(N497="zákl. přenesená",J497,0)</f>
        <v>0</v>
      </c>
      <c r="BH497" s="219">
        <f>IF(N497="sníž. přenesená",J497,0)</f>
        <v>0</v>
      </c>
      <c r="BI497" s="219">
        <f>IF(N497="nulová",J497,0)</f>
        <v>0</v>
      </c>
      <c r="BJ497" s="20" t="s">
        <v>79</v>
      </c>
      <c r="BK497" s="219">
        <f>ROUND(I497*H497,2)</f>
        <v>0</v>
      </c>
      <c r="BL497" s="20" t="s">
        <v>742</v>
      </c>
      <c r="BM497" s="218" t="s">
        <v>743</v>
      </c>
    </row>
    <row r="498" s="2" customFormat="1">
      <c r="A498" s="41"/>
      <c r="B498" s="42"/>
      <c r="C498" s="43"/>
      <c r="D498" s="220" t="s">
        <v>142</v>
      </c>
      <c r="E498" s="43"/>
      <c r="F498" s="221" t="s">
        <v>744</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142</v>
      </c>
      <c r="AU498" s="20" t="s">
        <v>81</v>
      </c>
    </row>
    <row r="499" s="14" customFormat="1">
      <c r="A499" s="14"/>
      <c r="B499" s="236"/>
      <c r="C499" s="237"/>
      <c r="D499" s="227" t="s">
        <v>144</v>
      </c>
      <c r="E499" s="238" t="s">
        <v>19</v>
      </c>
      <c r="F499" s="239" t="s">
        <v>745</v>
      </c>
      <c r="G499" s="237"/>
      <c r="H499" s="240">
        <v>1</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144</v>
      </c>
      <c r="AU499" s="246" t="s">
        <v>81</v>
      </c>
      <c r="AV499" s="14" t="s">
        <v>81</v>
      </c>
      <c r="AW499" s="14" t="s">
        <v>32</v>
      </c>
      <c r="AX499" s="14" t="s">
        <v>79</v>
      </c>
      <c r="AY499" s="246" t="s">
        <v>129</v>
      </c>
    </row>
    <row r="500" s="2" customFormat="1" ht="16.5" customHeight="1">
      <c r="A500" s="41"/>
      <c r="B500" s="42"/>
      <c r="C500" s="207" t="s">
        <v>746</v>
      </c>
      <c r="D500" s="207" t="s">
        <v>134</v>
      </c>
      <c r="E500" s="208" t="s">
        <v>747</v>
      </c>
      <c r="F500" s="209" t="s">
        <v>748</v>
      </c>
      <c r="G500" s="210" t="s">
        <v>741</v>
      </c>
      <c r="H500" s="211">
        <v>1</v>
      </c>
      <c r="I500" s="212"/>
      <c r="J500" s="213">
        <f>ROUND(I500*H500,2)</f>
        <v>0</v>
      </c>
      <c r="K500" s="209" t="s">
        <v>138</v>
      </c>
      <c r="L500" s="47"/>
      <c r="M500" s="214" t="s">
        <v>19</v>
      </c>
      <c r="N500" s="215" t="s">
        <v>42</v>
      </c>
      <c r="O500" s="87"/>
      <c r="P500" s="216">
        <f>O500*H500</f>
        <v>0</v>
      </c>
      <c r="Q500" s="216">
        <v>0</v>
      </c>
      <c r="R500" s="216">
        <f>Q500*H500</f>
        <v>0</v>
      </c>
      <c r="S500" s="216">
        <v>0</v>
      </c>
      <c r="T500" s="217">
        <f>S500*H500</f>
        <v>0</v>
      </c>
      <c r="U500" s="41"/>
      <c r="V500" s="41"/>
      <c r="W500" s="41"/>
      <c r="X500" s="41"/>
      <c r="Y500" s="41"/>
      <c r="Z500" s="41"/>
      <c r="AA500" s="41"/>
      <c r="AB500" s="41"/>
      <c r="AC500" s="41"/>
      <c r="AD500" s="41"/>
      <c r="AE500" s="41"/>
      <c r="AR500" s="218" t="s">
        <v>742</v>
      </c>
      <c r="AT500" s="218" t="s">
        <v>134</v>
      </c>
      <c r="AU500" s="218" t="s">
        <v>81</v>
      </c>
      <c r="AY500" s="20" t="s">
        <v>129</v>
      </c>
      <c r="BE500" s="219">
        <f>IF(N500="základní",J500,0)</f>
        <v>0</v>
      </c>
      <c r="BF500" s="219">
        <f>IF(N500="snížená",J500,0)</f>
        <v>0</v>
      </c>
      <c r="BG500" s="219">
        <f>IF(N500="zákl. přenesená",J500,0)</f>
        <v>0</v>
      </c>
      <c r="BH500" s="219">
        <f>IF(N500="sníž. přenesená",J500,0)</f>
        <v>0</v>
      </c>
      <c r="BI500" s="219">
        <f>IF(N500="nulová",J500,0)</f>
        <v>0</v>
      </c>
      <c r="BJ500" s="20" t="s">
        <v>79</v>
      </c>
      <c r="BK500" s="219">
        <f>ROUND(I500*H500,2)</f>
        <v>0</v>
      </c>
      <c r="BL500" s="20" t="s">
        <v>742</v>
      </c>
      <c r="BM500" s="218" t="s">
        <v>749</v>
      </c>
    </row>
    <row r="501" s="2" customFormat="1">
      <c r="A501" s="41"/>
      <c r="B501" s="42"/>
      <c r="C501" s="43"/>
      <c r="D501" s="220" t="s">
        <v>142</v>
      </c>
      <c r="E501" s="43"/>
      <c r="F501" s="221" t="s">
        <v>750</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142</v>
      </c>
      <c r="AU501" s="20" t="s">
        <v>81</v>
      </c>
    </row>
    <row r="502" s="2" customFormat="1" ht="16.5" customHeight="1">
      <c r="A502" s="41"/>
      <c r="B502" s="42"/>
      <c r="C502" s="207" t="s">
        <v>751</v>
      </c>
      <c r="D502" s="207" t="s">
        <v>134</v>
      </c>
      <c r="E502" s="208" t="s">
        <v>752</v>
      </c>
      <c r="F502" s="209" t="s">
        <v>753</v>
      </c>
      <c r="G502" s="210" t="s">
        <v>741</v>
      </c>
      <c r="H502" s="211">
        <v>1</v>
      </c>
      <c r="I502" s="212"/>
      <c r="J502" s="213">
        <f>ROUND(I502*H502,2)</f>
        <v>0</v>
      </c>
      <c r="K502" s="209" t="s">
        <v>138</v>
      </c>
      <c r="L502" s="47"/>
      <c r="M502" s="214" t="s">
        <v>19</v>
      </c>
      <c r="N502" s="215" t="s">
        <v>42</v>
      </c>
      <c r="O502" s="87"/>
      <c r="P502" s="216">
        <f>O502*H502</f>
        <v>0</v>
      </c>
      <c r="Q502" s="216">
        <v>0</v>
      </c>
      <c r="R502" s="216">
        <f>Q502*H502</f>
        <v>0</v>
      </c>
      <c r="S502" s="216">
        <v>0</v>
      </c>
      <c r="T502" s="217">
        <f>S502*H502</f>
        <v>0</v>
      </c>
      <c r="U502" s="41"/>
      <c r="V502" s="41"/>
      <c r="W502" s="41"/>
      <c r="X502" s="41"/>
      <c r="Y502" s="41"/>
      <c r="Z502" s="41"/>
      <c r="AA502" s="41"/>
      <c r="AB502" s="41"/>
      <c r="AC502" s="41"/>
      <c r="AD502" s="41"/>
      <c r="AE502" s="41"/>
      <c r="AR502" s="218" t="s">
        <v>742</v>
      </c>
      <c r="AT502" s="218" t="s">
        <v>134</v>
      </c>
      <c r="AU502" s="218" t="s">
        <v>81</v>
      </c>
      <c r="AY502" s="20" t="s">
        <v>129</v>
      </c>
      <c r="BE502" s="219">
        <f>IF(N502="základní",J502,0)</f>
        <v>0</v>
      </c>
      <c r="BF502" s="219">
        <f>IF(N502="snížená",J502,0)</f>
        <v>0</v>
      </c>
      <c r="BG502" s="219">
        <f>IF(N502="zákl. přenesená",J502,0)</f>
        <v>0</v>
      </c>
      <c r="BH502" s="219">
        <f>IF(N502="sníž. přenesená",J502,0)</f>
        <v>0</v>
      </c>
      <c r="BI502" s="219">
        <f>IF(N502="nulová",J502,0)</f>
        <v>0</v>
      </c>
      <c r="BJ502" s="20" t="s">
        <v>79</v>
      </c>
      <c r="BK502" s="219">
        <f>ROUND(I502*H502,2)</f>
        <v>0</v>
      </c>
      <c r="BL502" s="20" t="s">
        <v>742</v>
      </c>
      <c r="BM502" s="218" t="s">
        <v>754</v>
      </c>
    </row>
    <row r="503" s="2" customFormat="1">
      <c r="A503" s="41"/>
      <c r="B503" s="42"/>
      <c r="C503" s="43"/>
      <c r="D503" s="220" t="s">
        <v>142</v>
      </c>
      <c r="E503" s="43"/>
      <c r="F503" s="221" t="s">
        <v>755</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20" t="s">
        <v>142</v>
      </c>
      <c r="AU503" s="20" t="s">
        <v>81</v>
      </c>
    </row>
    <row r="504" s="13" customFormat="1">
      <c r="A504" s="13"/>
      <c r="B504" s="225"/>
      <c r="C504" s="226"/>
      <c r="D504" s="227" t="s">
        <v>144</v>
      </c>
      <c r="E504" s="228" t="s">
        <v>19</v>
      </c>
      <c r="F504" s="229" t="s">
        <v>756</v>
      </c>
      <c r="G504" s="226"/>
      <c r="H504" s="228" t="s">
        <v>19</v>
      </c>
      <c r="I504" s="230"/>
      <c r="J504" s="226"/>
      <c r="K504" s="226"/>
      <c r="L504" s="231"/>
      <c r="M504" s="232"/>
      <c r="N504" s="233"/>
      <c r="O504" s="233"/>
      <c r="P504" s="233"/>
      <c r="Q504" s="233"/>
      <c r="R504" s="233"/>
      <c r="S504" s="233"/>
      <c r="T504" s="234"/>
      <c r="U504" s="13"/>
      <c r="V504" s="13"/>
      <c r="W504" s="13"/>
      <c r="X504" s="13"/>
      <c r="Y504" s="13"/>
      <c r="Z504" s="13"/>
      <c r="AA504" s="13"/>
      <c r="AB504" s="13"/>
      <c r="AC504" s="13"/>
      <c r="AD504" s="13"/>
      <c r="AE504" s="13"/>
      <c r="AT504" s="235" t="s">
        <v>144</v>
      </c>
      <c r="AU504" s="235" t="s">
        <v>81</v>
      </c>
      <c r="AV504" s="13" t="s">
        <v>79</v>
      </c>
      <c r="AW504" s="13" t="s">
        <v>32</v>
      </c>
      <c r="AX504" s="13" t="s">
        <v>71</v>
      </c>
      <c r="AY504" s="235" t="s">
        <v>129</v>
      </c>
    </row>
    <row r="505" s="14" customFormat="1">
      <c r="A505" s="14"/>
      <c r="B505" s="236"/>
      <c r="C505" s="237"/>
      <c r="D505" s="227" t="s">
        <v>144</v>
      </c>
      <c r="E505" s="238" t="s">
        <v>19</v>
      </c>
      <c r="F505" s="239" t="s">
        <v>79</v>
      </c>
      <c r="G505" s="237"/>
      <c r="H505" s="240">
        <v>1</v>
      </c>
      <c r="I505" s="241"/>
      <c r="J505" s="237"/>
      <c r="K505" s="237"/>
      <c r="L505" s="242"/>
      <c r="M505" s="243"/>
      <c r="N505" s="244"/>
      <c r="O505" s="244"/>
      <c r="P505" s="244"/>
      <c r="Q505" s="244"/>
      <c r="R505" s="244"/>
      <c r="S505" s="244"/>
      <c r="T505" s="245"/>
      <c r="U505" s="14"/>
      <c r="V505" s="14"/>
      <c r="W505" s="14"/>
      <c r="X505" s="14"/>
      <c r="Y505" s="14"/>
      <c r="Z505" s="14"/>
      <c r="AA505" s="14"/>
      <c r="AB505" s="14"/>
      <c r="AC505" s="14"/>
      <c r="AD505" s="14"/>
      <c r="AE505" s="14"/>
      <c r="AT505" s="246" t="s">
        <v>144</v>
      </c>
      <c r="AU505" s="246" t="s">
        <v>81</v>
      </c>
      <c r="AV505" s="14" t="s">
        <v>81</v>
      </c>
      <c r="AW505" s="14" t="s">
        <v>32</v>
      </c>
      <c r="AX505" s="14" t="s">
        <v>79</v>
      </c>
      <c r="AY505" s="246" t="s">
        <v>129</v>
      </c>
    </row>
    <row r="506" s="12" customFormat="1" ht="22.8" customHeight="1">
      <c r="A506" s="12"/>
      <c r="B506" s="191"/>
      <c r="C506" s="192"/>
      <c r="D506" s="193" t="s">
        <v>70</v>
      </c>
      <c r="E506" s="205" t="s">
        <v>757</v>
      </c>
      <c r="F506" s="205" t="s">
        <v>758</v>
      </c>
      <c r="G506" s="192"/>
      <c r="H506" s="192"/>
      <c r="I506" s="195"/>
      <c r="J506" s="206">
        <f>BK506</f>
        <v>0</v>
      </c>
      <c r="K506" s="192"/>
      <c r="L506" s="197"/>
      <c r="M506" s="198"/>
      <c r="N506" s="199"/>
      <c r="O506" s="199"/>
      <c r="P506" s="200">
        <f>SUM(P507:P516)</f>
        <v>0</v>
      </c>
      <c r="Q506" s="199"/>
      <c r="R506" s="200">
        <f>SUM(R507:R516)</f>
        <v>0</v>
      </c>
      <c r="S506" s="199"/>
      <c r="T506" s="201">
        <f>SUM(T507:T516)</f>
        <v>0</v>
      </c>
      <c r="U506" s="12"/>
      <c r="V506" s="12"/>
      <c r="W506" s="12"/>
      <c r="X506" s="12"/>
      <c r="Y506" s="12"/>
      <c r="Z506" s="12"/>
      <c r="AA506" s="12"/>
      <c r="AB506" s="12"/>
      <c r="AC506" s="12"/>
      <c r="AD506" s="12"/>
      <c r="AE506" s="12"/>
      <c r="AR506" s="202" t="s">
        <v>185</v>
      </c>
      <c r="AT506" s="203" t="s">
        <v>70</v>
      </c>
      <c r="AU506" s="203" t="s">
        <v>79</v>
      </c>
      <c r="AY506" s="202" t="s">
        <v>129</v>
      </c>
      <c r="BK506" s="204">
        <f>SUM(BK507:BK516)</f>
        <v>0</v>
      </c>
    </row>
    <row r="507" s="2" customFormat="1" ht="16.5" customHeight="1">
      <c r="A507" s="41"/>
      <c r="B507" s="42"/>
      <c r="C507" s="207" t="s">
        <v>759</v>
      </c>
      <c r="D507" s="207" t="s">
        <v>134</v>
      </c>
      <c r="E507" s="208" t="s">
        <v>760</v>
      </c>
      <c r="F507" s="209" t="s">
        <v>758</v>
      </c>
      <c r="G507" s="210" t="s">
        <v>741</v>
      </c>
      <c r="H507" s="211">
        <v>1</v>
      </c>
      <c r="I507" s="212"/>
      <c r="J507" s="213">
        <f>ROUND(I507*H507,2)</f>
        <v>0</v>
      </c>
      <c r="K507" s="209" t="s">
        <v>138</v>
      </c>
      <c r="L507" s="47"/>
      <c r="M507" s="214" t="s">
        <v>19</v>
      </c>
      <c r="N507" s="215" t="s">
        <v>42</v>
      </c>
      <c r="O507" s="87"/>
      <c r="P507" s="216">
        <f>O507*H507</f>
        <v>0</v>
      </c>
      <c r="Q507" s="216">
        <v>0</v>
      </c>
      <c r="R507" s="216">
        <f>Q507*H507</f>
        <v>0</v>
      </c>
      <c r="S507" s="216">
        <v>0</v>
      </c>
      <c r="T507" s="217">
        <f>S507*H507</f>
        <v>0</v>
      </c>
      <c r="U507" s="41"/>
      <c r="V507" s="41"/>
      <c r="W507" s="41"/>
      <c r="X507" s="41"/>
      <c r="Y507" s="41"/>
      <c r="Z507" s="41"/>
      <c r="AA507" s="41"/>
      <c r="AB507" s="41"/>
      <c r="AC507" s="41"/>
      <c r="AD507" s="41"/>
      <c r="AE507" s="41"/>
      <c r="AR507" s="218" t="s">
        <v>742</v>
      </c>
      <c r="AT507" s="218" t="s">
        <v>134</v>
      </c>
      <c r="AU507" s="218" t="s">
        <v>81</v>
      </c>
      <c r="AY507" s="20" t="s">
        <v>129</v>
      </c>
      <c r="BE507" s="219">
        <f>IF(N507="základní",J507,0)</f>
        <v>0</v>
      </c>
      <c r="BF507" s="219">
        <f>IF(N507="snížená",J507,0)</f>
        <v>0</v>
      </c>
      <c r="BG507" s="219">
        <f>IF(N507="zákl. přenesená",J507,0)</f>
        <v>0</v>
      </c>
      <c r="BH507" s="219">
        <f>IF(N507="sníž. přenesená",J507,0)</f>
        <v>0</v>
      </c>
      <c r="BI507" s="219">
        <f>IF(N507="nulová",J507,0)</f>
        <v>0</v>
      </c>
      <c r="BJ507" s="20" t="s">
        <v>79</v>
      </c>
      <c r="BK507" s="219">
        <f>ROUND(I507*H507,2)</f>
        <v>0</v>
      </c>
      <c r="BL507" s="20" t="s">
        <v>742</v>
      </c>
      <c r="BM507" s="218" t="s">
        <v>761</v>
      </c>
    </row>
    <row r="508" s="2" customFormat="1">
      <c r="A508" s="41"/>
      <c r="B508" s="42"/>
      <c r="C508" s="43"/>
      <c r="D508" s="220" t="s">
        <v>142</v>
      </c>
      <c r="E508" s="43"/>
      <c r="F508" s="221" t="s">
        <v>762</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142</v>
      </c>
      <c r="AU508" s="20" t="s">
        <v>81</v>
      </c>
    </row>
    <row r="509" s="14" customFormat="1">
      <c r="A509" s="14"/>
      <c r="B509" s="236"/>
      <c r="C509" s="237"/>
      <c r="D509" s="227" t="s">
        <v>144</v>
      </c>
      <c r="E509" s="238" t="s">
        <v>19</v>
      </c>
      <c r="F509" s="239" t="s">
        <v>763</v>
      </c>
      <c r="G509" s="237"/>
      <c r="H509" s="240">
        <v>1</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144</v>
      </c>
      <c r="AU509" s="246" t="s">
        <v>81</v>
      </c>
      <c r="AV509" s="14" t="s">
        <v>81</v>
      </c>
      <c r="AW509" s="14" t="s">
        <v>32</v>
      </c>
      <c r="AX509" s="14" t="s">
        <v>71</v>
      </c>
      <c r="AY509" s="246" t="s">
        <v>129</v>
      </c>
    </row>
    <row r="510" s="13" customFormat="1">
      <c r="A510" s="13"/>
      <c r="B510" s="225"/>
      <c r="C510" s="226"/>
      <c r="D510" s="227" t="s">
        <v>144</v>
      </c>
      <c r="E510" s="228" t="s">
        <v>19</v>
      </c>
      <c r="F510" s="229" t="s">
        <v>764</v>
      </c>
      <c r="G510" s="226"/>
      <c r="H510" s="228" t="s">
        <v>19</v>
      </c>
      <c r="I510" s="230"/>
      <c r="J510" s="226"/>
      <c r="K510" s="226"/>
      <c r="L510" s="231"/>
      <c r="M510" s="232"/>
      <c r="N510" s="233"/>
      <c r="O510" s="233"/>
      <c r="P510" s="233"/>
      <c r="Q510" s="233"/>
      <c r="R510" s="233"/>
      <c r="S510" s="233"/>
      <c r="T510" s="234"/>
      <c r="U510" s="13"/>
      <c r="V510" s="13"/>
      <c r="W510" s="13"/>
      <c r="X510" s="13"/>
      <c r="Y510" s="13"/>
      <c r="Z510" s="13"/>
      <c r="AA510" s="13"/>
      <c r="AB510" s="13"/>
      <c r="AC510" s="13"/>
      <c r="AD510" s="13"/>
      <c r="AE510" s="13"/>
      <c r="AT510" s="235" t="s">
        <v>144</v>
      </c>
      <c r="AU510" s="235" t="s">
        <v>81</v>
      </c>
      <c r="AV510" s="13" t="s">
        <v>79</v>
      </c>
      <c r="AW510" s="13" t="s">
        <v>32</v>
      </c>
      <c r="AX510" s="13" t="s">
        <v>71</v>
      </c>
      <c r="AY510" s="235" t="s">
        <v>129</v>
      </c>
    </row>
    <row r="511" s="13" customFormat="1">
      <c r="A511" s="13"/>
      <c r="B511" s="225"/>
      <c r="C511" s="226"/>
      <c r="D511" s="227" t="s">
        <v>144</v>
      </c>
      <c r="E511" s="228" t="s">
        <v>19</v>
      </c>
      <c r="F511" s="229" t="s">
        <v>765</v>
      </c>
      <c r="G511" s="226"/>
      <c r="H511" s="228" t="s">
        <v>19</v>
      </c>
      <c r="I511" s="230"/>
      <c r="J511" s="226"/>
      <c r="K511" s="226"/>
      <c r="L511" s="231"/>
      <c r="M511" s="232"/>
      <c r="N511" s="233"/>
      <c r="O511" s="233"/>
      <c r="P511" s="233"/>
      <c r="Q511" s="233"/>
      <c r="R511" s="233"/>
      <c r="S511" s="233"/>
      <c r="T511" s="234"/>
      <c r="U511" s="13"/>
      <c r="V511" s="13"/>
      <c r="W511" s="13"/>
      <c r="X511" s="13"/>
      <c r="Y511" s="13"/>
      <c r="Z511" s="13"/>
      <c r="AA511" s="13"/>
      <c r="AB511" s="13"/>
      <c r="AC511" s="13"/>
      <c r="AD511" s="13"/>
      <c r="AE511" s="13"/>
      <c r="AT511" s="235" t="s">
        <v>144</v>
      </c>
      <c r="AU511" s="235" t="s">
        <v>81</v>
      </c>
      <c r="AV511" s="13" t="s">
        <v>79</v>
      </c>
      <c r="AW511" s="13" t="s">
        <v>32</v>
      </c>
      <c r="AX511" s="13" t="s">
        <v>71</v>
      </c>
      <c r="AY511" s="235" t="s">
        <v>129</v>
      </c>
    </row>
    <row r="512" s="13" customFormat="1">
      <c r="A512" s="13"/>
      <c r="B512" s="225"/>
      <c r="C512" s="226"/>
      <c r="D512" s="227" t="s">
        <v>144</v>
      </c>
      <c r="E512" s="228" t="s">
        <v>19</v>
      </c>
      <c r="F512" s="229" t="s">
        <v>766</v>
      </c>
      <c r="G512" s="226"/>
      <c r="H512" s="228" t="s">
        <v>19</v>
      </c>
      <c r="I512" s="230"/>
      <c r="J512" s="226"/>
      <c r="K512" s="226"/>
      <c r="L512" s="231"/>
      <c r="M512" s="232"/>
      <c r="N512" s="233"/>
      <c r="O512" s="233"/>
      <c r="P512" s="233"/>
      <c r="Q512" s="233"/>
      <c r="R512" s="233"/>
      <c r="S512" s="233"/>
      <c r="T512" s="234"/>
      <c r="U512" s="13"/>
      <c r="V512" s="13"/>
      <c r="W512" s="13"/>
      <c r="X512" s="13"/>
      <c r="Y512" s="13"/>
      <c r="Z512" s="13"/>
      <c r="AA512" s="13"/>
      <c r="AB512" s="13"/>
      <c r="AC512" s="13"/>
      <c r="AD512" s="13"/>
      <c r="AE512" s="13"/>
      <c r="AT512" s="235" t="s">
        <v>144</v>
      </c>
      <c r="AU512" s="235" t="s">
        <v>81</v>
      </c>
      <c r="AV512" s="13" t="s">
        <v>79</v>
      </c>
      <c r="AW512" s="13" t="s">
        <v>32</v>
      </c>
      <c r="AX512" s="13" t="s">
        <v>71</v>
      </c>
      <c r="AY512" s="235" t="s">
        <v>129</v>
      </c>
    </row>
    <row r="513" s="13" customFormat="1">
      <c r="A513" s="13"/>
      <c r="B513" s="225"/>
      <c r="C513" s="226"/>
      <c r="D513" s="227" t="s">
        <v>144</v>
      </c>
      <c r="E513" s="228" t="s">
        <v>19</v>
      </c>
      <c r="F513" s="229" t="s">
        <v>767</v>
      </c>
      <c r="G513" s="226"/>
      <c r="H513" s="228" t="s">
        <v>19</v>
      </c>
      <c r="I513" s="230"/>
      <c r="J513" s="226"/>
      <c r="K513" s="226"/>
      <c r="L513" s="231"/>
      <c r="M513" s="232"/>
      <c r="N513" s="233"/>
      <c r="O513" s="233"/>
      <c r="P513" s="233"/>
      <c r="Q513" s="233"/>
      <c r="R513" s="233"/>
      <c r="S513" s="233"/>
      <c r="T513" s="234"/>
      <c r="U513" s="13"/>
      <c r="V513" s="13"/>
      <c r="W513" s="13"/>
      <c r="X513" s="13"/>
      <c r="Y513" s="13"/>
      <c r="Z513" s="13"/>
      <c r="AA513" s="13"/>
      <c r="AB513" s="13"/>
      <c r="AC513" s="13"/>
      <c r="AD513" s="13"/>
      <c r="AE513" s="13"/>
      <c r="AT513" s="235" t="s">
        <v>144</v>
      </c>
      <c r="AU513" s="235" t="s">
        <v>81</v>
      </c>
      <c r="AV513" s="13" t="s">
        <v>79</v>
      </c>
      <c r="AW513" s="13" t="s">
        <v>32</v>
      </c>
      <c r="AX513" s="13" t="s">
        <v>71</v>
      </c>
      <c r="AY513" s="235" t="s">
        <v>129</v>
      </c>
    </row>
    <row r="514" s="13" customFormat="1">
      <c r="A514" s="13"/>
      <c r="B514" s="225"/>
      <c r="C514" s="226"/>
      <c r="D514" s="227" t="s">
        <v>144</v>
      </c>
      <c r="E514" s="228" t="s">
        <v>19</v>
      </c>
      <c r="F514" s="229" t="s">
        <v>768</v>
      </c>
      <c r="G514" s="226"/>
      <c r="H514" s="228" t="s">
        <v>19</v>
      </c>
      <c r="I514" s="230"/>
      <c r="J514" s="226"/>
      <c r="K514" s="226"/>
      <c r="L514" s="231"/>
      <c r="M514" s="232"/>
      <c r="N514" s="233"/>
      <c r="O514" s="233"/>
      <c r="P514" s="233"/>
      <c r="Q514" s="233"/>
      <c r="R514" s="233"/>
      <c r="S514" s="233"/>
      <c r="T514" s="234"/>
      <c r="U514" s="13"/>
      <c r="V514" s="13"/>
      <c r="W514" s="13"/>
      <c r="X514" s="13"/>
      <c r="Y514" s="13"/>
      <c r="Z514" s="13"/>
      <c r="AA514" s="13"/>
      <c r="AB514" s="13"/>
      <c r="AC514" s="13"/>
      <c r="AD514" s="13"/>
      <c r="AE514" s="13"/>
      <c r="AT514" s="235" t="s">
        <v>144</v>
      </c>
      <c r="AU514" s="235" t="s">
        <v>81</v>
      </c>
      <c r="AV514" s="13" t="s">
        <v>79</v>
      </c>
      <c r="AW514" s="13" t="s">
        <v>32</v>
      </c>
      <c r="AX514" s="13" t="s">
        <v>71</v>
      </c>
      <c r="AY514" s="235" t="s">
        <v>129</v>
      </c>
    </row>
    <row r="515" s="13" customFormat="1">
      <c r="A515" s="13"/>
      <c r="B515" s="225"/>
      <c r="C515" s="226"/>
      <c r="D515" s="227" t="s">
        <v>144</v>
      </c>
      <c r="E515" s="228" t="s">
        <v>19</v>
      </c>
      <c r="F515" s="229" t="s">
        <v>769</v>
      </c>
      <c r="G515" s="226"/>
      <c r="H515" s="228" t="s">
        <v>19</v>
      </c>
      <c r="I515" s="230"/>
      <c r="J515" s="226"/>
      <c r="K515" s="226"/>
      <c r="L515" s="231"/>
      <c r="M515" s="232"/>
      <c r="N515" s="233"/>
      <c r="O515" s="233"/>
      <c r="P515" s="233"/>
      <c r="Q515" s="233"/>
      <c r="R515" s="233"/>
      <c r="S515" s="233"/>
      <c r="T515" s="234"/>
      <c r="U515" s="13"/>
      <c r="V515" s="13"/>
      <c r="W515" s="13"/>
      <c r="X515" s="13"/>
      <c r="Y515" s="13"/>
      <c r="Z515" s="13"/>
      <c r="AA515" s="13"/>
      <c r="AB515" s="13"/>
      <c r="AC515" s="13"/>
      <c r="AD515" s="13"/>
      <c r="AE515" s="13"/>
      <c r="AT515" s="235" t="s">
        <v>144</v>
      </c>
      <c r="AU515" s="235" t="s">
        <v>81</v>
      </c>
      <c r="AV515" s="13" t="s">
        <v>79</v>
      </c>
      <c r="AW515" s="13" t="s">
        <v>32</v>
      </c>
      <c r="AX515" s="13" t="s">
        <v>71</v>
      </c>
      <c r="AY515" s="235" t="s">
        <v>129</v>
      </c>
    </row>
    <row r="516" s="16" customFormat="1">
      <c r="A516" s="16"/>
      <c r="B516" s="258"/>
      <c r="C516" s="259"/>
      <c r="D516" s="227" t="s">
        <v>144</v>
      </c>
      <c r="E516" s="260" t="s">
        <v>19</v>
      </c>
      <c r="F516" s="261" t="s">
        <v>155</v>
      </c>
      <c r="G516" s="259"/>
      <c r="H516" s="262">
        <v>1</v>
      </c>
      <c r="I516" s="263"/>
      <c r="J516" s="259"/>
      <c r="K516" s="259"/>
      <c r="L516" s="264"/>
      <c r="M516" s="265"/>
      <c r="N516" s="266"/>
      <c r="O516" s="266"/>
      <c r="P516" s="266"/>
      <c r="Q516" s="266"/>
      <c r="R516" s="266"/>
      <c r="S516" s="266"/>
      <c r="T516" s="267"/>
      <c r="U516" s="16"/>
      <c r="V516" s="16"/>
      <c r="W516" s="16"/>
      <c r="X516" s="16"/>
      <c r="Y516" s="16"/>
      <c r="Z516" s="16"/>
      <c r="AA516" s="16"/>
      <c r="AB516" s="16"/>
      <c r="AC516" s="16"/>
      <c r="AD516" s="16"/>
      <c r="AE516" s="16"/>
      <c r="AT516" s="268" t="s">
        <v>144</v>
      </c>
      <c r="AU516" s="268" t="s">
        <v>81</v>
      </c>
      <c r="AV516" s="16" t="s">
        <v>139</v>
      </c>
      <c r="AW516" s="16" t="s">
        <v>32</v>
      </c>
      <c r="AX516" s="16" t="s">
        <v>79</v>
      </c>
      <c r="AY516" s="268" t="s">
        <v>129</v>
      </c>
    </row>
    <row r="517" s="12" customFormat="1" ht="22.8" customHeight="1">
      <c r="A517" s="12"/>
      <c r="B517" s="191"/>
      <c r="C517" s="192"/>
      <c r="D517" s="193" t="s">
        <v>70</v>
      </c>
      <c r="E517" s="205" t="s">
        <v>770</v>
      </c>
      <c r="F517" s="205" t="s">
        <v>771</v>
      </c>
      <c r="G517" s="192"/>
      <c r="H517" s="192"/>
      <c r="I517" s="195"/>
      <c r="J517" s="206">
        <f>BK517</f>
        <v>0</v>
      </c>
      <c r="K517" s="192"/>
      <c r="L517" s="197"/>
      <c r="M517" s="198"/>
      <c r="N517" s="199"/>
      <c r="O517" s="199"/>
      <c r="P517" s="200">
        <f>SUM(P518:P530)</f>
        <v>0</v>
      </c>
      <c r="Q517" s="199"/>
      <c r="R517" s="200">
        <f>SUM(R518:R530)</f>
        <v>0</v>
      </c>
      <c r="S517" s="199"/>
      <c r="T517" s="201">
        <f>SUM(T518:T530)</f>
        <v>0</v>
      </c>
      <c r="U517" s="12"/>
      <c r="V517" s="12"/>
      <c r="W517" s="12"/>
      <c r="X517" s="12"/>
      <c r="Y517" s="12"/>
      <c r="Z517" s="12"/>
      <c r="AA517" s="12"/>
      <c r="AB517" s="12"/>
      <c r="AC517" s="12"/>
      <c r="AD517" s="12"/>
      <c r="AE517" s="12"/>
      <c r="AR517" s="202" t="s">
        <v>185</v>
      </c>
      <c r="AT517" s="203" t="s">
        <v>70</v>
      </c>
      <c r="AU517" s="203" t="s">
        <v>79</v>
      </c>
      <c r="AY517" s="202" t="s">
        <v>129</v>
      </c>
      <c r="BK517" s="204">
        <f>SUM(BK518:BK530)</f>
        <v>0</v>
      </c>
    </row>
    <row r="518" s="2" customFormat="1" ht="16.5" customHeight="1">
      <c r="A518" s="41"/>
      <c r="B518" s="42"/>
      <c r="C518" s="207" t="s">
        <v>772</v>
      </c>
      <c r="D518" s="207" t="s">
        <v>134</v>
      </c>
      <c r="E518" s="208" t="s">
        <v>773</v>
      </c>
      <c r="F518" s="209" t="s">
        <v>774</v>
      </c>
      <c r="G518" s="210" t="s">
        <v>741</v>
      </c>
      <c r="H518" s="211">
        <v>1</v>
      </c>
      <c r="I518" s="212"/>
      <c r="J518" s="213">
        <f>ROUND(I518*H518,2)</f>
        <v>0</v>
      </c>
      <c r="K518" s="209" t="s">
        <v>138</v>
      </c>
      <c r="L518" s="47"/>
      <c r="M518" s="214" t="s">
        <v>19</v>
      </c>
      <c r="N518" s="215" t="s">
        <v>42</v>
      </c>
      <c r="O518" s="87"/>
      <c r="P518" s="216">
        <f>O518*H518</f>
        <v>0</v>
      </c>
      <c r="Q518" s="216">
        <v>0</v>
      </c>
      <c r="R518" s="216">
        <f>Q518*H518</f>
        <v>0</v>
      </c>
      <c r="S518" s="216">
        <v>0</v>
      </c>
      <c r="T518" s="217">
        <f>S518*H518</f>
        <v>0</v>
      </c>
      <c r="U518" s="41"/>
      <c r="V518" s="41"/>
      <c r="W518" s="41"/>
      <c r="X518" s="41"/>
      <c r="Y518" s="41"/>
      <c r="Z518" s="41"/>
      <c r="AA518" s="41"/>
      <c r="AB518" s="41"/>
      <c r="AC518" s="41"/>
      <c r="AD518" s="41"/>
      <c r="AE518" s="41"/>
      <c r="AR518" s="218" t="s">
        <v>742</v>
      </c>
      <c r="AT518" s="218" t="s">
        <v>134</v>
      </c>
      <c r="AU518" s="218" t="s">
        <v>81</v>
      </c>
      <c r="AY518" s="20" t="s">
        <v>129</v>
      </c>
      <c r="BE518" s="219">
        <f>IF(N518="základní",J518,0)</f>
        <v>0</v>
      </c>
      <c r="BF518" s="219">
        <f>IF(N518="snížená",J518,0)</f>
        <v>0</v>
      </c>
      <c r="BG518" s="219">
        <f>IF(N518="zákl. přenesená",J518,0)</f>
        <v>0</v>
      </c>
      <c r="BH518" s="219">
        <f>IF(N518="sníž. přenesená",J518,0)</f>
        <v>0</v>
      </c>
      <c r="BI518" s="219">
        <f>IF(N518="nulová",J518,0)</f>
        <v>0</v>
      </c>
      <c r="BJ518" s="20" t="s">
        <v>79</v>
      </c>
      <c r="BK518" s="219">
        <f>ROUND(I518*H518,2)</f>
        <v>0</v>
      </c>
      <c r="BL518" s="20" t="s">
        <v>742</v>
      </c>
      <c r="BM518" s="218" t="s">
        <v>775</v>
      </c>
    </row>
    <row r="519" s="2" customFormat="1">
      <c r="A519" s="41"/>
      <c r="B519" s="42"/>
      <c r="C519" s="43"/>
      <c r="D519" s="220" t="s">
        <v>142</v>
      </c>
      <c r="E519" s="43"/>
      <c r="F519" s="221" t="s">
        <v>776</v>
      </c>
      <c r="G519" s="43"/>
      <c r="H519" s="43"/>
      <c r="I519" s="222"/>
      <c r="J519" s="43"/>
      <c r="K519" s="43"/>
      <c r="L519" s="47"/>
      <c r="M519" s="223"/>
      <c r="N519" s="224"/>
      <c r="O519" s="87"/>
      <c r="P519" s="87"/>
      <c r="Q519" s="87"/>
      <c r="R519" s="87"/>
      <c r="S519" s="87"/>
      <c r="T519" s="88"/>
      <c r="U519" s="41"/>
      <c r="V519" s="41"/>
      <c r="W519" s="41"/>
      <c r="X519" s="41"/>
      <c r="Y519" s="41"/>
      <c r="Z519" s="41"/>
      <c r="AA519" s="41"/>
      <c r="AB519" s="41"/>
      <c r="AC519" s="41"/>
      <c r="AD519" s="41"/>
      <c r="AE519" s="41"/>
      <c r="AT519" s="20" t="s">
        <v>142</v>
      </c>
      <c r="AU519" s="20" t="s">
        <v>81</v>
      </c>
    </row>
    <row r="520" s="14" customFormat="1">
      <c r="A520" s="14"/>
      <c r="B520" s="236"/>
      <c r="C520" s="237"/>
      <c r="D520" s="227" t="s">
        <v>144</v>
      </c>
      <c r="E520" s="238" t="s">
        <v>19</v>
      </c>
      <c r="F520" s="239" t="s">
        <v>777</v>
      </c>
      <c r="G520" s="237"/>
      <c r="H520" s="240">
        <v>1</v>
      </c>
      <c r="I520" s="241"/>
      <c r="J520" s="237"/>
      <c r="K520" s="237"/>
      <c r="L520" s="242"/>
      <c r="M520" s="243"/>
      <c r="N520" s="244"/>
      <c r="O520" s="244"/>
      <c r="P520" s="244"/>
      <c r="Q520" s="244"/>
      <c r="R520" s="244"/>
      <c r="S520" s="244"/>
      <c r="T520" s="245"/>
      <c r="U520" s="14"/>
      <c r="V520" s="14"/>
      <c r="W520" s="14"/>
      <c r="X520" s="14"/>
      <c r="Y520" s="14"/>
      <c r="Z520" s="14"/>
      <c r="AA520" s="14"/>
      <c r="AB520" s="14"/>
      <c r="AC520" s="14"/>
      <c r="AD520" s="14"/>
      <c r="AE520" s="14"/>
      <c r="AT520" s="246" t="s">
        <v>144</v>
      </c>
      <c r="AU520" s="246" t="s">
        <v>81</v>
      </c>
      <c r="AV520" s="14" t="s">
        <v>81</v>
      </c>
      <c r="AW520" s="14" t="s">
        <v>32</v>
      </c>
      <c r="AX520" s="14" t="s">
        <v>79</v>
      </c>
      <c r="AY520" s="246" t="s">
        <v>129</v>
      </c>
    </row>
    <row r="521" s="2" customFormat="1" ht="16.5" customHeight="1">
      <c r="A521" s="41"/>
      <c r="B521" s="42"/>
      <c r="C521" s="207" t="s">
        <v>778</v>
      </c>
      <c r="D521" s="207" t="s">
        <v>134</v>
      </c>
      <c r="E521" s="208" t="s">
        <v>779</v>
      </c>
      <c r="F521" s="209" t="s">
        <v>780</v>
      </c>
      <c r="G521" s="210" t="s">
        <v>741</v>
      </c>
      <c r="H521" s="211">
        <v>1</v>
      </c>
      <c r="I521" s="212"/>
      <c r="J521" s="213">
        <f>ROUND(I521*H521,2)</f>
        <v>0</v>
      </c>
      <c r="K521" s="209" t="s">
        <v>138</v>
      </c>
      <c r="L521" s="47"/>
      <c r="M521" s="214" t="s">
        <v>19</v>
      </c>
      <c r="N521" s="215" t="s">
        <v>42</v>
      </c>
      <c r="O521" s="87"/>
      <c r="P521" s="216">
        <f>O521*H521</f>
        <v>0</v>
      </c>
      <c r="Q521" s="216">
        <v>0</v>
      </c>
      <c r="R521" s="216">
        <f>Q521*H521</f>
        <v>0</v>
      </c>
      <c r="S521" s="216">
        <v>0</v>
      </c>
      <c r="T521" s="217">
        <f>S521*H521</f>
        <v>0</v>
      </c>
      <c r="U521" s="41"/>
      <c r="V521" s="41"/>
      <c r="W521" s="41"/>
      <c r="X521" s="41"/>
      <c r="Y521" s="41"/>
      <c r="Z521" s="41"/>
      <c r="AA521" s="41"/>
      <c r="AB521" s="41"/>
      <c r="AC521" s="41"/>
      <c r="AD521" s="41"/>
      <c r="AE521" s="41"/>
      <c r="AR521" s="218" t="s">
        <v>742</v>
      </c>
      <c r="AT521" s="218" t="s">
        <v>134</v>
      </c>
      <c r="AU521" s="218" t="s">
        <v>81</v>
      </c>
      <c r="AY521" s="20" t="s">
        <v>129</v>
      </c>
      <c r="BE521" s="219">
        <f>IF(N521="základní",J521,0)</f>
        <v>0</v>
      </c>
      <c r="BF521" s="219">
        <f>IF(N521="snížená",J521,0)</f>
        <v>0</v>
      </c>
      <c r="BG521" s="219">
        <f>IF(N521="zákl. přenesená",J521,0)</f>
        <v>0</v>
      </c>
      <c r="BH521" s="219">
        <f>IF(N521="sníž. přenesená",J521,0)</f>
        <v>0</v>
      </c>
      <c r="BI521" s="219">
        <f>IF(N521="nulová",J521,0)</f>
        <v>0</v>
      </c>
      <c r="BJ521" s="20" t="s">
        <v>79</v>
      </c>
      <c r="BK521" s="219">
        <f>ROUND(I521*H521,2)</f>
        <v>0</v>
      </c>
      <c r="BL521" s="20" t="s">
        <v>742</v>
      </c>
      <c r="BM521" s="218" t="s">
        <v>781</v>
      </c>
    </row>
    <row r="522" s="2" customFormat="1">
      <c r="A522" s="41"/>
      <c r="B522" s="42"/>
      <c r="C522" s="43"/>
      <c r="D522" s="220" t="s">
        <v>142</v>
      </c>
      <c r="E522" s="43"/>
      <c r="F522" s="221" t="s">
        <v>782</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142</v>
      </c>
      <c r="AU522" s="20" t="s">
        <v>81</v>
      </c>
    </row>
    <row r="523" s="14" customFormat="1">
      <c r="A523" s="14"/>
      <c r="B523" s="236"/>
      <c r="C523" s="237"/>
      <c r="D523" s="227" t="s">
        <v>144</v>
      </c>
      <c r="E523" s="238" t="s">
        <v>19</v>
      </c>
      <c r="F523" s="239" t="s">
        <v>783</v>
      </c>
      <c r="G523" s="237"/>
      <c r="H523" s="240">
        <v>1</v>
      </c>
      <c r="I523" s="241"/>
      <c r="J523" s="237"/>
      <c r="K523" s="237"/>
      <c r="L523" s="242"/>
      <c r="M523" s="243"/>
      <c r="N523" s="244"/>
      <c r="O523" s="244"/>
      <c r="P523" s="244"/>
      <c r="Q523" s="244"/>
      <c r="R523" s="244"/>
      <c r="S523" s="244"/>
      <c r="T523" s="245"/>
      <c r="U523" s="14"/>
      <c r="V523" s="14"/>
      <c r="W523" s="14"/>
      <c r="X523" s="14"/>
      <c r="Y523" s="14"/>
      <c r="Z523" s="14"/>
      <c r="AA523" s="14"/>
      <c r="AB523" s="14"/>
      <c r="AC523" s="14"/>
      <c r="AD523" s="14"/>
      <c r="AE523" s="14"/>
      <c r="AT523" s="246" t="s">
        <v>144</v>
      </c>
      <c r="AU523" s="246" t="s">
        <v>81</v>
      </c>
      <c r="AV523" s="14" t="s">
        <v>81</v>
      </c>
      <c r="AW523" s="14" t="s">
        <v>32</v>
      </c>
      <c r="AX523" s="14" t="s">
        <v>71</v>
      </c>
      <c r="AY523" s="246" t="s">
        <v>129</v>
      </c>
    </row>
    <row r="524" s="13" customFormat="1">
      <c r="A524" s="13"/>
      <c r="B524" s="225"/>
      <c r="C524" s="226"/>
      <c r="D524" s="227" t="s">
        <v>144</v>
      </c>
      <c r="E524" s="228" t="s">
        <v>19</v>
      </c>
      <c r="F524" s="229" t="s">
        <v>784</v>
      </c>
      <c r="G524" s="226"/>
      <c r="H524" s="228" t="s">
        <v>19</v>
      </c>
      <c r="I524" s="230"/>
      <c r="J524" s="226"/>
      <c r="K524" s="226"/>
      <c r="L524" s="231"/>
      <c r="M524" s="232"/>
      <c r="N524" s="233"/>
      <c r="O524" s="233"/>
      <c r="P524" s="233"/>
      <c r="Q524" s="233"/>
      <c r="R524" s="233"/>
      <c r="S524" s="233"/>
      <c r="T524" s="234"/>
      <c r="U524" s="13"/>
      <c r="V524" s="13"/>
      <c r="W524" s="13"/>
      <c r="X524" s="13"/>
      <c r="Y524" s="13"/>
      <c r="Z524" s="13"/>
      <c r="AA524" s="13"/>
      <c r="AB524" s="13"/>
      <c r="AC524" s="13"/>
      <c r="AD524" s="13"/>
      <c r="AE524" s="13"/>
      <c r="AT524" s="235" t="s">
        <v>144</v>
      </c>
      <c r="AU524" s="235" t="s">
        <v>81</v>
      </c>
      <c r="AV524" s="13" t="s">
        <v>79</v>
      </c>
      <c r="AW524" s="13" t="s">
        <v>32</v>
      </c>
      <c r="AX524" s="13" t="s">
        <v>71</v>
      </c>
      <c r="AY524" s="235" t="s">
        <v>129</v>
      </c>
    </row>
    <row r="525" s="13" customFormat="1">
      <c r="A525" s="13"/>
      <c r="B525" s="225"/>
      <c r="C525" s="226"/>
      <c r="D525" s="227" t="s">
        <v>144</v>
      </c>
      <c r="E525" s="228" t="s">
        <v>19</v>
      </c>
      <c r="F525" s="229" t="s">
        <v>785</v>
      </c>
      <c r="G525" s="226"/>
      <c r="H525" s="228" t="s">
        <v>19</v>
      </c>
      <c r="I525" s="230"/>
      <c r="J525" s="226"/>
      <c r="K525" s="226"/>
      <c r="L525" s="231"/>
      <c r="M525" s="232"/>
      <c r="N525" s="233"/>
      <c r="O525" s="233"/>
      <c r="P525" s="233"/>
      <c r="Q525" s="233"/>
      <c r="R525" s="233"/>
      <c r="S525" s="233"/>
      <c r="T525" s="234"/>
      <c r="U525" s="13"/>
      <c r="V525" s="13"/>
      <c r="W525" s="13"/>
      <c r="X525" s="13"/>
      <c r="Y525" s="13"/>
      <c r="Z525" s="13"/>
      <c r="AA525" s="13"/>
      <c r="AB525" s="13"/>
      <c r="AC525" s="13"/>
      <c r="AD525" s="13"/>
      <c r="AE525" s="13"/>
      <c r="AT525" s="235" t="s">
        <v>144</v>
      </c>
      <c r="AU525" s="235" t="s">
        <v>81</v>
      </c>
      <c r="AV525" s="13" t="s">
        <v>79</v>
      </c>
      <c r="AW525" s="13" t="s">
        <v>32</v>
      </c>
      <c r="AX525" s="13" t="s">
        <v>71</v>
      </c>
      <c r="AY525" s="235" t="s">
        <v>129</v>
      </c>
    </row>
    <row r="526" s="13" customFormat="1">
      <c r="A526" s="13"/>
      <c r="B526" s="225"/>
      <c r="C526" s="226"/>
      <c r="D526" s="227" t="s">
        <v>144</v>
      </c>
      <c r="E526" s="228" t="s">
        <v>19</v>
      </c>
      <c r="F526" s="229" t="s">
        <v>786</v>
      </c>
      <c r="G526" s="226"/>
      <c r="H526" s="228" t="s">
        <v>19</v>
      </c>
      <c r="I526" s="230"/>
      <c r="J526" s="226"/>
      <c r="K526" s="226"/>
      <c r="L526" s="231"/>
      <c r="M526" s="232"/>
      <c r="N526" s="233"/>
      <c r="O526" s="233"/>
      <c r="P526" s="233"/>
      <c r="Q526" s="233"/>
      <c r="R526" s="233"/>
      <c r="S526" s="233"/>
      <c r="T526" s="234"/>
      <c r="U526" s="13"/>
      <c r="V526" s="13"/>
      <c r="W526" s="13"/>
      <c r="X526" s="13"/>
      <c r="Y526" s="13"/>
      <c r="Z526" s="13"/>
      <c r="AA526" s="13"/>
      <c r="AB526" s="13"/>
      <c r="AC526" s="13"/>
      <c r="AD526" s="13"/>
      <c r="AE526" s="13"/>
      <c r="AT526" s="235" t="s">
        <v>144</v>
      </c>
      <c r="AU526" s="235" t="s">
        <v>81</v>
      </c>
      <c r="AV526" s="13" t="s">
        <v>79</v>
      </c>
      <c r="AW526" s="13" t="s">
        <v>32</v>
      </c>
      <c r="AX526" s="13" t="s">
        <v>71</v>
      </c>
      <c r="AY526" s="235" t="s">
        <v>129</v>
      </c>
    </row>
    <row r="527" s="13" customFormat="1">
      <c r="A527" s="13"/>
      <c r="B527" s="225"/>
      <c r="C527" s="226"/>
      <c r="D527" s="227" t="s">
        <v>144</v>
      </c>
      <c r="E527" s="228" t="s">
        <v>19</v>
      </c>
      <c r="F527" s="229" t="s">
        <v>787</v>
      </c>
      <c r="G527" s="226"/>
      <c r="H527" s="228" t="s">
        <v>19</v>
      </c>
      <c r="I527" s="230"/>
      <c r="J527" s="226"/>
      <c r="K527" s="226"/>
      <c r="L527" s="231"/>
      <c r="M527" s="232"/>
      <c r="N527" s="233"/>
      <c r="O527" s="233"/>
      <c r="P527" s="233"/>
      <c r="Q527" s="233"/>
      <c r="R527" s="233"/>
      <c r="S527" s="233"/>
      <c r="T527" s="234"/>
      <c r="U527" s="13"/>
      <c r="V527" s="13"/>
      <c r="W527" s="13"/>
      <c r="X527" s="13"/>
      <c r="Y527" s="13"/>
      <c r="Z527" s="13"/>
      <c r="AA527" s="13"/>
      <c r="AB527" s="13"/>
      <c r="AC527" s="13"/>
      <c r="AD527" s="13"/>
      <c r="AE527" s="13"/>
      <c r="AT527" s="235" t="s">
        <v>144</v>
      </c>
      <c r="AU527" s="235" t="s">
        <v>81</v>
      </c>
      <c r="AV527" s="13" t="s">
        <v>79</v>
      </c>
      <c r="AW527" s="13" t="s">
        <v>32</v>
      </c>
      <c r="AX527" s="13" t="s">
        <v>71</v>
      </c>
      <c r="AY527" s="235" t="s">
        <v>129</v>
      </c>
    </row>
    <row r="528" s="13" customFormat="1">
      <c r="A528" s="13"/>
      <c r="B528" s="225"/>
      <c r="C528" s="226"/>
      <c r="D528" s="227" t="s">
        <v>144</v>
      </c>
      <c r="E528" s="228" t="s">
        <v>19</v>
      </c>
      <c r="F528" s="229" t="s">
        <v>788</v>
      </c>
      <c r="G528" s="226"/>
      <c r="H528" s="228" t="s">
        <v>19</v>
      </c>
      <c r="I528" s="230"/>
      <c r="J528" s="226"/>
      <c r="K528" s="226"/>
      <c r="L528" s="231"/>
      <c r="M528" s="232"/>
      <c r="N528" s="233"/>
      <c r="O528" s="233"/>
      <c r="P528" s="233"/>
      <c r="Q528" s="233"/>
      <c r="R528" s="233"/>
      <c r="S528" s="233"/>
      <c r="T528" s="234"/>
      <c r="U528" s="13"/>
      <c r="V528" s="13"/>
      <c r="W528" s="13"/>
      <c r="X528" s="13"/>
      <c r="Y528" s="13"/>
      <c r="Z528" s="13"/>
      <c r="AA528" s="13"/>
      <c r="AB528" s="13"/>
      <c r="AC528" s="13"/>
      <c r="AD528" s="13"/>
      <c r="AE528" s="13"/>
      <c r="AT528" s="235" t="s">
        <v>144</v>
      </c>
      <c r="AU528" s="235" t="s">
        <v>81</v>
      </c>
      <c r="AV528" s="13" t="s">
        <v>79</v>
      </c>
      <c r="AW528" s="13" t="s">
        <v>32</v>
      </c>
      <c r="AX528" s="13" t="s">
        <v>71</v>
      </c>
      <c r="AY528" s="235" t="s">
        <v>129</v>
      </c>
    </row>
    <row r="529" s="13" customFormat="1">
      <c r="A529" s="13"/>
      <c r="B529" s="225"/>
      <c r="C529" s="226"/>
      <c r="D529" s="227" t="s">
        <v>144</v>
      </c>
      <c r="E529" s="228" t="s">
        <v>19</v>
      </c>
      <c r="F529" s="229" t="s">
        <v>789</v>
      </c>
      <c r="G529" s="226"/>
      <c r="H529" s="228" t="s">
        <v>19</v>
      </c>
      <c r="I529" s="230"/>
      <c r="J529" s="226"/>
      <c r="K529" s="226"/>
      <c r="L529" s="231"/>
      <c r="M529" s="232"/>
      <c r="N529" s="233"/>
      <c r="O529" s="233"/>
      <c r="P529" s="233"/>
      <c r="Q529" s="233"/>
      <c r="R529" s="233"/>
      <c r="S529" s="233"/>
      <c r="T529" s="234"/>
      <c r="U529" s="13"/>
      <c r="V529" s="13"/>
      <c r="W529" s="13"/>
      <c r="X529" s="13"/>
      <c r="Y529" s="13"/>
      <c r="Z529" s="13"/>
      <c r="AA529" s="13"/>
      <c r="AB529" s="13"/>
      <c r="AC529" s="13"/>
      <c r="AD529" s="13"/>
      <c r="AE529" s="13"/>
      <c r="AT529" s="235" t="s">
        <v>144</v>
      </c>
      <c r="AU529" s="235" t="s">
        <v>81</v>
      </c>
      <c r="AV529" s="13" t="s">
        <v>79</v>
      </c>
      <c r="AW529" s="13" t="s">
        <v>32</v>
      </c>
      <c r="AX529" s="13" t="s">
        <v>71</v>
      </c>
      <c r="AY529" s="235" t="s">
        <v>129</v>
      </c>
    </row>
    <row r="530" s="16" customFormat="1">
      <c r="A530" s="16"/>
      <c r="B530" s="258"/>
      <c r="C530" s="259"/>
      <c r="D530" s="227" t="s">
        <v>144</v>
      </c>
      <c r="E530" s="260" t="s">
        <v>19</v>
      </c>
      <c r="F530" s="261" t="s">
        <v>155</v>
      </c>
      <c r="G530" s="259"/>
      <c r="H530" s="262">
        <v>1</v>
      </c>
      <c r="I530" s="263"/>
      <c r="J530" s="259"/>
      <c r="K530" s="259"/>
      <c r="L530" s="264"/>
      <c r="M530" s="265"/>
      <c r="N530" s="266"/>
      <c r="O530" s="266"/>
      <c r="P530" s="266"/>
      <c r="Q530" s="266"/>
      <c r="R530" s="266"/>
      <c r="S530" s="266"/>
      <c r="T530" s="267"/>
      <c r="U530" s="16"/>
      <c r="V530" s="16"/>
      <c r="W530" s="16"/>
      <c r="X530" s="16"/>
      <c r="Y530" s="16"/>
      <c r="Z530" s="16"/>
      <c r="AA530" s="16"/>
      <c r="AB530" s="16"/>
      <c r="AC530" s="16"/>
      <c r="AD530" s="16"/>
      <c r="AE530" s="16"/>
      <c r="AT530" s="268" t="s">
        <v>144</v>
      </c>
      <c r="AU530" s="268" t="s">
        <v>81</v>
      </c>
      <c r="AV530" s="16" t="s">
        <v>139</v>
      </c>
      <c r="AW530" s="16" t="s">
        <v>32</v>
      </c>
      <c r="AX530" s="16" t="s">
        <v>79</v>
      </c>
      <c r="AY530" s="268" t="s">
        <v>129</v>
      </c>
    </row>
    <row r="531" s="12" customFormat="1" ht="22.8" customHeight="1">
      <c r="A531" s="12"/>
      <c r="B531" s="191"/>
      <c r="C531" s="192"/>
      <c r="D531" s="193" t="s">
        <v>70</v>
      </c>
      <c r="E531" s="205" t="s">
        <v>790</v>
      </c>
      <c r="F531" s="205" t="s">
        <v>791</v>
      </c>
      <c r="G531" s="192"/>
      <c r="H531" s="192"/>
      <c r="I531" s="195"/>
      <c r="J531" s="206">
        <f>BK531</f>
        <v>0</v>
      </c>
      <c r="K531" s="192"/>
      <c r="L531" s="197"/>
      <c r="M531" s="198"/>
      <c r="N531" s="199"/>
      <c r="O531" s="199"/>
      <c r="P531" s="200">
        <f>SUM(P532:P539)</f>
        <v>0</v>
      </c>
      <c r="Q531" s="199"/>
      <c r="R531" s="200">
        <f>SUM(R532:R539)</f>
        <v>0</v>
      </c>
      <c r="S531" s="199"/>
      <c r="T531" s="201">
        <f>SUM(T532:T539)</f>
        <v>0</v>
      </c>
      <c r="U531" s="12"/>
      <c r="V531" s="12"/>
      <c r="W531" s="12"/>
      <c r="X531" s="12"/>
      <c r="Y531" s="12"/>
      <c r="Z531" s="12"/>
      <c r="AA531" s="12"/>
      <c r="AB531" s="12"/>
      <c r="AC531" s="12"/>
      <c r="AD531" s="12"/>
      <c r="AE531" s="12"/>
      <c r="AR531" s="202" t="s">
        <v>185</v>
      </c>
      <c r="AT531" s="203" t="s">
        <v>70</v>
      </c>
      <c r="AU531" s="203" t="s">
        <v>79</v>
      </c>
      <c r="AY531" s="202" t="s">
        <v>129</v>
      </c>
      <c r="BK531" s="204">
        <f>SUM(BK532:BK539)</f>
        <v>0</v>
      </c>
    </row>
    <row r="532" s="2" customFormat="1" ht="16.5" customHeight="1">
      <c r="A532" s="41"/>
      <c r="B532" s="42"/>
      <c r="C532" s="207" t="s">
        <v>792</v>
      </c>
      <c r="D532" s="207" t="s">
        <v>134</v>
      </c>
      <c r="E532" s="208" t="s">
        <v>793</v>
      </c>
      <c r="F532" s="209" t="s">
        <v>791</v>
      </c>
      <c r="G532" s="210" t="s">
        <v>741</v>
      </c>
      <c r="H532" s="211">
        <v>1</v>
      </c>
      <c r="I532" s="212"/>
      <c r="J532" s="213">
        <f>ROUND(I532*H532,2)</f>
        <v>0</v>
      </c>
      <c r="K532" s="209" t="s">
        <v>138</v>
      </c>
      <c r="L532" s="47"/>
      <c r="M532" s="214" t="s">
        <v>19</v>
      </c>
      <c r="N532" s="215" t="s">
        <v>42</v>
      </c>
      <c r="O532" s="87"/>
      <c r="P532" s="216">
        <f>O532*H532</f>
        <v>0</v>
      </c>
      <c r="Q532" s="216">
        <v>0</v>
      </c>
      <c r="R532" s="216">
        <f>Q532*H532</f>
        <v>0</v>
      </c>
      <c r="S532" s="216">
        <v>0</v>
      </c>
      <c r="T532" s="217">
        <f>S532*H532</f>
        <v>0</v>
      </c>
      <c r="U532" s="41"/>
      <c r="V532" s="41"/>
      <c r="W532" s="41"/>
      <c r="X532" s="41"/>
      <c r="Y532" s="41"/>
      <c r="Z532" s="41"/>
      <c r="AA532" s="41"/>
      <c r="AB532" s="41"/>
      <c r="AC532" s="41"/>
      <c r="AD532" s="41"/>
      <c r="AE532" s="41"/>
      <c r="AR532" s="218" t="s">
        <v>742</v>
      </c>
      <c r="AT532" s="218" t="s">
        <v>134</v>
      </c>
      <c r="AU532" s="218" t="s">
        <v>81</v>
      </c>
      <c r="AY532" s="20" t="s">
        <v>129</v>
      </c>
      <c r="BE532" s="219">
        <f>IF(N532="základní",J532,0)</f>
        <v>0</v>
      </c>
      <c r="BF532" s="219">
        <f>IF(N532="snížená",J532,0)</f>
        <v>0</v>
      </c>
      <c r="BG532" s="219">
        <f>IF(N532="zákl. přenesená",J532,0)</f>
        <v>0</v>
      </c>
      <c r="BH532" s="219">
        <f>IF(N532="sníž. přenesená",J532,0)</f>
        <v>0</v>
      </c>
      <c r="BI532" s="219">
        <f>IF(N532="nulová",J532,0)</f>
        <v>0</v>
      </c>
      <c r="BJ532" s="20" t="s">
        <v>79</v>
      </c>
      <c r="BK532" s="219">
        <f>ROUND(I532*H532,2)</f>
        <v>0</v>
      </c>
      <c r="BL532" s="20" t="s">
        <v>742</v>
      </c>
      <c r="BM532" s="218" t="s">
        <v>794</v>
      </c>
    </row>
    <row r="533" s="2" customFormat="1">
      <c r="A533" s="41"/>
      <c r="B533" s="42"/>
      <c r="C533" s="43"/>
      <c r="D533" s="220" t="s">
        <v>142</v>
      </c>
      <c r="E533" s="43"/>
      <c r="F533" s="221" t="s">
        <v>795</v>
      </c>
      <c r="G533" s="43"/>
      <c r="H533" s="43"/>
      <c r="I533" s="222"/>
      <c r="J533" s="43"/>
      <c r="K533" s="43"/>
      <c r="L533" s="47"/>
      <c r="M533" s="223"/>
      <c r="N533" s="224"/>
      <c r="O533" s="87"/>
      <c r="P533" s="87"/>
      <c r="Q533" s="87"/>
      <c r="R533" s="87"/>
      <c r="S533" s="87"/>
      <c r="T533" s="88"/>
      <c r="U533" s="41"/>
      <c r="V533" s="41"/>
      <c r="W533" s="41"/>
      <c r="X533" s="41"/>
      <c r="Y533" s="41"/>
      <c r="Z533" s="41"/>
      <c r="AA533" s="41"/>
      <c r="AB533" s="41"/>
      <c r="AC533" s="41"/>
      <c r="AD533" s="41"/>
      <c r="AE533" s="41"/>
      <c r="AT533" s="20" t="s">
        <v>142</v>
      </c>
      <c r="AU533" s="20" t="s">
        <v>81</v>
      </c>
    </row>
    <row r="534" s="13" customFormat="1">
      <c r="A534" s="13"/>
      <c r="B534" s="225"/>
      <c r="C534" s="226"/>
      <c r="D534" s="227" t="s">
        <v>144</v>
      </c>
      <c r="E534" s="228" t="s">
        <v>19</v>
      </c>
      <c r="F534" s="229" t="s">
        <v>796</v>
      </c>
      <c r="G534" s="226"/>
      <c r="H534" s="228" t="s">
        <v>19</v>
      </c>
      <c r="I534" s="230"/>
      <c r="J534" s="226"/>
      <c r="K534" s="226"/>
      <c r="L534" s="231"/>
      <c r="M534" s="232"/>
      <c r="N534" s="233"/>
      <c r="O534" s="233"/>
      <c r="P534" s="233"/>
      <c r="Q534" s="233"/>
      <c r="R534" s="233"/>
      <c r="S534" s="233"/>
      <c r="T534" s="234"/>
      <c r="U534" s="13"/>
      <c r="V534" s="13"/>
      <c r="W534" s="13"/>
      <c r="X534" s="13"/>
      <c r="Y534" s="13"/>
      <c r="Z534" s="13"/>
      <c r="AA534" s="13"/>
      <c r="AB534" s="13"/>
      <c r="AC534" s="13"/>
      <c r="AD534" s="13"/>
      <c r="AE534" s="13"/>
      <c r="AT534" s="235" t="s">
        <v>144</v>
      </c>
      <c r="AU534" s="235" t="s">
        <v>81</v>
      </c>
      <c r="AV534" s="13" t="s">
        <v>79</v>
      </c>
      <c r="AW534" s="13" t="s">
        <v>32</v>
      </c>
      <c r="AX534" s="13" t="s">
        <v>71</v>
      </c>
      <c r="AY534" s="235" t="s">
        <v>129</v>
      </c>
    </row>
    <row r="535" s="13" customFormat="1">
      <c r="A535" s="13"/>
      <c r="B535" s="225"/>
      <c r="C535" s="226"/>
      <c r="D535" s="227" t="s">
        <v>144</v>
      </c>
      <c r="E535" s="228" t="s">
        <v>19</v>
      </c>
      <c r="F535" s="229" t="s">
        <v>797</v>
      </c>
      <c r="G535" s="226"/>
      <c r="H535" s="228" t="s">
        <v>19</v>
      </c>
      <c r="I535" s="230"/>
      <c r="J535" s="226"/>
      <c r="K535" s="226"/>
      <c r="L535" s="231"/>
      <c r="M535" s="232"/>
      <c r="N535" s="233"/>
      <c r="O535" s="233"/>
      <c r="P535" s="233"/>
      <c r="Q535" s="233"/>
      <c r="R535" s="233"/>
      <c r="S535" s="233"/>
      <c r="T535" s="234"/>
      <c r="U535" s="13"/>
      <c r="V535" s="13"/>
      <c r="W535" s="13"/>
      <c r="X535" s="13"/>
      <c r="Y535" s="13"/>
      <c r="Z535" s="13"/>
      <c r="AA535" s="13"/>
      <c r="AB535" s="13"/>
      <c r="AC535" s="13"/>
      <c r="AD535" s="13"/>
      <c r="AE535" s="13"/>
      <c r="AT535" s="235" t="s">
        <v>144</v>
      </c>
      <c r="AU535" s="235" t="s">
        <v>81</v>
      </c>
      <c r="AV535" s="13" t="s">
        <v>79</v>
      </c>
      <c r="AW535" s="13" t="s">
        <v>32</v>
      </c>
      <c r="AX535" s="13" t="s">
        <v>71</v>
      </c>
      <c r="AY535" s="235" t="s">
        <v>129</v>
      </c>
    </row>
    <row r="536" s="14" customFormat="1">
      <c r="A536" s="14"/>
      <c r="B536" s="236"/>
      <c r="C536" s="237"/>
      <c r="D536" s="227" t="s">
        <v>144</v>
      </c>
      <c r="E536" s="238" t="s">
        <v>19</v>
      </c>
      <c r="F536" s="239" t="s">
        <v>79</v>
      </c>
      <c r="G536" s="237"/>
      <c r="H536" s="240">
        <v>1</v>
      </c>
      <c r="I536" s="241"/>
      <c r="J536" s="237"/>
      <c r="K536" s="237"/>
      <c r="L536" s="242"/>
      <c r="M536" s="243"/>
      <c r="N536" s="244"/>
      <c r="O536" s="244"/>
      <c r="P536" s="244"/>
      <c r="Q536" s="244"/>
      <c r="R536" s="244"/>
      <c r="S536" s="244"/>
      <c r="T536" s="245"/>
      <c r="U536" s="14"/>
      <c r="V536" s="14"/>
      <c r="W536" s="14"/>
      <c r="X536" s="14"/>
      <c r="Y536" s="14"/>
      <c r="Z536" s="14"/>
      <c r="AA536" s="14"/>
      <c r="AB536" s="14"/>
      <c r="AC536" s="14"/>
      <c r="AD536" s="14"/>
      <c r="AE536" s="14"/>
      <c r="AT536" s="246" t="s">
        <v>144</v>
      </c>
      <c r="AU536" s="246" t="s">
        <v>81</v>
      </c>
      <c r="AV536" s="14" t="s">
        <v>81</v>
      </c>
      <c r="AW536" s="14" t="s">
        <v>32</v>
      </c>
      <c r="AX536" s="14" t="s">
        <v>79</v>
      </c>
      <c r="AY536" s="246" t="s">
        <v>129</v>
      </c>
    </row>
    <row r="537" s="2" customFormat="1" ht="16.5" customHeight="1">
      <c r="A537" s="41"/>
      <c r="B537" s="42"/>
      <c r="C537" s="207" t="s">
        <v>798</v>
      </c>
      <c r="D537" s="207" t="s">
        <v>134</v>
      </c>
      <c r="E537" s="208" t="s">
        <v>799</v>
      </c>
      <c r="F537" s="209" t="s">
        <v>800</v>
      </c>
      <c r="G537" s="210" t="s">
        <v>741</v>
      </c>
      <c r="H537" s="211">
        <v>1</v>
      </c>
      <c r="I537" s="212"/>
      <c r="J537" s="213">
        <f>ROUND(I537*H537,2)</f>
        <v>0</v>
      </c>
      <c r="K537" s="209" t="s">
        <v>138</v>
      </c>
      <c r="L537" s="47"/>
      <c r="M537" s="214" t="s">
        <v>19</v>
      </c>
      <c r="N537" s="215" t="s">
        <v>42</v>
      </c>
      <c r="O537" s="87"/>
      <c r="P537" s="216">
        <f>O537*H537</f>
        <v>0</v>
      </c>
      <c r="Q537" s="216">
        <v>0</v>
      </c>
      <c r="R537" s="216">
        <f>Q537*H537</f>
        <v>0</v>
      </c>
      <c r="S537" s="216">
        <v>0</v>
      </c>
      <c r="T537" s="217">
        <f>S537*H537</f>
        <v>0</v>
      </c>
      <c r="U537" s="41"/>
      <c r="V537" s="41"/>
      <c r="W537" s="41"/>
      <c r="X537" s="41"/>
      <c r="Y537" s="41"/>
      <c r="Z537" s="41"/>
      <c r="AA537" s="41"/>
      <c r="AB537" s="41"/>
      <c r="AC537" s="41"/>
      <c r="AD537" s="41"/>
      <c r="AE537" s="41"/>
      <c r="AR537" s="218" t="s">
        <v>742</v>
      </c>
      <c r="AT537" s="218" t="s">
        <v>134</v>
      </c>
      <c r="AU537" s="218" t="s">
        <v>81</v>
      </c>
      <c r="AY537" s="20" t="s">
        <v>129</v>
      </c>
      <c r="BE537" s="219">
        <f>IF(N537="základní",J537,0)</f>
        <v>0</v>
      </c>
      <c r="BF537" s="219">
        <f>IF(N537="snížená",J537,0)</f>
        <v>0</v>
      </c>
      <c r="BG537" s="219">
        <f>IF(N537="zákl. přenesená",J537,0)</f>
        <v>0</v>
      </c>
      <c r="BH537" s="219">
        <f>IF(N537="sníž. přenesená",J537,0)</f>
        <v>0</v>
      </c>
      <c r="BI537" s="219">
        <f>IF(N537="nulová",J537,0)</f>
        <v>0</v>
      </c>
      <c r="BJ537" s="20" t="s">
        <v>79</v>
      </c>
      <c r="BK537" s="219">
        <f>ROUND(I537*H537,2)</f>
        <v>0</v>
      </c>
      <c r="BL537" s="20" t="s">
        <v>742</v>
      </c>
      <c r="BM537" s="218" t="s">
        <v>801</v>
      </c>
    </row>
    <row r="538" s="2" customFormat="1">
      <c r="A538" s="41"/>
      <c r="B538" s="42"/>
      <c r="C538" s="43"/>
      <c r="D538" s="220" t="s">
        <v>142</v>
      </c>
      <c r="E538" s="43"/>
      <c r="F538" s="221" t="s">
        <v>802</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142</v>
      </c>
      <c r="AU538" s="20" t="s">
        <v>81</v>
      </c>
    </row>
    <row r="539" s="14" customFormat="1">
      <c r="A539" s="14"/>
      <c r="B539" s="236"/>
      <c r="C539" s="237"/>
      <c r="D539" s="227" t="s">
        <v>144</v>
      </c>
      <c r="E539" s="238" t="s">
        <v>19</v>
      </c>
      <c r="F539" s="239" t="s">
        <v>803</v>
      </c>
      <c r="G539" s="237"/>
      <c r="H539" s="240">
        <v>1</v>
      </c>
      <c r="I539" s="241"/>
      <c r="J539" s="237"/>
      <c r="K539" s="237"/>
      <c r="L539" s="242"/>
      <c r="M539" s="270"/>
      <c r="N539" s="271"/>
      <c r="O539" s="271"/>
      <c r="P539" s="271"/>
      <c r="Q539" s="271"/>
      <c r="R539" s="271"/>
      <c r="S539" s="271"/>
      <c r="T539" s="272"/>
      <c r="U539" s="14"/>
      <c r="V539" s="14"/>
      <c r="W539" s="14"/>
      <c r="X539" s="14"/>
      <c r="Y539" s="14"/>
      <c r="Z539" s="14"/>
      <c r="AA539" s="14"/>
      <c r="AB539" s="14"/>
      <c r="AC539" s="14"/>
      <c r="AD539" s="14"/>
      <c r="AE539" s="14"/>
      <c r="AT539" s="246" t="s">
        <v>144</v>
      </c>
      <c r="AU539" s="246" t="s">
        <v>81</v>
      </c>
      <c r="AV539" s="14" t="s">
        <v>81</v>
      </c>
      <c r="AW539" s="14" t="s">
        <v>32</v>
      </c>
      <c r="AX539" s="14" t="s">
        <v>79</v>
      </c>
      <c r="AY539" s="246" t="s">
        <v>129</v>
      </c>
    </row>
    <row r="540" s="2" customFormat="1" ht="6.96" customHeight="1">
      <c r="A540" s="41"/>
      <c r="B540" s="62"/>
      <c r="C540" s="63"/>
      <c r="D540" s="63"/>
      <c r="E540" s="63"/>
      <c r="F540" s="63"/>
      <c r="G540" s="63"/>
      <c r="H540" s="63"/>
      <c r="I540" s="63"/>
      <c r="J540" s="63"/>
      <c r="K540" s="63"/>
      <c r="L540" s="47"/>
      <c r="M540" s="41"/>
      <c r="O540" s="41"/>
      <c r="P540" s="41"/>
      <c r="Q540" s="41"/>
      <c r="R540" s="41"/>
      <c r="S540" s="41"/>
      <c r="T540" s="41"/>
      <c r="U540" s="41"/>
      <c r="V540" s="41"/>
      <c r="W540" s="41"/>
      <c r="X540" s="41"/>
      <c r="Y540" s="41"/>
      <c r="Z540" s="41"/>
      <c r="AA540" s="41"/>
      <c r="AB540" s="41"/>
      <c r="AC540" s="41"/>
      <c r="AD540" s="41"/>
      <c r="AE540" s="41"/>
    </row>
  </sheetData>
  <sheetProtection sheet="1" autoFilter="0" formatColumns="0" formatRows="0" objects="1" scenarios="1" spinCount="100000" saltValue="Dxs6lPPQvsaRgZLA92orM5C4yxpkKngvgPLyPK5C4PVLEuZJsJIRKJOdAmPzGtYwsUmE/j6+hz6ChPnGdXUPTw==" hashValue="64jwHsANfBbLoare/ES/NmQqb9CTbln4Gl9ep4QAfOsJUPt7UHJlcIB6lowgDpIp/yy13VVjBupLovJoQqpPoA==" algorithmName="SHA-512" password="CC35"/>
  <autoFilter ref="C97:K539"/>
  <mergeCells count="9">
    <mergeCell ref="E7:H7"/>
    <mergeCell ref="E9:H9"/>
    <mergeCell ref="E18:H18"/>
    <mergeCell ref="E27:H27"/>
    <mergeCell ref="E48:H48"/>
    <mergeCell ref="E50:H50"/>
    <mergeCell ref="E88:H88"/>
    <mergeCell ref="E90:H90"/>
    <mergeCell ref="L2:V2"/>
  </mergeCells>
  <hyperlinks>
    <hyperlink ref="F103" r:id="rId1" display="https://podminky.urs.cz/item/CS_URS_2025_01/629991011"/>
    <hyperlink ref="F117" r:id="rId2" display="https://podminky.urs.cz/item/CS_URS_2025_01/629995103"/>
    <hyperlink ref="F139" r:id="rId3" display="https://podminky.urs.cz/item/CS_URS_2025_01/629995101"/>
    <hyperlink ref="F141" r:id="rId4" display="https://podminky.urs.cz/item/CS_URS_2025_01/629135101"/>
    <hyperlink ref="F146" r:id="rId5" display="https://podminky.urs.cz/item/CS_URS_2025_01/629135102"/>
    <hyperlink ref="F162" r:id="rId6" display="https://podminky.urs.cz/item/CS_URS_2025_01/622131101"/>
    <hyperlink ref="F164" r:id="rId7" display="https://podminky.urs.cz/item/CS_URS_2025_01/622322111"/>
    <hyperlink ref="F167" r:id="rId8" display="https://podminky.urs.cz/item/CS_URS_2025_01/622322191"/>
    <hyperlink ref="F170" r:id="rId9" display="https://podminky.urs.cz/item/CS_URS_2025_01/622131101"/>
    <hyperlink ref="F173" r:id="rId10" display="https://podminky.urs.cz/item/CS_URS_2025_01/622324111"/>
    <hyperlink ref="F180" r:id="rId11" display="https://podminky.urs.cz/item/CS_URS_2025_01/629999030"/>
    <hyperlink ref="F187" r:id="rId12" display="https://podminky.urs.cz/item/CS_URS_2025_01/783801401"/>
    <hyperlink ref="F189" r:id="rId13" display="https://podminky.urs.cz/item/CS_URS_2025_01/783833153"/>
    <hyperlink ref="F191" r:id="rId14" display="https://podminky.urs.cz/item/CS_URS_2025_01/783827223"/>
    <hyperlink ref="F193" r:id="rId15" display="https://podminky.urs.cz/item/CS_URS_2025_01/783827523"/>
    <hyperlink ref="F218" r:id="rId16" display="https://podminky.urs.cz/item/CS_URS_2025_01/977332121"/>
    <hyperlink ref="F238" r:id="rId17" display="https://podminky.urs.cz/item/CS_URS_2025_01/629995103"/>
    <hyperlink ref="F240" r:id="rId18" display="https://podminky.urs.cz/item/CS_URS_2025_01/629995101"/>
    <hyperlink ref="F255" r:id="rId19" display="https://podminky.urs.cz/item/CS_URS_2025_01/941111132"/>
    <hyperlink ref="F265" r:id="rId20" display="https://podminky.urs.cz/item/CS_URS_2025_01/941111232"/>
    <hyperlink ref="F268" r:id="rId21" display="https://podminky.urs.cz/item/CS_URS_2025_01/941111832"/>
    <hyperlink ref="F270" r:id="rId22" display="https://podminky.urs.cz/item/CS_URS_2025_01/944511111"/>
    <hyperlink ref="F272" r:id="rId23" display="https://podminky.urs.cz/item/CS_URS_2025_01/944511211"/>
    <hyperlink ref="F275" r:id="rId24" display="https://podminky.urs.cz/item/CS_URS_2025_01/944511811"/>
    <hyperlink ref="F277" r:id="rId25" display="https://podminky.urs.cz/item/CS_URS_2025_01/993111111"/>
    <hyperlink ref="F279" r:id="rId26" display="https://podminky.urs.cz/item/CS_URS_2025_01/993111119"/>
    <hyperlink ref="F285" r:id="rId27" display="https://podminky.urs.cz/item/CS_URS_2025_01/966006211"/>
    <hyperlink ref="F297" r:id="rId28" display="https://podminky.urs.cz/item/CS_URS_2025_01/914111111"/>
    <hyperlink ref="F319" r:id="rId29" display="https://podminky.urs.cz/item/CS_URS_2025_01/967031732"/>
    <hyperlink ref="F342" r:id="rId30" display="https://podminky.urs.cz/item/CS_URS_2025_01/974082213"/>
    <hyperlink ref="F351" r:id="rId31" display="https://podminky.urs.cz/item/CS_URS_2025_01/978036191"/>
    <hyperlink ref="F360" r:id="rId32" display="https://podminky.urs.cz/item/CS_URS_2025_01/978015391"/>
    <hyperlink ref="F365" r:id="rId33" display="https://podminky.urs.cz/item/CS_URS_2025_01/965045111"/>
    <hyperlink ref="F381" r:id="rId34" display="https://podminky.urs.cz/item/CS_URS_2025_01/997013154"/>
    <hyperlink ref="F383" r:id="rId35" display="https://podminky.urs.cz/item/CS_URS_2025_01/997013501"/>
    <hyperlink ref="F386" r:id="rId36" display="https://podminky.urs.cz/item/CS_URS_2025_01/997013509"/>
    <hyperlink ref="F390" r:id="rId37" display="https://podminky.urs.cz/item/CS_URS_2025_01/997013869"/>
    <hyperlink ref="F395" r:id="rId38" display="https://podminky.urs.cz/item/CS_URS_2025_01/998011010"/>
    <hyperlink ref="F399" r:id="rId39" display="https://podminky.urs.cz/item/CS_URS_2025_01/751398821"/>
    <hyperlink ref="F406" r:id="rId40" display="https://podminky.urs.cz/item/CS_URS_2025_01/751398021"/>
    <hyperlink ref="F408" r:id="rId41" display="https://podminky.urs.cz/item/CS_URS_2025_01/751398824"/>
    <hyperlink ref="F414" r:id="rId42" display="https://podminky.urs.cz/item/CS_URS_2025_01/751398024"/>
    <hyperlink ref="F417" r:id="rId43" display="https://podminky.urs.cz/item/CS_URS_2025_01/764002851"/>
    <hyperlink ref="F426" r:id="rId44" display="https://podminky.urs.cz/item/CS_URS_2025_01/764002861"/>
    <hyperlink ref="F433" r:id="rId45" display="https://podminky.urs.cz/item/CS_URS_2025_01/764004861"/>
    <hyperlink ref="F444" r:id="rId46" display="https://podminky.urs.cz/item/CS_URS_2025_01/764246346"/>
    <hyperlink ref="F448" r:id="rId47" display="https://podminky.urs.cz/item/CS_URS_2025_01/764246365"/>
    <hyperlink ref="F452" r:id="rId48" display="https://podminky.urs.cz/item/CS_URS_2025_01/764246343"/>
    <hyperlink ref="F456" r:id="rId49" display="https://podminky.urs.cz/item/CS_URS_2025_01/764246344"/>
    <hyperlink ref="F460" r:id="rId50" display="https://podminky.urs.cz/item/CS_URS_2025_01/764246341"/>
    <hyperlink ref="F463" r:id="rId51" display="https://podminky.urs.cz/item/CS_URS_2025_01/764248324"/>
    <hyperlink ref="F467" r:id="rId52" display="https://podminky.urs.cz/item/CS_URS_2025_01/764248374"/>
    <hyperlink ref="F471" r:id="rId53" display="https://podminky.urs.cz/item/CS_URS_2025_01/764248326"/>
    <hyperlink ref="F475" r:id="rId54" display="https://podminky.urs.cz/item/CS_URS_2025_01/764248376"/>
    <hyperlink ref="F484" r:id="rId55" display="https://podminky.urs.cz/item/CS_URS_2025_01/764548323"/>
    <hyperlink ref="F487" r:id="rId56" display="https://podminky.urs.cz/item/CS_URS_2025_01/764548325"/>
    <hyperlink ref="F498" r:id="rId57" display="https://podminky.urs.cz/item/CS_URS_2025_01/011002000"/>
    <hyperlink ref="F501" r:id="rId58" display="https://podminky.urs.cz/item/CS_URS_2025_01/013254000"/>
    <hyperlink ref="F503" r:id="rId59" display="https://podminky.urs.cz/item/CS_URS_2025_01/013294000"/>
    <hyperlink ref="F508" r:id="rId60" display="https://podminky.urs.cz/item/CS_URS_2025_01/030001000"/>
    <hyperlink ref="F519" r:id="rId61" display="https://podminky.urs.cz/item/CS_URS_2025_01/043002000"/>
    <hyperlink ref="F522" r:id="rId62" display="https://podminky.urs.cz/item/CS_URS_2025_01/045002000"/>
    <hyperlink ref="F533" r:id="rId63" display="https://podminky.urs.cz/item/CS_URS_2025_01/070001000"/>
    <hyperlink ref="F538" r:id="rId64" display="https://podminky.urs.cz/item/CS_URS_2025_01/071103000"/>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31"/>
      <c r="C3" s="132"/>
      <c r="D3" s="132"/>
      <c r="E3" s="132"/>
      <c r="F3" s="132"/>
      <c r="G3" s="132"/>
      <c r="H3" s="132"/>
      <c r="I3" s="132"/>
      <c r="J3" s="132"/>
      <c r="K3" s="132"/>
      <c r="L3" s="23"/>
      <c r="AT3" s="20" t="s">
        <v>81</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ZŠ Husova 9, Chrudim - oprava fasády</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804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31</v>
      </c>
      <c r="F21" s="41"/>
      <c r="G21" s="41"/>
      <c r="H21" s="41"/>
      <c r="I21" s="135" t="s">
        <v>27</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33</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34</v>
      </c>
      <c r="F24" s="41"/>
      <c r="G24" s="41"/>
      <c r="H24" s="41"/>
      <c r="I24" s="135" t="s">
        <v>27</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37</v>
      </c>
      <c r="E30" s="41"/>
      <c r="F30" s="41"/>
      <c r="G30" s="41"/>
      <c r="H30" s="41"/>
      <c r="I30" s="41"/>
      <c r="J30" s="147">
        <f>ROUND(J95,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39</v>
      </c>
      <c r="G32" s="41"/>
      <c r="H32" s="41"/>
      <c r="I32" s="148" t="s">
        <v>38</v>
      </c>
      <c r="J32" s="148" t="s">
        <v>40</v>
      </c>
      <c r="K32" s="41"/>
      <c r="L32" s="137"/>
      <c r="S32" s="41"/>
      <c r="T32" s="41"/>
      <c r="U32" s="41"/>
      <c r="V32" s="41"/>
      <c r="W32" s="41"/>
      <c r="X32" s="41"/>
      <c r="Y32" s="41"/>
      <c r="Z32" s="41"/>
      <c r="AA32" s="41"/>
      <c r="AB32" s="41"/>
      <c r="AC32" s="41"/>
      <c r="AD32" s="41"/>
      <c r="AE32" s="41"/>
    </row>
    <row r="33" s="2" customFormat="1" ht="14.4" customHeight="1">
      <c r="A33" s="41"/>
      <c r="B33" s="47"/>
      <c r="C33" s="41"/>
      <c r="D33" s="149" t="s">
        <v>41</v>
      </c>
      <c r="E33" s="135" t="s">
        <v>42</v>
      </c>
      <c r="F33" s="150">
        <f>ROUND((SUM(BE95:BE563)),  2)</f>
        <v>0</v>
      </c>
      <c r="G33" s="41"/>
      <c r="H33" s="41"/>
      <c r="I33" s="151">
        <v>0.20999999999999999</v>
      </c>
      <c r="J33" s="150">
        <f>ROUND(((SUM(BE95:BE563))*I33),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43</v>
      </c>
      <c r="F34" s="150">
        <f>ROUND((SUM(BF95:BF563)),  2)</f>
        <v>0</v>
      </c>
      <c r="G34" s="41"/>
      <c r="H34" s="41"/>
      <c r="I34" s="151">
        <v>0.12</v>
      </c>
      <c r="J34" s="150">
        <f>ROUND(((SUM(BF95:BF563))*I34),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44</v>
      </c>
      <c r="F35" s="150">
        <f>ROUND((SUM(BG95:BG563)),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45</v>
      </c>
      <c r="F36" s="150">
        <f>ROUND((SUM(BH95:BH563)),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46</v>
      </c>
      <c r="F37" s="150">
        <f>ROUND((SUM(BI95:BI563)),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47</v>
      </c>
      <c r="E39" s="154"/>
      <c r="F39" s="154"/>
      <c r="G39" s="155" t="s">
        <v>48</v>
      </c>
      <c r="H39" s="156" t="s">
        <v>49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ZŠ Husova 9, Chrudim - oprava fasády</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02 - Fasáda do dvora (východ, dvůr)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Ing. Josef Dvořák</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33</v>
      </c>
      <c r="J55" s="39" t="str">
        <f>E24</f>
        <v>Ing.Jiří Pitra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69</v>
      </c>
      <c r="D59" s="43"/>
      <c r="E59" s="43"/>
      <c r="F59" s="43"/>
      <c r="G59" s="43"/>
      <c r="H59" s="43"/>
      <c r="I59" s="43"/>
      <c r="J59" s="105">
        <f>J95</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95</v>
      </c>
      <c r="E60" s="171"/>
      <c r="F60" s="171"/>
      <c r="G60" s="171"/>
      <c r="H60" s="171"/>
      <c r="I60" s="171"/>
      <c r="J60" s="172">
        <f>J96</f>
        <v>0</v>
      </c>
      <c r="K60" s="169"/>
      <c r="L60" s="173"/>
      <c r="S60" s="9"/>
      <c r="T60" s="9"/>
      <c r="U60" s="9"/>
      <c r="V60" s="9"/>
      <c r="W60" s="9"/>
      <c r="X60" s="9"/>
      <c r="Y60" s="9"/>
      <c r="Z60" s="9"/>
      <c r="AA60" s="9"/>
      <c r="AB60" s="9"/>
      <c r="AC60" s="9"/>
      <c r="AD60" s="9"/>
      <c r="AE60" s="9"/>
    </row>
    <row r="61" s="10" customFormat="1" ht="19.92" customHeight="1">
      <c r="A61" s="10"/>
      <c r="B61" s="174"/>
      <c r="C61" s="175"/>
      <c r="D61" s="176" t="s">
        <v>96</v>
      </c>
      <c r="E61" s="177"/>
      <c r="F61" s="177"/>
      <c r="G61" s="177"/>
      <c r="H61" s="177"/>
      <c r="I61" s="177"/>
      <c r="J61" s="178">
        <f>J97</f>
        <v>0</v>
      </c>
      <c r="K61" s="175"/>
      <c r="L61" s="179"/>
      <c r="S61" s="10"/>
      <c r="T61" s="10"/>
      <c r="U61" s="10"/>
      <c r="V61" s="10"/>
      <c r="W61" s="10"/>
      <c r="X61" s="10"/>
      <c r="Y61" s="10"/>
      <c r="Z61" s="10"/>
      <c r="AA61" s="10"/>
      <c r="AB61" s="10"/>
      <c r="AC61" s="10"/>
      <c r="AD61" s="10"/>
      <c r="AE61" s="10"/>
    </row>
    <row r="62" s="10" customFormat="1" ht="14.88" customHeight="1">
      <c r="A62" s="10"/>
      <c r="B62" s="174"/>
      <c r="C62" s="175"/>
      <c r="D62" s="176" t="s">
        <v>805</v>
      </c>
      <c r="E62" s="177"/>
      <c r="F62" s="177"/>
      <c r="G62" s="177"/>
      <c r="H62" s="177"/>
      <c r="I62" s="177"/>
      <c r="J62" s="178">
        <f>J98</f>
        <v>0</v>
      </c>
      <c r="K62" s="175"/>
      <c r="L62" s="179"/>
      <c r="S62" s="10"/>
      <c r="T62" s="10"/>
      <c r="U62" s="10"/>
      <c r="V62" s="10"/>
      <c r="W62" s="10"/>
      <c r="X62" s="10"/>
      <c r="Y62" s="10"/>
      <c r="Z62" s="10"/>
      <c r="AA62" s="10"/>
      <c r="AB62" s="10"/>
      <c r="AC62" s="10"/>
      <c r="AD62" s="10"/>
      <c r="AE62" s="10"/>
    </row>
    <row r="63" s="10" customFormat="1" ht="14.88" customHeight="1">
      <c r="A63" s="10"/>
      <c r="B63" s="174"/>
      <c r="C63" s="175"/>
      <c r="D63" s="176" t="s">
        <v>99</v>
      </c>
      <c r="E63" s="177"/>
      <c r="F63" s="177"/>
      <c r="G63" s="177"/>
      <c r="H63" s="177"/>
      <c r="I63" s="177"/>
      <c r="J63" s="178">
        <f>J346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100</v>
      </c>
      <c r="E64" s="177"/>
      <c r="F64" s="177"/>
      <c r="G64" s="177"/>
      <c r="H64" s="177"/>
      <c r="I64" s="177"/>
      <c r="J64" s="178">
        <f>J359</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102</v>
      </c>
      <c r="E65" s="177"/>
      <c r="F65" s="177"/>
      <c r="G65" s="177"/>
      <c r="H65" s="177"/>
      <c r="I65" s="177"/>
      <c r="J65" s="178">
        <f>J396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103</v>
      </c>
      <c r="E66" s="177"/>
      <c r="F66" s="177"/>
      <c r="G66" s="177"/>
      <c r="H66" s="177"/>
      <c r="I66" s="177"/>
      <c r="J66" s="178">
        <f>J423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104</v>
      </c>
      <c r="E67" s="177"/>
      <c r="F67" s="177"/>
      <c r="G67" s="177"/>
      <c r="H67" s="177"/>
      <c r="I67" s="177"/>
      <c r="J67" s="178">
        <f>J437</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105</v>
      </c>
      <c r="E68" s="171"/>
      <c r="F68" s="171"/>
      <c r="G68" s="171"/>
      <c r="H68" s="171"/>
      <c r="I68" s="171"/>
      <c r="J68" s="172">
        <f>J440</f>
        <v>0</v>
      </c>
      <c r="K68" s="169"/>
      <c r="L68" s="173"/>
      <c r="S68" s="9"/>
      <c r="T68" s="9"/>
      <c r="U68" s="9"/>
      <c r="V68" s="9"/>
      <c r="W68" s="9"/>
      <c r="X68" s="9"/>
      <c r="Y68" s="9"/>
      <c r="Z68" s="9"/>
      <c r="AA68" s="9"/>
      <c r="AB68" s="9"/>
      <c r="AC68" s="9"/>
      <c r="AD68" s="9"/>
      <c r="AE68" s="9"/>
    </row>
    <row r="69" s="10" customFormat="1" ht="19.92" customHeight="1">
      <c r="A69" s="10"/>
      <c r="B69" s="174"/>
      <c r="C69" s="175"/>
      <c r="D69" s="176" t="s">
        <v>106</v>
      </c>
      <c r="E69" s="177"/>
      <c r="F69" s="177"/>
      <c r="G69" s="177"/>
      <c r="H69" s="177"/>
      <c r="I69" s="177"/>
      <c r="J69" s="178">
        <f>J441</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107</v>
      </c>
      <c r="E70" s="177"/>
      <c r="F70" s="177"/>
      <c r="G70" s="177"/>
      <c r="H70" s="177"/>
      <c r="I70" s="177"/>
      <c r="J70" s="178">
        <f>J450</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109</v>
      </c>
      <c r="E71" s="171"/>
      <c r="F71" s="171"/>
      <c r="G71" s="171"/>
      <c r="H71" s="171"/>
      <c r="I71" s="171"/>
      <c r="J71" s="172">
        <f>J519</f>
        <v>0</v>
      </c>
      <c r="K71" s="169"/>
      <c r="L71" s="173"/>
      <c r="S71" s="9"/>
      <c r="T71" s="9"/>
      <c r="U71" s="9"/>
      <c r="V71" s="9"/>
      <c r="W71" s="9"/>
      <c r="X71" s="9"/>
      <c r="Y71" s="9"/>
      <c r="Z71" s="9"/>
      <c r="AA71" s="9"/>
      <c r="AB71" s="9"/>
      <c r="AC71" s="9"/>
      <c r="AD71" s="9"/>
      <c r="AE71" s="9"/>
    </row>
    <row r="72" s="10" customFormat="1" ht="19.92" customHeight="1">
      <c r="A72" s="10"/>
      <c r="B72" s="174"/>
      <c r="C72" s="175"/>
      <c r="D72" s="176" t="s">
        <v>110</v>
      </c>
      <c r="E72" s="177"/>
      <c r="F72" s="177"/>
      <c r="G72" s="177"/>
      <c r="H72" s="177"/>
      <c r="I72" s="177"/>
      <c r="J72" s="178">
        <f>J520</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111</v>
      </c>
      <c r="E73" s="177"/>
      <c r="F73" s="177"/>
      <c r="G73" s="177"/>
      <c r="H73" s="177"/>
      <c r="I73" s="177"/>
      <c r="J73" s="178">
        <f>J530</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112</v>
      </c>
      <c r="E74" s="177"/>
      <c r="F74" s="177"/>
      <c r="G74" s="177"/>
      <c r="H74" s="177"/>
      <c r="I74" s="177"/>
      <c r="J74" s="178">
        <f>J541</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113</v>
      </c>
      <c r="E75" s="177"/>
      <c r="F75" s="177"/>
      <c r="G75" s="177"/>
      <c r="H75" s="177"/>
      <c r="I75" s="177"/>
      <c r="J75" s="178">
        <f>J555</f>
        <v>0</v>
      </c>
      <c r="K75" s="175"/>
      <c r="L75" s="17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3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37"/>
      <c r="S81" s="41"/>
      <c r="T81" s="41"/>
      <c r="U81" s="41"/>
      <c r="V81" s="41"/>
      <c r="W81" s="41"/>
      <c r="X81" s="41"/>
      <c r="Y81" s="41"/>
      <c r="Z81" s="41"/>
      <c r="AA81" s="41"/>
      <c r="AB81" s="41"/>
      <c r="AC81" s="41"/>
      <c r="AD81" s="41"/>
      <c r="AE81" s="41"/>
    </row>
    <row r="82" s="2" customFormat="1" ht="24.96" customHeight="1">
      <c r="A82" s="41"/>
      <c r="B82" s="42"/>
      <c r="C82" s="26" t="s">
        <v>114</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163" t="str">
        <f>E7</f>
        <v>ZŠ Husova 9, Chrudim - oprava fasády</v>
      </c>
      <c r="F85" s="35"/>
      <c r="G85" s="35"/>
      <c r="H85" s="35"/>
      <c r="I85" s="43"/>
      <c r="J85" s="43"/>
      <c r="K85" s="43"/>
      <c r="L85" s="137"/>
      <c r="S85" s="41"/>
      <c r="T85" s="41"/>
      <c r="U85" s="41"/>
      <c r="V85" s="41"/>
      <c r="W85" s="41"/>
      <c r="X85" s="41"/>
      <c r="Y85" s="41"/>
      <c r="Z85" s="41"/>
      <c r="AA85" s="41"/>
      <c r="AB85" s="41"/>
      <c r="AC85" s="41"/>
      <c r="AD85" s="41"/>
      <c r="AE85" s="41"/>
    </row>
    <row r="86" s="2" customFormat="1" ht="12" customHeight="1">
      <c r="A86" s="41"/>
      <c r="B86" s="42"/>
      <c r="C86" s="35" t="s">
        <v>89</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72" t="str">
        <f>E9</f>
        <v>02 - Fasáda do dvora (východ, dvůr)</v>
      </c>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 xml:space="preserve"> </v>
      </c>
      <c r="G89" s="43"/>
      <c r="H89" s="43"/>
      <c r="I89" s="35" t="s">
        <v>23</v>
      </c>
      <c r="J89" s="75" t="str">
        <f>IF(J12="","",J12)</f>
        <v>27. 1. 2025</v>
      </c>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E15</f>
        <v xml:space="preserve"> </v>
      </c>
      <c r="G91" s="43"/>
      <c r="H91" s="43"/>
      <c r="I91" s="35" t="s">
        <v>30</v>
      </c>
      <c r="J91" s="39" t="str">
        <f>E21</f>
        <v>Ing. Josef Dvořák</v>
      </c>
      <c r="K91" s="43"/>
      <c r="L91" s="137"/>
      <c r="S91" s="41"/>
      <c r="T91" s="41"/>
      <c r="U91" s="41"/>
      <c r="V91" s="41"/>
      <c r="W91" s="41"/>
      <c r="X91" s="41"/>
      <c r="Y91" s="41"/>
      <c r="Z91" s="41"/>
      <c r="AA91" s="41"/>
      <c r="AB91" s="41"/>
      <c r="AC91" s="41"/>
      <c r="AD91" s="41"/>
      <c r="AE91" s="41"/>
    </row>
    <row r="92" s="2" customFormat="1" ht="15.15" customHeight="1">
      <c r="A92" s="41"/>
      <c r="B92" s="42"/>
      <c r="C92" s="35" t="s">
        <v>28</v>
      </c>
      <c r="D92" s="43"/>
      <c r="E92" s="43"/>
      <c r="F92" s="30" t="str">
        <f>IF(E18="","",E18)</f>
        <v>Vyplň údaj</v>
      </c>
      <c r="G92" s="43"/>
      <c r="H92" s="43"/>
      <c r="I92" s="35" t="s">
        <v>33</v>
      </c>
      <c r="J92" s="39" t="str">
        <f>E24</f>
        <v>Ing.Jiří Pitra</v>
      </c>
      <c r="K92" s="43"/>
      <c r="L92" s="13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11" customFormat="1" ht="29.28" customHeight="1">
      <c r="A94" s="180"/>
      <c r="B94" s="181"/>
      <c r="C94" s="182" t="s">
        <v>115</v>
      </c>
      <c r="D94" s="183" t="s">
        <v>56</v>
      </c>
      <c r="E94" s="183" t="s">
        <v>52</v>
      </c>
      <c r="F94" s="183" t="s">
        <v>53</v>
      </c>
      <c r="G94" s="183" t="s">
        <v>116</v>
      </c>
      <c r="H94" s="183" t="s">
        <v>117</v>
      </c>
      <c r="I94" s="183" t="s">
        <v>118</v>
      </c>
      <c r="J94" s="183" t="s">
        <v>93</v>
      </c>
      <c r="K94" s="184" t="s">
        <v>119</v>
      </c>
      <c r="L94" s="185"/>
      <c r="M94" s="95" t="s">
        <v>19</v>
      </c>
      <c r="N94" s="96" t="s">
        <v>41</v>
      </c>
      <c r="O94" s="96" t="s">
        <v>120</v>
      </c>
      <c r="P94" s="96" t="s">
        <v>121</v>
      </c>
      <c r="Q94" s="96" t="s">
        <v>122</v>
      </c>
      <c r="R94" s="96" t="s">
        <v>123</v>
      </c>
      <c r="S94" s="96" t="s">
        <v>124</v>
      </c>
      <c r="T94" s="97" t="s">
        <v>125</v>
      </c>
      <c r="U94" s="180"/>
      <c r="V94" s="180"/>
      <c r="W94" s="180"/>
      <c r="X94" s="180"/>
      <c r="Y94" s="180"/>
      <c r="Z94" s="180"/>
      <c r="AA94" s="180"/>
      <c r="AB94" s="180"/>
      <c r="AC94" s="180"/>
      <c r="AD94" s="180"/>
      <c r="AE94" s="180"/>
    </row>
    <row r="95" s="2" customFormat="1" ht="22.8" customHeight="1">
      <c r="A95" s="41"/>
      <c r="B95" s="42"/>
      <c r="C95" s="102" t="s">
        <v>126</v>
      </c>
      <c r="D95" s="43"/>
      <c r="E95" s="43"/>
      <c r="F95" s="43"/>
      <c r="G95" s="43"/>
      <c r="H95" s="43"/>
      <c r="I95" s="43"/>
      <c r="J95" s="186">
        <f>BK95</f>
        <v>0</v>
      </c>
      <c r="K95" s="43"/>
      <c r="L95" s="47"/>
      <c r="M95" s="98"/>
      <c r="N95" s="187"/>
      <c r="O95" s="99"/>
      <c r="P95" s="188">
        <f>P96+P440+P519</f>
        <v>0</v>
      </c>
      <c r="Q95" s="99"/>
      <c r="R95" s="188">
        <f>R96+R440+R519</f>
        <v>29.221327290000001</v>
      </c>
      <c r="S95" s="99"/>
      <c r="T95" s="189">
        <f>T96+T440+T519</f>
        <v>3.3427440100000001</v>
      </c>
      <c r="U95" s="41"/>
      <c r="V95" s="41"/>
      <c r="W95" s="41"/>
      <c r="X95" s="41"/>
      <c r="Y95" s="41"/>
      <c r="Z95" s="41"/>
      <c r="AA95" s="41"/>
      <c r="AB95" s="41"/>
      <c r="AC95" s="41"/>
      <c r="AD95" s="41"/>
      <c r="AE95" s="41"/>
      <c r="AT95" s="20" t="s">
        <v>70</v>
      </c>
      <c r="AU95" s="20" t="s">
        <v>94</v>
      </c>
      <c r="BK95" s="190">
        <f>BK96+BK440+BK519</f>
        <v>0</v>
      </c>
    </row>
    <row r="96" s="12" customFormat="1" ht="25.92" customHeight="1">
      <c r="A96" s="12"/>
      <c r="B96" s="191"/>
      <c r="C96" s="192"/>
      <c r="D96" s="193" t="s">
        <v>70</v>
      </c>
      <c r="E96" s="194" t="s">
        <v>127</v>
      </c>
      <c r="F96" s="194" t="s">
        <v>128</v>
      </c>
      <c r="G96" s="192"/>
      <c r="H96" s="192"/>
      <c r="I96" s="195"/>
      <c r="J96" s="196">
        <f>BK96</f>
        <v>0</v>
      </c>
      <c r="K96" s="192"/>
      <c r="L96" s="197"/>
      <c r="M96" s="198"/>
      <c r="N96" s="199"/>
      <c r="O96" s="199"/>
      <c r="P96" s="200">
        <f>P97+P359+P396+P423+P437</f>
        <v>0</v>
      </c>
      <c r="Q96" s="199"/>
      <c r="R96" s="200">
        <f>R97+R359+R396+R423+R437</f>
        <v>28.91930997</v>
      </c>
      <c r="S96" s="199"/>
      <c r="T96" s="201">
        <f>T97+T359+T396+T423+T437</f>
        <v>3.07111701</v>
      </c>
      <c r="U96" s="12"/>
      <c r="V96" s="12"/>
      <c r="W96" s="12"/>
      <c r="X96" s="12"/>
      <c r="Y96" s="12"/>
      <c r="Z96" s="12"/>
      <c r="AA96" s="12"/>
      <c r="AB96" s="12"/>
      <c r="AC96" s="12"/>
      <c r="AD96" s="12"/>
      <c r="AE96" s="12"/>
      <c r="AR96" s="202" t="s">
        <v>79</v>
      </c>
      <c r="AT96" s="203" t="s">
        <v>70</v>
      </c>
      <c r="AU96" s="203" t="s">
        <v>71</v>
      </c>
      <c r="AY96" s="202" t="s">
        <v>129</v>
      </c>
      <c r="BK96" s="204">
        <f>BK97+BK359+BK396+BK423+BK437</f>
        <v>0</v>
      </c>
    </row>
    <row r="97" s="12" customFormat="1" ht="22.8" customHeight="1">
      <c r="A97" s="12"/>
      <c r="B97" s="191"/>
      <c r="C97" s="192"/>
      <c r="D97" s="193" t="s">
        <v>70</v>
      </c>
      <c r="E97" s="205" t="s">
        <v>130</v>
      </c>
      <c r="F97" s="205" t="s">
        <v>131</v>
      </c>
      <c r="G97" s="192"/>
      <c r="H97" s="192"/>
      <c r="I97" s="195"/>
      <c r="J97" s="206">
        <f>BK97</f>
        <v>0</v>
      </c>
      <c r="K97" s="192"/>
      <c r="L97" s="197"/>
      <c r="M97" s="198"/>
      <c r="N97" s="199"/>
      <c r="O97" s="199"/>
      <c r="P97" s="200">
        <f>P98+P346</f>
        <v>0</v>
      </c>
      <c r="Q97" s="199"/>
      <c r="R97" s="200">
        <f>R98+R346</f>
        <v>28.91930997</v>
      </c>
      <c r="S97" s="199"/>
      <c r="T97" s="201">
        <f>T98+T346</f>
        <v>1.75891701</v>
      </c>
      <c r="U97" s="12"/>
      <c r="V97" s="12"/>
      <c r="W97" s="12"/>
      <c r="X97" s="12"/>
      <c r="Y97" s="12"/>
      <c r="Z97" s="12"/>
      <c r="AA97" s="12"/>
      <c r="AB97" s="12"/>
      <c r="AC97" s="12"/>
      <c r="AD97" s="12"/>
      <c r="AE97" s="12"/>
      <c r="AR97" s="202" t="s">
        <v>79</v>
      </c>
      <c r="AT97" s="203" t="s">
        <v>70</v>
      </c>
      <c r="AU97" s="203" t="s">
        <v>79</v>
      </c>
      <c r="AY97" s="202" t="s">
        <v>129</v>
      </c>
      <c r="BK97" s="204">
        <f>BK98+BK346</f>
        <v>0</v>
      </c>
    </row>
    <row r="98" s="12" customFormat="1" ht="20.88" customHeight="1">
      <c r="A98" s="12"/>
      <c r="B98" s="191"/>
      <c r="C98" s="192"/>
      <c r="D98" s="193" t="s">
        <v>70</v>
      </c>
      <c r="E98" s="205" t="s">
        <v>132</v>
      </c>
      <c r="F98" s="205" t="s">
        <v>806</v>
      </c>
      <c r="G98" s="192"/>
      <c r="H98" s="192"/>
      <c r="I98" s="195"/>
      <c r="J98" s="206">
        <f>BK98</f>
        <v>0</v>
      </c>
      <c r="K98" s="192"/>
      <c r="L98" s="197"/>
      <c r="M98" s="198"/>
      <c r="N98" s="199"/>
      <c r="O98" s="199"/>
      <c r="P98" s="200">
        <f>SUM(P99:P345)</f>
        <v>0</v>
      </c>
      <c r="Q98" s="199"/>
      <c r="R98" s="200">
        <f>SUM(R99:R345)</f>
        <v>28.917019079999999</v>
      </c>
      <c r="S98" s="199"/>
      <c r="T98" s="201">
        <f>SUM(T99:T345)</f>
        <v>1.75891701</v>
      </c>
      <c r="U98" s="12"/>
      <c r="V98" s="12"/>
      <c r="W98" s="12"/>
      <c r="X98" s="12"/>
      <c r="Y98" s="12"/>
      <c r="Z98" s="12"/>
      <c r="AA98" s="12"/>
      <c r="AB98" s="12"/>
      <c r="AC98" s="12"/>
      <c r="AD98" s="12"/>
      <c r="AE98" s="12"/>
      <c r="AR98" s="202" t="s">
        <v>79</v>
      </c>
      <c r="AT98" s="203" t="s">
        <v>70</v>
      </c>
      <c r="AU98" s="203" t="s">
        <v>81</v>
      </c>
      <c r="AY98" s="202" t="s">
        <v>129</v>
      </c>
      <c r="BK98" s="204">
        <f>SUM(BK99:BK345)</f>
        <v>0</v>
      </c>
    </row>
    <row r="99" s="2" customFormat="1" ht="37.8" customHeight="1">
      <c r="A99" s="41"/>
      <c r="B99" s="42"/>
      <c r="C99" s="207" t="s">
        <v>79</v>
      </c>
      <c r="D99" s="207" t="s">
        <v>134</v>
      </c>
      <c r="E99" s="208" t="s">
        <v>135</v>
      </c>
      <c r="F99" s="209" t="s">
        <v>136</v>
      </c>
      <c r="G99" s="210" t="s">
        <v>137</v>
      </c>
      <c r="H99" s="211">
        <v>89.700999999999993</v>
      </c>
      <c r="I99" s="212"/>
      <c r="J99" s="213">
        <f>ROUND(I99*H99,2)</f>
        <v>0</v>
      </c>
      <c r="K99" s="209" t="s">
        <v>138</v>
      </c>
      <c r="L99" s="47"/>
      <c r="M99" s="214" t="s">
        <v>19</v>
      </c>
      <c r="N99" s="215" t="s">
        <v>42</v>
      </c>
      <c r="O99" s="87"/>
      <c r="P99" s="216">
        <f>O99*H99</f>
        <v>0</v>
      </c>
      <c r="Q99" s="216">
        <v>2.0000000000000002E-05</v>
      </c>
      <c r="R99" s="216">
        <f>Q99*H99</f>
        <v>0.0017940200000000001</v>
      </c>
      <c r="S99" s="216">
        <v>1.0000000000000001E-05</v>
      </c>
      <c r="T99" s="217">
        <f>S99*H99</f>
        <v>0.00089701000000000006</v>
      </c>
      <c r="U99" s="41"/>
      <c r="V99" s="41"/>
      <c r="W99" s="41"/>
      <c r="X99" s="41"/>
      <c r="Y99" s="41"/>
      <c r="Z99" s="41"/>
      <c r="AA99" s="41"/>
      <c r="AB99" s="41"/>
      <c r="AC99" s="41"/>
      <c r="AD99" s="41"/>
      <c r="AE99" s="41"/>
      <c r="AR99" s="218" t="s">
        <v>139</v>
      </c>
      <c r="AT99" s="218" t="s">
        <v>134</v>
      </c>
      <c r="AU99" s="218" t="s">
        <v>140</v>
      </c>
      <c r="AY99" s="20" t="s">
        <v>129</v>
      </c>
      <c r="BE99" s="219">
        <f>IF(N99="základní",J99,0)</f>
        <v>0</v>
      </c>
      <c r="BF99" s="219">
        <f>IF(N99="snížená",J99,0)</f>
        <v>0</v>
      </c>
      <c r="BG99" s="219">
        <f>IF(N99="zákl. přenesená",J99,0)</f>
        <v>0</v>
      </c>
      <c r="BH99" s="219">
        <f>IF(N99="sníž. přenesená",J99,0)</f>
        <v>0</v>
      </c>
      <c r="BI99" s="219">
        <f>IF(N99="nulová",J99,0)</f>
        <v>0</v>
      </c>
      <c r="BJ99" s="20" t="s">
        <v>79</v>
      </c>
      <c r="BK99" s="219">
        <f>ROUND(I99*H99,2)</f>
        <v>0</v>
      </c>
      <c r="BL99" s="20" t="s">
        <v>139</v>
      </c>
      <c r="BM99" s="218" t="s">
        <v>141</v>
      </c>
    </row>
    <row r="100" s="2" customFormat="1">
      <c r="A100" s="41"/>
      <c r="B100" s="42"/>
      <c r="C100" s="43"/>
      <c r="D100" s="220" t="s">
        <v>142</v>
      </c>
      <c r="E100" s="43"/>
      <c r="F100" s="221" t="s">
        <v>143</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142</v>
      </c>
      <c r="AU100" s="20" t="s">
        <v>140</v>
      </c>
    </row>
    <row r="101" s="13" customFormat="1">
      <c r="A101" s="13"/>
      <c r="B101" s="225"/>
      <c r="C101" s="226"/>
      <c r="D101" s="227" t="s">
        <v>144</v>
      </c>
      <c r="E101" s="228" t="s">
        <v>19</v>
      </c>
      <c r="F101" s="229" t="s">
        <v>807</v>
      </c>
      <c r="G101" s="226"/>
      <c r="H101" s="228" t="s">
        <v>19</v>
      </c>
      <c r="I101" s="230"/>
      <c r="J101" s="226"/>
      <c r="K101" s="226"/>
      <c r="L101" s="231"/>
      <c r="M101" s="232"/>
      <c r="N101" s="233"/>
      <c r="O101" s="233"/>
      <c r="P101" s="233"/>
      <c r="Q101" s="233"/>
      <c r="R101" s="233"/>
      <c r="S101" s="233"/>
      <c r="T101" s="234"/>
      <c r="U101" s="13"/>
      <c r="V101" s="13"/>
      <c r="W101" s="13"/>
      <c r="X101" s="13"/>
      <c r="Y101" s="13"/>
      <c r="Z101" s="13"/>
      <c r="AA101" s="13"/>
      <c r="AB101" s="13"/>
      <c r="AC101" s="13"/>
      <c r="AD101" s="13"/>
      <c r="AE101" s="13"/>
      <c r="AT101" s="235" t="s">
        <v>144</v>
      </c>
      <c r="AU101" s="235" t="s">
        <v>140</v>
      </c>
      <c r="AV101" s="13" t="s">
        <v>79</v>
      </c>
      <c r="AW101" s="13" t="s">
        <v>32</v>
      </c>
      <c r="AX101" s="13" t="s">
        <v>71</v>
      </c>
      <c r="AY101" s="235" t="s">
        <v>129</v>
      </c>
    </row>
    <row r="102" s="13" customFormat="1">
      <c r="A102" s="13"/>
      <c r="B102" s="225"/>
      <c r="C102" s="226"/>
      <c r="D102" s="227" t="s">
        <v>144</v>
      </c>
      <c r="E102" s="228" t="s">
        <v>19</v>
      </c>
      <c r="F102" s="229" t="s">
        <v>808</v>
      </c>
      <c r="G102" s="226"/>
      <c r="H102" s="228" t="s">
        <v>19</v>
      </c>
      <c r="I102" s="230"/>
      <c r="J102" s="226"/>
      <c r="K102" s="226"/>
      <c r="L102" s="231"/>
      <c r="M102" s="232"/>
      <c r="N102" s="233"/>
      <c r="O102" s="233"/>
      <c r="P102" s="233"/>
      <c r="Q102" s="233"/>
      <c r="R102" s="233"/>
      <c r="S102" s="233"/>
      <c r="T102" s="234"/>
      <c r="U102" s="13"/>
      <c r="V102" s="13"/>
      <c r="W102" s="13"/>
      <c r="X102" s="13"/>
      <c r="Y102" s="13"/>
      <c r="Z102" s="13"/>
      <c r="AA102" s="13"/>
      <c r="AB102" s="13"/>
      <c r="AC102" s="13"/>
      <c r="AD102" s="13"/>
      <c r="AE102" s="13"/>
      <c r="AT102" s="235" t="s">
        <v>144</v>
      </c>
      <c r="AU102" s="235" t="s">
        <v>140</v>
      </c>
      <c r="AV102" s="13" t="s">
        <v>79</v>
      </c>
      <c r="AW102" s="13" t="s">
        <v>32</v>
      </c>
      <c r="AX102" s="13" t="s">
        <v>71</v>
      </c>
      <c r="AY102" s="235" t="s">
        <v>129</v>
      </c>
    </row>
    <row r="103" s="14" customFormat="1">
      <c r="A103" s="14"/>
      <c r="B103" s="236"/>
      <c r="C103" s="237"/>
      <c r="D103" s="227" t="s">
        <v>144</v>
      </c>
      <c r="E103" s="238" t="s">
        <v>19</v>
      </c>
      <c r="F103" s="239" t="s">
        <v>809</v>
      </c>
      <c r="G103" s="237"/>
      <c r="H103" s="240">
        <v>21.792000000000002</v>
      </c>
      <c r="I103" s="241"/>
      <c r="J103" s="237"/>
      <c r="K103" s="237"/>
      <c r="L103" s="242"/>
      <c r="M103" s="243"/>
      <c r="N103" s="244"/>
      <c r="O103" s="244"/>
      <c r="P103" s="244"/>
      <c r="Q103" s="244"/>
      <c r="R103" s="244"/>
      <c r="S103" s="244"/>
      <c r="T103" s="245"/>
      <c r="U103" s="14"/>
      <c r="V103" s="14"/>
      <c r="W103" s="14"/>
      <c r="X103" s="14"/>
      <c r="Y103" s="14"/>
      <c r="Z103" s="14"/>
      <c r="AA103" s="14"/>
      <c r="AB103" s="14"/>
      <c r="AC103" s="14"/>
      <c r="AD103" s="14"/>
      <c r="AE103" s="14"/>
      <c r="AT103" s="246" t="s">
        <v>144</v>
      </c>
      <c r="AU103" s="246" t="s">
        <v>140</v>
      </c>
      <c r="AV103" s="14" t="s">
        <v>81</v>
      </c>
      <c r="AW103" s="14" t="s">
        <v>32</v>
      </c>
      <c r="AX103" s="14" t="s">
        <v>71</v>
      </c>
      <c r="AY103" s="246" t="s">
        <v>129</v>
      </c>
    </row>
    <row r="104" s="14" customFormat="1">
      <c r="A104" s="14"/>
      <c r="B104" s="236"/>
      <c r="C104" s="237"/>
      <c r="D104" s="227" t="s">
        <v>144</v>
      </c>
      <c r="E104" s="238" t="s">
        <v>19</v>
      </c>
      <c r="F104" s="239" t="s">
        <v>810</v>
      </c>
      <c r="G104" s="237"/>
      <c r="H104" s="240">
        <v>26.789000000000001</v>
      </c>
      <c r="I104" s="241"/>
      <c r="J104" s="237"/>
      <c r="K104" s="237"/>
      <c r="L104" s="242"/>
      <c r="M104" s="243"/>
      <c r="N104" s="244"/>
      <c r="O104" s="244"/>
      <c r="P104" s="244"/>
      <c r="Q104" s="244"/>
      <c r="R104" s="244"/>
      <c r="S104" s="244"/>
      <c r="T104" s="245"/>
      <c r="U104" s="14"/>
      <c r="V104" s="14"/>
      <c r="W104" s="14"/>
      <c r="X104" s="14"/>
      <c r="Y104" s="14"/>
      <c r="Z104" s="14"/>
      <c r="AA104" s="14"/>
      <c r="AB104" s="14"/>
      <c r="AC104" s="14"/>
      <c r="AD104" s="14"/>
      <c r="AE104" s="14"/>
      <c r="AT104" s="246" t="s">
        <v>144</v>
      </c>
      <c r="AU104" s="246" t="s">
        <v>140</v>
      </c>
      <c r="AV104" s="14" t="s">
        <v>81</v>
      </c>
      <c r="AW104" s="14" t="s">
        <v>32</v>
      </c>
      <c r="AX104" s="14" t="s">
        <v>71</v>
      </c>
      <c r="AY104" s="246" t="s">
        <v>129</v>
      </c>
    </row>
    <row r="105" s="14" customFormat="1">
      <c r="A105" s="14"/>
      <c r="B105" s="236"/>
      <c r="C105" s="237"/>
      <c r="D105" s="227" t="s">
        <v>144</v>
      </c>
      <c r="E105" s="238" t="s">
        <v>19</v>
      </c>
      <c r="F105" s="239" t="s">
        <v>811</v>
      </c>
      <c r="G105" s="237"/>
      <c r="H105" s="240">
        <v>25.326000000000001</v>
      </c>
      <c r="I105" s="241"/>
      <c r="J105" s="237"/>
      <c r="K105" s="237"/>
      <c r="L105" s="242"/>
      <c r="M105" s="243"/>
      <c r="N105" s="244"/>
      <c r="O105" s="244"/>
      <c r="P105" s="244"/>
      <c r="Q105" s="244"/>
      <c r="R105" s="244"/>
      <c r="S105" s="244"/>
      <c r="T105" s="245"/>
      <c r="U105" s="14"/>
      <c r="V105" s="14"/>
      <c r="W105" s="14"/>
      <c r="X105" s="14"/>
      <c r="Y105" s="14"/>
      <c r="Z105" s="14"/>
      <c r="AA105" s="14"/>
      <c r="AB105" s="14"/>
      <c r="AC105" s="14"/>
      <c r="AD105" s="14"/>
      <c r="AE105" s="14"/>
      <c r="AT105" s="246" t="s">
        <v>144</v>
      </c>
      <c r="AU105" s="246" t="s">
        <v>140</v>
      </c>
      <c r="AV105" s="14" t="s">
        <v>81</v>
      </c>
      <c r="AW105" s="14" t="s">
        <v>32</v>
      </c>
      <c r="AX105" s="14" t="s">
        <v>71</v>
      </c>
      <c r="AY105" s="246" t="s">
        <v>129</v>
      </c>
    </row>
    <row r="106" s="14" customFormat="1">
      <c r="A106" s="14"/>
      <c r="B106" s="236"/>
      <c r="C106" s="237"/>
      <c r="D106" s="227" t="s">
        <v>144</v>
      </c>
      <c r="E106" s="238" t="s">
        <v>19</v>
      </c>
      <c r="F106" s="239" t="s">
        <v>812</v>
      </c>
      <c r="G106" s="237"/>
      <c r="H106" s="240">
        <v>1.8</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144</v>
      </c>
      <c r="AU106" s="246" t="s">
        <v>140</v>
      </c>
      <c r="AV106" s="14" t="s">
        <v>81</v>
      </c>
      <c r="AW106" s="14" t="s">
        <v>32</v>
      </c>
      <c r="AX106" s="14" t="s">
        <v>71</v>
      </c>
      <c r="AY106" s="246" t="s">
        <v>129</v>
      </c>
    </row>
    <row r="107" s="15" customFormat="1">
      <c r="A107" s="15"/>
      <c r="B107" s="247"/>
      <c r="C107" s="248"/>
      <c r="D107" s="227" t="s">
        <v>144</v>
      </c>
      <c r="E107" s="249" t="s">
        <v>19</v>
      </c>
      <c r="F107" s="250" t="s">
        <v>150</v>
      </c>
      <c r="G107" s="248"/>
      <c r="H107" s="251">
        <v>75.706999999999994</v>
      </c>
      <c r="I107" s="252"/>
      <c r="J107" s="248"/>
      <c r="K107" s="248"/>
      <c r="L107" s="253"/>
      <c r="M107" s="254"/>
      <c r="N107" s="255"/>
      <c r="O107" s="255"/>
      <c r="P107" s="255"/>
      <c r="Q107" s="255"/>
      <c r="R107" s="255"/>
      <c r="S107" s="255"/>
      <c r="T107" s="256"/>
      <c r="U107" s="15"/>
      <c r="V107" s="15"/>
      <c r="W107" s="15"/>
      <c r="X107" s="15"/>
      <c r="Y107" s="15"/>
      <c r="Z107" s="15"/>
      <c r="AA107" s="15"/>
      <c r="AB107" s="15"/>
      <c r="AC107" s="15"/>
      <c r="AD107" s="15"/>
      <c r="AE107" s="15"/>
      <c r="AT107" s="257" t="s">
        <v>144</v>
      </c>
      <c r="AU107" s="257" t="s">
        <v>140</v>
      </c>
      <c r="AV107" s="15" t="s">
        <v>140</v>
      </c>
      <c r="AW107" s="15" t="s">
        <v>32</v>
      </c>
      <c r="AX107" s="15" t="s">
        <v>71</v>
      </c>
      <c r="AY107" s="257" t="s">
        <v>129</v>
      </c>
    </row>
    <row r="108" s="13" customFormat="1">
      <c r="A108" s="13"/>
      <c r="B108" s="225"/>
      <c r="C108" s="226"/>
      <c r="D108" s="227" t="s">
        <v>144</v>
      </c>
      <c r="E108" s="228" t="s">
        <v>19</v>
      </c>
      <c r="F108" s="229" t="s">
        <v>813</v>
      </c>
      <c r="G108" s="226"/>
      <c r="H108" s="228" t="s">
        <v>19</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144</v>
      </c>
      <c r="AU108" s="235" t="s">
        <v>140</v>
      </c>
      <c r="AV108" s="13" t="s">
        <v>79</v>
      </c>
      <c r="AW108" s="13" t="s">
        <v>32</v>
      </c>
      <c r="AX108" s="13" t="s">
        <v>71</v>
      </c>
      <c r="AY108" s="235" t="s">
        <v>129</v>
      </c>
    </row>
    <row r="109" s="14" customFormat="1">
      <c r="A109" s="14"/>
      <c r="B109" s="236"/>
      <c r="C109" s="237"/>
      <c r="D109" s="227" t="s">
        <v>144</v>
      </c>
      <c r="E109" s="238" t="s">
        <v>19</v>
      </c>
      <c r="F109" s="239" t="s">
        <v>814</v>
      </c>
      <c r="G109" s="237"/>
      <c r="H109" s="240">
        <v>3.032</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144</v>
      </c>
      <c r="AU109" s="246" t="s">
        <v>140</v>
      </c>
      <c r="AV109" s="14" t="s">
        <v>81</v>
      </c>
      <c r="AW109" s="14" t="s">
        <v>32</v>
      </c>
      <c r="AX109" s="14" t="s">
        <v>71</v>
      </c>
      <c r="AY109" s="246" t="s">
        <v>129</v>
      </c>
    </row>
    <row r="110" s="14" customFormat="1">
      <c r="A110" s="14"/>
      <c r="B110" s="236"/>
      <c r="C110" s="237"/>
      <c r="D110" s="227" t="s">
        <v>144</v>
      </c>
      <c r="E110" s="238" t="s">
        <v>19</v>
      </c>
      <c r="F110" s="239" t="s">
        <v>815</v>
      </c>
      <c r="G110" s="237"/>
      <c r="H110" s="240">
        <v>7.7140000000000004</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144</v>
      </c>
      <c r="AU110" s="246" t="s">
        <v>140</v>
      </c>
      <c r="AV110" s="14" t="s">
        <v>81</v>
      </c>
      <c r="AW110" s="14" t="s">
        <v>32</v>
      </c>
      <c r="AX110" s="14" t="s">
        <v>71</v>
      </c>
      <c r="AY110" s="246" t="s">
        <v>129</v>
      </c>
    </row>
    <row r="111" s="14" customFormat="1">
      <c r="A111" s="14"/>
      <c r="B111" s="236"/>
      <c r="C111" s="237"/>
      <c r="D111" s="227" t="s">
        <v>144</v>
      </c>
      <c r="E111" s="238" t="s">
        <v>19</v>
      </c>
      <c r="F111" s="239" t="s">
        <v>816</v>
      </c>
      <c r="G111" s="237"/>
      <c r="H111" s="240">
        <v>3.2480000000000002</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144</v>
      </c>
      <c r="AU111" s="246" t="s">
        <v>140</v>
      </c>
      <c r="AV111" s="14" t="s">
        <v>81</v>
      </c>
      <c r="AW111" s="14" t="s">
        <v>32</v>
      </c>
      <c r="AX111" s="14" t="s">
        <v>71</v>
      </c>
      <c r="AY111" s="246" t="s">
        <v>129</v>
      </c>
    </row>
    <row r="112" s="15" customFormat="1">
      <c r="A112" s="15"/>
      <c r="B112" s="247"/>
      <c r="C112" s="248"/>
      <c r="D112" s="227" t="s">
        <v>144</v>
      </c>
      <c r="E112" s="249" t="s">
        <v>19</v>
      </c>
      <c r="F112" s="250" t="s">
        <v>150</v>
      </c>
      <c r="G112" s="248"/>
      <c r="H112" s="251">
        <v>13.994</v>
      </c>
      <c r="I112" s="252"/>
      <c r="J112" s="248"/>
      <c r="K112" s="248"/>
      <c r="L112" s="253"/>
      <c r="M112" s="254"/>
      <c r="N112" s="255"/>
      <c r="O112" s="255"/>
      <c r="P112" s="255"/>
      <c r="Q112" s="255"/>
      <c r="R112" s="255"/>
      <c r="S112" s="255"/>
      <c r="T112" s="256"/>
      <c r="U112" s="15"/>
      <c r="V112" s="15"/>
      <c r="W112" s="15"/>
      <c r="X112" s="15"/>
      <c r="Y112" s="15"/>
      <c r="Z112" s="15"/>
      <c r="AA112" s="15"/>
      <c r="AB112" s="15"/>
      <c r="AC112" s="15"/>
      <c r="AD112" s="15"/>
      <c r="AE112" s="15"/>
      <c r="AT112" s="257" t="s">
        <v>144</v>
      </c>
      <c r="AU112" s="257" t="s">
        <v>140</v>
      </c>
      <c r="AV112" s="15" t="s">
        <v>140</v>
      </c>
      <c r="AW112" s="15" t="s">
        <v>32</v>
      </c>
      <c r="AX112" s="15" t="s">
        <v>71</v>
      </c>
      <c r="AY112" s="257" t="s">
        <v>129</v>
      </c>
    </row>
    <row r="113" s="16" customFormat="1">
      <c r="A113" s="16"/>
      <c r="B113" s="258"/>
      <c r="C113" s="259"/>
      <c r="D113" s="227" t="s">
        <v>144</v>
      </c>
      <c r="E113" s="260" t="s">
        <v>19</v>
      </c>
      <c r="F113" s="261" t="s">
        <v>155</v>
      </c>
      <c r="G113" s="259"/>
      <c r="H113" s="262">
        <v>89.700999999999993</v>
      </c>
      <c r="I113" s="263"/>
      <c r="J113" s="259"/>
      <c r="K113" s="259"/>
      <c r="L113" s="264"/>
      <c r="M113" s="265"/>
      <c r="N113" s="266"/>
      <c r="O113" s="266"/>
      <c r="P113" s="266"/>
      <c r="Q113" s="266"/>
      <c r="R113" s="266"/>
      <c r="S113" s="266"/>
      <c r="T113" s="267"/>
      <c r="U113" s="16"/>
      <c r="V113" s="16"/>
      <c r="W113" s="16"/>
      <c r="X113" s="16"/>
      <c r="Y113" s="16"/>
      <c r="Z113" s="16"/>
      <c r="AA113" s="16"/>
      <c r="AB113" s="16"/>
      <c r="AC113" s="16"/>
      <c r="AD113" s="16"/>
      <c r="AE113" s="16"/>
      <c r="AT113" s="268" t="s">
        <v>144</v>
      </c>
      <c r="AU113" s="268" t="s">
        <v>140</v>
      </c>
      <c r="AV113" s="16" t="s">
        <v>139</v>
      </c>
      <c r="AW113" s="16" t="s">
        <v>32</v>
      </c>
      <c r="AX113" s="16" t="s">
        <v>79</v>
      </c>
      <c r="AY113" s="268" t="s">
        <v>129</v>
      </c>
    </row>
    <row r="114" s="2" customFormat="1" ht="37.8" customHeight="1">
      <c r="A114" s="41"/>
      <c r="B114" s="42"/>
      <c r="C114" s="207" t="s">
        <v>81</v>
      </c>
      <c r="D114" s="207" t="s">
        <v>134</v>
      </c>
      <c r="E114" s="208" t="s">
        <v>817</v>
      </c>
      <c r="F114" s="209" t="s">
        <v>818</v>
      </c>
      <c r="G114" s="210" t="s">
        <v>137</v>
      </c>
      <c r="H114" s="211">
        <v>87.900999999999996</v>
      </c>
      <c r="I114" s="212"/>
      <c r="J114" s="213">
        <f>ROUND(I114*H114,2)</f>
        <v>0</v>
      </c>
      <c r="K114" s="209" t="s">
        <v>138</v>
      </c>
      <c r="L114" s="47"/>
      <c r="M114" s="214" t="s">
        <v>19</v>
      </c>
      <c r="N114" s="215" t="s">
        <v>42</v>
      </c>
      <c r="O114" s="87"/>
      <c r="P114" s="216">
        <f>O114*H114</f>
        <v>0</v>
      </c>
      <c r="Q114" s="216">
        <v>0.020930000000000001</v>
      </c>
      <c r="R114" s="216">
        <f>Q114*H114</f>
        <v>1.8397679300000001</v>
      </c>
      <c r="S114" s="216">
        <v>0.02</v>
      </c>
      <c r="T114" s="217">
        <f>S114*H114</f>
        <v>1.7580199999999999</v>
      </c>
      <c r="U114" s="41"/>
      <c r="V114" s="41"/>
      <c r="W114" s="41"/>
      <c r="X114" s="41"/>
      <c r="Y114" s="41"/>
      <c r="Z114" s="41"/>
      <c r="AA114" s="41"/>
      <c r="AB114" s="41"/>
      <c r="AC114" s="41"/>
      <c r="AD114" s="41"/>
      <c r="AE114" s="41"/>
      <c r="AR114" s="218" t="s">
        <v>139</v>
      </c>
      <c r="AT114" s="218" t="s">
        <v>134</v>
      </c>
      <c r="AU114" s="218" t="s">
        <v>140</v>
      </c>
      <c r="AY114" s="20" t="s">
        <v>129</v>
      </c>
      <c r="BE114" s="219">
        <f>IF(N114="základní",J114,0)</f>
        <v>0</v>
      </c>
      <c r="BF114" s="219">
        <f>IF(N114="snížená",J114,0)</f>
        <v>0</v>
      </c>
      <c r="BG114" s="219">
        <f>IF(N114="zákl. přenesená",J114,0)</f>
        <v>0</v>
      </c>
      <c r="BH114" s="219">
        <f>IF(N114="sníž. přenesená",J114,0)</f>
        <v>0</v>
      </c>
      <c r="BI114" s="219">
        <f>IF(N114="nulová",J114,0)</f>
        <v>0</v>
      </c>
      <c r="BJ114" s="20" t="s">
        <v>79</v>
      </c>
      <c r="BK114" s="219">
        <f>ROUND(I114*H114,2)</f>
        <v>0</v>
      </c>
      <c r="BL114" s="20" t="s">
        <v>139</v>
      </c>
      <c r="BM114" s="218" t="s">
        <v>819</v>
      </c>
    </row>
    <row r="115" s="2" customFormat="1">
      <c r="A115" s="41"/>
      <c r="B115" s="42"/>
      <c r="C115" s="43"/>
      <c r="D115" s="220" t="s">
        <v>142</v>
      </c>
      <c r="E115" s="43"/>
      <c r="F115" s="221" t="s">
        <v>820</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142</v>
      </c>
      <c r="AU115" s="20" t="s">
        <v>140</v>
      </c>
    </row>
    <row r="116" s="13" customFormat="1">
      <c r="A116" s="13"/>
      <c r="B116" s="225"/>
      <c r="C116" s="226"/>
      <c r="D116" s="227" t="s">
        <v>144</v>
      </c>
      <c r="E116" s="228" t="s">
        <v>19</v>
      </c>
      <c r="F116" s="229" t="s">
        <v>807</v>
      </c>
      <c r="G116" s="226"/>
      <c r="H116" s="228" t="s">
        <v>19</v>
      </c>
      <c r="I116" s="230"/>
      <c r="J116" s="226"/>
      <c r="K116" s="226"/>
      <c r="L116" s="231"/>
      <c r="M116" s="232"/>
      <c r="N116" s="233"/>
      <c r="O116" s="233"/>
      <c r="P116" s="233"/>
      <c r="Q116" s="233"/>
      <c r="R116" s="233"/>
      <c r="S116" s="233"/>
      <c r="T116" s="234"/>
      <c r="U116" s="13"/>
      <c r="V116" s="13"/>
      <c r="W116" s="13"/>
      <c r="X116" s="13"/>
      <c r="Y116" s="13"/>
      <c r="Z116" s="13"/>
      <c r="AA116" s="13"/>
      <c r="AB116" s="13"/>
      <c r="AC116" s="13"/>
      <c r="AD116" s="13"/>
      <c r="AE116" s="13"/>
      <c r="AT116" s="235" t="s">
        <v>144</v>
      </c>
      <c r="AU116" s="235" t="s">
        <v>140</v>
      </c>
      <c r="AV116" s="13" t="s">
        <v>79</v>
      </c>
      <c r="AW116" s="13" t="s">
        <v>32</v>
      </c>
      <c r="AX116" s="13" t="s">
        <v>71</v>
      </c>
      <c r="AY116" s="235" t="s">
        <v>129</v>
      </c>
    </row>
    <row r="117" s="13" customFormat="1">
      <c r="A117" s="13"/>
      <c r="B117" s="225"/>
      <c r="C117" s="226"/>
      <c r="D117" s="227" t="s">
        <v>144</v>
      </c>
      <c r="E117" s="228" t="s">
        <v>19</v>
      </c>
      <c r="F117" s="229" t="s">
        <v>808</v>
      </c>
      <c r="G117" s="226"/>
      <c r="H117" s="228" t="s">
        <v>19</v>
      </c>
      <c r="I117" s="230"/>
      <c r="J117" s="226"/>
      <c r="K117" s="226"/>
      <c r="L117" s="231"/>
      <c r="M117" s="232"/>
      <c r="N117" s="233"/>
      <c r="O117" s="233"/>
      <c r="P117" s="233"/>
      <c r="Q117" s="233"/>
      <c r="R117" s="233"/>
      <c r="S117" s="233"/>
      <c r="T117" s="234"/>
      <c r="U117" s="13"/>
      <c r="V117" s="13"/>
      <c r="W117" s="13"/>
      <c r="X117" s="13"/>
      <c r="Y117" s="13"/>
      <c r="Z117" s="13"/>
      <c r="AA117" s="13"/>
      <c r="AB117" s="13"/>
      <c r="AC117" s="13"/>
      <c r="AD117" s="13"/>
      <c r="AE117" s="13"/>
      <c r="AT117" s="235" t="s">
        <v>144</v>
      </c>
      <c r="AU117" s="235" t="s">
        <v>140</v>
      </c>
      <c r="AV117" s="13" t="s">
        <v>79</v>
      </c>
      <c r="AW117" s="13" t="s">
        <v>32</v>
      </c>
      <c r="AX117" s="13" t="s">
        <v>71</v>
      </c>
      <c r="AY117" s="235" t="s">
        <v>129</v>
      </c>
    </row>
    <row r="118" s="14" customFormat="1">
      <c r="A118" s="14"/>
      <c r="B118" s="236"/>
      <c r="C118" s="237"/>
      <c r="D118" s="227" t="s">
        <v>144</v>
      </c>
      <c r="E118" s="238" t="s">
        <v>19</v>
      </c>
      <c r="F118" s="239" t="s">
        <v>809</v>
      </c>
      <c r="G118" s="237"/>
      <c r="H118" s="240">
        <v>21.792000000000002</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144</v>
      </c>
      <c r="AU118" s="246" t="s">
        <v>140</v>
      </c>
      <c r="AV118" s="14" t="s">
        <v>81</v>
      </c>
      <c r="AW118" s="14" t="s">
        <v>32</v>
      </c>
      <c r="AX118" s="14" t="s">
        <v>71</v>
      </c>
      <c r="AY118" s="246" t="s">
        <v>129</v>
      </c>
    </row>
    <row r="119" s="14" customFormat="1">
      <c r="A119" s="14"/>
      <c r="B119" s="236"/>
      <c r="C119" s="237"/>
      <c r="D119" s="227" t="s">
        <v>144</v>
      </c>
      <c r="E119" s="238" t="s">
        <v>19</v>
      </c>
      <c r="F119" s="239" t="s">
        <v>810</v>
      </c>
      <c r="G119" s="237"/>
      <c r="H119" s="240">
        <v>26.789000000000001</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144</v>
      </c>
      <c r="AU119" s="246" t="s">
        <v>140</v>
      </c>
      <c r="AV119" s="14" t="s">
        <v>81</v>
      </c>
      <c r="AW119" s="14" t="s">
        <v>32</v>
      </c>
      <c r="AX119" s="14" t="s">
        <v>71</v>
      </c>
      <c r="AY119" s="246" t="s">
        <v>129</v>
      </c>
    </row>
    <row r="120" s="14" customFormat="1">
      <c r="A120" s="14"/>
      <c r="B120" s="236"/>
      <c r="C120" s="237"/>
      <c r="D120" s="227" t="s">
        <v>144</v>
      </c>
      <c r="E120" s="238" t="s">
        <v>19</v>
      </c>
      <c r="F120" s="239" t="s">
        <v>811</v>
      </c>
      <c r="G120" s="237"/>
      <c r="H120" s="240">
        <v>25.326000000000001</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144</v>
      </c>
      <c r="AU120" s="246" t="s">
        <v>140</v>
      </c>
      <c r="AV120" s="14" t="s">
        <v>81</v>
      </c>
      <c r="AW120" s="14" t="s">
        <v>32</v>
      </c>
      <c r="AX120" s="14" t="s">
        <v>71</v>
      </c>
      <c r="AY120" s="246" t="s">
        <v>129</v>
      </c>
    </row>
    <row r="121" s="15" customFormat="1">
      <c r="A121" s="15"/>
      <c r="B121" s="247"/>
      <c r="C121" s="248"/>
      <c r="D121" s="227" t="s">
        <v>144</v>
      </c>
      <c r="E121" s="249" t="s">
        <v>19</v>
      </c>
      <c r="F121" s="250" t="s">
        <v>150</v>
      </c>
      <c r="G121" s="248"/>
      <c r="H121" s="251">
        <v>73.906999999999996</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144</v>
      </c>
      <c r="AU121" s="257" t="s">
        <v>140</v>
      </c>
      <c r="AV121" s="15" t="s">
        <v>140</v>
      </c>
      <c r="AW121" s="15" t="s">
        <v>32</v>
      </c>
      <c r="AX121" s="15" t="s">
        <v>71</v>
      </c>
      <c r="AY121" s="257" t="s">
        <v>129</v>
      </c>
    </row>
    <row r="122" s="13" customFormat="1">
      <c r="A122" s="13"/>
      <c r="B122" s="225"/>
      <c r="C122" s="226"/>
      <c r="D122" s="227" t="s">
        <v>144</v>
      </c>
      <c r="E122" s="228" t="s">
        <v>19</v>
      </c>
      <c r="F122" s="229" t="s">
        <v>813</v>
      </c>
      <c r="G122" s="226"/>
      <c r="H122" s="228" t="s">
        <v>19</v>
      </c>
      <c r="I122" s="230"/>
      <c r="J122" s="226"/>
      <c r="K122" s="226"/>
      <c r="L122" s="231"/>
      <c r="M122" s="232"/>
      <c r="N122" s="233"/>
      <c r="O122" s="233"/>
      <c r="P122" s="233"/>
      <c r="Q122" s="233"/>
      <c r="R122" s="233"/>
      <c r="S122" s="233"/>
      <c r="T122" s="234"/>
      <c r="U122" s="13"/>
      <c r="V122" s="13"/>
      <c r="W122" s="13"/>
      <c r="X122" s="13"/>
      <c r="Y122" s="13"/>
      <c r="Z122" s="13"/>
      <c r="AA122" s="13"/>
      <c r="AB122" s="13"/>
      <c r="AC122" s="13"/>
      <c r="AD122" s="13"/>
      <c r="AE122" s="13"/>
      <c r="AT122" s="235" t="s">
        <v>144</v>
      </c>
      <c r="AU122" s="235" t="s">
        <v>140</v>
      </c>
      <c r="AV122" s="13" t="s">
        <v>79</v>
      </c>
      <c r="AW122" s="13" t="s">
        <v>32</v>
      </c>
      <c r="AX122" s="13" t="s">
        <v>71</v>
      </c>
      <c r="AY122" s="235" t="s">
        <v>129</v>
      </c>
    </row>
    <row r="123" s="14" customFormat="1">
      <c r="A123" s="14"/>
      <c r="B123" s="236"/>
      <c r="C123" s="237"/>
      <c r="D123" s="227" t="s">
        <v>144</v>
      </c>
      <c r="E123" s="238" t="s">
        <v>19</v>
      </c>
      <c r="F123" s="239" t="s">
        <v>814</v>
      </c>
      <c r="G123" s="237"/>
      <c r="H123" s="240">
        <v>3.032</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144</v>
      </c>
      <c r="AU123" s="246" t="s">
        <v>140</v>
      </c>
      <c r="AV123" s="14" t="s">
        <v>81</v>
      </c>
      <c r="AW123" s="14" t="s">
        <v>32</v>
      </c>
      <c r="AX123" s="14" t="s">
        <v>71</v>
      </c>
      <c r="AY123" s="246" t="s">
        <v>129</v>
      </c>
    </row>
    <row r="124" s="14" customFormat="1">
      <c r="A124" s="14"/>
      <c r="B124" s="236"/>
      <c r="C124" s="237"/>
      <c r="D124" s="227" t="s">
        <v>144</v>
      </c>
      <c r="E124" s="238" t="s">
        <v>19</v>
      </c>
      <c r="F124" s="239" t="s">
        <v>815</v>
      </c>
      <c r="G124" s="237"/>
      <c r="H124" s="240">
        <v>7.7140000000000004</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144</v>
      </c>
      <c r="AU124" s="246" t="s">
        <v>140</v>
      </c>
      <c r="AV124" s="14" t="s">
        <v>81</v>
      </c>
      <c r="AW124" s="14" t="s">
        <v>32</v>
      </c>
      <c r="AX124" s="14" t="s">
        <v>71</v>
      </c>
      <c r="AY124" s="246" t="s">
        <v>129</v>
      </c>
    </row>
    <row r="125" s="14" customFormat="1">
      <c r="A125" s="14"/>
      <c r="B125" s="236"/>
      <c r="C125" s="237"/>
      <c r="D125" s="227" t="s">
        <v>144</v>
      </c>
      <c r="E125" s="238" t="s">
        <v>19</v>
      </c>
      <c r="F125" s="239" t="s">
        <v>816</v>
      </c>
      <c r="G125" s="237"/>
      <c r="H125" s="240">
        <v>3.2480000000000002</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144</v>
      </c>
      <c r="AU125" s="246" t="s">
        <v>140</v>
      </c>
      <c r="AV125" s="14" t="s">
        <v>81</v>
      </c>
      <c r="AW125" s="14" t="s">
        <v>32</v>
      </c>
      <c r="AX125" s="14" t="s">
        <v>71</v>
      </c>
      <c r="AY125" s="246" t="s">
        <v>129</v>
      </c>
    </row>
    <row r="126" s="15" customFormat="1">
      <c r="A126" s="15"/>
      <c r="B126" s="247"/>
      <c r="C126" s="248"/>
      <c r="D126" s="227" t="s">
        <v>144</v>
      </c>
      <c r="E126" s="249" t="s">
        <v>19</v>
      </c>
      <c r="F126" s="250" t="s">
        <v>150</v>
      </c>
      <c r="G126" s="248"/>
      <c r="H126" s="251">
        <v>13.994</v>
      </c>
      <c r="I126" s="252"/>
      <c r="J126" s="248"/>
      <c r="K126" s="248"/>
      <c r="L126" s="253"/>
      <c r="M126" s="254"/>
      <c r="N126" s="255"/>
      <c r="O126" s="255"/>
      <c r="P126" s="255"/>
      <c r="Q126" s="255"/>
      <c r="R126" s="255"/>
      <c r="S126" s="255"/>
      <c r="T126" s="256"/>
      <c r="U126" s="15"/>
      <c r="V126" s="15"/>
      <c r="W126" s="15"/>
      <c r="X126" s="15"/>
      <c r="Y126" s="15"/>
      <c r="Z126" s="15"/>
      <c r="AA126" s="15"/>
      <c r="AB126" s="15"/>
      <c r="AC126" s="15"/>
      <c r="AD126" s="15"/>
      <c r="AE126" s="15"/>
      <c r="AT126" s="257" t="s">
        <v>144</v>
      </c>
      <c r="AU126" s="257" t="s">
        <v>140</v>
      </c>
      <c r="AV126" s="15" t="s">
        <v>140</v>
      </c>
      <c r="AW126" s="15" t="s">
        <v>32</v>
      </c>
      <c r="AX126" s="15" t="s">
        <v>71</v>
      </c>
      <c r="AY126" s="257" t="s">
        <v>129</v>
      </c>
    </row>
    <row r="127" s="16" customFormat="1">
      <c r="A127" s="16"/>
      <c r="B127" s="258"/>
      <c r="C127" s="259"/>
      <c r="D127" s="227" t="s">
        <v>144</v>
      </c>
      <c r="E127" s="260" t="s">
        <v>19</v>
      </c>
      <c r="F127" s="261" t="s">
        <v>155</v>
      </c>
      <c r="G127" s="259"/>
      <c r="H127" s="262">
        <v>87.900999999999996</v>
      </c>
      <c r="I127" s="263"/>
      <c r="J127" s="259"/>
      <c r="K127" s="259"/>
      <c r="L127" s="264"/>
      <c r="M127" s="265"/>
      <c r="N127" s="266"/>
      <c r="O127" s="266"/>
      <c r="P127" s="266"/>
      <c r="Q127" s="266"/>
      <c r="R127" s="266"/>
      <c r="S127" s="266"/>
      <c r="T127" s="267"/>
      <c r="U127" s="16"/>
      <c r="V127" s="16"/>
      <c r="W127" s="16"/>
      <c r="X127" s="16"/>
      <c r="Y127" s="16"/>
      <c r="Z127" s="16"/>
      <c r="AA127" s="16"/>
      <c r="AB127" s="16"/>
      <c r="AC127" s="16"/>
      <c r="AD127" s="16"/>
      <c r="AE127" s="16"/>
      <c r="AT127" s="268" t="s">
        <v>144</v>
      </c>
      <c r="AU127" s="268" t="s">
        <v>140</v>
      </c>
      <c r="AV127" s="16" t="s">
        <v>139</v>
      </c>
      <c r="AW127" s="16" t="s">
        <v>32</v>
      </c>
      <c r="AX127" s="16" t="s">
        <v>79</v>
      </c>
      <c r="AY127" s="268" t="s">
        <v>129</v>
      </c>
    </row>
    <row r="128" s="2" customFormat="1" ht="24.15" customHeight="1">
      <c r="A128" s="41"/>
      <c r="B128" s="42"/>
      <c r="C128" s="207" t="s">
        <v>140</v>
      </c>
      <c r="D128" s="207" t="s">
        <v>134</v>
      </c>
      <c r="E128" s="208" t="s">
        <v>156</v>
      </c>
      <c r="F128" s="209" t="s">
        <v>157</v>
      </c>
      <c r="G128" s="210" t="s">
        <v>137</v>
      </c>
      <c r="H128" s="211">
        <v>15.803000000000001</v>
      </c>
      <c r="I128" s="212"/>
      <c r="J128" s="213">
        <f>ROUND(I128*H128,2)</f>
        <v>0</v>
      </c>
      <c r="K128" s="209" t="s">
        <v>138</v>
      </c>
      <c r="L128" s="47"/>
      <c r="M128" s="214" t="s">
        <v>19</v>
      </c>
      <c r="N128" s="215" t="s">
        <v>42</v>
      </c>
      <c r="O128" s="87"/>
      <c r="P128" s="216">
        <f>O128*H128</f>
        <v>0</v>
      </c>
      <c r="Q128" s="216">
        <v>0.00021000000000000001</v>
      </c>
      <c r="R128" s="216">
        <f>Q128*H128</f>
        <v>0.0033186300000000004</v>
      </c>
      <c r="S128" s="216">
        <v>0</v>
      </c>
      <c r="T128" s="217">
        <f>S128*H128</f>
        <v>0</v>
      </c>
      <c r="U128" s="41"/>
      <c r="V128" s="41"/>
      <c r="W128" s="41"/>
      <c r="X128" s="41"/>
      <c r="Y128" s="41"/>
      <c r="Z128" s="41"/>
      <c r="AA128" s="41"/>
      <c r="AB128" s="41"/>
      <c r="AC128" s="41"/>
      <c r="AD128" s="41"/>
      <c r="AE128" s="41"/>
      <c r="AR128" s="218" t="s">
        <v>139</v>
      </c>
      <c r="AT128" s="218" t="s">
        <v>134</v>
      </c>
      <c r="AU128" s="218" t="s">
        <v>140</v>
      </c>
      <c r="AY128" s="20" t="s">
        <v>129</v>
      </c>
      <c r="BE128" s="219">
        <f>IF(N128="základní",J128,0)</f>
        <v>0</v>
      </c>
      <c r="BF128" s="219">
        <f>IF(N128="snížená",J128,0)</f>
        <v>0</v>
      </c>
      <c r="BG128" s="219">
        <f>IF(N128="zákl. přenesená",J128,0)</f>
        <v>0</v>
      </c>
      <c r="BH128" s="219">
        <f>IF(N128="sníž. přenesená",J128,0)</f>
        <v>0</v>
      </c>
      <c r="BI128" s="219">
        <f>IF(N128="nulová",J128,0)</f>
        <v>0</v>
      </c>
      <c r="BJ128" s="20" t="s">
        <v>79</v>
      </c>
      <c r="BK128" s="219">
        <f>ROUND(I128*H128,2)</f>
        <v>0</v>
      </c>
      <c r="BL128" s="20" t="s">
        <v>139</v>
      </c>
      <c r="BM128" s="218" t="s">
        <v>158</v>
      </c>
    </row>
    <row r="129" s="2" customFormat="1">
      <c r="A129" s="41"/>
      <c r="B129" s="42"/>
      <c r="C129" s="43"/>
      <c r="D129" s="220" t="s">
        <v>142</v>
      </c>
      <c r="E129" s="43"/>
      <c r="F129" s="221" t="s">
        <v>159</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142</v>
      </c>
      <c r="AU129" s="20" t="s">
        <v>140</v>
      </c>
    </row>
    <row r="130" s="13" customFormat="1">
      <c r="A130" s="13"/>
      <c r="B130" s="225"/>
      <c r="C130" s="226"/>
      <c r="D130" s="227" t="s">
        <v>144</v>
      </c>
      <c r="E130" s="228" t="s">
        <v>19</v>
      </c>
      <c r="F130" s="229" t="s">
        <v>821</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144</v>
      </c>
      <c r="AU130" s="235" t="s">
        <v>140</v>
      </c>
      <c r="AV130" s="13" t="s">
        <v>79</v>
      </c>
      <c r="AW130" s="13" t="s">
        <v>32</v>
      </c>
      <c r="AX130" s="13" t="s">
        <v>71</v>
      </c>
      <c r="AY130" s="235" t="s">
        <v>129</v>
      </c>
    </row>
    <row r="131" s="14" customFormat="1">
      <c r="A131" s="14"/>
      <c r="B131" s="236"/>
      <c r="C131" s="237"/>
      <c r="D131" s="227" t="s">
        <v>144</v>
      </c>
      <c r="E131" s="238" t="s">
        <v>19</v>
      </c>
      <c r="F131" s="239" t="s">
        <v>822</v>
      </c>
      <c r="G131" s="237"/>
      <c r="H131" s="240">
        <v>15.803000000000001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144</v>
      </c>
      <c r="AU131" s="246" t="s">
        <v>140</v>
      </c>
      <c r="AV131" s="14" t="s">
        <v>81</v>
      </c>
      <c r="AW131" s="14" t="s">
        <v>32</v>
      </c>
      <c r="AX131" s="14" t="s">
        <v>79</v>
      </c>
      <c r="AY131" s="246" t="s">
        <v>129</v>
      </c>
    </row>
    <row r="132" s="2" customFormat="1" ht="24.15" customHeight="1">
      <c r="A132" s="41"/>
      <c r="B132" s="42"/>
      <c r="C132" s="207" t="s">
        <v>139</v>
      </c>
      <c r="D132" s="207" t="s">
        <v>134</v>
      </c>
      <c r="E132" s="208" t="s">
        <v>173</v>
      </c>
      <c r="F132" s="209" t="s">
        <v>174</v>
      </c>
      <c r="G132" s="210" t="s">
        <v>137</v>
      </c>
      <c r="H132" s="211">
        <v>15.803000000000001</v>
      </c>
      <c r="I132" s="212"/>
      <c r="J132" s="213">
        <f>ROUND(I132*H132,2)</f>
        <v>0</v>
      </c>
      <c r="K132" s="209" t="s">
        <v>138</v>
      </c>
      <c r="L132" s="47"/>
      <c r="M132" s="214" t="s">
        <v>19</v>
      </c>
      <c r="N132" s="215" t="s">
        <v>42</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139</v>
      </c>
      <c r="AT132" s="218" t="s">
        <v>134</v>
      </c>
      <c r="AU132" s="218" t="s">
        <v>140</v>
      </c>
      <c r="AY132" s="20" t="s">
        <v>129</v>
      </c>
      <c r="BE132" s="219">
        <f>IF(N132="základní",J132,0)</f>
        <v>0</v>
      </c>
      <c r="BF132" s="219">
        <f>IF(N132="snížená",J132,0)</f>
        <v>0</v>
      </c>
      <c r="BG132" s="219">
        <f>IF(N132="zákl. přenesená",J132,0)</f>
        <v>0</v>
      </c>
      <c r="BH132" s="219">
        <f>IF(N132="sníž. přenesená",J132,0)</f>
        <v>0</v>
      </c>
      <c r="BI132" s="219">
        <f>IF(N132="nulová",J132,0)</f>
        <v>0</v>
      </c>
      <c r="BJ132" s="20" t="s">
        <v>79</v>
      </c>
      <c r="BK132" s="219">
        <f>ROUND(I132*H132,2)</f>
        <v>0</v>
      </c>
      <c r="BL132" s="20" t="s">
        <v>139</v>
      </c>
      <c r="BM132" s="218" t="s">
        <v>175</v>
      </c>
    </row>
    <row r="133" s="2" customFormat="1">
      <c r="A133" s="41"/>
      <c r="B133" s="42"/>
      <c r="C133" s="43"/>
      <c r="D133" s="220" t="s">
        <v>142</v>
      </c>
      <c r="E133" s="43"/>
      <c r="F133" s="221" t="s">
        <v>176</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142</v>
      </c>
      <c r="AU133" s="20" t="s">
        <v>140</v>
      </c>
    </row>
    <row r="134" s="2" customFormat="1" ht="24.15" customHeight="1">
      <c r="A134" s="41"/>
      <c r="B134" s="42"/>
      <c r="C134" s="207" t="s">
        <v>185</v>
      </c>
      <c r="D134" s="207" t="s">
        <v>134</v>
      </c>
      <c r="E134" s="208" t="s">
        <v>823</v>
      </c>
      <c r="F134" s="209" t="s">
        <v>824</v>
      </c>
      <c r="G134" s="210" t="s">
        <v>137</v>
      </c>
      <c r="H134" s="211">
        <v>15.803000000000001</v>
      </c>
      <c r="I134" s="212"/>
      <c r="J134" s="213">
        <f>ROUND(I134*H134,2)</f>
        <v>0</v>
      </c>
      <c r="K134" s="209" t="s">
        <v>138</v>
      </c>
      <c r="L134" s="47"/>
      <c r="M134" s="214" t="s">
        <v>19</v>
      </c>
      <c r="N134" s="215" t="s">
        <v>42</v>
      </c>
      <c r="O134" s="87"/>
      <c r="P134" s="216">
        <f>O134*H134</f>
        <v>0</v>
      </c>
      <c r="Q134" s="216">
        <v>0.00025999999999999998</v>
      </c>
      <c r="R134" s="216">
        <f>Q134*H134</f>
        <v>0.0041087800000000002</v>
      </c>
      <c r="S134" s="216">
        <v>0</v>
      </c>
      <c r="T134" s="217">
        <f>S134*H134</f>
        <v>0</v>
      </c>
      <c r="U134" s="41"/>
      <c r="V134" s="41"/>
      <c r="W134" s="41"/>
      <c r="X134" s="41"/>
      <c r="Y134" s="41"/>
      <c r="Z134" s="41"/>
      <c r="AA134" s="41"/>
      <c r="AB134" s="41"/>
      <c r="AC134" s="41"/>
      <c r="AD134" s="41"/>
      <c r="AE134" s="41"/>
      <c r="AR134" s="218" t="s">
        <v>139</v>
      </c>
      <c r="AT134" s="218" t="s">
        <v>134</v>
      </c>
      <c r="AU134" s="218" t="s">
        <v>140</v>
      </c>
      <c r="AY134" s="20" t="s">
        <v>129</v>
      </c>
      <c r="BE134" s="219">
        <f>IF(N134="základní",J134,0)</f>
        <v>0</v>
      </c>
      <c r="BF134" s="219">
        <f>IF(N134="snížená",J134,0)</f>
        <v>0</v>
      </c>
      <c r="BG134" s="219">
        <f>IF(N134="zákl. přenesená",J134,0)</f>
        <v>0</v>
      </c>
      <c r="BH134" s="219">
        <f>IF(N134="sníž. přenesená",J134,0)</f>
        <v>0</v>
      </c>
      <c r="BI134" s="219">
        <f>IF(N134="nulová",J134,0)</f>
        <v>0</v>
      </c>
      <c r="BJ134" s="20" t="s">
        <v>79</v>
      </c>
      <c r="BK134" s="219">
        <f>ROUND(I134*H134,2)</f>
        <v>0</v>
      </c>
      <c r="BL134" s="20" t="s">
        <v>139</v>
      </c>
      <c r="BM134" s="218" t="s">
        <v>825</v>
      </c>
    </row>
    <row r="135" s="2" customFormat="1">
      <c r="A135" s="41"/>
      <c r="B135" s="42"/>
      <c r="C135" s="43"/>
      <c r="D135" s="220" t="s">
        <v>142</v>
      </c>
      <c r="E135" s="43"/>
      <c r="F135" s="221" t="s">
        <v>826</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142</v>
      </c>
      <c r="AU135" s="20" t="s">
        <v>140</v>
      </c>
    </row>
    <row r="136" s="2" customFormat="1" ht="33" customHeight="1">
      <c r="A136" s="41"/>
      <c r="B136" s="42"/>
      <c r="C136" s="207" t="s">
        <v>199</v>
      </c>
      <c r="D136" s="207" t="s">
        <v>134</v>
      </c>
      <c r="E136" s="208" t="s">
        <v>827</v>
      </c>
      <c r="F136" s="209" t="s">
        <v>828</v>
      </c>
      <c r="G136" s="210" t="s">
        <v>137</v>
      </c>
      <c r="H136" s="211">
        <v>15.803000000000001</v>
      </c>
      <c r="I136" s="212"/>
      <c r="J136" s="213">
        <f>ROUND(I136*H136,2)</f>
        <v>0</v>
      </c>
      <c r="K136" s="209" t="s">
        <v>138</v>
      </c>
      <c r="L136" s="47"/>
      <c r="M136" s="214" t="s">
        <v>19</v>
      </c>
      <c r="N136" s="215" t="s">
        <v>42</v>
      </c>
      <c r="O136" s="87"/>
      <c r="P136" s="216">
        <f>O136*H136</f>
        <v>0</v>
      </c>
      <c r="Q136" s="216">
        <v>0.0043800000000000002</v>
      </c>
      <c r="R136" s="216">
        <f>Q136*H136</f>
        <v>0.06921714000000001</v>
      </c>
      <c r="S136" s="216">
        <v>0</v>
      </c>
      <c r="T136" s="217">
        <f>S136*H136</f>
        <v>0</v>
      </c>
      <c r="U136" s="41"/>
      <c r="V136" s="41"/>
      <c r="W136" s="41"/>
      <c r="X136" s="41"/>
      <c r="Y136" s="41"/>
      <c r="Z136" s="41"/>
      <c r="AA136" s="41"/>
      <c r="AB136" s="41"/>
      <c r="AC136" s="41"/>
      <c r="AD136" s="41"/>
      <c r="AE136" s="41"/>
      <c r="AR136" s="218" t="s">
        <v>139</v>
      </c>
      <c r="AT136" s="218" t="s">
        <v>134</v>
      </c>
      <c r="AU136" s="218" t="s">
        <v>140</v>
      </c>
      <c r="AY136" s="20" t="s">
        <v>129</v>
      </c>
      <c r="BE136" s="219">
        <f>IF(N136="základní",J136,0)</f>
        <v>0</v>
      </c>
      <c r="BF136" s="219">
        <f>IF(N136="snížená",J136,0)</f>
        <v>0</v>
      </c>
      <c r="BG136" s="219">
        <f>IF(N136="zákl. přenesená",J136,0)</f>
        <v>0</v>
      </c>
      <c r="BH136" s="219">
        <f>IF(N136="sníž. přenesená",J136,0)</f>
        <v>0</v>
      </c>
      <c r="BI136" s="219">
        <f>IF(N136="nulová",J136,0)</f>
        <v>0</v>
      </c>
      <c r="BJ136" s="20" t="s">
        <v>79</v>
      </c>
      <c r="BK136" s="219">
        <f>ROUND(I136*H136,2)</f>
        <v>0</v>
      </c>
      <c r="BL136" s="20" t="s">
        <v>139</v>
      </c>
      <c r="BM136" s="218" t="s">
        <v>829</v>
      </c>
    </row>
    <row r="137" s="2" customFormat="1">
      <c r="A137" s="41"/>
      <c r="B137" s="42"/>
      <c r="C137" s="43"/>
      <c r="D137" s="220" t="s">
        <v>142</v>
      </c>
      <c r="E137" s="43"/>
      <c r="F137" s="221" t="s">
        <v>830</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142</v>
      </c>
      <c r="AU137" s="20" t="s">
        <v>140</v>
      </c>
    </row>
    <row r="138" s="2" customFormat="1" ht="24.15" customHeight="1">
      <c r="A138" s="41"/>
      <c r="B138" s="42"/>
      <c r="C138" s="207" t="s">
        <v>204</v>
      </c>
      <c r="D138" s="207" t="s">
        <v>134</v>
      </c>
      <c r="E138" s="208" t="s">
        <v>831</v>
      </c>
      <c r="F138" s="209" t="s">
        <v>832</v>
      </c>
      <c r="G138" s="210" t="s">
        <v>137</v>
      </c>
      <c r="H138" s="211">
        <v>15.803000000000001</v>
      </c>
      <c r="I138" s="212"/>
      <c r="J138" s="213">
        <f>ROUND(I138*H138,2)</f>
        <v>0</v>
      </c>
      <c r="K138" s="209" t="s">
        <v>138</v>
      </c>
      <c r="L138" s="47"/>
      <c r="M138" s="214" t="s">
        <v>19</v>
      </c>
      <c r="N138" s="215" t="s">
        <v>42</v>
      </c>
      <c r="O138" s="87"/>
      <c r="P138" s="216">
        <f>O138*H138</f>
        <v>0</v>
      </c>
      <c r="Q138" s="216">
        <v>0.00020000000000000001</v>
      </c>
      <c r="R138" s="216">
        <f>Q138*H138</f>
        <v>0.0031606000000000004</v>
      </c>
      <c r="S138" s="216">
        <v>0</v>
      </c>
      <c r="T138" s="217">
        <f>S138*H138</f>
        <v>0</v>
      </c>
      <c r="U138" s="41"/>
      <c r="V138" s="41"/>
      <c r="W138" s="41"/>
      <c r="X138" s="41"/>
      <c r="Y138" s="41"/>
      <c r="Z138" s="41"/>
      <c r="AA138" s="41"/>
      <c r="AB138" s="41"/>
      <c r="AC138" s="41"/>
      <c r="AD138" s="41"/>
      <c r="AE138" s="41"/>
      <c r="AR138" s="218" t="s">
        <v>139</v>
      </c>
      <c r="AT138" s="218" t="s">
        <v>134</v>
      </c>
      <c r="AU138" s="218" t="s">
        <v>140</v>
      </c>
      <c r="AY138" s="20" t="s">
        <v>129</v>
      </c>
      <c r="BE138" s="219">
        <f>IF(N138="základní",J138,0)</f>
        <v>0</v>
      </c>
      <c r="BF138" s="219">
        <f>IF(N138="snížená",J138,0)</f>
        <v>0</v>
      </c>
      <c r="BG138" s="219">
        <f>IF(N138="zákl. přenesená",J138,0)</f>
        <v>0</v>
      </c>
      <c r="BH138" s="219">
        <f>IF(N138="sníž. přenesená",J138,0)</f>
        <v>0</v>
      </c>
      <c r="BI138" s="219">
        <f>IF(N138="nulová",J138,0)</f>
        <v>0</v>
      </c>
      <c r="BJ138" s="20" t="s">
        <v>79</v>
      </c>
      <c r="BK138" s="219">
        <f>ROUND(I138*H138,2)</f>
        <v>0</v>
      </c>
      <c r="BL138" s="20" t="s">
        <v>139</v>
      </c>
      <c r="BM138" s="218" t="s">
        <v>833</v>
      </c>
    </row>
    <row r="139" s="2" customFormat="1">
      <c r="A139" s="41"/>
      <c r="B139" s="42"/>
      <c r="C139" s="43"/>
      <c r="D139" s="220" t="s">
        <v>142</v>
      </c>
      <c r="E139" s="43"/>
      <c r="F139" s="221" t="s">
        <v>834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142</v>
      </c>
      <c r="AU139" s="20" t="s">
        <v>140</v>
      </c>
    </row>
    <row r="140" s="2" customFormat="1" ht="37.8" customHeight="1">
      <c r="A140" s="41"/>
      <c r="B140" s="42"/>
      <c r="C140" s="207" t="s">
        <v>211</v>
      </c>
      <c r="D140" s="207" t="s">
        <v>134</v>
      </c>
      <c r="E140" s="208" t="s">
        <v>835</v>
      </c>
      <c r="F140" s="209" t="s">
        <v>836</v>
      </c>
      <c r="G140" s="210" t="s">
        <v>137</v>
      </c>
      <c r="H140" s="211">
        <v>15.803000000000001</v>
      </c>
      <c r="I140" s="212"/>
      <c r="J140" s="213">
        <f>ROUND(I140*H140,2)</f>
        <v>0</v>
      </c>
      <c r="K140" s="209" t="s">
        <v>138</v>
      </c>
      <c r="L140" s="47"/>
      <c r="M140" s="214" t="s">
        <v>19</v>
      </c>
      <c r="N140" s="215" t="s">
        <v>42</v>
      </c>
      <c r="O140" s="87"/>
      <c r="P140" s="216">
        <f>O140*H140</f>
        <v>0</v>
      </c>
      <c r="Q140" s="216">
        <v>0.0027000000000000001</v>
      </c>
      <c r="R140" s="216">
        <f>Q140*H140</f>
        <v>0.042668100000000007</v>
      </c>
      <c r="S140" s="216">
        <v>0</v>
      </c>
      <c r="T140" s="217">
        <f>S140*H140</f>
        <v>0</v>
      </c>
      <c r="U140" s="41"/>
      <c r="V140" s="41"/>
      <c r="W140" s="41"/>
      <c r="X140" s="41"/>
      <c r="Y140" s="41"/>
      <c r="Z140" s="41"/>
      <c r="AA140" s="41"/>
      <c r="AB140" s="41"/>
      <c r="AC140" s="41"/>
      <c r="AD140" s="41"/>
      <c r="AE140" s="41"/>
      <c r="AR140" s="218" t="s">
        <v>139</v>
      </c>
      <c r="AT140" s="218" t="s">
        <v>134</v>
      </c>
      <c r="AU140" s="218" t="s">
        <v>140</v>
      </c>
      <c r="AY140" s="20" t="s">
        <v>129</v>
      </c>
      <c r="BE140" s="219">
        <f>IF(N140="základní",J140,0)</f>
        <v>0</v>
      </c>
      <c r="BF140" s="219">
        <f>IF(N140="snížená",J140,0)</f>
        <v>0</v>
      </c>
      <c r="BG140" s="219">
        <f>IF(N140="zákl. přenesená",J140,0)</f>
        <v>0</v>
      </c>
      <c r="BH140" s="219">
        <f>IF(N140="sníž. přenesená",J140,0)</f>
        <v>0</v>
      </c>
      <c r="BI140" s="219">
        <f>IF(N140="nulová",J140,0)</f>
        <v>0</v>
      </c>
      <c r="BJ140" s="20" t="s">
        <v>79</v>
      </c>
      <c r="BK140" s="219">
        <f>ROUND(I140*H140,2)</f>
        <v>0</v>
      </c>
      <c r="BL140" s="20" t="s">
        <v>139</v>
      </c>
      <c r="BM140" s="218" t="s">
        <v>837</v>
      </c>
    </row>
    <row r="141" s="2" customFormat="1">
      <c r="A141" s="41"/>
      <c r="B141" s="42"/>
      <c r="C141" s="43"/>
      <c r="D141" s="220" t="s">
        <v>142</v>
      </c>
      <c r="E141" s="43"/>
      <c r="F141" s="221" t="s">
        <v>838</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142</v>
      </c>
      <c r="AU141" s="20" t="s">
        <v>140</v>
      </c>
    </row>
    <row r="142" s="2" customFormat="1" ht="24.15" customHeight="1">
      <c r="A142" s="41"/>
      <c r="B142" s="42"/>
      <c r="C142" s="207" t="s">
        <v>217</v>
      </c>
      <c r="D142" s="207" t="s">
        <v>134</v>
      </c>
      <c r="E142" s="208" t="s">
        <v>839</v>
      </c>
      <c r="F142" s="209" t="s">
        <v>840</v>
      </c>
      <c r="G142" s="210" t="s">
        <v>179</v>
      </c>
      <c r="H142" s="211">
        <v>306.02999999999997</v>
      </c>
      <c r="I142" s="212"/>
      <c r="J142" s="213">
        <f>ROUND(I142*H142,2)</f>
        <v>0</v>
      </c>
      <c r="K142" s="209" t="s">
        <v>138</v>
      </c>
      <c r="L142" s="47"/>
      <c r="M142" s="214" t="s">
        <v>19</v>
      </c>
      <c r="N142" s="215" t="s">
        <v>42</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139</v>
      </c>
      <c r="AT142" s="218" t="s">
        <v>134</v>
      </c>
      <c r="AU142" s="218" t="s">
        <v>140</v>
      </c>
      <c r="AY142" s="20" t="s">
        <v>129</v>
      </c>
      <c r="BE142" s="219">
        <f>IF(N142="základní",J142,0)</f>
        <v>0</v>
      </c>
      <c r="BF142" s="219">
        <f>IF(N142="snížená",J142,0)</f>
        <v>0</v>
      </c>
      <c r="BG142" s="219">
        <f>IF(N142="zákl. přenesená",J142,0)</f>
        <v>0</v>
      </c>
      <c r="BH142" s="219">
        <f>IF(N142="sníž. přenesená",J142,0)</f>
        <v>0</v>
      </c>
      <c r="BI142" s="219">
        <f>IF(N142="nulová",J142,0)</f>
        <v>0</v>
      </c>
      <c r="BJ142" s="20" t="s">
        <v>79</v>
      </c>
      <c r="BK142" s="219">
        <f>ROUND(I142*H142,2)</f>
        <v>0</v>
      </c>
      <c r="BL142" s="20" t="s">
        <v>139</v>
      </c>
      <c r="BM142" s="218" t="s">
        <v>841</v>
      </c>
    </row>
    <row r="143" s="2" customFormat="1">
      <c r="A143" s="41"/>
      <c r="B143" s="42"/>
      <c r="C143" s="43"/>
      <c r="D143" s="220" t="s">
        <v>142</v>
      </c>
      <c r="E143" s="43"/>
      <c r="F143" s="221" t="s">
        <v>842</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142</v>
      </c>
      <c r="AU143" s="20" t="s">
        <v>140</v>
      </c>
    </row>
    <row r="144" s="2" customFormat="1" ht="21.75" customHeight="1">
      <c r="A144" s="41"/>
      <c r="B144" s="42"/>
      <c r="C144" s="273" t="s">
        <v>220</v>
      </c>
      <c r="D144" s="273" t="s">
        <v>843</v>
      </c>
      <c r="E144" s="274" t="s">
        <v>844</v>
      </c>
      <c r="F144" s="275" t="s">
        <v>845</v>
      </c>
      <c r="G144" s="276" t="s">
        <v>179</v>
      </c>
      <c r="H144" s="277">
        <v>268.35899999999998</v>
      </c>
      <c r="I144" s="278"/>
      <c r="J144" s="279">
        <f>ROUND(I144*H144,2)</f>
        <v>0</v>
      </c>
      <c r="K144" s="275" t="s">
        <v>138</v>
      </c>
      <c r="L144" s="280"/>
      <c r="M144" s="281" t="s">
        <v>19</v>
      </c>
      <c r="N144" s="282" t="s">
        <v>42</v>
      </c>
      <c r="O144" s="87"/>
      <c r="P144" s="216">
        <f>O144*H144</f>
        <v>0</v>
      </c>
      <c r="Q144" s="216">
        <v>0.00012</v>
      </c>
      <c r="R144" s="216">
        <f>Q144*H144</f>
        <v>0.032203079999999995</v>
      </c>
      <c r="S144" s="216">
        <v>0</v>
      </c>
      <c r="T144" s="217">
        <f>S144*H144</f>
        <v>0</v>
      </c>
      <c r="U144" s="41"/>
      <c r="V144" s="41"/>
      <c r="W144" s="41"/>
      <c r="X144" s="41"/>
      <c r="Y144" s="41"/>
      <c r="Z144" s="41"/>
      <c r="AA144" s="41"/>
      <c r="AB144" s="41"/>
      <c r="AC144" s="41"/>
      <c r="AD144" s="41"/>
      <c r="AE144" s="41"/>
      <c r="AR144" s="218" t="s">
        <v>211</v>
      </c>
      <c r="AT144" s="218" t="s">
        <v>843</v>
      </c>
      <c r="AU144" s="218" t="s">
        <v>140</v>
      </c>
      <c r="AY144" s="20" t="s">
        <v>129</v>
      </c>
      <c r="BE144" s="219">
        <f>IF(N144="základní",J144,0)</f>
        <v>0</v>
      </c>
      <c r="BF144" s="219">
        <f>IF(N144="snížená",J144,0)</f>
        <v>0</v>
      </c>
      <c r="BG144" s="219">
        <f>IF(N144="zákl. přenesená",J144,0)</f>
        <v>0</v>
      </c>
      <c r="BH144" s="219">
        <f>IF(N144="sníž. přenesená",J144,0)</f>
        <v>0</v>
      </c>
      <c r="BI144" s="219">
        <f>IF(N144="nulová",J144,0)</f>
        <v>0</v>
      </c>
      <c r="BJ144" s="20" t="s">
        <v>79</v>
      </c>
      <c r="BK144" s="219">
        <f>ROUND(I144*H144,2)</f>
        <v>0</v>
      </c>
      <c r="BL144" s="20" t="s">
        <v>139</v>
      </c>
      <c r="BM144" s="218" t="s">
        <v>846</v>
      </c>
    </row>
    <row r="145" s="2" customFormat="1">
      <c r="A145" s="41"/>
      <c r="B145" s="42"/>
      <c r="C145" s="43"/>
      <c r="D145" s="227" t="s">
        <v>209</v>
      </c>
      <c r="E145" s="43"/>
      <c r="F145" s="269" t="s">
        <v>847</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209</v>
      </c>
      <c r="AU145" s="20" t="s">
        <v>140</v>
      </c>
    </row>
    <row r="146" s="13" customFormat="1">
      <c r="A146" s="13"/>
      <c r="B146" s="225"/>
      <c r="C146" s="226"/>
      <c r="D146" s="227" t="s">
        <v>144</v>
      </c>
      <c r="E146" s="228" t="s">
        <v>19</v>
      </c>
      <c r="F146" s="229" t="s">
        <v>821</v>
      </c>
      <c r="G146" s="226"/>
      <c r="H146" s="228" t="s">
        <v>19</v>
      </c>
      <c r="I146" s="230"/>
      <c r="J146" s="226"/>
      <c r="K146" s="226"/>
      <c r="L146" s="231"/>
      <c r="M146" s="232"/>
      <c r="N146" s="233"/>
      <c r="O146" s="233"/>
      <c r="P146" s="233"/>
      <c r="Q146" s="233"/>
      <c r="R146" s="233"/>
      <c r="S146" s="233"/>
      <c r="T146" s="234"/>
      <c r="U146" s="13"/>
      <c r="V146" s="13"/>
      <c r="W146" s="13"/>
      <c r="X146" s="13"/>
      <c r="Y146" s="13"/>
      <c r="Z146" s="13"/>
      <c r="AA146" s="13"/>
      <c r="AB146" s="13"/>
      <c r="AC146" s="13"/>
      <c r="AD146" s="13"/>
      <c r="AE146" s="13"/>
      <c r="AT146" s="235" t="s">
        <v>144</v>
      </c>
      <c r="AU146" s="235" t="s">
        <v>140</v>
      </c>
      <c r="AV146" s="13" t="s">
        <v>79</v>
      </c>
      <c r="AW146" s="13" t="s">
        <v>32</v>
      </c>
      <c r="AX146" s="13" t="s">
        <v>71</v>
      </c>
      <c r="AY146" s="235" t="s">
        <v>129</v>
      </c>
    </row>
    <row r="147" s="14" customFormat="1">
      <c r="A147" s="14"/>
      <c r="B147" s="236"/>
      <c r="C147" s="237"/>
      <c r="D147" s="227" t="s">
        <v>144</v>
      </c>
      <c r="E147" s="238" t="s">
        <v>19</v>
      </c>
      <c r="F147" s="239" t="s">
        <v>848</v>
      </c>
      <c r="G147" s="237"/>
      <c r="H147" s="240">
        <v>4.7999999999999998</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144</v>
      </c>
      <c r="AU147" s="246" t="s">
        <v>140</v>
      </c>
      <c r="AV147" s="14" t="s">
        <v>81</v>
      </c>
      <c r="AW147" s="14" t="s">
        <v>32</v>
      </c>
      <c r="AX147" s="14" t="s">
        <v>71</v>
      </c>
      <c r="AY147" s="246" t="s">
        <v>129</v>
      </c>
    </row>
    <row r="148" s="15" customFormat="1">
      <c r="A148" s="15"/>
      <c r="B148" s="247"/>
      <c r="C148" s="248"/>
      <c r="D148" s="227" t="s">
        <v>144</v>
      </c>
      <c r="E148" s="249" t="s">
        <v>19</v>
      </c>
      <c r="F148" s="250" t="s">
        <v>150</v>
      </c>
      <c r="G148" s="248"/>
      <c r="H148" s="251">
        <v>4.7999999999999998</v>
      </c>
      <c r="I148" s="252"/>
      <c r="J148" s="248"/>
      <c r="K148" s="248"/>
      <c r="L148" s="253"/>
      <c r="M148" s="254"/>
      <c r="N148" s="255"/>
      <c r="O148" s="255"/>
      <c r="P148" s="255"/>
      <c r="Q148" s="255"/>
      <c r="R148" s="255"/>
      <c r="S148" s="255"/>
      <c r="T148" s="256"/>
      <c r="U148" s="15"/>
      <c r="V148" s="15"/>
      <c r="W148" s="15"/>
      <c r="X148" s="15"/>
      <c r="Y148" s="15"/>
      <c r="Z148" s="15"/>
      <c r="AA148" s="15"/>
      <c r="AB148" s="15"/>
      <c r="AC148" s="15"/>
      <c r="AD148" s="15"/>
      <c r="AE148" s="15"/>
      <c r="AT148" s="257" t="s">
        <v>144</v>
      </c>
      <c r="AU148" s="257" t="s">
        <v>140</v>
      </c>
      <c r="AV148" s="15" t="s">
        <v>140</v>
      </c>
      <c r="AW148" s="15" t="s">
        <v>32</v>
      </c>
      <c r="AX148" s="15" t="s">
        <v>71</v>
      </c>
      <c r="AY148" s="257" t="s">
        <v>129</v>
      </c>
    </row>
    <row r="149" s="13" customFormat="1">
      <c r="A149" s="13"/>
      <c r="B149" s="225"/>
      <c r="C149" s="226"/>
      <c r="D149" s="227" t="s">
        <v>144</v>
      </c>
      <c r="E149" s="228" t="s">
        <v>19</v>
      </c>
      <c r="F149" s="229" t="s">
        <v>849</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144</v>
      </c>
      <c r="AU149" s="235" t="s">
        <v>140</v>
      </c>
      <c r="AV149" s="13" t="s">
        <v>79</v>
      </c>
      <c r="AW149" s="13" t="s">
        <v>32</v>
      </c>
      <c r="AX149" s="13" t="s">
        <v>71</v>
      </c>
      <c r="AY149" s="235" t="s">
        <v>129</v>
      </c>
    </row>
    <row r="150" s="13" customFormat="1">
      <c r="A150" s="13"/>
      <c r="B150" s="225"/>
      <c r="C150" s="226"/>
      <c r="D150" s="227" t="s">
        <v>144</v>
      </c>
      <c r="E150" s="228" t="s">
        <v>19</v>
      </c>
      <c r="F150" s="229" t="s">
        <v>850</v>
      </c>
      <c r="G150" s="226"/>
      <c r="H150" s="228" t="s">
        <v>19</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144</v>
      </c>
      <c r="AU150" s="235" t="s">
        <v>140</v>
      </c>
      <c r="AV150" s="13" t="s">
        <v>79</v>
      </c>
      <c r="AW150" s="13" t="s">
        <v>32</v>
      </c>
      <c r="AX150" s="13" t="s">
        <v>71</v>
      </c>
      <c r="AY150" s="235" t="s">
        <v>129</v>
      </c>
    </row>
    <row r="151" s="14" customFormat="1">
      <c r="A151" s="14"/>
      <c r="B151" s="236"/>
      <c r="C151" s="237"/>
      <c r="D151" s="227" t="s">
        <v>144</v>
      </c>
      <c r="E151" s="238" t="s">
        <v>19</v>
      </c>
      <c r="F151" s="239" t="s">
        <v>851</v>
      </c>
      <c r="G151" s="237"/>
      <c r="H151" s="240">
        <v>1.3200000000000001</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144</v>
      </c>
      <c r="AU151" s="246" t="s">
        <v>140</v>
      </c>
      <c r="AV151" s="14" t="s">
        <v>81</v>
      </c>
      <c r="AW151" s="14" t="s">
        <v>32</v>
      </c>
      <c r="AX151" s="14" t="s">
        <v>71</v>
      </c>
      <c r="AY151" s="246" t="s">
        <v>129</v>
      </c>
    </row>
    <row r="152" s="14" customFormat="1">
      <c r="A152" s="14"/>
      <c r="B152" s="236"/>
      <c r="C152" s="237"/>
      <c r="D152" s="227" t="s">
        <v>144</v>
      </c>
      <c r="E152" s="238" t="s">
        <v>19</v>
      </c>
      <c r="F152" s="239" t="s">
        <v>852</v>
      </c>
      <c r="G152" s="237"/>
      <c r="H152" s="240">
        <v>15.4</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144</v>
      </c>
      <c r="AU152" s="246" t="s">
        <v>140</v>
      </c>
      <c r="AV152" s="14" t="s">
        <v>81</v>
      </c>
      <c r="AW152" s="14" t="s">
        <v>32</v>
      </c>
      <c r="AX152" s="14" t="s">
        <v>71</v>
      </c>
      <c r="AY152" s="246" t="s">
        <v>129</v>
      </c>
    </row>
    <row r="153" s="14" customFormat="1">
      <c r="A153" s="14"/>
      <c r="B153" s="236"/>
      <c r="C153" s="237"/>
      <c r="D153" s="227" t="s">
        <v>144</v>
      </c>
      <c r="E153" s="238" t="s">
        <v>19</v>
      </c>
      <c r="F153" s="239" t="s">
        <v>853</v>
      </c>
      <c r="G153" s="237"/>
      <c r="H153" s="240">
        <v>27.059999999999999</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144</v>
      </c>
      <c r="AU153" s="246" t="s">
        <v>140</v>
      </c>
      <c r="AV153" s="14" t="s">
        <v>81</v>
      </c>
      <c r="AW153" s="14" t="s">
        <v>32</v>
      </c>
      <c r="AX153" s="14" t="s">
        <v>71</v>
      </c>
      <c r="AY153" s="246" t="s">
        <v>129</v>
      </c>
    </row>
    <row r="154" s="14" customFormat="1">
      <c r="A154" s="14"/>
      <c r="B154" s="236"/>
      <c r="C154" s="237"/>
      <c r="D154" s="227" t="s">
        <v>144</v>
      </c>
      <c r="E154" s="238" t="s">
        <v>19</v>
      </c>
      <c r="F154" s="239" t="s">
        <v>854</v>
      </c>
      <c r="G154" s="237"/>
      <c r="H154" s="240">
        <v>98.980000000000004</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144</v>
      </c>
      <c r="AU154" s="246" t="s">
        <v>140</v>
      </c>
      <c r="AV154" s="14" t="s">
        <v>81</v>
      </c>
      <c r="AW154" s="14" t="s">
        <v>32</v>
      </c>
      <c r="AX154" s="14" t="s">
        <v>71</v>
      </c>
      <c r="AY154" s="246" t="s">
        <v>129</v>
      </c>
    </row>
    <row r="155" s="14" customFormat="1">
      <c r="A155" s="14"/>
      <c r="B155" s="236"/>
      <c r="C155" s="237"/>
      <c r="D155" s="227" t="s">
        <v>144</v>
      </c>
      <c r="E155" s="238" t="s">
        <v>19</v>
      </c>
      <c r="F155" s="239" t="s">
        <v>855</v>
      </c>
      <c r="G155" s="237"/>
      <c r="H155" s="240">
        <v>2.1600000000000001</v>
      </c>
      <c r="I155" s="241"/>
      <c r="J155" s="237"/>
      <c r="K155" s="237"/>
      <c r="L155" s="242"/>
      <c r="M155" s="243"/>
      <c r="N155" s="244"/>
      <c r="O155" s="244"/>
      <c r="P155" s="244"/>
      <c r="Q155" s="244"/>
      <c r="R155" s="244"/>
      <c r="S155" s="244"/>
      <c r="T155" s="245"/>
      <c r="U155" s="14"/>
      <c r="V155" s="14"/>
      <c r="W155" s="14"/>
      <c r="X155" s="14"/>
      <c r="Y155" s="14"/>
      <c r="Z155" s="14"/>
      <c r="AA155" s="14"/>
      <c r="AB155" s="14"/>
      <c r="AC155" s="14"/>
      <c r="AD155" s="14"/>
      <c r="AE155" s="14"/>
      <c r="AT155" s="246" t="s">
        <v>144</v>
      </c>
      <c r="AU155" s="246" t="s">
        <v>140</v>
      </c>
      <c r="AV155" s="14" t="s">
        <v>81</v>
      </c>
      <c r="AW155" s="14" t="s">
        <v>32</v>
      </c>
      <c r="AX155" s="14" t="s">
        <v>71</v>
      </c>
      <c r="AY155" s="246" t="s">
        <v>129</v>
      </c>
    </row>
    <row r="156" s="14" customFormat="1">
      <c r="A156" s="14"/>
      <c r="B156" s="236"/>
      <c r="C156" s="237"/>
      <c r="D156" s="227" t="s">
        <v>144</v>
      </c>
      <c r="E156" s="238" t="s">
        <v>19</v>
      </c>
      <c r="F156" s="239" t="s">
        <v>856</v>
      </c>
      <c r="G156" s="237"/>
      <c r="H156" s="240">
        <v>11.859999999999999</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144</v>
      </c>
      <c r="AU156" s="246" t="s">
        <v>140</v>
      </c>
      <c r="AV156" s="14" t="s">
        <v>81</v>
      </c>
      <c r="AW156" s="14" t="s">
        <v>32</v>
      </c>
      <c r="AX156" s="14" t="s">
        <v>71</v>
      </c>
      <c r="AY156" s="246" t="s">
        <v>129</v>
      </c>
    </row>
    <row r="157" s="14" customFormat="1">
      <c r="A157" s="14"/>
      <c r="B157" s="236"/>
      <c r="C157" s="237"/>
      <c r="D157" s="227" t="s">
        <v>144</v>
      </c>
      <c r="E157" s="238" t="s">
        <v>19</v>
      </c>
      <c r="F157" s="239" t="s">
        <v>857</v>
      </c>
      <c r="G157" s="237"/>
      <c r="H157" s="240">
        <v>16.100000000000001</v>
      </c>
      <c r="I157" s="241"/>
      <c r="J157" s="237"/>
      <c r="K157" s="237"/>
      <c r="L157" s="242"/>
      <c r="M157" s="243"/>
      <c r="N157" s="244"/>
      <c r="O157" s="244"/>
      <c r="P157" s="244"/>
      <c r="Q157" s="244"/>
      <c r="R157" s="244"/>
      <c r="S157" s="244"/>
      <c r="T157" s="245"/>
      <c r="U157" s="14"/>
      <c r="V157" s="14"/>
      <c r="W157" s="14"/>
      <c r="X157" s="14"/>
      <c r="Y157" s="14"/>
      <c r="Z157" s="14"/>
      <c r="AA157" s="14"/>
      <c r="AB157" s="14"/>
      <c r="AC157" s="14"/>
      <c r="AD157" s="14"/>
      <c r="AE157" s="14"/>
      <c r="AT157" s="246" t="s">
        <v>144</v>
      </c>
      <c r="AU157" s="246" t="s">
        <v>140</v>
      </c>
      <c r="AV157" s="14" t="s">
        <v>81</v>
      </c>
      <c r="AW157" s="14" t="s">
        <v>32</v>
      </c>
      <c r="AX157" s="14" t="s">
        <v>71</v>
      </c>
      <c r="AY157" s="246" t="s">
        <v>129</v>
      </c>
    </row>
    <row r="158" s="15" customFormat="1">
      <c r="A158" s="15"/>
      <c r="B158" s="247"/>
      <c r="C158" s="248"/>
      <c r="D158" s="227" t="s">
        <v>144</v>
      </c>
      <c r="E158" s="249" t="s">
        <v>19</v>
      </c>
      <c r="F158" s="250" t="s">
        <v>150</v>
      </c>
      <c r="G158" s="248"/>
      <c r="H158" s="251">
        <v>172.87999999999997</v>
      </c>
      <c r="I158" s="252"/>
      <c r="J158" s="248"/>
      <c r="K158" s="248"/>
      <c r="L158" s="253"/>
      <c r="M158" s="254"/>
      <c r="N158" s="255"/>
      <c r="O158" s="255"/>
      <c r="P158" s="255"/>
      <c r="Q158" s="255"/>
      <c r="R158" s="255"/>
      <c r="S158" s="255"/>
      <c r="T158" s="256"/>
      <c r="U158" s="15"/>
      <c r="V158" s="15"/>
      <c r="W158" s="15"/>
      <c r="X158" s="15"/>
      <c r="Y158" s="15"/>
      <c r="Z158" s="15"/>
      <c r="AA158" s="15"/>
      <c r="AB158" s="15"/>
      <c r="AC158" s="15"/>
      <c r="AD158" s="15"/>
      <c r="AE158" s="15"/>
      <c r="AT158" s="257" t="s">
        <v>144</v>
      </c>
      <c r="AU158" s="257" t="s">
        <v>140</v>
      </c>
      <c r="AV158" s="15" t="s">
        <v>140</v>
      </c>
      <c r="AW158" s="15" t="s">
        <v>32</v>
      </c>
      <c r="AX158" s="15" t="s">
        <v>71</v>
      </c>
      <c r="AY158" s="257" t="s">
        <v>129</v>
      </c>
    </row>
    <row r="159" s="13" customFormat="1">
      <c r="A159" s="13"/>
      <c r="B159" s="225"/>
      <c r="C159" s="226"/>
      <c r="D159" s="227" t="s">
        <v>144</v>
      </c>
      <c r="E159" s="228" t="s">
        <v>19</v>
      </c>
      <c r="F159" s="229" t="s">
        <v>813</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144</v>
      </c>
      <c r="AU159" s="235" t="s">
        <v>140</v>
      </c>
      <c r="AV159" s="13" t="s">
        <v>79</v>
      </c>
      <c r="AW159" s="13" t="s">
        <v>32</v>
      </c>
      <c r="AX159" s="13" t="s">
        <v>71</v>
      </c>
      <c r="AY159" s="235" t="s">
        <v>129</v>
      </c>
    </row>
    <row r="160" s="14" customFormat="1">
      <c r="A160" s="14"/>
      <c r="B160" s="236"/>
      <c r="C160" s="237"/>
      <c r="D160" s="227" t="s">
        <v>144</v>
      </c>
      <c r="E160" s="238" t="s">
        <v>19</v>
      </c>
      <c r="F160" s="239" t="s">
        <v>858</v>
      </c>
      <c r="G160" s="237"/>
      <c r="H160" s="240">
        <v>10.380000000000001</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144</v>
      </c>
      <c r="AU160" s="246" t="s">
        <v>140</v>
      </c>
      <c r="AV160" s="14" t="s">
        <v>81</v>
      </c>
      <c r="AW160" s="14" t="s">
        <v>32</v>
      </c>
      <c r="AX160" s="14" t="s">
        <v>71</v>
      </c>
      <c r="AY160" s="246" t="s">
        <v>129</v>
      </c>
    </row>
    <row r="161" s="14" customFormat="1">
      <c r="A161" s="14"/>
      <c r="B161" s="236"/>
      <c r="C161" s="237"/>
      <c r="D161" s="227" t="s">
        <v>144</v>
      </c>
      <c r="E161" s="238" t="s">
        <v>19</v>
      </c>
      <c r="F161" s="239" t="s">
        <v>859</v>
      </c>
      <c r="G161" s="237"/>
      <c r="H161" s="240">
        <v>40.719999999999999</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144</v>
      </c>
      <c r="AU161" s="246" t="s">
        <v>140</v>
      </c>
      <c r="AV161" s="14" t="s">
        <v>81</v>
      </c>
      <c r="AW161" s="14" t="s">
        <v>32</v>
      </c>
      <c r="AX161" s="14" t="s">
        <v>71</v>
      </c>
      <c r="AY161" s="246" t="s">
        <v>129</v>
      </c>
    </row>
    <row r="162" s="14" customFormat="1">
      <c r="A162" s="14"/>
      <c r="B162" s="236"/>
      <c r="C162" s="237"/>
      <c r="D162" s="227" t="s">
        <v>144</v>
      </c>
      <c r="E162" s="238" t="s">
        <v>19</v>
      </c>
      <c r="F162" s="239" t="s">
        <v>860</v>
      </c>
      <c r="G162" s="237"/>
      <c r="H162" s="240">
        <v>5.2000000000000002</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144</v>
      </c>
      <c r="AU162" s="246" t="s">
        <v>140</v>
      </c>
      <c r="AV162" s="14" t="s">
        <v>81</v>
      </c>
      <c r="AW162" s="14" t="s">
        <v>32</v>
      </c>
      <c r="AX162" s="14" t="s">
        <v>71</v>
      </c>
      <c r="AY162" s="246" t="s">
        <v>129</v>
      </c>
    </row>
    <row r="163" s="14" customFormat="1">
      <c r="A163" s="14"/>
      <c r="B163" s="236"/>
      <c r="C163" s="237"/>
      <c r="D163" s="227" t="s">
        <v>144</v>
      </c>
      <c r="E163" s="238" t="s">
        <v>19</v>
      </c>
      <c r="F163" s="239" t="s">
        <v>861</v>
      </c>
      <c r="G163" s="237"/>
      <c r="H163" s="240">
        <v>15.199999999999999</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144</v>
      </c>
      <c r="AU163" s="246" t="s">
        <v>140</v>
      </c>
      <c r="AV163" s="14" t="s">
        <v>81</v>
      </c>
      <c r="AW163" s="14" t="s">
        <v>32</v>
      </c>
      <c r="AX163" s="14" t="s">
        <v>71</v>
      </c>
      <c r="AY163" s="246" t="s">
        <v>129</v>
      </c>
    </row>
    <row r="164" s="14" customFormat="1">
      <c r="A164" s="14"/>
      <c r="B164" s="236"/>
      <c r="C164" s="237"/>
      <c r="D164" s="227" t="s">
        <v>144</v>
      </c>
      <c r="E164" s="238" t="s">
        <v>19</v>
      </c>
      <c r="F164" s="239" t="s">
        <v>862</v>
      </c>
      <c r="G164" s="237"/>
      <c r="H164" s="240">
        <v>6.4000000000000004</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144</v>
      </c>
      <c r="AU164" s="246" t="s">
        <v>140</v>
      </c>
      <c r="AV164" s="14" t="s">
        <v>81</v>
      </c>
      <c r="AW164" s="14" t="s">
        <v>32</v>
      </c>
      <c r="AX164" s="14" t="s">
        <v>71</v>
      </c>
      <c r="AY164" s="246" t="s">
        <v>129</v>
      </c>
    </row>
    <row r="165" s="15" customFormat="1">
      <c r="A165" s="15"/>
      <c r="B165" s="247"/>
      <c r="C165" s="248"/>
      <c r="D165" s="227" t="s">
        <v>144</v>
      </c>
      <c r="E165" s="249" t="s">
        <v>19</v>
      </c>
      <c r="F165" s="250" t="s">
        <v>150</v>
      </c>
      <c r="G165" s="248"/>
      <c r="H165" s="251">
        <v>77.900000000000006</v>
      </c>
      <c r="I165" s="252"/>
      <c r="J165" s="248"/>
      <c r="K165" s="248"/>
      <c r="L165" s="253"/>
      <c r="M165" s="254"/>
      <c r="N165" s="255"/>
      <c r="O165" s="255"/>
      <c r="P165" s="255"/>
      <c r="Q165" s="255"/>
      <c r="R165" s="255"/>
      <c r="S165" s="255"/>
      <c r="T165" s="256"/>
      <c r="U165" s="15"/>
      <c r="V165" s="15"/>
      <c r="W165" s="15"/>
      <c r="X165" s="15"/>
      <c r="Y165" s="15"/>
      <c r="Z165" s="15"/>
      <c r="AA165" s="15"/>
      <c r="AB165" s="15"/>
      <c r="AC165" s="15"/>
      <c r="AD165" s="15"/>
      <c r="AE165" s="15"/>
      <c r="AT165" s="257" t="s">
        <v>144</v>
      </c>
      <c r="AU165" s="257" t="s">
        <v>140</v>
      </c>
      <c r="AV165" s="15" t="s">
        <v>140</v>
      </c>
      <c r="AW165" s="15" t="s">
        <v>32</v>
      </c>
      <c r="AX165" s="15" t="s">
        <v>71</v>
      </c>
      <c r="AY165" s="257" t="s">
        <v>129</v>
      </c>
    </row>
    <row r="166" s="16" customFormat="1">
      <c r="A166" s="16"/>
      <c r="B166" s="258"/>
      <c r="C166" s="259"/>
      <c r="D166" s="227" t="s">
        <v>144</v>
      </c>
      <c r="E166" s="260" t="s">
        <v>19</v>
      </c>
      <c r="F166" s="261" t="s">
        <v>155</v>
      </c>
      <c r="G166" s="259"/>
      <c r="H166" s="262">
        <v>255.57999999999996</v>
      </c>
      <c r="I166" s="263"/>
      <c r="J166" s="259"/>
      <c r="K166" s="259"/>
      <c r="L166" s="264"/>
      <c r="M166" s="265"/>
      <c r="N166" s="266"/>
      <c r="O166" s="266"/>
      <c r="P166" s="266"/>
      <c r="Q166" s="266"/>
      <c r="R166" s="266"/>
      <c r="S166" s="266"/>
      <c r="T166" s="267"/>
      <c r="U166" s="16"/>
      <c r="V166" s="16"/>
      <c r="W166" s="16"/>
      <c r="X166" s="16"/>
      <c r="Y166" s="16"/>
      <c r="Z166" s="16"/>
      <c r="AA166" s="16"/>
      <c r="AB166" s="16"/>
      <c r="AC166" s="16"/>
      <c r="AD166" s="16"/>
      <c r="AE166" s="16"/>
      <c r="AT166" s="268" t="s">
        <v>144</v>
      </c>
      <c r="AU166" s="268" t="s">
        <v>140</v>
      </c>
      <c r="AV166" s="16" t="s">
        <v>139</v>
      </c>
      <c r="AW166" s="16" t="s">
        <v>32</v>
      </c>
      <c r="AX166" s="16" t="s">
        <v>79</v>
      </c>
      <c r="AY166" s="268" t="s">
        <v>129</v>
      </c>
    </row>
    <row r="167" s="14" customFormat="1">
      <c r="A167" s="14"/>
      <c r="B167" s="236"/>
      <c r="C167" s="237"/>
      <c r="D167" s="227" t="s">
        <v>144</v>
      </c>
      <c r="E167" s="237"/>
      <c r="F167" s="239" t="s">
        <v>863</v>
      </c>
      <c r="G167" s="237"/>
      <c r="H167" s="240">
        <v>268.35899999999998</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144</v>
      </c>
      <c r="AU167" s="246" t="s">
        <v>140</v>
      </c>
      <c r="AV167" s="14" t="s">
        <v>81</v>
      </c>
      <c r="AW167" s="14" t="s">
        <v>4</v>
      </c>
      <c r="AX167" s="14" t="s">
        <v>79</v>
      </c>
      <c r="AY167" s="246" t="s">
        <v>129</v>
      </c>
    </row>
    <row r="168" s="2" customFormat="1" ht="24.15" customHeight="1">
      <c r="A168" s="41"/>
      <c r="B168" s="42"/>
      <c r="C168" s="273" t="s">
        <v>229</v>
      </c>
      <c r="D168" s="273" t="s">
        <v>843</v>
      </c>
      <c r="E168" s="274" t="s">
        <v>864</v>
      </c>
      <c r="F168" s="275" t="s">
        <v>865</v>
      </c>
      <c r="G168" s="276" t="s">
        <v>179</v>
      </c>
      <c r="H168" s="277">
        <v>52.972999999999999</v>
      </c>
      <c r="I168" s="278"/>
      <c r="J168" s="279">
        <f>ROUND(I168*H168,2)</f>
        <v>0</v>
      </c>
      <c r="K168" s="275" t="s">
        <v>138</v>
      </c>
      <c r="L168" s="280"/>
      <c r="M168" s="281" t="s">
        <v>19</v>
      </c>
      <c r="N168" s="282" t="s">
        <v>42</v>
      </c>
      <c r="O168" s="87"/>
      <c r="P168" s="216">
        <f>O168*H168</f>
        <v>0</v>
      </c>
      <c r="Q168" s="216">
        <v>0.00029999999999999997</v>
      </c>
      <c r="R168" s="216">
        <f>Q168*H168</f>
        <v>0.015891899999999997</v>
      </c>
      <c r="S168" s="216">
        <v>0</v>
      </c>
      <c r="T168" s="217">
        <f>S168*H168</f>
        <v>0</v>
      </c>
      <c r="U168" s="41"/>
      <c r="V168" s="41"/>
      <c r="W168" s="41"/>
      <c r="X168" s="41"/>
      <c r="Y168" s="41"/>
      <c r="Z168" s="41"/>
      <c r="AA168" s="41"/>
      <c r="AB168" s="41"/>
      <c r="AC168" s="41"/>
      <c r="AD168" s="41"/>
      <c r="AE168" s="41"/>
      <c r="AR168" s="218" t="s">
        <v>211</v>
      </c>
      <c r="AT168" s="218" t="s">
        <v>843</v>
      </c>
      <c r="AU168" s="218" t="s">
        <v>140</v>
      </c>
      <c r="AY168" s="20" t="s">
        <v>129</v>
      </c>
      <c r="BE168" s="219">
        <f>IF(N168="základní",J168,0)</f>
        <v>0</v>
      </c>
      <c r="BF168" s="219">
        <f>IF(N168="snížená",J168,0)</f>
        <v>0</v>
      </c>
      <c r="BG168" s="219">
        <f>IF(N168="zákl. přenesená",J168,0)</f>
        <v>0</v>
      </c>
      <c r="BH168" s="219">
        <f>IF(N168="sníž. přenesená",J168,0)</f>
        <v>0</v>
      </c>
      <c r="BI168" s="219">
        <f>IF(N168="nulová",J168,0)</f>
        <v>0</v>
      </c>
      <c r="BJ168" s="20" t="s">
        <v>79</v>
      </c>
      <c r="BK168" s="219">
        <f>ROUND(I168*H168,2)</f>
        <v>0</v>
      </c>
      <c r="BL168" s="20" t="s">
        <v>139</v>
      </c>
      <c r="BM168" s="218" t="s">
        <v>866</v>
      </c>
    </row>
    <row r="169" s="13" customFormat="1">
      <c r="A169" s="13"/>
      <c r="B169" s="225"/>
      <c r="C169" s="226"/>
      <c r="D169" s="227" t="s">
        <v>144</v>
      </c>
      <c r="E169" s="228" t="s">
        <v>19</v>
      </c>
      <c r="F169" s="229" t="s">
        <v>821</v>
      </c>
      <c r="G169" s="226"/>
      <c r="H169" s="228" t="s">
        <v>19</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144</v>
      </c>
      <c r="AU169" s="235" t="s">
        <v>140</v>
      </c>
      <c r="AV169" s="13" t="s">
        <v>79</v>
      </c>
      <c r="AW169" s="13" t="s">
        <v>32</v>
      </c>
      <c r="AX169" s="13" t="s">
        <v>71</v>
      </c>
      <c r="AY169" s="235" t="s">
        <v>129</v>
      </c>
    </row>
    <row r="170" s="14" customFormat="1">
      <c r="A170" s="14"/>
      <c r="B170" s="236"/>
      <c r="C170" s="237"/>
      <c r="D170" s="227" t="s">
        <v>144</v>
      </c>
      <c r="E170" s="238" t="s">
        <v>19</v>
      </c>
      <c r="F170" s="239" t="s">
        <v>867</v>
      </c>
      <c r="G170" s="237"/>
      <c r="H170" s="240">
        <v>1.5</v>
      </c>
      <c r="I170" s="241"/>
      <c r="J170" s="237"/>
      <c r="K170" s="237"/>
      <c r="L170" s="242"/>
      <c r="M170" s="243"/>
      <c r="N170" s="244"/>
      <c r="O170" s="244"/>
      <c r="P170" s="244"/>
      <c r="Q170" s="244"/>
      <c r="R170" s="244"/>
      <c r="S170" s="244"/>
      <c r="T170" s="245"/>
      <c r="U170" s="14"/>
      <c r="V170" s="14"/>
      <c r="W170" s="14"/>
      <c r="X170" s="14"/>
      <c r="Y170" s="14"/>
      <c r="Z170" s="14"/>
      <c r="AA170" s="14"/>
      <c r="AB170" s="14"/>
      <c r="AC170" s="14"/>
      <c r="AD170" s="14"/>
      <c r="AE170" s="14"/>
      <c r="AT170" s="246" t="s">
        <v>144</v>
      </c>
      <c r="AU170" s="246" t="s">
        <v>140</v>
      </c>
      <c r="AV170" s="14" t="s">
        <v>81</v>
      </c>
      <c r="AW170" s="14" t="s">
        <v>32</v>
      </c>
      <c r="AX170" s="14" t="s">
        <v>71</v>
      </c>
      <c r="AY170" s="246" t="s">
        <v>129</v>
      </c>
    </row>
    <row r="171" s="15" customFormat="1">
      <c r="A171" s="15"/>
      <c r="B171" s="247"/>
      <c r="C171" s="248"/>
      <c r="D171" s="227" t="s">
        <v>144</v>
      </c>
      <c r="E171" s="249" t="s">
        <v>19</v>
      </c>
      <c r="F171" s="250" t="s">
        <v>150</v>
      </c>
      <c r="G171" s="248"/>
      <c r="H171" s="251">
        <v>1.5</v>
      </c>
      <c r="I171" s="252"/>
      <c r="J171" s="248"/>
      <c r="K171" s="248"/>
      <c r="L171" s="253"/>
      <c r="M171" s="254"/>
      <c r="N171" s="255"/>
      <c r="O171" s="255"/>
      <c r="P171" s="255"/>
      <c r="Q171" s="255"/>
      <c r="R171" s="255"/>
      <c r="S171" s="255"/>
      <c r="T171" s="256"/>
      <c r="U171" s="15"/>
      <c r="V171" s="15"/>
      <c r="W171" s="15"/>
      <c r="X171" s="15"/>
      <c r="Y171" s="15"/>
      <c r="Z171" s="15"/>
      <c r="AA171" s="15"/>
      <c r="AB171" s="15"/>
      <c r="AC171" s="15"/>
      <c r="AD171" s="15"/>
      <c r="AE171" s="15"/>
      <c r="AT171" s="257" t="s">
        <v>144</v>
      </c>
      <c r="AU171" s="257" t="s">
        <v>140</v>
      </c>
      <c r="AV171" s="15" t="s">
        <v>140</v>
      </c>
      <c r="AW171" s="15" t="s">
        <v>32</v>
      </c>
      <c r="AX171" s="15" t="s">
        <v>71</v>
      </c>
      <c r="AY171" s="257" t="s">
        <v>129</v>
      </c>
    </row>
    <row r="172" s="13" customFormat="1">
      <c r="A172" s="13"/>
      <c r="B172" s="225"/>
      <c r="C172" s="226"/>
      <c r="D172" s="227" t="s">
        <v>144</v>
      </c>
      <c r="E172" s="228" t="s">
        <v>19</v>
      </c>
      <c r="F172" s="229" t="s">
        <v>849</v>
      </c>
      <c r="G172" s="226"/>
      <c r="H172" s="228" t="s">
        <v>19</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144</v>
      </c>
      <c r="AU172" s="235" t="s">
        <v>140</v>
      </c>
      <c r="AV172" s="13" t="s">
        <v>79</v>
      </c>
      <c r="AW172" s="13" t="s">
        <v>32</v>
      </c>
      <c r="AX172" s="13" t="s">
        <v>71</v>
      </c>
      <c r="AY172" s="235" t="s">
        <v>129</v>
      </c>
    </row>
    <row r="173" s="14" customFormat="1">
      <c r="A173" s="14"/>
      <c r="B173" s="236"/>
      <c r="C173" s="237"/>
      <c r="D173" s="227" t="s">
        <v>144</v>
      </c>
      <c r="E173" s="238" t="s">
        <v>19</v>
      </c>
      <c r="F173" s="239" t="s">
        <v>868</v>
      </c>
      <c r="G173" s="237"/>
      <c r="H173" s="240">
        <v>3.6000000000000001</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144</v>
      </c>
      <c r="AU173" s="246" t="s">
        <v>140</v>
      </c>
      <c r="AV173" s="14" t="s">
        <v>81</v>
      </c>
      <c r="AW173" s="14" t="s">
        <v>32</v>
      </c>
      <c r="AX173" s="14" t="s">
        <v>71</v>
      </c>
      <c r="AY173" s="246" t="s">
        <v>129</v>
      </c>
    </row>
    <row r="174" s="14" customFormat="1">
      <c r="A174" s="14"/>
      <c r="B174" s="236"/>
      <c r="C174" s="237"/>
      <c r="D174" s="227" t="s">
        <v>144</v>
      </c>
      <c r="E174" s="238" t="s">
        <v>19</v>
      </c>
      <c r="F174" s="239" t="s">
        <v>869</v>
      </c>
      <c r="G174" s="237"/>
      <c r="H174" s="240">
        <v>24.710000000000001</v>
      </c>
      <c r="I174" s="241"/>
      <c r="J174" s="237"/>
      <c r="K174" s="237"/>
      <c r="L174" s="242"/>
      <c r="M174" s="243"/>
      <c r="N174" s="244"/>
      <c r="O174" s="244"/>
      <c r="P174" s="244"/>
      <c r="Q174" s="244"/>
      <c r="R174" s="244"/>
      <c r="S174" s="244"/>
      <c r="T174" s="245"/>
      <c r="U174" s="14"/>
      <c r="V174" s="14"/>
      <c r="W174" s="14"/>
      <c r="X174" s="14"/>
      <c r="Y174" s="14"/>
      <c r="Z174" s="14"/>
      <c r="AA174" s="14"/>
      <c r="AB174" s="14"/>
      <c r="AC174" s="14"/>
      <c r="AD174" s="14"/>
      <c r="AE174" s="14"/>
      <c r="AT174" s="246" t="s">
        <v>144</v>
      </c>
      <c r="AU174" s="246" t="s">
        <v>140</v>
      </c>
      <c r="AV174" s="14" t="s">
        <v>81</v>
      </c>
      <c r="AW174" s="14" t="s">
        <v>32</v>
      </c>
      <c r="AX174" s="14" t="s">
        <v>71</v>
      </c>
      <c r="AY174" s="246" t="s">
        <v>129</v>
      </c>
    </row>
    <row r="175" s="14" customFormat="1">
      <c r="A175" s="14"/>
      <c r="B175" s="236"/>
      <c r="C175" s="237"/>
      <c r="D175" s="227" t="s">
        <v>144</v>
      </c>
      <c r="E175" s="238" t="s">
        <v>19</v>
      </c>
      <c r="F175" s="239" t="s">
        <v>870</v>
      </c>
      <c r="G175" s="237"/>
      <c r="H175" s="240">
        <v>7.7999999999999998</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144</v>
      </c>
      <c r="AU175" s="246" t="s">
        <v>140</v>
      </c>
      <c r="AV175" s="14" t="s">
        <v>81</v>
      </c>
      <c r="AW175" s="14" t="s">
        <v>32</v>
      </c>
      <c r="AX175" s="14" t="s">
        <v>71</v>
      </c>
      <c r="AY175" s="246" t="s">
        <v>129</v>
      </c>
    </row>
    <row r="176" s="15" customFormat="1">
      <c r="A176" s="15"/>
      <c r="B176" s="247"/>
      <c r="C176" s="248"/>
      <c r="D176" s="227" t="s">
        <v>144</v>
      </c>
      <c r="E176" s="249" t="s">
        <v>19</v>
      </c>
      <c r="F176" s="250" t="s">
        <v>150</v>
      </c>
      <c r="G176" s="248"/>
      <c r="H176" s="251">
        <v>36.109999999999999</v>
      </c>
      <c r="I176" s="252"/>
      <c r="J176" s="248"/>
      <c r="K176" s="248"/>
      <c r="L176" s="253"/>
      <c r="M176" s="254"/>
      <c r="N176" s="255"/>
      <c r="O176" s="255"/>
      <c r="P176" s="255"/>
      <c r="Q176" s="255"/>
      <c r="R176" s="255"/>
      <c r="S176" s="255"/>
      <c r="T176" s="256"/>
      <c r="U176" s="15"/>
      <c r="V176" s="15"/>
      <c r="W176" s="15"/>
      <c r="X176" s="15"/>
      <c r="Y176" s="15"/>
      <c r="Z176" s="15"/>
      <c r="AA176" s="15"/>
      <c r="AB176" s="15"/>
      <c r="AC176" s="15"/>
      <c r="AD176" s="15"/>
      <c r="AE176" s="15"/>
      <c r="AT176" s="257" t="s">
        <v>144</v>
      </c>
      <c r="AU176" s="257" t="s">
        <v>140</v>
      </c>
      <c r="AV176" s="15" t="s">
        <v>140</v>
      </c>
      <c r="AW176" s="15" t="s">
        <v>32</v>
      </c>
      <c r="AX176" s="15" t="s">
        <v>71</v>
      </c>
      <c r="AY176" s="257" t="s">
        <v>129</v>
      </c>
    </row>
    <row r="177" s="13" customFormat="1">
      <c r="A177" s="13"/>
      <c r="B177" s="225"/>
      <c r="C177" s="226"/>
      <c r="D177" s="227" t="s">
        <v>144</v>
      </c>
      <c r="E177" s="228" t="s">
        <v>19</v>
      </c>
      <c r="F177" s="229" t="s">
        <v>813</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144</v>
      </c>
      <c r="AU177" s="235" t="s">
        <v>140</v>
      </c>
      <c r="AV177" s="13" t="s">
        <v>79</v>
      </c>
      <c r="AW177" s="13" t="s">
        <v>32</v>
      </c>
      <c r="AX177" s="13" t="s">
        <v>71</v>
      </c>
      <c r="AY177" s="235" t="s">
        <v>129</v>
      </c>
    </row>
    <row r="178" s="14" customFormat="1">
      <c r="A178" s="14"/>
      <c r="B178" s="236"/>
      <c r="C178" s="237"/>
      <c r="D178" s="227" t="s">
        <v>144</v>
      </c>
      <c r="E178" s="238" t="s">
        <v>19</v>
      </c>
      <c r="F178" s="239" t="s">
        <v>871</v>
      </c>
      <c r="G178" s="237"/>
      <c r="H178" s="240">
        <v>4.7199999999999998</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144</v>
      </c>
      <c r="AU178" s="246" t="s">
        <v>140</v>
      </c>
      <c r="AV178" s="14" t="s">
        <v>81</v>
      </c>
      <c r="AW178" s="14" t="s">
        <v>32</v>
      </c>
      <c r="AX178" s="14" t="s">
        <v>71</v>
      </c>
      <c r="AY178" s="246" t="s">
        <v>129</v>
      </c>
    </row>
    <row r="179" s="14" customFormat="1">
      <c r="A179" s="14"/>
      <c r="B179" s="236"/>
      <c r="C179" s="237"/>
      <c r="D179" s="227" t="s">
        <v>144</v>
      </c>
      <c r="E179" s="238" t="s">
        <v>19</v>
      </c>
      <c r="F179" s="239" t="s">
        <v>872</v>
      </c>
      <c r="G179" s="237"/>
      <c r="H179" s="240">
        <v>4.0599999999999996</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144</v>
      </c>
      <c r="AU179" s="246" t="s">
        <v>140</v>
      </c>
      <c r="AV179" s="14" t="s">
        <v>81</v>
      </c>
      <c r="AW179" s="14" t="s">
        <v>32</v>
      </c>
      <c r="AX179" s="14" t="s">
        <v>71</v>
      </c>
      <c r="AY179" s="246" t="s">
        <v>129</v>
      </c>
    </row>
    <row r="180" s="14" customFormat="1">
      <c r="A180" s="14"/>
      <c r="B180" s="236"/>
      <c r="C180" s="237"/>
      <c r="D180" s="227" t="s">
        <v>144</v>
      </c>
      <c r="E180" s="238" t="s">
        <v>19</v>
      </c>
      <c r="F180" s="239" t="s">
        <v>872</v>
      </c>
      <c r="G180" s="237"/>
      <c r="H180" s="240">
        <v>4.0599999999999996</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144</v>
      </c>
      <c r="AU180" s="246" t="s">
        <v>140</v>
      </c>
      <c r="AV180" s="14" t="s">
        <v>81</v>
      </c>
      <c r="AW180" s="14" t="s">
        <v>32</v>
      </c>
      <c r="AX180" s="14" t="s">
        <v>71</v>
      </c>
      <c r="AY180" s="246" t="s">
        <v>129</v>
      </c>
    </row>
    <row r="181" s="15" customFormat="1">
      <c r="A181" s="15"/>
      <c r="B181" s="247"/>
      <c r="C181" s="248"/>
      <c r="D181" s="227" t="s">
        <v>144</v>
      </c>
      <c r="E181" s="249" t="s">
        <v>19</v>
      </c>
      <c r="F181" s="250" t="s">
        <v>150</v>
      </c>
      <c r="G181" s="248"/>
      <c r="H181" s="251">
        <v>12.84</v>
      </c>
      <c r="I181" s="252"/>
      <c r="J181" s="248"/>
      <c r="K181" s="248"/>
      <c r="L181" s="253"/>
      <c r="M181" s="254"/>
      <c r="N181" s="255"/>
      <c r="O181" s="255"/>
      <c r="P181" s="255"/>
      <c r="Q181" s="255"/>
      <c r="R181" s="255"/>
      <c r="S181" s="255"/>
      <c r="T181" s="256"/>
      <c r="U181" s="15"/>
      <c r="V181" s="15"/>
      <c r="W181" s="15"/>
      <c r="X181" s="15"/>
      <c r="Y181" s="15"/>
      <c r="Z181" s="15"/>
      <c r="AA181" s="15"/>
      <c r="AB181" s="15"/>
      <c r="AC181" s="15"/>
      <c r="AD181" s="15"/>
      <c r="AE181" s="15"/>
      <c r="AT181" s="257" t="s">
        <v>144</v>
      </c>
      <c r="AU181" s="257" t="s">
        <v>140</v>
      </c>
      <c r="AV181" s="15" t="s">
        <v>140</v>
      </c>
      <c r="AW181" s="15" t="s">
        <v>32</v>
      </c>
      <c r="AX181" s="15" t="s">
        <v>71</v>
      </c>
      <c r="AY181" s="257" t="s">
        <v>129</v>
      </c>
    </row>
    <row r="182" s="16" customFormat="1">
      <c r="A182" s="16"/>
      <c r="B182" s="258"/>
      <c r="C182" s="259"/>
      <c r="D182" s="227" t="s">
        <v>144</v>
      </c>
      <c r="E182" s="260" t="s">
        <v>19</v>
      </c>
      <c r="F182" s="261" t="s">
        <v>155</v>
      </c>
      <c r="G182" s="259"/>
      <c r="H182" s="262">
        <v>50.450000000000003</v>
      </c>
      <c r="I182" s="263"/>
      <c r="J182" s="259"/>
      <c r="K182" s="259"/>
      <c r="L182" s="264"/>
      <c r="M182" s="265"/>
      <c r="N182" s="266"/>
      <c r="O182" s="266"/>
      <c r="P182" s="266"/>
      <c r="Q182" s="266"/>
      <c r="R182" s="266"/>
      <c r="S182" s="266"/>
      <c r="T182" s="267"/>
      <c r="U182" s="16"/>
      <c r="V182" s="16"/>
      <c r="W182" s="16"/>
      <c r="X182" s="16"/>
      <c r="Y182" s="16"/>
      <c r="Z182" s="16"/>
      <c r="AA182" s="16"/>
      <c r="AB182" s="16"/>
      <c r="AC182" s="16"/>
      <c r="AD182" s="16"/>
      <c r="AE182" s="16"/>
      <c r="AT182" s="268" t="s">
        <v>144</v>
      </c>
      <c r="AU182" s="268" t="s">
        <v>140</v>
      </c>
      <c r="AV182" s="16" t="s">
        <v>139</v>
      </c>
      <c r="AW182" s="16" t="s">
        <v>32</v>
      </c>
      <c r="AX182" s="16" t="s">
        <v>79</v>
      </c>
      <c r="AY182" s="268" t="s">
        <v>129</v>
      </c>
    </row>
    <row r="183" s="14" customFormat="1">
      <c r="A183" s="14"/>
      <c r="B183" s="236"/>
      <c r="C183" s="237"/>
      <c r="D183" s="227" t="s">
        <v>144</v>
      </c>
      <c r="E183" s="237"/>
      <c r="F183" s="239" t="s">
        <v>873</v>
      </c>
      <c r="G183" s="237"/>
      <c r="H183" s="240">
        <v>52.972999999999999</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144</v>
      </c>
      <c r="AU183" s="246" t="s">
        <v>140</v>
      </c>
      <c r="AV183" s="14" t="s">
        <v>81</v>
      </c>
      <c r="AW183" s="14" t="s">
        <v>4</v>
      </c>
      <c r="AX183" s="14" t="s">
        <v>79</v>
      </c>
      <c r="AY183" s="246" t="s">
        <v>129</v>
      </c>
    </row>
    <row r="184" s="2" customFormat="1" ht="55.5" customHeight="1">
      <c r="A184" s="41"/>
      <c r="B184" s="42"/>
      <c r="C184" s="207" t="s">
        <v>8</v>
      </c>
      <c r="D184" s="207" t="s">
        <v>134</v>
      </c>
      <c r="E184" s="208" t="s">
        <v>874</v>
      </c>
      <c r="F184" s="209" t="s">
        <v>875</v>
      </c>
      <c r="G184" s="210" t="s">
        <v>179</v>
      </c>
      <c r="H184" s="211">
        <v>6.2999999999999998</v>
      </c>
      <c r="I184" s="212"/>
      <c r="J184" s="213">
        <f>ROUND(I184*H184,2)</f>
        <v>0</v>
      </c>
      <c r="K184" s="209" t="s">
        <v>138</v>
      </c>
      <c r="L184" s="47"/>
      <c r="M184" s="214" t="s">
        <v>19</v>
      </c>
      <c r="N184" s="215" t="s">
        <v>42</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139</v>
      </c>
      <c r="AT184" s="218" t="s">
        <v>134</v>
      </c>
      <c r="AU184" s="218" t="s">
        <v>140</v>
      </c>
      <c r="AY184" s="20" t="s">
        <v>129</v>
      </c>
      <c r="BE184" s="219">
        <f>IF(N184="základní",J184,0)</f>
        <v>0</v>
      </c>
      <c r="BF184" s="219">
        <f>IF(N184="snížená",J184,0)</f>
        <v>0</v>
      </c>
      <c r="BG184" s="219">
        <f>IF(N184="zákl. přenesená",J184,0)</f>
        <v>0</v>
      </c>
      <c r="BH184" s="219">
        <f>IF(N184="sníž. přenesená",J184,0)</f>
        <v>0</v>
      </c>
      <c r="BI184" s="219">
        <f>IF(N184="nulová",J184,0)</f>
        <v>0</v>
      </c>
      <c r="BJ184" s="20" t="s">
        <v>79</v>
      </c>
      <c r="BK184" s="219">
        <f>ROUND(I184*H184,2)</f>
        <v>0</v>
      </c>
      <c r="BL184" s="20" t="s">
        <v>139</v>
      </c>
      <c r="BM184" s="218" t="s">
        <v>876</v>
      </c>
    </row>
    <row r="185" s="2" customFormat="1">
      <c r="A185" s="41"/>
      <c r="B185" s="42"/>
      <c r="C185" s="43"/>
      <c r="D185" s="220" t="s">
        <v>142</v>
      </c>
      <c r="E185" s="43"/>
      <c r="F185" s="221" t="s">
        <v>877</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142</v>
      </c>
      <c r="AU185" s="20" t="s">
        <v>140</v>
      </c>
    </row>
    <row r="186" s="13" customFormat="1">
      <c r="A186" s="13"/>
      <c r="B186" s="225"/>
      <c r="C186" s="226"/>
      <c r="D186" s="227" t="s">
        <v>144</v>
      </c>
      <c r="E186" s="228" t="s">
        <v>19</v>
      </c>
      <c r="F186" s="229" t="s">
        <v>821</v>
      </c>
      <c r="G186" s="226"/>
      <c r="H186" s="228" t="s">
        <v>19</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144</v>
      </c>
      <c r="AU186" s="235" t="s">
        <v>140</v>
      </c>
      <c r="AV186" s="13" t="s">
        <v>79</v>
      </c>
      <c r="AW186" s="13" t="s">
        <v>32</v>
      </c>
      <c r="AX186" s="13" t="s">
        <v>71</v>
      </c>
      <c r="AY186" s="235" t="s">
        <v>129</v>
      </c>
    </row>
    <row r="187" s="14" customFormat="1">
      <c r="A187" s="14"/>
      <c r="B187" s="236"/>
      <c r="C187" s="237"/>
      <c r="D187" s="227" t="s">
        <v>144</v>
      </c>
      <c r="E187" s="238" t="s">
        <v>19</v>
      </c>
      <c r="F187" s="239" t="s">
        <v>878</v>
      </c>
      <c r="G187" s="237"/>
      <c r="H187" s="240">
        <v>6.2999999999999998</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144</v>
      </c>
      <c r="AU187" s="246" t="s">
        <v>140</v>
      </c>
      <c r="AV187" s="14" t="s">
        <v>81</v>
      </c>
      <c r="AW187" s="14" t="s">
        <v>32</v>
      </c>
      <c r="AX187" s="14" t="s">
        <v>79</v>
      </c>
      <c r="AY187" s="246" t="s">
        <v>129</v>
      </c>
    </row>
    <row r="188" s="2" customFormat="1" ht="24.15" customHeight="1">
      <c r="A188" s="41"/>
      <c r="B188" s="42"/>
      <c r="C188" s="273" t="s">
        <v>241</v>
      </c>
      <c r="D188" s="273" t="s">
        <v>843</v>
      </c>
      <c r="E188" s="274" t="s">
        <v>879</v>
      </c>
      <c r="F188" s="275" t="s">
        <v>880</v>
      </c>
      <c r="G188" s="276" t="s">
        <v>179</v>
      </c>
      <c r="H188" s="277">
        <v>6.6150000000000002</v>
      </c>
      <c r="I188" s="278"/>
      <c r="J188" s="279">
        <f>ROUND(I188*H188,2)</f>
        <v>0</v>
      </c>
      <c r="K188" s="275" t="s">
        <v>138</v>
      </c>
      <c r="L188" s="280"/>
      <c r="M188" s="281" t="s">
        <v>19</v>
      </c>
      <c r="N188" s="282" t="s">
        <v>42</v>
      </c>
      <c r="O188" s="87"/>
      <c r="P188" s="216">
        <f>O188*H188</f>
        <v>0</v>
      </c>
      <c r="Q188" s="216">
        <v>4.0000000000000003E-05</v>
      </c>
      <c r="R188" s="216">
        <f>Q188*H188</f>
        <v>0.00026460000000000003</v>
      </c>
      <c r="S188" s="216">
        <v>0</v>
      </c>
      <c r="T188" s="217">
        <f>S188*H188</f>
        <v>0</v>
      </c>
      <c r="U188" s="41"/>
      <c r="V188" s="41"/>
      <c r="W188" s="41"/>
      <c r="X188" s="41"/>
      <c r="Y188" s="41"/>
      <c r="Z188" s="41"/>
      <c r="AA188" s="41"/>
      <c r="AB188" s="41"/>
      <c r="AC188" s="41"/>
      <c r="AD188" s="41"/>
      <c r="AE188" s="41"/>
      <c r="AR188" s="218" t="s">
        <v>211</v>
      </c>
      <c r="AT188" s="218" t="s">
        <v>843</v>
      </c>
      <c r="AU188" s="218" t="s">
        <v>140</v>
      </c>
      <c r="AY188" s="20" t="s">
        <v>129</v>
      </c>
      <c r="BE188" s="219">
        <f>IF(N188="základní",J188,0)</f>
        <v>0</v>
      </c>
      <c r="BF188" s="219">
        <f>IF(N188="snížená",J188,0)</f>
        <v>0</v>
      </c>
      <c r="BG188" s="219">
        <f>IF(N188="zákl. přenesená",J188,0)</f>
        <v>0</v>
      </c>
      <c r="BH188" s="219">
        <f>IF(N188="sníž. přenesená",J188,0)</f>
        <v>0</v>
      </c>
      <c r="BI188" s="219">
        <f>IF(N188="nulová",J188,0)</f>
        <v>0</v>
      </c>
      <c r="BJ188" s="20" t="s">
        <v>79</v>
      </c>
      <c r="BK188" s="219">
        <f>ROUND(I188*H188,2)</f>
        <v>0</v>
      </c>
      <c r="BL188" s="20" t="s">
        <v>139</v>
      </c>
      <c r="BM188" s="218" t="s">
        <v>881</v>
      </c>
    </row>
    <row r="189" s="14" customFormat="1">
      <c r="A189" s="14"/>
      <c r="B189" s="236"/>
      <c r="C189" s="237"/>
      <c r="D189" s="227" t="s">
        <v>144</v>
      </c>
      <c r="E189" s="237"/>
      <c r="F189" s="239" t="s">
        <v>882</v>
      </c>
      <c r="G189" s="237"/>
      <c r="H189" s="240">
        <v>6.6150000000000002</v>
      </c>
      <c r="I189" s="241"/>
      <c r="J189" s="237"/>
      <c r="K189" s="237"/>
      <c r="L189" s="242"/>
      <c r="M189" s="243"/>
      <c r="N189" s="244"/>
      <c r="O189" s="244"/>
      <c r="P189" s="244"/>
      <c r="Q189" s="244"/>
      <c r="R189" s="244"/>
      <c r="S189" s="244"/>
      <c r="T189" s="245"/>
      <c r="U189" s="14"/>
      <c r="V189" s="14"/>
      <c r="W189" s="14"/>
      <c r="X189" s="14"/>
      <c r="Y189" s="14"/>
      <c r="Z189" s="14"/>
      <c r="AA189" s="14"/>
      <c r="AB189" s="14"/>
      <c r="AC189" s="14"/>
      <c r="AD189" s="14"/>
      <c r="AE189" s="14"/>
      <c r="AT189" s="246" t="s">
        <v>144</v>
      </c>
      <c r="AU189" s="246" t="s">
        <v>140</v>
      </c>
      <c r="AV189" s="14" t="s">
        <v>81</v>
      </c>
      <c r="AW189" s="14" t="s">
        <v>4</v>
      </c>
      <c r="AX189" s="14" t="s">
        <v>79</v>
      </c>
      <c r="AY189" s="246" t="s">
        <v>129</v>
      </c>
    </row>
    <row r="190" s="2" customFormat="1" ht="24.15" customHeight="1">
      <c r="A190" s="41"/>
      <c r="B190" s="42"/>
      <c r="C190" s="207" t="s">
        <v>246</v>
      </c>
      <c r="D190" s="207" t="s">
        <v>134</v>
      </c>
      <c r="E190" s="208" t="s">
        <v>186</v>
      </c>
      <c r="F190" s="209" t="s">
        <v>187</v>
      </c>
      <c r="G190" s="210" t="s">
        <v>179</v>
      </c>
      <c r="H190" s="211">
        <v>71.439999999999998</v>
      </c>
      <c r="I190" s="212"/>
      <c r="J190" s="213">
        <f>ROUND(I190*H190,2)</f>
        <v>0</v>
      </c>
      <c r="K190" s="209" t="s">
        <v>138</v>
      </c>
      <c r="L190" s="47"/>
      <c r="M190" s="214" t="s">
        <v>19</v>
      </c>
      <c r="N190" s="215" t="s">
        <v>42</v>
      </c>
      <c r="O190" s="87"/>
      <c r="P190" s="216">
        <f>O190*H190</f>
        <v>0</v>
      </c>
      <c r="Q190" s="216">
        <v>0.020650000000000002</v>
      </c>
      <c r="R190" s="216">
        <f>Q190*H190</f>
        <v>1.475236</v>
      </c>
      <c r="S190" s="216">
        <v>0</v>
      </c>
      <c r="T190" s="217">
        <f>S190*H190</f>
        <v>0</v>
      </c>
      <c r="U190" s="41"/>
      <c r="V190" s="41"/>
      <c r="W190" s="41"/>
      <c r="X190" s="41"/>
      <c r="Y190" s="41"/>
      <c r="Z190" s="41"/>
      <c r="AA190" s="41"/>
      <c r="AB190" s="41"/>
      <c r="AC190" s="41"/>
      <c r="AD190" s="41"/>
      <c r="AE190" s="41"/>
      <c r="AR190" s="218" t="s">
        <v>139</v>
      </c>
      <c r="AT190" s="218" t="s">
        <v>134</v>
      </c>
      <c r="AU190" s="218" t="s">
        <v>140</v>
      </c>
      <c r="AY190" s="20" t="s">
        <v>129</v>
      </c>
      <c r="BE190" s="219">
        <f>IF(N190="základní",J190,0)</f>
        <v>0</v>
      </c>
      <c r="BF190" s="219">
        <f>IF(N190="snížená",J190,0)</f>
        <v>0</v>
      </c>
      <c r="BG190" s="219">
        <f>IF(N190="zákl. přenesená",J190,0)</f>
        <v>0</v>
      </c>
      <c r="BH190" s="219">
        <f>IF(N190="sníž. přenesená",J190,0)</f>
        <v>0</v>
      </c>
      <c r="BI190" s="219">
        <f>IF(N190="nulová",J190,0)</f>
        <v>0</v>
      </c>
      <c r="BJ190" s="20" t="s">
        <v>79</v>
      </c>
      <c r="BK190" s="219">
        <f>ROUND(I190*H190,2)</f>
        <v>0</v>
      </c>
      <c r="BL190" s="20" t="s">
        <v>139</v>
      </c>
      <c r="BM190" s="218" t="s">
        <v>188</v>
      </c>
    </row>
    <row r="191" s="2" customFormat="1">
      <c r="A191" s="41"/>
      <c r="B191" s="42"/>
      <c r="C191" s="43"/>
      <c r="D191" s="220" t="s">
        <v>142</v>
      </c>
      <c r="E191" s="43"/>
      <c r="F191" s="221" t="s">
        <v>189</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142</v>
      </c>
      <c r="AU191" s="20" t="s">
        <v>140</v>
      </c>
    </row>
    <row r="192" s="13" customFormat="1">
      <c r="A192" s="13"/>
      <c r="B192" s="225"/>
      <c r="C192" s="226"/>
      <c r="D192" s="227" t="s">
        <v>144</v>
      </c>
      <c r="E192" s="228" t="s">
        <v>19</v>
      </c>
      <c r="F192" s="229" t="s">
        <v>190</v>
      </c>
      <c r="G192" s="226"/>
      <c r="H192" s="228" t="s">
        <v>19</v>
      </c>
      <c r="I192" s="230"/>
      <c r="J192" s="226"/>
      <c r="K192" s="226"/>
      <c r="L192" s="231"/>
      <c r="M192" s="232"/>
      <c r="N192" s="233"/>
      <c r="O192" s="233"/>
      <c r="P192" s="233"/>
      <c r="Q192" s="233"/>
      <c r="R192" s="233"/>
      <c r="S192" s="233"/>
      <c r="T192" s="234"/>
      <c r="U192" s="13"/>
      <c r="V192" s="13"/>
      <c r="W192" s="13"/>
      <c r="X192" s="13"/>
      <c r="Y192" s="13"/>
      <c r="Z192" s="13"/>
      <c r="AA192" s="13"/>
      <c r="AB192" s="13"/>
      <c r="AC192" s="13"/>
      <c r="AD192" s="13"/>
      <c r="AE192" s="13"/>
      <c r="AT192" s="235" t="s">
        <v>144</v>
      </c>
      <c r="AU192" s="235" t="s">
        <v>140</v>
      </c>
      <c r="AV192" s="13" t="s">
        <v>79</v>
      </c>
      <c r="AW192" s="13" t="s">
        <v>32</v>
      </c>
      <c r="AX192" s="13" t="s">
        <v>71</v>
      </c>
      <c r="AY192" s="235" t="s">
        <v>129</v>
      </c>
    </row>
    <row r="193" s="13" customFormat="1">
      <c r="A193" s="13"/>
      <c r="B193" s="225"/>
      <c r="C193" s="226"/>
      <c r="D193" s="227" t="s">
        <v>144</v>
      </c>
      <c r="E193" s="228" t="s">
        <v>19</v>
      </c>
      <c r="F193" s="229" t="s">
        <v>883</v>
      </c>
      <c r="G193" s="226"/>
      <c r="H193" s="228" t="s">
        <v>19</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144</v>
      </c>
      <c r="AU193" s="235" t="s">
        <v>140</v>
      </c>
      <c r="AV193" s="13" t="s">
        <v>79</v>
      </c>
      <c r="AW193" s="13" t="s">
        <v>32</v>
      </c>
      <c r="AX193" s="13" t="s">
        <v>71</v>
      </c>
      <c r="AY193" s="235" t="s">
        <v>129</v>
      </c>
    </row>
    <row r="194" s="13" customFormat="1">
      <c r="A194" s="13"/>
      <c r="B194" s="225"/>
      <c r="C194" s="226"/>
      <c r="D194" s="227" t="s">
        <v>144</v>
      </c>
      <c r="E194" s="228" t="s">
        <v>19</v>
      </c>
      <c r="F194" s="229" t="s">
        <v>849</v>
      </c>
      <c r="G194" s="226"/>
      <c r="H194" s="228" t="s">
        <v>19</v>
      </c>
      <c r="I194" s="230"/>
      <c r="J194" s="226"/>
      <c r="K194" s="226"/>
      <c r="L194" s="231"/>
      <c r="M194" s="232"/>
      <c r="N194" s="233"/>
      <c r="O194" s="233"/>
      <c r="P194" s="233"/>
      <c r="Q194" s="233"/>
      <c r="R194" s="233"/>
      <c r="S194" s="233"/>
      <c r="T194" s="234"/>
      <c r="U194" s="13"/>
      <c r="V194" s="13"/>
      <c r="W194" s="13"/>
      <c r="X194" s="13"/>
      <c r="Y194" s="13"/>
      <c r="Z194" s="13"/>
      <c r="AA194" s="13"/>
      <c r="AB194" s="13"/>
      <c r="AC194" s="13"/>
      <c r="AD194" s="13"/>
      <c r="AE194" s="13"/>
      <c r="AT194" s="235" t="s">
        <v>144</v>
      </c>
      <c r="AU194" s="235" t="s">
        <v>140</v>
      </c>
      <c r="AV194" s="13" t="s">
        <v>79</v>
      </c>
      <c r="AW194" s="13" t="s">
        <v>32</v>
      </c>
      <c r="AX194" s="13" t="s">
        <v>71</v>
      </c>
      <c r="AY194" s="235" t="s">
        <v>129</v>
      </c>
    </row>
    <row r="195" s="13" customFormat="1">
      <c r="A195" s="13"/>
      <c r="B195" s="225"/>
      <c r="C195" s="226"/>
      <c r="D195" s="227" t="s">
        <v>144</v>
      </c>
      <c r="E195" s="228" t="s">
        <v>19</v>
      </c>
      <c r="F195" s="229" t="s">
        <v>183</v>
      </c>
      <c r="G195" s="226"/>
      <c r="H195" s="228" t="s">
        <v>19</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144</v>
      </c>
      <c r="AU195" s="235" t="s">
        <v>140</v>
      </c>
      <c r="AV195" s="13" t="s">
        <v>79</v>
      </c>
      <c r="AW195" s="13" t="s">
        <v>32</v>
      </c>
      <c r="AX195" s="13" t="s">
        <v>71</v>
      </c>
      <c r="AY195" s="235" t="s">
        <v>129</v>
      </c>
    </row>
    <row r="196" s="14" customFormat="1">
      <c r="A196" s="14"/>
      <c r="B196" s="236"/>
      <c r="C196" s="237"/>
      <c r="D196" s="227" t="s">
        <v>144</v>
      </c>
      <c r="E196" s="238" t="s">
        <v>19</v>
      </c>
      <c r="F196" s="239" t="s">
        <v>884</v>
      </c>
      <c r="G196" s="237"/>
      <c r="H196" s="240">
        <v>3.7999999999999998</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144</v>
      </c>
      <c r="AU196" s="246" t="s">
        <v>140</v>
      </c>
      <c r="AV196" s="14" t="s">
        <v>81</v>
      </c>
      <c r="AW196" s="14" t="s">
        <v>32</v>
      </c>
      <c r="AX196" s="14" t="s">
        <v>71</v>
      </c>
      <c r="AY196" s="246" t="s">
        <v>129</v>
      </c>
    </row>
    <row r="197" s="14" customFormat="1">
      <c r="A197" s="14"/>
      <c r="B197" s="236"/>
      <c r="C197" s="237"/>
      <c r="D197" s="227" t="s">
        <v>144</v>
      </c>
      <c r="E197" s="238" t="s">
        <v>19</v>
      </c>
      <c r="F197" s="239" t="s">
        <v>885</v>
      </c>
      <c r="G197" s="237"/>
      <c r="H197" s="240">
        <v>4.7999999999999998</v>
      </c>
      <c r="I197" s="241"/>
      <c r="J197" s="237"/>
      <c r="K197" s="237"/>
      <c r="L197" s="242"/>
      <c r="M197" s="243"/>
      <c r="N197" s="244"/>
      <c r="O197" s="244"/>
      <c r="P197" s="244"/>
      <c r="Q197" s="244"/>
      <c r="R197" s="244"/>
      <c r="S197" s="244"/>
      <c r="T197" s="245"/>
      <c r="U197" s="14"/>
      <c r="V197" s="14"/>
      <c r="W197" s="14"/>
      <c r="X197" s="14"/>
      <c r="Y197" s="14"/>
      <c r="Z197" s="14"/>
      <c r="AA197" s="14"/>
      <c r="AB197" s="14"/>
      <c r="AC197" s="14"/>
      <c r="AD197" s="14"/>
      <c r="AE197" s="14"/>
      <c r="AT197" s="246" t="s">
        <v>144</v>
      </c>
      <c r="AU197" s="246" t="s">
        <v>140</v>
      </c>
      <c r="AV197" s="14" t="s">
        <v>81</v>
      </c>
      <c r="AW197" s="14" t="s">
        <v>32</v>
      </c>
      <c r="AX197" s="14" t="s">
        <v>71</v>
      </c>
      <c r="AY197" s="246" t="s">
        <v>129</v>
      </c>
    </row>
    <row r="198" s="14" customFormat="1">
      <c r="A198" s="14"/>
      <c r="B198" s="236"/>
      <c r="C198" s="237"/>
      <c r="D198" s="227" t="s">
        <v>144</v>
      </c>
      <c r="E198" s="238" t="s">
        <v>19</v>
      </c>
      <c r="F198" s="239" t="s">
        <v>886</v>
      </c>
      <c r="G198" s="237"/>
      <c r="H198" s="240">
        <v>2.3999999999999999</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144</v>
      </c>
      <c r="AU198" s="246" t="s">
        <v>140</v>
      </c>
      <c r="AV198" s="14" t="s">
        <v>81</v>
      </c>
      <c r="AW198" s="14" t="s">
        <v>32</v>
      </c>
      <c r="AX198" s="14" t="s">
        <v>71</v>
      </c>
      <c r="AY198" s="246" t="s">
        <v>129</v>
      </c>
    </row>
    <row r="199" s="14" customFormat="1">
      <c r="A199" s="14"/>
      <c r="B199" s="236"/>
      <c r="C199" s="237"/>
      <c r="D199" s="227" t="s">
        <v>144</v>
      </c>
      <c r="E199" s="238" t="s">
        <v>19</v>
      </c>
      <c r="F199" s="239" t="s">
        <v>887</v>
      </c>
      <c r="G199" s="237"/>
      <c r="H199" s="240">
        <v>0.94999999999999996</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144</v>
      </c>
      <c r="AU199" s="246" t="s">
        <v>140</v>
      </c>
      <c r="AV199" s="14" t="s">
        <v>81</v>
      </c>
      <c r="AW199" s="14" t="s">
        <v>32</v>
      </c>
      <c r="AX199" s="14" t="s">
        <v>71</v>
      </c>
      <c r="AY199" s="246" t="s">
        <v>129</v>
      </c>
    </row>
    <row r="200" s="14" customFormat="1">
      <c r="A200" s="14"/>
      <c r="B200" s="236"/>
      <c r="C200" s="237"/>
      <c r="D200" s="227" t="s">
        <v>144</v>
      </c>
      <c r="E200" s="238" t="s">
        <v>19</v>
      </c>
      <c r="F200" s="239" t="s">
        <v>888</v>
      </c>
      <c r="G200" s="237"/>
      <c r="H200" s="240">
        <v>17.5</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144</v>
      </c>
      <c r="AU200" s="246" t="s">
        <v>140</v>
      </c>
      <c r="AV200" s="14" t="s">
        <v>81</v>
      </c>
      <c r="AW200" s="14" t="s">
        <v>32</v>
      </c>
      <c r="AX200" s="14" t="s">
        <v>71</v>
      </c>
      <c r="AY200" s="246" t="s">
        <v>129</v>
      </c>
    </row>
    <row r="201" s="14" customFormat="1">
      <c r="A201" s="14"/>
      <c r="B201" s="236"/>
      <c r="C201" s="237"/>
      <c r="D201" s="227" t="s">
        <v>144</v>
      </c>
      <c r="E201" s="238" t="s">
        <v>19</v>
      </c>
      <c r="F201" s="239" t="s">
        <v>889</v>
      </c>
      <c r="G201" s="237"/>
      <c r="H201" s="240">
        <v>8.75</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144</v>
      </c>
      <c r="AU201" s="246" t="s">
        <v>140</v>
      </c>
      <c r="AV201" s="14" t="s">
        <v>81</v>
      </c>
      <c r="AW201" s="14" t="s">
        <v>32</v>
      </c>
      <c r="AX201" s="14" t="s">
        <v>71</v>
      </c>
      <c r="AY201" s="246" t="s">
        <v>129</v>
      </c>
    </row>
    <row r="202" s="15" customFormat="1">
      <c r="A202" s="15"/>
      <c r="B202" s="247"/>
      <c r="C202" s="248"/>
      <c r="D202" s="227" t="s">
        <v>144</v>
      </c>
      <c r="E202" s="249" t="s">
        <v>19</v>
      </c>
      <c r="F202" s="250" t="s">
        <v>150</v>
      </c>
      <c r="G202" s="248"/>
      <c r="H202" s="251">
        <v>38.200000000000003</v>
      </c>
      <c r="I202" s="252"/>
      <c r="J202" s="248"/>
      <c r="K202" s="248"/>
      <c r="L202" s="253"/>
      <c r="M202" s="254"/>
      <c r="N202" s="255"/>
      <c r="O202" s="255"/>
      <c r="P202" s="255"/>
      <c r="Q202" s="255"/>
      <c r="R202" s="255"/>
      <c r="S202" s="255"/>
      <c r="T202" s="256"/>
      <c r="U202" s="15"/>
      <c r="V202" s="15"/>
      <c r="W202" s="15"/>
      <c r="X202" s="15"/>
      <c r="Y202" s="15"/>
      <c r="Z202" s="15"/>
      <c r="AA202" s="15"/>
      <c r="AB202" s="15"/>
      <c r="AC202" s="15"/>
      <c r="AD202" s="15"/>
      <c r="AE202" s="15"/>
      <c r="AT202" s="257" t="s">
        <v>144</v>
      </c>
      <c r="AU202" s="257" t="s">
        <v>140</v>
      </c>
      <c r="AV202" s="15" t="s">
        <v>140</v>
      </c>
      <c r="AW202" s="15" t="s">
        <v>32</v>
      </c>
      <c r="AX202" s="15" t="s">
        <v>71</v>
      </c>
      <c r="AY202" s="257" t="s">
        <v>129</v>
      </c>
    </row>
    <row r="203" s="13" customFormat="1">
      <c r="A203" s="13"/>
      <c r="B203" s="225"/>
      <c r="C203" s="226"/>
      <c r="D203" s="227" t="s">
        <v>144</v>
      </c>
      <c r="E203" s="228" t="s">
        <v>19</v>
      </c>
      <c r="F203" s="229" t="s">
        <v>196</v>
      </c>
      <c r="G203" s="226"/>
      <c r="H203" s="228" t="s">
        <v>19</v>
      </c>
      <c r="I203" s="230"/>
      <c r="J203" s="226"/>
      <c r="K203" s="226"/>
      <c r="L203" s="231"/>
      <c r="M203" s="232"/>
      <c r="N203" s="233"/>
      <c r="O203" s="233"/>
      <c r="P203" s="233"/>
      <c r="Q203" s="233"/>
      <c r="R203" s="233"/>
      <c r="S203" s="233"/>
      <c r="T203" s="234"/>
      <c r="U203" s="13"/>
      <c r="V203" s="13"/>
      <c r="W203" s="13"/>
      <c r="X203" s="13"/>
      <c r="Y203" s="13"/>
      <c r="Z203" s="13"/>
      <c r="AA203" s="13"/>
      <c r="AB203" s="13"/>
      <c r="AC203" s="13"/>
      <c r="AD203" s="13"/>
      <c r="AE203" s="13"/>
      <c r="AT203" s="235" t="s">
        <v>144</v>
      </c>
      <c r="AU203" s="235" t="s">
        <v>140</v>
      </c>
      <c r="AV203" s="13" t="s">
        <v>79</v>
      </c>
      <c r="AW203" s="13" t="s">
        <v>32</v>
      </c>
      <c r="AX203" s="13" t="s">
        <v>71</v>
      </c>
      <c r="AY203" s="235" t="s">
        <v>129</v>
      </c>
    </row>
    <row r="204" s="14" customFormat="1">
      <c r="A204" s="14"/>
      <c r="B204" s="236"/>
      <c r="C204" s="237"/>
      <c r="D204" s="227" t="s">
        <v>144</v>
      </c>
      <c r="E204" s="238" t="s">
        <v>19</v>
      </c>
      <c r="F204" s="239" t="s">
        <v>890</v>
      </c>
      <c r="G204" s="237"/>
      <c r="H204" s="240">
        <v>20.399999999999999</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144</v>
      </c>
      <c r="AU204" s="246" t="s">
        <v>140</v>
      </c>
      <c r="AV204" s="14" t="s">
        <v>81</v>
      </c>
      <c r="AW204" s="14" t="s">
        <v>32</v>
      </c>
      <c r="AX204" s="14" t="s">
        <v>71</v>
      </c>
      <c r="AY204" s="246" t="s">
        <v>129</v>
      </c>
    </row>
    <row r="205" s="15" customFormat="1">
      <c r="A205" s="15"/>
      <c r="B205" s="247"/>
      <c r="C205" s="248"/>
      <c r="D205" s="227" t="s">
        <v>144</v>
      </c>
      <c r="E205" s="249" t="s">
        <v>19</v>
      </c>
      <c r="F205" s="250" t="s">
        <v>150</v>
      </c>
      <c r="G205" s="248"/>
      <c r="H205" s="251">
        <v>20.399999999999999</v>
      </c>
      <c r="I205" s="252"/>
      <c r="J205" s="248"/>
      <c r="K205" s="248"/>
      <c r="L205" s="253"/>
      <c r="M205" s="254"/>
      <c r="N205" s="255"/>
      <c r="O205" s="255"/>
      <c r="P205" s="255"/>
      <c r="Q205" s="255"/>
      <c r="R205" s="255"/>
      <c r="S205" s="255"/>
      <c r="T205" s="256"/>
      <c r="U205" s="15"/>
      <c r="V205" s="15"/>
      <c r="W205" s="15"/>
      <c r="X205" s="15"/>
      <c r="Y205" s="15"/>
      <c r="Z205" s="15"/>
      <c r="AA205" s="15"/>
      <c r="AB205" s="15"/>
      <c r="AC205" s="15"/>
      <c r="AD205" s="15"/>
      <c r="AE205" s="15"/>
      <c r="AT205" s="257" t="s">
        <v>144</v>
      </c>
      <c r="AU205" s="257" t="s">
        <v>140</v>
      </c>
      <c r="AV205" s="15" t="s">
        <v>140</v>
      </c>
      <c r="AW205" s="15" t="s">
        <v>32</v>
      </c>
      <c r="AX205" s="15" t="s">
        <v>71</v>
      </c>
      <c r="AY205" s="257" t="s">
        <v>129</v>
      </c>
    </row>
    <row r="206" s="13" customFormat="1">
      <c r="A206" s="13"/>
      <c r="B206" s="225"/>
      <c r="C206" s="226"/>
      <c r="D206" s="227" t="s">
        <v>144</v>
      </c>
      <c r="E206" s="228" t="s">
        <v>19</v>
      </c>
      <c r="F206" s="229" t="s">
        <v>891</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144</v>
      </c>
      <c r="AU206" s="235" t="s">
        <v>140</v>
      </c>
      <c r="AV206" s="13" t="s">
        <v>79</v>
      </c>
      <c r="AW206" s="13" t="s">
        <v>32</v>
      </c>
      <c r="AX206" s="13" t="s">
        <v>71</v>
      </c>
      <c r="AY206" s="235" t="s">
        <v>129</v>
      </c>
    </row>
    <row r="207" s="14" customFormat="1">
      <c r="A207" s="14"/>
      <c r="B207" s="236"/>
      <c r="C207" s="237"/>
      <c r="D207" s="227" t="s">
        <v>144</v>
      </c>
      <c r="E207" s="238" t="s">
        <v>19</v>
      </c>
      <c r="F207" s="239" t="s">
        <v>892</v>
      </c>
      <c r="G207" s="237"/>
      <c r="H207" s="240">
        <v>3.7999999999999998</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144</v>
      </c>
      <c r="AU207" s="246" t="s">
        <v>140</v>
      </c>
      <c r="AV207" s="14" t="s">
        <v>81</v>
      </c>
      <c r="AW207" s="14" t="s">
        <v>32</v>
      </c>
      <c r="AX207" s="14" t="s">
        <v>71</v>
      </c>
      <c r="AY207" s="246" t="s">
        <v>129</v>
      </c>
    </row>
    <row r="208" s="14" customFormat="1">
      <c r="A208" s="14"/>
      <c r="B208" s="236"/>
      <c r="C208" s="237"/>
      <c r="D208" s="227" t="s">
        <v>144</v>
      </c>
      <c r="E208" s="238" t="s">
        <v>19</v>
      </c>
      <c r="F208" s="239" t="s">
        <v>893</v>
      </c>
      <c r="G208" s="237"/>
      <c r="H208" s="240">
        <v>3.5600000000000001</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144</v>
      </c>
      <c r="AU208" s="246" t="s">
        <v>140</v>
      </c>
      <c r="AV208" s="14" t="s">
        <v>81</v>
      </c>
      <c r="AW208" s="14" t="s">
        <v>32</v>
      </c>
      <c r="AX208" s="14" t="s">
        <v>71</v>
      </c>
      <c r="AY208" s="246" t="s">
        <v>129</v>
      </c>
    </row>
    <row r="209" s="14" customFormat="1">
      <c r="A209" s="14"/>
      <c r="B209" s="236"/>
      <c r="C209" s="237"/>
      <c r="D209" s="227" t="s">
        <v>144</v>
      </c>
      <c r="E209" s="238" t="s">
        <v>19</v>
      </c>
      <c r="F209" s="239" t="s">
        <v>894</v>
      </c>
      <c r="G209" s="237"/>
      <c r="H209" s="240">
        <v>2.52</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144</v>
      </c>
      <c r="AU209" s="246" t="s">
        <v>140</v>
      </c>
      <c r="AV209" s="14" t="s">
        <v>81</v>
      </c>
      <c r="AW209" s="14" t="s">
        <v>32</v>
      </c>
      <c r="AX209" s="14" t="s">
        <v>71</v>
      </c>
      <c r="AY209" s="246" t="s">
        <v>129</v>
      </c>
    </row>
    <row r="210" s="14" customFormat="1">
      <c r="A210" s="14"/>
      <c r="B210" s="236"/>
      <c r="C210" s="237"/>
      <c r="D210" s="227" t="s">
        <v>144</v>
      </c>
      <c r="E210" s="238" t="s">
        <v>19</v>
      </c>
      <c r="F210" s="239" t="s">
        <v>895</v>
      </c>
      <c r="G210" s="237"/>
      <c r="H210" s="240">
        <v>2.96</v>
      </c>
      <c r="I210" s="241"/>
      <c r="J210" s="237"/>
      <c r="K210" s="237"/>
      <c r="L210" s="242"/>
      <c r="M210" s="243"/>
      <c r="N210" s="244"/>
      <c r="O210" s="244"/>
      <c r="P210" s="244"/>
      <c r="Q210" s="244"/>
      <c r="R210" s="244"/>
      <c r="S210" s="244"/>
      <c r="T210" s="245"/>
      <c r="U210" s="14"/>
      <c r="V210" s="14"/>
      <c r="W210" s="14"/>
      <c r="X210" s="14"/>
      <c r="Y210" s="14"/>
      <c r="Z210" s="14"/>
      <c r="AA210" s="14"/>
      <c r="AB210" s="14"/>
      <c r="AC210" s="14"/>
      <c r="AD210" s="14"/>
      <c r="AE210" s="14"/>
      <c r="AT210" s="246" t="s">
        <v>144</v>
      </c>
      <c r="AU210" s="246" t="s">
        <v>140</v>
      </c>
      <c r="AV210" s="14" t="s">
        <v>81</v>
      </c>
      <c r="AW210" s="14" t="s">
        <v>32</v>
      </c>
      <c r="AX210" s="14" t="s">
        <v>71</v>
      </c>
      <c r="AY210" s="246" t="s">
        <v>129</v>
      </c>
    </row>
    <row r="211" s="15" customFormat="1">
      <c r="A211" s="15"/>
      <c r="B211" s="247"/>
      <c r="C211" s="248"/>
      <c r="D211" s="227" t="s">
        <v>144</v>
      </c>
      <c r="E211" s="249" t="s">
        <v>19</v>
      </c>
      <c r="F211" s="250" t="s">
        <v>150</v>
      </c>
      <c r="G211" s="248"/>
      <c r="H211" s="251">
        <v>12.84</v>
      </c>
      <c r="I211" s="252"/>
      <c r="J211" s="248"/>
      <c r="K211" s="248"/>
      <c r="L211" s="253"/>
      <c r="M211" s="254"/>
      <c r="N211" s="255"/>
      <c r="O211" s="255"/>
      <c r="P211" s="255"/>
      <c r="Q211" s="255"/>
      <c r="R211" s="255"/>
      <c r="S211" s="255"/>
      <c r="T211" s="256"/>
      <c r="U211" s="15"/>
      <c r="V211" s="15"/>
      <c r="W211" s="15"/>
      <c r="X211" s="15"/>
      <c r="Y211" s="15"/>
      <c r="Z211" s="15"/>
      <c r="AA211" s="15"/>
      <c r="AB211" s="15"/>
      <c r="AC211" s="15"/>
      <c r="AD211" s="15"/>
      <c r="AE211" s="15"/>
      <c r="AT211" s="257" t="s">
        <v>144</v>
      </c>
      <c r="AU211" s="257" t="s">
        <v>140</v>
      </c>
      <c r="AV211" s="15" t="s">
        <v>140</v>
      </c>
      <c r="AW211" s="15" t="s">
        <v>32</v>
      </c>
      <c r="AX211" s="15" t="s">
        <v>71</v>
      </c>
      <c r="AY211" s="257" t="s">
        <v>129</v>
      </c>
    </row>
    <row r="212" s="16" customFormat="1">
      <c r="A212" s="16"/>
      <c r="B212" s="258"/>
      <c r="C212" s="259"/>
      <c r="D212" s="227" t="s">
        <v>144</v>
      </c>
      <c r="E212" s="260" t="s">
        <v>19</v>
      </c>
      <c r="F212" s="261" t="s">
        <v>155</v>
      </c>
      <c r="G212" s="259"/>
      <c r="H212" s="262">
        <v>71.439999999999998</v>
      </c>
      <c r="I212" s="263"/>
      <c r="J212" s="259"/>
      <c r="K212" s="259"/>
      <c r="L212" s="264"/>
      <c r="M212" s="265"/>
      <c r="N212" s="266"/>
      <c r="O212" s="266"/>
      <c r="P212" s="266"/>
      <c r="Q212" s="266"/>
      <c r="R212" s="266"/>
      <c r="S212" s="266"/>
      <c r="T212" s="267"/>
      <c r="U212" s="16"/>
      <c r="V212" s="16"/>
      <c r="W212" s="16"/>
      <c r="X212" s="16"/>
      <c r="Y212" s="16"/>
      <c r="Z212" s="16"/>
      <c r="AA212" s="16"/>
      <c r="AB212" s="16"/>
      <c r="AC212" s="16"/>
      <c r="AD212" s="16"/>
      <c r="AE212" s="16"/>
      <c r="AT212" s="268" t="s">
        <v>144</v>
      </c>
      <c r="AU212" s="268" t="s">
        <v>140</v>
      </c>
      <c r="AV212" s="16" t="s">
        <v>139</v>
      </c>
      <c r="AW212" s="16" t="s">
        <v>32</v>
      </c>
      <c r="AX212" s="16" t="s">
        <v>79</v>
      </c>
      <c r="AY212" s="268" t="s">
        <v>129</v>
      </c>
    </row>
    <row r="213" s="2" customFormat="1" ht="24.15" customHeight="1">
      <c r="A213" s="41"/>
      <c r="B213" s="42"/>
      <c r="C213" s="207" t="s">
        <v>251</v>
      </c>
      <c r="D213" s="207" t="s">
        <v>134</v>
      </c>
      <c r="E213" s="208" t="s">
        <v>173</v>
      </c>
      <c r="F213" s="209" t="s">
        <v>174</v>
      </c>
      <c r="G213" s="210" t="s">
        <v>137</v>
      </c>
      <c r="H213" s="211">
        <v>525.26300000000003</v>
      </c>
      <c r="I213" s="212"/>
      <c r="J213" s="213">
        <f>ROUND(I213*H213,2)</f>
        <v>0</v>
      </c>
      <c r="K213" s="209" t="s">
        <v>138</v>
      </c>
      <c r="L213" s="47"/>
      <c r="M213" s="214" t="s">
        <v>19</v>
      </c>
      <c r="N213" s="215" t="s">
        <v>42</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139</v>
      </c>
      <c r="AT213" s="218" t="s">
        <v>134</v>
      </c>
      <c r="AU213" s="218" t="s">
        <v>140</v>
      </c>
      <c r="AY213" s="20" t="s">
        <v>129</v>
      </c>
      <c r="BE213" s="219">
        <f>IF(N213="základní",J213,0)</f>
        <v>0</v>
      </c>
      <c r="BF213" s="219">
        <f>IF(N213="snížená",J213,0)</f>
        <v>0</v>
      </c>
      <c r="BG213" s="219">
        <f>IF(N213="zákl. přenesená",J213,0)</f>
        <v>0</v>
      </c>
      <c r="BH213" s="219">
        <f>IF(N213="sníž. přenesená",J213,0)</f>
        <v>0</v>
      </c>
      <c r="BI213" s="219">
        <f>IF(N213="nulová",J213,0)</f>
        <v>0</v>
      </c>
      <c r="BJ213" s="20" t="s">
        <v>79</v>
      </c>
      <c r="BK213" s="219">
        <f>ROUND(I213*H213,2)</f>
        <v>0</v>
      </c>
      <c r="BL213" s="20" t="s">
        <v>139</v>
      </c>
      <c r="BM213" s="218" t="s">
        <v>896</v>
      </c>
    </row>
    <row r="214" s="2" customFormat="1">
      <c r="A214" s="41"/>
      <c r="B214" s="42"/>
      <c r="C214" s="43"/>
      <c r="D214" s="220" t="s">
        <v>142</v>
      </c>
      <c r="E214" s="43"/>
      <c r="F214" s="221" t="s">
        <v>176</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142</v>
      </c>
      <c r="AU214" s="20" t="s">
        <v>140</v>
      </c>
    </row>
    <row r="215" s="13" customFormat="1">
      <c r="A215" s="13"/>
      <c r="B215" s="225"/>
      <c r="C215" s="226"/>
      <c r="D215" s="227" t="s">
        <v>144</v>
      </c>
      <c r="E215" s="228" t="s">
        <v>19</v>
      </c>
      <c r="F215" s="229" t="s">
        <v>849</v>
      </c>
      <c r="G215" s="226"/>
      <c r="H215" s="228" t="s">
        <v>19</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144</v>
      </c>
      <c r="AU215" s="235" t="s">
        <v>140</v>
      </c>
      <c r="AV215" s="13" t="s">
        <v>79</v>
      </c>
      <c r="AW215" s="13" t="s">
        <v>32</v>
      </c>
      <c r="AX215" s="13" t="s">
        <v>71</v>
      </c>
      <c r="AY215" s="235" t="s">
        <v>129</v>
      </c>
    </row>
    <row r="216" s="13" customFormat="1">
      <c r="A216" s="13"/>
      <c r="B216" s="225"/>
      <c r="C216" s="226"/>
      <c r="D216" s="227" t="s">
        <v>144</v>
      </c>
      <c r="E216" s="228" t="s">
        <v>19</v>
      </c>
      <c r="F216" s="229" t="s">
        <v>897</v>
      </c>
      <c r="G216" s="226"/>
      <c r="H216" s="228" t="s">
        <v>19</v>
      </c>
      <c r="I216" s="230"/>
      <c r="J216" s="226"/>
      <c r="K216" s="226"/>
      <c r="L216" s="231"/>
      <c r="M216" s="232"/>
      <c r="N216" s="233"/>
      <c r="O216" s="233"/>
      <c r="P216" s="233"/>
      <c r="Q216" s="233"/>
      <c r="R216" s="233"/>
      <c r="S216" s="233"/>
      <c r="T216" s="234"/>
      <c r="U216" s="13"/>
      <c r="V216" s="13"/>
      <c r="W216" s="13"/>
      <c r="X216" s="13"/>
      <c r="Y216" s="13"/>
      <c r="Z216" s="13"/>
      <c r="AA216" s="13"/>
      <c r="AB216" s="13"/>
      <c r="AC216" s="13"/>
      <c r="AD216" s="13"/>
      <c r="AE216" s="13"/>
      <c r="AT216" s="235" t="s">
        <v>144</v>
      </c>
      <c r="AU216" s="235" t="s">
        <v>140</v>
      </c>
      <c r="AV216" s="13" t="s">
        <v>79</v>
      </c>
      <c r="AW216" s="13" t="s">
        <v>32</v>
      </c>
      <c r="AX216" s="13" t="s">
        <v>71</v>
      </c>
      <c r="AY216" s="235" t="s">
        <v>129</v>
      </c>
    </row>
    <row r="217" s="14" customFormat="1">
      <c r="A217" s="14"/>
      <c r="B217" s="236"/>
      <c r="C217" s="237"/>
      <c r="D217" s="227" t="s">
        <v>144</v>
      </c>
      <c r="E217" s="238" t="s">
        <v>19</v>
      </c>
      <c r="F217" s="239" t="s">
        <v>898</v>
      </c>
      <c r="G217" s="237"/>
      <c r="H217" s="240">
        <v>8.6489999999999991</v>
      </c>
      <c r="I217" s="241"/>
      <c r="J217" s="237"/>
      <c r="K217" s="237"/>
      <c r="L217" s="242"/>
      <c r="M217" s="243"/>
      <c r="N217" s="244"/>
      <c r="O217" s="244"/>
      <c r="P217" s="244"/>
      <c r="Q217" s="244"/>
      <c r="R217" s="244"/>
      <c r="S217" s="244"/>
      <c r="T217" s="245"/>
      <c r="U217" s="14"/>
      <c r="V217" s="14"/>
      <c r="W217" s="14"/>
      <c r="X217" s="14"/>
      <c r="Y217" s="14"/>
      <c r="Z217" s="14"/>
      <c r="AA217" s="14"/>
      <c r="AB217" s="14"/>
      <c r="AC217" s="14"/>
      <c r="AD217" s="14"/>
      <c r="AE217" s="14"/>
      <c r="AT217" s="246" t="s">
        <v>144</v>
      </c>
      <c r="AU217" s="246" t="s">
        <v>140</v>
      </c>
      <c r="AV217" s="14" t="s">
        <v>81</v>
      </c>
      <c r="AW217" s="14" t="s">
        <v>32</v>
      </c>
      <c r="AX217" s="14" t="s">
        <v>71</v>
      </c>
      <c r="AY217" s="246" t="s">
        <v>129</v>
      </c>
    </row>
    <row r="218" s="14" customFormat="1">
      <c r="A218" s="14"/>
      <c r="B218" s="236"/>
      <c r="C218" s="237"/>
      <c r="D218" s="227" t="s">
        <v>144</v>
      </c>
      <c r="E218" s="238" t="s">
        <v>19</v>
      </c>
      <c r="F218" s="239" t="s">
        <v>899</v>
      </c>
      <c r="G218" s="237"/>
      <c r="H218" s="240">
        <v>52.014000000000003</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144</v>
      </c>
      <c r="AU218" s="246" t="s">
        <v>140</v>
      </c>
      <c r="AV218" s="14" t="s">
        <v>81</v>
      </c>
      <c r="AW218" s="14" t="s">
        <v>32</v>
      </c>
      <c r="AX218" s="14" t="s">
        <v>71</v>
      </c>
      <c r="AY218" s="246" t="s">
        <v>129</v>
      </c>
    </row>
    <row r="219" s="14" customFormat="1">
      <c r="A219" s="14"/>
      <c r="B219" s="236"/>
      <c r="C219" s="237"/>
      <c r="D219" s="227" t="s">
        <v>144</v>
      </c>
      <c r="E219" s="238" t="s">
        <v>19</v>
      </c>
      <c r="F219" s="239" t="s">
        <v>900</v>
      </c>
      <c r="G219" s="237"/>
      <c r="H219" s="240">
        <v>231.17500000000001</v>
      </c>
      <c r="I219" s="241"/>
      <c r="J219" s="237"/>
      <c r="K219" s="237"/>
      <c r="L219" s="242"/>
      <c r="M219" s="243"/>
      <c r="N219" s="244"/>
      <c r="O219" s="244"/>
      <c r="P219" s="244"/>
      <c r="Q219" s="244"/>
      <c r="R219" s="244"/>
      <c r="S219" s="244"/>
      <c r="T219" s="245"/>
      <c r="U219" s="14"/>
      <c r="V219" s="14"/>
      <c r="W219" s="14"/>
      <c r="X219" s="14"/>
      <c r="Y219" s="14"/>
      <c r="Z219" s="14"/>
      <c r="AA219" s="14"/>
      <c r="AB219" s="14"/>
      <c r="AC219" s="14"/>
      <c r="AD219" s="14"/>
      <c r="AE219" s="14"/>
      <c r="AT219" s="246" t="s">
        <v>144</v>
      </c>
      <c r="AU219" s="246" t="s">
        <v>140</v>
      </c>
      <c r="AV219" s="14" t="s">
        <v>81</v>
      </c>
      <c r="AW219" s="14" t="s">
        <v>32</v>
      </c>
      <c r="AX219" s="14" t="s">
        <v>71</v>
      </c>
      <c r="AY219" s="246" t="s">
        <v>129</v>
      </c>
    </row>
    <row r="220" s="14" customFormat="1">
      <c r="A220" s="14"/>
      <c r="B220" s="236"/>
      <c r="C220" s="237"/>
      <c r="D220" s="227" t="s">
        <v>144</v>
      </c>
      <c r="E220" s="238" t="s">
        <v>19</v>
      </c>
      <c r="F220" s="239" t="s">
        <v>901</v>
      </c>
      <c r="G220" s="237"/>
      <c r="H220" s="240">
        <v>78.054000000000002</v>
      </c>
      <c r="I220" s="241"/>
      <c r="J220" s="237"/>
      <c r="K220" s="237"/>
      <c r="L220" s="242"/>
      <c r="M220" s="243"/>
      <c r="N220" s="244"/>
      <c r="O220" s="244"/>
      <c r="P220" s="244"/>
      <c r="Q220" s="244"/>
      <c r="R220" s="244"/>
      <c r="S220" s="244"/>
      <c r="T220" s="245"/>
      <c r="U220" s="14"/>
      <c r="V220" s="14"/>
      <c r="W220" s="14"/>
      <c r="X220" s="14"/>
      <c r="Y220" s="14"/>
      <c r="Z220" s="14"/>
      <c r="AA220" s="14"/>
      <c r="AB220" s="14"/>
      <c r="AC220" s="14"/>
      <c r="AD220" s="14"/>
      <c r="AE220" s="14"/>
      <c r="AT220" s="246" t="s">
        <v>144</v>
      </c>
      <c r="AU220" s="246" t="s">
        <v>140</v>
      </c>
      <c r="AV220" s="14" t="s">
        <v>81</v>
      </c>
      <c r="AW220" s="14" t="s">
        <v>32</v>
      </c>
      <c r="AX220" s="14" t="s">
        <v>71</v>
      </c>
      <c r="AY220" s="246" t="s">
        <v>129</v>
      </c>
    </row>
    <row r="221" s="15" customFormat="1">
      <c r="A221" s="15"/>
      <c r="B221" s="247"/>
      <c r="C221" s="248"/>
      <c r="D221" s="227" t="s">
        <v>144</v>
      </c>
      <c r="E221" s="249" t="s">
        <v>19</v>
      </c>
      <c r="F221" s="250" t="s">
        <v>150</v>
      </c>
      <c r="G221" s="248"/>
      <c r="H221" s="251">
        <v>369.892</v>
      </c>
      <c r="I221" s="252"/>
      <c r="J221" s="248"/>
      <c r="K221" s="248"/>
      <c r="L221" s="253"/>
      <c r="M221" s="254"/>
      <c r="N221" s="255"/>
      <c r="O221" s="255"/>
      <c r="P221" s="255"/>
      <c r="Q221" s="255"/>
      <c r="R221" s="255"/>
      <c r="S221" s="255"/>
      <c r="T221" s="256"/>
      <c r="U221" s="15"/>
      <c r="V221" s="15"/>
      <c r="W221" s="15"/>
      <c r="X221" s="15"/>
      <c r="Y221" s="15"/>
      <c r="Z221" s="15"/>
      <c r="AA221" s="15"/>
      <c r="AB221" s="15"/>
      <c r="AC221" s="15"/>
      <c r="AD221" s="15"/>
      <c r="AE221" s="15"/>
      <c r="AT221" s="257" t="s">
        <v>144</v>
      </c>
      <c r="AU221" s="257" t="s">
        <v>140</v>
      </c>
      <c r="AV221" s="15" t="s">
        <v>140</v>
      </c>
      <c r="AW221" s="15" t="s">
        <v>32</v>
      </c>
      <c r="AX221" s="15" t="s">
        <v>71</v>
      </c>
      <c r="AY221" s="257" t="s">
        <v>129</v>
      </c>
    </row>
    <row r="222" s="13" customFormat="1">
      <c r="A222" s="13"/>
      <c r="B222" s="225"/>
      <c r="C222" s="226"/>
      <c r="D222" s="227" t="s">
        <v>144</v>
      </c>
      <c r="E222" s="228" t="s">
        <v>19</v>
      </c>
      <c r="F222" s="229" t="s">
        <v>902</v>
      </c>
      <c r="G222" s="226"/>
      <c r="H222" s="228" t="s">
        <v>19</v>
      </c>
      <c r="I222" s="230"/>
      <c r="J222" s="226"/>
      <c r="K222" s="226"/>
      <c r="L222" s="231"/>
      <c r="M222" s="232"/>
      <c r="N222" s="233"/>
      <c r="O222" s="233"/>
      <c r="P222" s="233"/>
      <c r="Q222" s="233"/>
      <c r="R222" s="233"/>
      <c r="S222" s="233"/>
      <c r="T222" s="234"/>
      <c r="U222" s="13"/>
      <c r="V222" s="13"/>
      <c r="W222" s="13"/>
      <c r="X222" s="13"/>
      <c r="Y222" s="13"/>
      <c r="Z222" s="13"/>
      <c r="AA222" s="13"/>
      <c r="AB222" s="13"/>
      <c r="AC222" s="13"/>
      <c r="AD222" s="13"/>
      <c r="AE222" s="13"/>
      <c r="AT222" s="235" t="s">
        <v>144</v>
      </c>
      <c r="AU222" s="235" t="s">
        <v>140</v>
      </c>
      <c r="AV222" s="13" t="s">
        <v>79</v>
      </c>
      <c r="AW222" s="13" t="s">
        <v>32</v>
      </c>
      <c r="AX222" s="13" t="s">
        <v>71</v>
      </c>
      <c r="AY222" s="235" t="s">
        <v>129</v>
      </c>
    </row>
    <row r="223" s="14" customFormat="1">
      <c r="A223" s="14"/>
      <c r="B223" s="236"/>
      <c r="C223" s="237"/>
      <c r="D223" s="227" t="s">
        <v>144</v>
      </c>
      <c r="E223" s="238" t="s">
        <v>19</v>
      </c>
      <c r="F223" s="239" t="s">
        <v>903</v>
      </c>
      <c r="G223" s="237"/>
      <c r="H223" s="240">
        <v>8.0519999999999996</v>
      </c>
      <c r="I223" s="241"/>
      <c r="J223" s="237"/>
      <c r="K223" s="237"/>
      <c r="L223" s="242"/>
      <c r="M223" s="243"/>
      <c r="N223" s="244"/>
      <c r="O223" s="244"/>
      <c r="P223" s="244"/>
      <c r="Q223" s="244"/>
      <c r="R223" s="244"/>
      <c r="S223" s="244"/>
      <c r="T223" s="245"/>
      <c r="U223" s="14"/>
      <c r="V223" s="14"/>
      <c r="W223" s="14"/>
      <c r="X223" s="14"/>
      <c r="Y223" s="14"/>
      <c r="Z223" s="14"/>
      <c r="AA223" s="14"/>
      <c r="AB223" s="14"/>
      <c r="AC223" s="14"/>
      <c r="AD223" s="14"/>
      <c r="AE223" s="14"/>
      <c r="AT223" s="246" t="s">
        <v>144</v>
      </c>
      <c r="AU223" s="246" t="s">
        <v>140</v>
      </c>
      <c r="AV223" s="14" t="s">
        <v>81</v>
      </c>
      <c r="AW223" s="14" t="s">
        <v>32</v>
      </c>
      <c r="AX223" s="14" t="s">
        <v>71</v>
      </c>
      <c r="AY223" s="246" t="s">
        <v>129</v>
      </c>
    </row>
    <row r="224" s="15" customFormat="1">
      <c r="A224" s="15"/>
      <c r="B224" s="247"/>
      <c r="C224" s="248"/>
      <c r="D224" s="227" t="s">
        <v>144</v>
      </c>
      <c r="E224" s="249" t="s">
        <v>19</v>
      </c>
      <c r="F224" s="250" t="s">
        <v>150</v>
      </c>
      <c r="G224" s="248"/>
      <c r="H224" s="251">
        <v>8.0519999999999996</v>
      </c>
      <c r="I224" s="252"/>
      <c r="J224" s="248"/>
      <c r="K224" s="248"/>
      <c r="L224" s="253"/>
      <c r="M224" s="254"/>
      <c r="N224" s="255"/>
      <c r="O224" s="255"/>
      <c r="P224" s="255"/>
      <c r="Q224" s="255"/>
      <c r="R224" s="255"/>
      <c r="S224" s="255"/>
      <c r="T224" s="256"/>
      <c r="U224" s="15"/>
      <c r="V224" s="15"/>
      <c r="W224" s="15"/>
      <c r="X224" s="15"/>
      <c r="Y224" s="15"/>
      <c r="Z224" s="15"/>
      <c r="AA224" s="15"/>
      <c r="AB224" s="15"/>
      <c r="AC224" s="15"/>
      <c r="AD224" s="15"/>
      <c r="AE224" s="15"/>
      <c r="AT224" s="257" t="s">
        <v>144</v>
      </c>
      <c r="AU224" s="257" t="s">
        <v>140</v>
      </c>
      <c r="AV224" s="15" t="s">
        <v>140</v>
      </c>
      <c r="AW224" s="15" t="s">
        <v>32</v>
      </c>
      <c r="AX224" s="15" t="s">
        <v>71</v>
      </c>
      <c r="AY224" s="257" t="s">
        <v>129</v>
      </c>
    </row>
    <row r="225" s="13" customFormat="1">
      <c r="A225" s="13"/>
      <c r="B225" s="225"/>
      <c r="C225" s="226"/>
      <c r="D225" s="227" t="s">
        <v>144</v>
      </c>
      <c r="E225" s="228" t="s">
        <v>19</v>
      </c>
      <c r="F225" s="229" t="s">
        <v>813</v>
      </c>
      <c r="G225" s="226"/>
      <c r="H225" s="228" t="s">
        <v>19</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144</v>
      </c>
      <c r="AU225" s="235" t="s">
        <v>140</v>
      </c>
      <c r="AV225" s="13" t="s">
        <v>79</v>
      </c>
      <c r="AW225" s="13" t="s">
        <v>32</v>
      </c>
      <c r="AX225" s="13" t="s">
        <v>71</v>
      </c>
      <c r="AY225" s="235" t="s">
        <v>129</v>
      </c>
    </row>
    <row r="226" s="13" customFormat="1">
      <c r="A226" s="13"/>
      <c r="B226" s="225"/>
      <c r="C226" s="226"/>
      <c r="D226" s="227" t="s">
        <v>144</v>
      </c>
      <c r="E226" s="228" t="s">
        <v>19</v>
      </c>
      <c r="F226" s="229" t="s">
        <v>904</v>
      </c>
      <c r="G226" s="226"/>
      <c r="H226" s="228" t="s">
        <v>19</v>
      </c>
      <c r="I226" s="230"/>
      <c r="J226" s="226"/>
      <c r="K226" s="226"/>
      <c r="L226" s="231"/>
      <c r="M226" s="232"/>
      <c r="N226" s="233"/>
      <c r="O226" s="233"/>
      <c r="P226" s="233"/>
      <c r="Q226" s="233"/>
      <c r="R226" s="233"/>
      <c r="S226" s="233"/>
      <c r="T226" s="234"/>
      <c r="U226" s="13"/>
      <c r="V226" s="13"/>
      <c r="W226" s="13"/>
      <c r="X226" s="13"/>
      <c r="Y226" s="13"/>
      <c r="Z226" s="13"/>
      <c r="AA226" s="13"/>
      <c r="AB226" s="13"/>
      <c r="AC226" s="13"/>
      <c r="AD226" s="13"/>
      <c r="AE226" s="13"/>
      <c r="AT226" s="235" t="s">
        <v>144</v>
      </c>
      <c r="AU226" s="235" t="s">
        <v>140</v>
      </c>
      <c r="AV226" s="13" t="s">
        <v>79</v>
      </c>
      <c r="AW226" s="13" t="s">
        <v>32</v>
      </c>
      <c r="AX226" s="13" t="s">
        <v>71</v>
      </c>
      <c r="AY226" s="235" t="s">
        <v>129</v>
      </c>
    </row>
    <row r="227" s="14" customFormat="1">
      <c r="A227" s="14"/>
      <c r="B227" s="236"/>
      <c r="C227" s="237"/>
      <c r="D227" s="227" t="s">
        <v>144</v>
      </c>
      <c r="E227" s="238" t="s">
        <v>19</v>
      </c>
      <c r="F227" s="239" t="s">
        <v>905</v>
      </c>
      <c r="G227" s="237"/>
      <c r="H227" s="240">
        <v>48.316000000000002</v>
      </c>
      <c r="I227" s="241"/>
      <c r="J227" s="237"/>
      <c r="K227" s="237"/>
      <c r="L227" s="242"/>
      <c r="M227" s="243"/>
      <c r="N227" s="244"/>
      <c r="O227" s="244"/>
      <c r="P227" s="244"/>
      <c r="Q227" s="244"/>
      <c r="R227" s="244"/>
      <c r="S227" s="244"/>
      <c r="T227" s="245"/>
      <c r="U227" s="14"/>
      <c r="V227" s="14"/>
      <c r="W227" s="14"/>
      <c r="X227" s="14"/>
      <c r="Y227" s="14"/>
      <c r="Z227" s="14"/>
      <c r="AA227" s="14"/>
      <c r="AB227" s="14"/>
      <c r="AC227" s="14"/>
      <c r="AD227" s="14"/>
      <c r="AE227" s="14"/>
      <c r="AT227" s="246" t="s">
        <v>144</v>
      </c>
      <c r="AU227" s="246" t="s">
        <v>140</v>
      </c>
      <c r="AV227" s="14" t="s">
        <v>81</v>
      </c>
      <c r="AW227" s="14" t="s">
        <v>32</v>
      </c>
      <c r="AX227" s="14" t="s">
        <v>71</v>
      </c>
      <c r="AY227" s="246" t="s">
        <v>129</v>
      </c>
    </row>
    <row r="228" s="14" customFormat="1">
      <c r="A228" s="14"/>
      <c r="B228" s="236"/>
      <c r="C228" s="237"/>
      <c r="D228" s="227" t="s">
        <v>144</v>
      </c>
      <c r="E228" s="238" t="s">
        <v>19</v>
      </c>
      <c r="F228" s="239" t="s">
        <v>906</v>
      </c>
      <c r="G228" s="237"/>
      <c r="H228" s="240">
        <v>8.9580000000000002</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144</v>
      </c>
      <c r="AU228" s="246" t="s">
        <v>140</v>
      </c>
      <c r="AV228" s="14" t="s">
        <v>81</v>
      </c>
      <c r="AW228" s="14" t="s">
        <v>32</v>
      </c>
      <c r="AX228" s="14" t="s">
        <v>71</v>
      </c>
      <c r="AY228" s="246" t="s">
        <v>129</v>
      </c>
    </row>
    <row r="229" s="14" customFormat="1">
      <c r="A229" s="14"/>
      <c r="B229" s="236"/>
      <c r="C229" s="237"/>
      <c r="D229" s="227" t="s">
        <v>144</v>
      </c>
      <c r="E229" s="238" t="s">
        <v>19</v>
      </c>
      <c r="F229" s="239" t="s">
        <v>907</v>
      </c>
      <c r="G229" s="237"/>
      <c r="H229" s="240">
        <v>100.988</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144</v>
      </c>
      <c r="AU229" s="246" t="s">
        <v>140</v>
      </c>
      <c r="AV229" s="14" t="s">
        <v>81</v>
      </c>
      <c r="AW229" s="14" t="s">
        <v>32</v>
      </c>
      <c r="AX229" s="14" t="s">
        <v>71</v>
      </c>
      <c r="AY229" s="246" t="s">
        <v>129</v>
      </c>
    </row>
    <row r="230" s="14" customFormat="1">
      <c r="A230" s="14"/>
      <c r="B230" s="236"/>
      <c r="C230" s="237"/>
      <c r="D230" s="227" t="s">
        <v>144</v>
      </c>
      <c r="E230" s="238" t="s">
        <v>19</v>
      </c>
      <c r="F230" s="239" t="s">
        <v>908</v>
      </c>
      <c r="G230" s="237"/>
      <c r="H230" s="240">
        <v>-13.994</v>
      </c>
      <c r="I230" s="241"/>
      <c r="J230" s="237"/>
      <c r="K230" s="237"/>
      <c r="L230" s="242"/>
      <c r="M230" s="243"/>
      <c r="N230" s="244"/>
      <c r="O230" s="244"/>
      <c r="P230" s="244"/>
      <c r="Q230" s="244"/>
      <c r="R230" s="244"/>
      <c r="S230" s="244"/>
      <c r="T230" s="245"/>
      <c r="U230" s="14"/>
      <c r="V230" s="14"/>
      <c r="W230" s="14"/>
      <c r="X230" s="14"/>
      <c r="Y230" s="14"/>
      <c r="Z230" s="14"/>
      <c r="AA230" s="14"/>
      <c r="AB230" s="14"/>
      <c r="AC230" s="14"/>
      <c r="AD230" s="14"/>
      <c r="AE230" s="14"/>
      <c r="AT230" s="246" t="s">
        <v>144</v>
      </c>
      <c r="AU230" s="246" t="s">
        <v>140</v>
      </c>
      <c r="AV230" s="14" t="s">
        <v>81</v>
      </c>
      <c r="AW230" s="14" t="s">
        <v>32</v>
      </c>
      <c r="AX230" s="14" t="s">
        <v>71</v>
      </c>
      <c r="AY230" s="246" t="s">
        <v>129</v>
      </c>
    </row>
    <row r="231" s="15" customFormat="1">
      <c r="A231" s="15"/>
      <c r="B231" s="247"/>
      <c r="C231" s="248"/>
      <c r="D231" s="227" t="s">
        <v>144</v>
      </c>
      <c r="E231" s="249" t="s">
        <v>19</v>
      </c>
      <c r="F231" s="250" t="s">
        <v>150</v>
      </c>
      <c r="G231" s="248"/>
      <c r="H231" s="251">
        <v>144.268</v>
      </c>
      <c r="I231" s="252"/>
      <c r="J231" s="248"/>
      <c r="K231" s="248"/>
      <c r="L231" s="253"/>
      <c r="M231" s="254"/>
      <c r="N231" s="255"/>
      <c r="O231" s="255"/>
      <c r="P231" s="255"/>
      <c r="Q231" s="255"/>
      <c r="R231" s="255"/>
      <c r="S231" s="255"/>
      <c r="T231" s="256"/>
      <c r="U231" s="15"/>
      <c r="V231" s="15"/>
      <c r="W231" s="15"/>
      <c r="X231" s="15"/>
      <c r="Y231" s="15"/>
      <c r="Z231" s="15"/>
      <c r="AA231" s="15"/>
      <c r="AB231" s="15"/>
      <c r="AC231" s="15"/>
      <c r="AD231" s="15"/>
      <c r="AE231" s="15"/>
      <c r="AT231" s="257" t="s">
        <v>144</v>
      </c>
      <c r="AU231" s="257" t="s">
        <v>140</v>
      </c>
      <c r="AV231" s="15" t="s">
        <v>140</v>
      </c>
      <c r="AW231" s="15" t="s">
        <v>32</v>
      </c>
      <c r="AX231" s="15" t="s">
        <v>71</v>
      </c>
      <c r="AY231" s="257" t="s">
        <v>129</v>
      </c>
    </row>
    <row r="232" s="14" customFormat="1">
      <c r="A232" s="14"/>
      <c r="B232" s="236"/>
      <c r="C232" s="237"/>
      <c r="D232" s="227" t="s">
        <v>144</v>
      </c>
      <c r="E232" s="238" t="s">
        <v>19</v>
      </c>
      <c r="F232" s="239" t="s">
        <v>909</v>
      </c>
      <c r="G232" s="237"/>
      <c r="H232" s="240">
        <v>3.0510000000000002</v>
      </c>
      <c r="I232" s="241"/>
      <c r="J232" s="237"/>
      <c r="K232" s="237"/>
      <c r="L232" s="242"/>
      <c r="M232" s="243"/>
      <c r="N232" s="244"/>
      <c r="O232" s="244"/>
      <c r="P232" s="244"/>
      <c r="Q232" s="244"/>
      <c r="R232" s="244"/>
      <c r="S232" s="244"/>
      <c r="T232" s="245"/>
      <c r="U232" s="14"/>
      <c r="V232" s="14"/>
      <c r="W232" s="14"/>
      <c r="X232" s="14"/>
      <c r="Y232" s="14"/>
      <c r="Z232" s="14"/>
      <c r="AA232" s="14"/>
      <c r="AB232" s="14"/>
      <c r="AC232" s="14"/>
      <c r="AD232" s="14"/>
      <c r="AE232" s="14"/>
      <c r="AT232" s="246" t="s">
        <v>144</v>
      </c>
      <c r="AU232" s="246" t="s">
        <v>140</v>
      </c>
      <c r="AV232" s="14" t="s">
        <v>81</v>
      </c>
      <c r="AW232" s="14" t="s">
        <v>32</v>
      </c>
      <c r="AX232" s="14" t="s">
        <v>71</v>
      </c>
      <c r="AY232" s="246" t="s">
        <v>129</v>
      </c>
    </row>
    <row r="233" s="15" customFormat="1">
      <c r="A233" s="15"/>
      <c r="B233" s="247"/>
      <c r="C233" s="248"/>
      <c r="D233" s="227" t="s">
        <v>144</v>
      </c>
      <c r="E233" s="249" t="s">
        <v>19</v>
      </c>
      <c r="F233" s="250" t="s">
        <v>150</v>
      </c>
      <c r="G233" s="248"/>
      <c r="H233" s="251">
        <v>3.0510000000000002</v>
      </c>
      <c r="I233" s="252"/>
      <c r="J233" s="248"/>
      <c r="K233" s="248"/>
      <c r="L233" s="253"/>
      <c r="M233" s="254"/>
      <c r="N233" s="255"/>
      <c r="O233" s="255"/>
      <c r="P233" s="255"/>
      <c r="Q233" s="255"/>
      <c r="R233" s="255"/>
      <c r="S233" s="255"/>
      <c r="T233" s="256"/>
      <c r="U233" s="15"/>
      <c r="V233" s="15"/>
      <c r="W233" s="15"/>
      <c r="X233" s="15"/>
      <c r="Y233" s="15"/>
      <c r="Z233" s="15"/>
      <c r="AA233" s="15"/>
      <c r="AB233" s="15"/>
      <c r="AC233" s="15"/>
      <c r="AD233" s="15"/>
      <c r="AE233" s="15"/>
      <c r="AT233" s="257" t="s">
        <v>144</v>
      </c>
      <c r="AU233" s="257" t="s">
        <v>140</v>
      </c>
      <c r="AV233" s="15" t="s">
        <v>140</v>
      </c>
      <c r="AW233" s="15" t="s">
        <v>32</v>
      </c>
      <c r="AX233" s="15" t="s">
        <v>71</v>
      </c>
      <c r="AY233" s="257" t="s">
        <v>129</v>
      </c>
    </row>
    <row r="234" s="16" customFormat="1">
      <c r="A234" s="16"/>
      <c r="B234" s="258"/>
      <c r="C234" s="259"/>
      <c r="D234" s="227" t="s">
        <v>144</v>
      </c>
      <c r="E234" s="260" t="s">
        <v>19</v>
      </c>
      <c r="F234" s="261" t="s">
        <v>155</v>
      </c>
      <c r="G234" s="259"/>
      <c r="H234" s="262">
        <v>525.26300000000003</v>
      </c>
      <c r="I234" s="263"/>
      <c r="J234" s="259"/>
      <c r="K234" s="259"/>
      <c r="L234" s="264"/>
      <c r="M234" s="265"/>
      <c r="N234" s="266"/>
      <c r="O234" s="266"/>
      <c r="P234" s="266"/>
      <c r="Q234" s="266"/>
      <c r="R234" s="266"/>
      <c r="S234" s="266"/>
      <c r="T234" s="267"/>
      <c r="U234" s="16"/>
      <c r="V234" s="16"/>
      <c r="W234" s="16"/>
      <c r="X234" s="16"/>
      <c r="Y234" s="16"/>
      <c r="Z234" s="16"/>
      <c r="AA234" s="16"/>
      <c r="AB234" s="16"/>
      <c r="AC234" s="16"/>
      <c r="AD234" s="16"/>
      <c r="AE234" s="16"/>
      <c r="AT234" s="268" t="s">
        <v>144</v>
      </c>
      <c r="AU234" s="268" t="s">
        <v>140</v>
      </c>
      <c r="AV234" s="16" t="s">
        <v>139</v>
      </c>
      <c r="AW234" s="16" t="s">
        <v>32</v>
      </c>
      <c r="AX234" s="16" t="s">
        <v>79</v>
      </c>
      <c r="AY234" s="268" t="s">
        <v>129</v>
      </c>
    </row>
    <row r="235" s="2" customFormat="1" ht="37.8" customHeight="1">
      <c r="A235" s="41"/>
      <c r="B235" s="42"/>
      <c r="C235" s="207" t="s">
        <v>256</v>
      </c>
      <c r="D235" s="207" t="s">
        <v>134</v>
      </c>
      <c r="E235" s="208" t="s">
        <v>910</v>
      </c>
      <c r="F235" s="209" t="s">
        <v>911</v>
      </c>
      <c r="G235" s="210" t="s">
        <v>137</v>
      </c>
      <c r="H235" s="211">
        <v>541.49599999999998</v>
      </c>
      <c r="I235" s="212"/>
      <c r="J235" s="213">
        <f>ROUND(I235*H235,2)</f>
        <v>0</v>
      </c>
      <c r="K235" s="209" t="s">
        <v>138</v>
      </c>
      <c r="L235" s="47"/>
      <c r="M235" s="214" t="s">
        <v>19</v>
      </c>
      <c r="N235" s="215" t="s">
        <v>42</v>
      </c>
      <c r="O235" s="87"/>
      <c r="P235" s="216">
        <f>O235*H235</f>
        <v>0</v>
      </c>
      <c r="Q235" s="216">
        <v>0.03798</v>
      </c>
      <c r="R235" s="216">
        <f>Q235*H235</f>
        <v>20.566018079999999</v>
      </c>
      <c r="S235" s="216">
        <v>0</v>
      </c>
      <c r="T235" s="217">
        <f>S235*H235</f>
        <v>0</v>
      </c>
      <c r="U235" s="41"/>
      <c r="V235" s="41"/>
      <c r="W235" s="41"/>
      <c r="X235" s="41"/>
      <c r="Y235" s="41"/>
      <c r="Z235" s="41"/>
      <c r="AA235" s="41"/>
      <c r="AB235" s="41"/>
      <c r="AC235" s="41"/>
      <c r="AD235" s="41"/>
      <c r="AE235" s="41"/>
      <c r="AR235" s="218" t="s">
        <v>139</v>
      </c>
      <c r="AT235" s="218" t="s">
        <v>134</v>
      </c>
      <c r="AU235" s="218" t="s">
        <v>140</v>
      </c>
      <c r="AY235" s="20" t="s">
        <v>129</v>
      </c>
      <c r="BE235" s="219">
        <f>IF(N235="základní",J235,0)</f>
        <v>0</v>
      </c>
      <c r="BF235" s="219">
        <f>IF(N235="snížená",J235,0)</f>
        <v>0</v>
      </c>
      <c r="BG235" s="219">
        <f>IF(N235="zákl. přenesená",J235,0)</f>
        <v>0</v>
      </c>
      <c r="BH235" s="219">
        <f>IF(N235="sníž. přenesená",J235,0)</f>
        <v>0</v>
      </c>
      <c r="BI235" s="219">
        <f>IF(N235="nulová",J235,0)</f>
        <v>0</v>
      </c>
      <c r="BJ235" s="20" t="s">
        <v>79</v>
      </c>
      <c r="BK235" s="219">
        <f>ROUND(I235*H235,2)</f>
        <v>0</v>
      </c>
      <c r="BL235" s="20" t="s">
        <v>139</v>
      </c>
      <c r="BM235" s="218" t="s">
        <v>207</v>
      </c>
    </row>
    <row r="236" s="2" customFormat="1">
      <c r="A236" s="41"/>
      <c r="B236" s="42"/>
      <c r="C236" s="43"/>
      <c r="D236" s="220" t="s">
        <v>142</v>
      </c>
      <c r="E236" s="43"/>
      <c r="F236" s="221" t="s">
        <v>912</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142</v>
      </c>
      <c r="AU236" s="20" t="s">
        <v>140</v>
      </c>
    </row>
    <row r="237" s="2" customFormat="1">
      <c r="A237" s="41"/>
      <c r="B237" s="42"/>
      <c r="C237" s="43"/>
      <c r="D237" s="227" t="s">
        <v>209</v>
      </c>
      <c r="E237" s="43"/>
      <c r="F237" s="269" t="s">
        <v>913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209</v>
      </c>
      <c r="AU237" s="20" t="s">
        <v>140</v>
      </c>
    </row>
    <row r="238" s="13" customFormat="1">
      <c r="A238" s="13"/>
      <c r="B238" s="225"/>
      <c r="C238" s="226"/>
      <c r="D238" s="227" t="s">
        <v>144</v>
      </c>
      <c r="E238" s="228" t="s">
        <v>19</v>
      </c>
      <c r="F238" s="229" t="s">
        <v>849</v>
      </c>
      <c r="G238" s="226"/>
      <c r="H238" s="228" t="s">
        <v>19</v>
      </c>
      <c r="I238" s="230"/>
      <c r="J238" s="226"/>
      <c r="K238" s="226"/>
      <c r="L238" s="231"/>
      <c r="M238" s="232"/>
      <c r="N238" s="233"/>
      <c r="O238" s="233"/>
      <c r="P238" s="233"/>
      <c r="Q238" s="233"/>
      <c r="R238" s="233"/>
      <c r="S238" s="233"/>
      <c r="T238" s="234"/>
      <c r="U238" s="13"/>
      <c r="V238" s="13"/>
      <c r="W238" s="13"/>
      <c r="X238" s="13"/>
      <c r="Y238" s="13"/>
      <c r="Z238" s="13"/>
      <c r="AA238" s="13"/>
      <c r="AB238" s="13"/>
      <c r="AC238" s="13"/>
      <c r="AD238" s="13"/>
      <c r="AE238" s="13"/>
      <c r="AT238" s="235" t="s">
        <v>144</v>
      </c>
      <c r="AU238" s="235" t="s">
        <v>140</v>
      </c>
      <c r="AV238" s="13" t="s">
        <v>79</v>
      </c>
      <c r="AW238" s="13" t="s">
        <v>32</v>
      </c>
      <c r="AX238" s="13" t="s">
        <v>71</v>
      </c>
      <c r="AY238" s="235" t="s">
        <v>129</v>
      </c>
    </row>
    <row r="239" s="13" customFormat="1">
      <c r="A239" s="13"/>
      <c r="B239" s="225"/>
      <c r="C239" s="226"/>
      <c r="D239" s="227" t="s">
        <v>144</v>
      </c>
      <c r="E239" s="228" t="s">
        <v>19</v>
      </c>
      <c r="F239" s="229" t="s">
        <v>897</v>
      </c>
      <c r="G239" s="226"/>
      <c r="H239" s="228" t="s">
        <v>19</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144</v>
      </c>
      <c r="AU239" s="235" t="s">
        <v>140</v>
      </c>
      <c r="AV239" s="13" t="s">
        <v>79</v>
      </c>
      <c r="AW239" s="13" t="s">
        <v>32</v>
      </c>
      <c r="AX239" s="13" t="s">
        <v>71</v>
      </c>
      <c r="AY239" s="235" t="s">
        <v>129</v>
      </c>
    </row>
    <row r="240" s="14" customFormat="1">
      <c r="A240" s="14"/>
      <c r="B240" s="236"/>
      <c r="C240" s="237"/>
      <c r="D240" s="227" t="s">
        <v>144</v>
      </c>
      <c r="E240" s="238" t="s">
        <v>19</v>
      </c>
      <c r="F240" s="239" t="s">
        <v>898</v>
      </c>
      <c r="G240" s="237"/>
      <c r="H240" s="240">
        <v>8.6489999999999991</v>
      </c>
      <c r="I240" s="241"/>
      <c r="J240" s="237"/>
      <c r="K240" s="237"/>
      <c r="L240" s="242"/>
      <c r="M240" s="243"/>
      <c r="N240" s="244"/>
      <c r="O240" s="244"/>
      <c r="P240" s="244"/>
      <c r="Q240" s="244"/>
      <c r="R240" s="244"/>
      <c r="S240" s="244"/>
      <c r="T240" s="245"/>
      <c r="U240" s="14"/>
      <c r="V240" s="14"/>
      <c r="W240" s="14"/>
      <c r="X240" s="14"/>
      <c r="Y240" s="14"/>
      <c r="Z240" s="14"/>
      <c r="AA240" s="14"/>
      <c r="AB240" s="14"/>
      <c r="AC240" s="14"/>
      <c r="AD240" s="14"/>
      <c r="AE240" s="14"/>
      <c r="AT240" s="246" t="s">
        <v>144</v>
      </c>
      <c r="AU240" s="246" t="s">
        <v>140</v>
      </c>
      <c r="AV240" s="14" t="s">
        <v>81</v>
      </c>
      <c r="AW240" s="14" t="s">
        <v>32</v>
      </c>
      <c r="AX240" s="14" t="s">
        <v>71</v>
      </c>
      <c r="AY240" s="246" t="s">
        <v>129</v>
      </c>
    </row>
    <row r="241" s="14" customFormat="1">
      <c r="A241" s="14"/>
      <c r="B241" s="236"/>
      <c r="C241" s="237"/>
      <c r="D241" s="227" t="s">
        <v>144</v>
      </c>
      <c r="E241" s="238" t="s">
        <v>19</v>
      </c>
      <c r="F241" s="239" t="s">
        <v>899</v>
      </c>
      <c r="G241" s="237"/>
      <c r="H241" s="240">
        <v>52.014000000000003</v>
      </c>
      <c r="I241" s="241"/>
      <c r="J241" s="237"/>
      <c r="K241" s="237"/>
      <c r="L241" s="242"/>
      <c r="M241" s="243"/>
      <c r="N241" s="244"/>
      <c r="O241" s="244"/>
      <c r="P241" s="244"/>
      <c r="Q241" s="244"/>
      <c r="R241" s="244"/>
      <c r="S241" s="244"/>
      <c r="T241" s="245"/>
      <c r="U241" s="14"/>
      <c r="V241" s="14"/>
      <c r="W241" s="14"/>
      <c r="X241" s="14"/>
      <c r="Y241" s="14"/>
      <c r="Z241" s="14"/>
      <c r="AA241" s="14"/>
      <c r="AB241" s="14"/>
      <c r="AC241" s="14"/>
      <c r="AD241" s="14"/>
      <c r="AE241" s="14"/>
      <c r="AT241" s="246" t="s">
        <v>144</v>
      </c>
      <c r="AU241" s="246" t="s">
        <v>140</v>
      </c>
      <c r="AV241" s="14" t="s">
        <v>81</v>
      </c>
      <c r="AW241" s="14" t="s">
        <v>32</v>
      </c>
      <c r="AX241" s="14" t="s">
        <v>71</v>
      </c>
      <c r="AY241" s="246" t="s">
        <v>129</v>
      </c>
    </row>
    <row r="242" s="14" customFormat="1">
      <c r="A242" s="14"/>
      <c r="B242" s="236"/>
      <c r="C242" s="237"/>
      <c r="D242" s="227" t="s">
        <v>144</v>
      </c>
      <c r="E242" s="238" t="s">
        <v>19</v>
      </c>
      <c r="F242" s="239" t="s">
        <v>900</v>
      </c>
      <c r="G242" s="237"/>
      <c r="H242" s="240">
        <v>231.17500000000001</v>
      </c>
      <c r="I242" s="241"/>
      <c r="J242" s="237"/>
      <c r="K242" s="237"/>
      <c r="L242" s="242"/>
      <c r="M242" s="243"/>
      <c r="N242" s="244"/>
      <c r="O242" s="244"/>
      <c r="P242" s="244"/>
      <c r="Q242" s="244"/>
      <c r="R242" s="244"/>
      <c r="S242" s="244"/>
      <c r="T242" s="245"/>
      <c r="U242" s="14"/>
      <c r="V242" s="14"/>
      <c r="W242" s="14"/>
      <c r="X242" s="14"/>
      <c r="Y242" s="14"/>
      <c r="Z242" s="14"/>
      <c r="AA242" s="14"/>
      <c r="AB242" s="14"/>
      <c r="AC242" s="14"/>
      <c r="AD242" s="14"/>
      <c r="AE242" s="14"/>
      <c r="AT242" s="246" t="s">
        <v>144</v>
      </c>
      <c r="AU242" s="246" t="s">
        <v>140</v>
      </c>
      <c r="AV242" s="14" t="s">
        <v>81</v>
      </c>
      <c r="AW242" s="14" t="s">
        <v>32</v>
      </c>
      <c r="AX242" s="14" t="s">
        <v>71</v>
      </c>
      <c r="AY242" s="246" t="s">
        <v>129</v>
      </c>
    </row>
    <row r="243" s="14" customFormat="1">
      <c r="A243" s="14"/>
      <c r="B243" s="236"/>
      <c r="C243" s="237"/>
      <c r="D243" s="227" t="s">
        <v>144</v>
      </c>
      <c r="E243" s="238" t="s">
        <v>19</v>
      </c>
      <c r="F243" s="239" t="s">
        <v>901</v>
      </c>
      <c r="G243" s="237"/>
      <c r="H243" s="240">
        <v>78.054000000000002</v>
      </c>
      <c r="I243" s="241"/>
      <c r="J243" s="237"/>
      <c r="K243" s="237"/>
      <c r="L243" s="242"/>
      <c r="M243" s="243"/>
      <c r="N243" s="244"/>
      <c r="O243" s="244"/>
      <c r="P243" s="244"/>
      <c r="Q243" s="244"/>
      <c r="R243" s="244"/>
      <c r="S243" s="244"/>
      <c r="T243" s="245"/>
      <c r="U243" s="14"/>
      <c r="V243" s="14"/>
      <c r="W243" s="14"/>
      <c r="X243" s="14"/>
      <c r="Y243" s="14"/>
      <c r="Z243" s="14"/>
      <c r="AA243" s="14"/>
      <c r="AB243" s="14"/>
      <c r="AC243" s="14"/>
      <c r="AD243" s="14"/>
      <c r="AE243" s="14"/>
      <c r="AT243" s="246" t="s">
        <v>144</v>
      </c>
      <c r="AU243" s="246" t="s">
        <v>140</v>
      </c>
      <c r="AV243" s="14" t="s">
        <v>81</v>
      </c>
      <c r="AW243" s="14" t="s">
        <v>32</v>
      </c>
      <c r="AX243" s="14" t="s">
        <v>71</v>
      </c>
      <c r="AY243" s="246" t="s">
        <v>129</v>
      </c>
    </row>
    <row r="244" s="15" customFormat="1">
      <c r="A244" s="15"/>
      <c r="B244" s="247"/>
      <c r="C244" s="248"/>
      <c r="D244" s="227" t="s">
        <v>144</v>
      </c>
      <c r="E244" s="249" t="s">
        <v>19</v>
      </c>
      <c r="F244" s="250" t="s">
        <v>150</v>
      </c>
      <c r="G244" s="248"/>
      <c r="H244" s="251">
        <v>369.892</v>
      </c>
      <c r="I244" s="252"/>
      <c r="J244" s="248"/>
      <c r="K244" s="248"/>
      <c r="L244" s="253"/>
      <c r="M244" s="254"/>
      <c r="N244" s="255"/>
      <c r="O244" s="255"/>
      <c r="P244" s="255"/>
      <c r="Q244" s="255"/>
      <c r="R244" s="255"/>
      <c r="S244" s="255"/>
      <c r="T244" s="256"/>
      <c r="U244" s="15"/>
      <c r="V244" s="15"/>
      <c r="W244" s="15"/>
      <c r="X244" s="15"/>
      <c r="Y244" s="15"/>
      <c r="Z244" s="15"/>
      <c r="AA244" s="15"/>
      <c r="AB244" s="15"/>
      <c r="AC244" s="15"/>
      <c r="AD244" s="15"/>
      <c r="AE244" s="15"/>
      <c r="AT244" s="257" t="s">
        <v>144</v>
      </c>
      <c r="AU244" s="257" t="s">
        <v>140</v>
      </c>
      <c r="AV244" s="15" t="s">
        <v>140</v>
      </c>
      <c r="AW244" s="15" t="s">
        <v>32</v>
      </c>
      <c r="AX244" s="15" t="s">
        <v>71</v>
      </c>
      <c r="AY244" s="257" t="s">
        <v>129</v>
      </c>
    </row>
    <row r="245" s="13" customFormat="1">
      <c r="A245" s="13"/>
      <c r="B245" s="225"/>
      <c r="C245" s="226"/>
      <c r="D245" s="227" t="s">
        <v>144</v>
      </c>
      <c r="E245" s="228" t="s">
        <v>19</v>
      </c>
      <c r="F245" s="229" t="s">
        <v>914</v>
      </c>
      <c r="G245" s="226"/>
      <c r="H245" s="228" t="s">
        <v>19</v>
      </c>
      <c r="I245" s="230"/>
      <c r="J245" s="226"/>
      <c r="K245" s="226"/>
      <c r="L245" s="231"/>
      <c r="M245" s="232"/>
      <c r="N245" s="233"/>
      <c r="O245" s="233"/>
      <c r="P245" s="233"/>
      <c r="Q245" s="233"/>
      <c r="R245" s="233"/>
      <c r="S245" s="233"/>
      <c r="T245" s="234"/>
      <c r="U245" s="13"/>
      <c r="V245" s="13"/>
      <c r="W245" s="13"/>
      <c r="X245" s="13"/>
      <c r="Y245" s="13"/>
      <c r="Z245" s="13"/>
      <c r="AA245" s="13"/>
      <c r="AB245" s="13"/>
      <c r="AC245" s="13"/>
      <c r="AD245" s="13"/>
      <c r="AE245" s="13"/>
      <c r="AT245" s="235" t="s">
        <v>144</v>
      </c>
      <c r="AU245" s="235" t="s">
        <v>140</v>
      </c>
      <c r="AV245" s="13" t="s">
        <v>79</v>
      </c>
      <c r="AW245" s="13" t="s">
        <v>32</v>
      </c>
      <c r="AX245" s="13" t="s">
        <v>71</v>
      </c>
      <c r="AY245" s="235" t="s">
        <v>129</v>
      </c>
    </row>
    <row r="246" s="13" customFormat="1">
      <c r="A246" s="13"/>
      <c r="B246" s="225"/>
      <c r="C246" s="226"/>
      <c r="D246" s="227" t="s">
        <v>144</v>
      </c>
      <c r="E246" s="228" t="s">
        <v>19</v>
      </c>
      <c r="F246" s="229" t="s">
        <v>915</v>
      </c>
      <c r="G246" s="226"/>
      <c r="H246" s="228" t="s">
        <v>19</v>
      </c>
      <c r="I246" s="230"/>
      <c r="J246" s="226"/>
      <c r="K246" s="226"/>
      <c r="L246" s="231"/>
      <c r="M246" s="232"/>
      <c r="N246" s="233"/>
      <c r="O246" s="233"/>
      <c r="P246" s="233"/>
      <c r="Q246" s="233"/>
      <c r="R246" s="233"/>
      <c r="S246" s="233"/>
      <c r="T246" s="234"/>
      <c r="U246" s="13"/>
      <c r="V246" s="13"/>
      <c r="W246" s="13"/>
      <c r="X246" s="13"/>
      <c r="Y246" s="13"/>
      <c r="Z246" s="13"/>
      <c r="AA246" s="13"/>
      <c r="AB246" s="13"/>
      <c r="AC246" s="13"/>
      <c r="AD246" s="13"/>
      <c r="AE246" s="13"/>
      <c r="AT246" s="235" t="s">
        <v>144</v>
      </c>
      <c r="AU246" s="235" t="s">
        <v>140</v>
      </c>
      <c r="AV246" s="13" t="s">
        <v>79</v>
      </c>
      <c r="AW246" s="13" t="s">
        <v>32</v>
      </c>
      <c r="AX246" s="13" t="s">
        <v>71</v>
      </c>
      <c r="AY246" s="235" t="s">
        <v>129</v>
      </c>
    </row>
    <row r="247" s="14" customFormat="1">
      <c r="A247" s="14"/>
      <c r="B247" s="236"/>
      <c r="C247" s="237"/>
      <c r="D247" s="227" t="s">
        <v>144</v>
      </c>
      <c r="E247" s="238" t="s">
        <v>19</v>
      </c>
      <c r="F247" s="239" t="s">
        <v>916</v>
      </c>
      <c r="G247" s="237"/>
      <c r="H247" s="240">
        <v>6.9029999999999996</v>
      </c>
      <c r="I247" s="241"/>
      <c r="J247" s="237"/>
      <c r="K247" s="237"/>
      <c r="L247" s="242"/>
      <c r="M247" s="243"/>
      <c r="N247" s="244"/>
      <c r="O247" s="244"/>
      <c r="P247" s="244"/>
      <c r="Q247" s="244"/>
      <c r="R247" s="244"/>
      <c r="S247" s="244"/>
      <c r="T247" s="245"/>
      <c r="U247" s="14"/>
      <c r="V247" s="14"/>
      <c r="W247" s="14"/>
      <c r="X247" s="14"/>
      <c r="Y247" s="14"/>
      <c r="Z247" s="14"/>
      <c r="AA247" s="14"/>
      <c r="AB247" s="14"/>
      <c r="AC247" s="14"/>
      <c r="AD247" s="14"/>
      <c r="AE247" s="14"/>
      <c r="AT247" s="246" t="s">
        <v>144</v>
      </c>
      <c r="AU247" s="246" t="s">
        <v>140</v>
      </c>
      <c r="AV247" s="14" t="s">
        <v>81</v>
      </c>
      <c r="AW247" s="14" t="s">
        <v>32</v>
      </c>
      <c r="AX247" s="14" t="s">
        <v>71</v>
      </c>
      <c r="AY247" s="246" t="s">
        <v>129</v>
      </c>
    </row>
    <row r="248" s="14" customFormat="1">
      <c r="A248" s="14"/>
      <c r="B248" s="236"/>
      <c r="C248" s="237"/>
      <c r="D248" s="227" t="s">
        <v>144</v>
      </c>
      <c r="E248" s="238" t="s">
        <v>19</v>
      </c>
      <c r="F248" s="239" t="s">
        <v>917</v>
      </c>
      <c r="G248" s="237"/>
      <c r="H248" s="240">
        <v>9.4489999999999998</v>
      </c>
      <c r="I248" s="241"/>
      <c r="J248" s="237"/>
      <c r="K248" s="237"/>
      <c r="L248" s="242"/>
      <c r="M248" s="243"/>
      <c r="N248" s="244"/>
      <c r="O248" s="244"/>
      <c r="P248" s="244"/>
      <c r="Q248" s="244"/>
      <c r="R248" s="244"/>
      <c r="S248" s="244"/>
      <c r="T248" s="245"/>
      <c r="U248" s="14"/>
      <c r="V248" s="14"/>
      <c r="W248" s="14"/>
      <c r="X248" s="14"/>
      <c r="Y248" s="14"/>
      <c r="Z248" s="14"/>
      <c r="AA248" s="14"/>
      <c r="AB248" s="14"/>
      <c r="AC248" s="14"/>
      <c r="AD248" s="14"/>
      <c r="AE248" s="14"/>
      <c r="AT248" s="246" t="s">
        <v>144</v>
      </c>
      <c r="AU248" s="246" t="s">
        <v>140</v>
      </c>
      <c r="AV248" s="14" t="s">
        <v>81</v>
      </c>
      <c r="AW248" s="14" t="s">
        <v>32</v>
      </c>
      <c r="AX248" s="14" t="s">
        <v>71</v>
      </c>
      <c r="AY248" s="246" t="s">
        <v>129</v>
      </c>
    </row>
    <row r="249" s="14" customFormat="1">
      <c r="A249" s="14"/>
      <c r="B249" s="236"/>
      <c r="C249" s="237"/>
      <c r="D249" s="227" t="s">
        <v>144</v>
      </c>
      <c r="E249" s="238" t="s">
        <v>19</v>
      </c>
      <c r="F249" s="239" t="s">
        <v>918</v>
      </c>
      <c r="G249" s="237"/>
      <c r="H249" s="240">
        <v>10.984</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144</v>
      </c>
      <c r="AU249" s="246" t="s">
        <v>140</v>
      </c>
      <c r="AV249" s="14" t="s">
        <v>81</v>
      </c>
      <c r="AW249" s="14" t="s">
        <v>32</v>
      </c>
      <c r="AX249" s="14" t="s">
        <v>71</v>
      </c>
      <c r="AY249" s="246" t="s">
        <v>129</v>
      </c>
    </row>
    <row r="250" s="15" customFormat="1">
      <c r="A250" s="15"/>
      <c r="B250" s="247"/>
      <c r="C250" s="248"/>
      <c r="D250" s="227" t="s">
        <v>144</v>
      </c>
      <c r="E250" s="249" t="s">
        <v>19</v>
      </c>
      <c r="F250" s="250" t="s">
        <v>150</v>
      </c>
      <c r="G250" s="248"/>
      <c r="H250" s="251">
        <v>27.335999999999999</v>
      </c>
      <c r="I250" s="252"/>
      <c r="J250" s="248"/>
      <c r="K250" s="248"/>
      <c r="L250" s="253"/>
      <c r="M250" s="254"/>
      <c r="N250" s="255"/>
      <c r="O250" s="255"/>
      <c r="P250" s="255"/>
      <c r="Q250" s="255"/>
      <c r="R250" s="255"/>
      <c r="S250" s="255"/>
      <c r="T250" s="256"/>
      <c r="U250" s="15"/>
      <c r="V250" s="15"/>
      <c r="W250" s="15"/>
      <c r="X250" s="15"/>
      <c r="Y250" s="15"/>
      <c r="Z250" s="15"/>
      <c r="AA250" s="15"/>
      <c r="AB250" s="15"/>
      <c r="AC250" s="15"/>
      <c r="AD250" s="15"/>
      <c r="AE250" s="15"/>
      <c r="AT250" s="257" t="s">
        <v>144</v>
      </c>
      <c r="AU250" s="257" t="s">
        <v>140</v>
      </c>
      <c r="AV250" s="15" t="s">
        <v>140</v>
      </c>
      <c r="AW250" s="15" t="s">
        <v>32</v>
      </c>
      <c r="AX250" s="15" t="s">
        <v>71</v>
      </c>
      <c r="AY250" s="257" t="s">
        <v>129</v>
      </c>
    </row>
    <row r="251" s="13" customFormat="1">
      <c r="A251" s="13"/>
      <c r="B251" s="225"/>
      <c r="C251" s="226"/>
      <c r="D251" s="227" t="s">
        <v>144</v>
      </c>
      <c r="E251" s="228" t="s">
        <v>19</v>
      </c>
      <c r="F251" s="229" t="s">
        <v>813</v>
      </c>
      <c r="G251" s="226"/>
      <c r="H251" s="228" t="s">
        <v>19</v>
      </c>
      <c r="I251" s="230"/>
      <c r="J251" s="226"/>
      <c r="K251" s="226"/>
      <c r="L251" s="231"/>
      <c r="M251" s="232"/>
      <c r="N251" s="233"/>
      <c r="O251" s="233"/>
      <c r="P251" s="233"/>
      <c r="Q251" s="233"/>
      <c r="R251" s="233"/>
      <c r="S251" s="233"/>
      <c r="T251" s="234"/>
      <c r="U251" s="13"/>
      <c r="V251" s="13"/>
      <c r="W251" s="13"/>
      <c r="X251" s="13"/>
      <c r="Y251" s="13"/>
      <c r="Z251" s="13"/>
      <c r="AA251" s="13"/>
      <c r="AB251" s="13"/>
      <c r="AC251" s="13"/>
      <c r="AD251" s="13"/>
      <c r="AE251" s="13"/>
      <c r="AT251" s="235" t="s">
        <v>144</v>
      </c>
      <c r="AU251" s="235" t="s">
        <v>140</v>
      </c>
      <c r="AV251" s="13" t="s">
        <v>79</v>
      </c>
      <c r="AW251" s="13" t="s">
        <v>32</v>
      </c>
      <c r="AX251" s="13" t="s">
        <v>71</v>
      </c>
      <c r="AY251" s="235" t="s">
        <v>129</v>
      </c>
    </row>
    <row r="252" s="13" customFormat="1">
      <c r="A252" s="13"/>
      <c r="B252" s="225"/>
      <c r="C252" s="226"/>
      <c r="D252" s="227" t="s">
        <v>144</v>
      </c>
      <c r="E252" s="228" t="s">
        <v>19</v>
      </c>
      <c r="F252" s="229" t="s">
        <v>919</v>
      </c>
      <c r="G252" s="226"/>
      <c r="H252" s="228" t="s">
        <v>19</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144</v>
      </c>
      <c r="AU252" s="235" t="s">
        <v>140</v>
      </c>
      <c r="AV252" s="13" t="s">
        <v>79</v>
      </c>
      <c r="AW252" s="13" t="s">
        <v>32</v>
      </c>
      <c r="AX252" s="13" t="s">
        <v>71</v>
      </c>
      <c r="AY252" s="235" t="s">
        <v>129</v>
      </c>
    </row>
    <row r="253" s="14" customFormat="1">
      <c r="A253" s="14"/>
      <c r="B253" s="236"/>
      <c r="C253" s="237"/>
      <c r="D253" s="227" t="s">
        <v>144</v>
      </c>
      <c r="E253" s="238" t="s">
        <v>19</v>
      </c>
      <c r="F253" s="239" t="s">
        <v>905</v>
      </c>
      <c r="G253" s="237"/>
      <c r="H253" s="240">
        <v>48.316000000000002</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144</v>
      </c>
      <c r="AU253" s="246" t="s">
        <v>140</v>
      </c>
      <c r="AV253" s="14" t="s">
        <v>81</v>
      </c>
      <c r="AW253" s="14" t="s">
        <v>32</v>
      </c>
      <c r="AX253" s="14" t="s">
        <v>71</v>
      </c>
      <c r="AY253" s="246" t="s">
        <v>129</v>
      </c>
    </row>
    <row r="254" s="14" customFormat="1">
      <c r="A254" s="14"/>
      <c r="B254" s="236"/>
      <c r="C254" s="237"/>
      <c r="D254" s="227" t="s">
        <v>144</v>
      </c>
      <c r="E254" s="238" t="s">
        <v>19</v>
      </c>
      <c r="F254" s="239" t="s">
        <v>906</v>
      </c>
      <c r="G254" s="237"/>
      <c r="H254" s="240">
        <v>8.9580000000000002</v>
      </c>
      <c r="I254" s="241"/>
      <c r="J254" s="237"/>
      <c r="K254" s="237"/>
      <c r="L254" s="242"/>
      <c r="M254" s="243"/>
      <c r="N254" s="244"/>
      <c r="O254" s="244"/>
      <c r="P254" s="244"/>
      <c r="Q254" s="244"/>
      <c r="R254" s="244"/>
      <c r="S254" s="244"/>
      <c r="T254" s="245"/>
      <c r="U254" s="14"/>
      <c r="V254" s="14"/>
      <c r="W254" s="14"/>
      <c r="X254" s="14"/>
      <c r="Y254" s="14"/>
      <c r="Z254" s="14"/>
      <c r="AA254" s="14"/>
      <c r="AB254" s="14"/>
      <c r="AC254" s="14"/>
      <c r="AD254" s="14"/>
      <c r="AE254" s="14"/>
      <c r="AT254" s="246" t="s">
        <v>144</v>
      </c>
      <c r="AU254" s="246" t="s">
        <v>140</v>
      </c>
      <c r="AV254" s="14" t="s">
        <v>81</v>
      </c>
      <c r="AW254" s="14" t="s">
        <v>32</v>
      </c>
      <c r="AX254" s="14" t="s">
        <v>71</v>
      </c>
      <c r="AY254" s="246" t="s">
        <v>129</v>
      </c>
    </row>
    <row r="255" s="14" customFormat="1">
      <c r="A255" s="14"/>
      <c r="B255" s="236"/>
      <c r="C255" s="237"/>
      <c r="D255" s="227" t="s">
        <v>144</v>
      </c>
      <c r="E255" s="238" t="s">
        <v>19</v>
      </c>
      <c r="F255" s="239" t="s">
        <v>907</v>
      </c>
      <c r="G255" s="237"/>
      <c r="H255" s="240">
        <v>100.988</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144</v>
      </c>
      <c r="AU255" s="246" t="s">
        <v>140</v>
      </c>
      <c r="AV255" s="14" t="s">
        <v>81</v>
      </c>
      <c r="AW255" s="14" t="s">
        <v>32</v>
      </c>
      <c r="AX255" s="14" t="s">
        <v>71</v>
      </c>
      <c r="AY255" s="246" t="s">
        <v>129</v>
      </c>
    </row>
    <row r="256" s="14" customFormat="1">
      <c r="A256" s="14"/>
      <c r="B256" s="236"/>
      <c r="C256" s="237"/>
      <c r="D256" s="227" t="s">
        <v>144</v>
      </c>
      <c r="E256" s="238" t="s">
        <v>19</v>
      </c>
      <c r="F256" s="239" t="s">
        <v>908</v>
      </c>
      <c r="G256" s="237"/>
      <c r="H256" s="240">
        <v>-13.994</v>
      </c>
      <c r="I256" s="241"/>
      <c r="J256" s="237"/>
      <c r="K256" s="237"/>
      <c r="L256" s="242"/>
      <c r="M256" s="243"/>
      <c r="N256" s="244"/>
      <c r="O256" s="244"/>
      <c r="P256" s="244"/>
      <c r="Q256" s="244"/>
      <c r="R256" s="244"/>
      <c r="S256" s="244"/>
      <c r="T256" s="245"/>
      <c r="U256" s="14"/>
      <c r="V256" s="14"/>
      <c r="W256" s="14"/>
      <c r="X256" s="14"/>
      <c r="Y256" s="14"/>
      <c r="Z256" s="14"/>
      <c r="AA256" s="14"/>
      <c r="AB256" s="14"/>
      <c r="AC256" s="14"/>
      <c r="AD256" s="14"/>
      <c r="AE256" s="14"/>
      <c r="AT256" s="246" t="s">
        <v>144</v>
      </c>
      <c r="AU256" s="246" t="s">
        <v>140</v>
      </c>
      <c r="AV256" s="14" t="s">
        <v>81</v>
      </c>
      <c r="AW256" s="14" t="s">
        <v>32</v>
      </c>
      <c r="AX256" s="14" t="s">
        <v>71</v>
      </c>
      <c r="AY256" s="246" t="s">
        <v>129</v>
      </c>
    </row>
    <row r="257" s="15" customFormat="1">
      <c r="A257" s="15"/>
      <c r="B257" s="247"/>
      <c r="C257" s="248"/>
      <c r="D257" s="227" t="s">
        <v>144</v>
      </c>
      <c r="E257" s="249" t="s">
        <v>19</v>
      </c>
      <c r="F257" s="250" t="s">
        <v>150</v>
      </c>
      <c r="G257" s="248"/>
      <c r="H257" s="251">
        <v>144.268</v>
      </c>
      <c r="I257" s="252"/>
      <c r="J257" s="248"/>
      <c r="K257" s="248"/>
      <c r="L257" s="253"/>
      <c r="M257" s="254"/>
      <c r="N257" s="255"/>
      <c r="O257" s="255"/>
      <c r="P257" s="255"/>
      <c r="Q257" s="255"/>
      <c r="R257" s="255"/>
      <c r="S257" s="255"/>
      <c r="T257" s="256"/>
      <c r="U257" s="15"/>
      <c r="V257" s="15"/>
      <c r="W257" s="15"/>
      <c r="X257" s="15"/>
      <c r="Y257" s="15"/>
      <c r="Z257" s="15"/>
      <c r="AA257" s="15"/>
      <c r="AB257" s="15"/>
      <c r="AC257" s="15"/>
      <c r="AD257" s="15"/>
      <c r="AE257" s="15"/>
      <c r="AT257" s="257" t="s">
        <v>144</v>
      </c>
      <c r="AU257" s="257" t="s">
        <v>140</v>
      </c>
      <c r="AV257" s="15" t="s">
        <v>140</v>
      </c>
      <c r="AW257" s="15" t="s">
        <v>32</v>
      </c>
      <c r="AX257" s="15" t="s">
        <v>71</v>
      </c>
      <c r="AY257" s="257" t="s">
        <v>129</v>
      </c>
    </row>
    <row r="258" s="16" customFormat="1">
      <c r="A258" s="16"/>
      <c r="B258" s="258"/>
      <c r="C258" s="259"/>
      <c r="D258" s="227" t="s">
        <v>144</v>
      </c>
      <c r="E258" s="260" t="s">
        <v>19</v>
      </c>
      <c r="F258" s="261" t="s">
        <v>155</v>
      </c>
      <c r="G258" s="259"/>
      <c r="H258" s="262">
        <v>541.49599999999998</v>
      </c>
      <c r="I258" s="263"/>
      <c r="J258" s="259"/>
      <c r="K258" s="259"/>
      <c r="L258" s="264"/>
      <c r="M258" s="265"/>
      <c r="N258" s="266"/>
      <c r="O258" s="266"/>
      <c r="P258" s="266"/>
      <c r="Q258" s="266"/>
      <c r="R258" s="266"/>
      <c r="S258" s="266"/>
      <c r="T258" s="267"/>
      <c r="U258" s="16"/>
      <c r="V258" s="16"/>
      <c r="W258" s="16"/>
      <c r="X258" s="16"/>
      <c r="Y258" s="16"/>
      <c r="Z258" s="16"/>
      <c r="AA258" s="16"/>
      <c r="AB258" s="16"/>
      <c r="AC258" s="16"/>
      <c r="AD258" s="16"/>
      <c r="AE258" s="16"/>
      <c r="AT258" s="268" t="s">
        <v>144</v>
      </c>
      <c r="AU258" s="268" t="s">
        <v>140</v>
      </c>
      <c r="AV258" s="16" t="s">
        <v>139</v>
      </c>
      <c r="AW258" s="16" t="s">
        <v>32</v>
      </c>
      <c r="AX258" s="16" t="s">
        <v>79</v>
      </c>
      <c r="AY258" s="268" t="s">
        <v>129</v>
      </c>
    </row>
    <row r="259" s="2" customFormat="1" ht="24.15" customHeight="1">
      <c r="A259" s="41"/>
      <c r="B259" s="42"/>
      <c r="C259" s="207" t="s">
        <v>267</v>
      </c>
      <c r="D259" s="207" t="s">
        <v>134</v>
      </c>
      <c r="E259" s="208" t="s">
        <v>823</v>
      </c>
      <c r="F259" s="209" t="s">
        <v>824</v>
      </c>
      <c r="G259" s="210" t="s">
        <v>137</v>
      </c>
      <c r="H259" s="211">
        <v>577.97900000000004</v>
      </c>
      <c r="I259" s="212"/>
      <c r="J259" s="213">
        <f>ROUND(I259*H259,2)</f>
        <v>0</v>
      </c>
      <c r="K259" s="209" t="s">
        <v>138</v>
      </c>
      <c r="L259" s="47"/>
      <c r="M259" s="214" t="s">
        <v>19</v>
      </c>
      <c r="N259" s="215" t="s">
        <v>42</v>
      </c>
      <c r="O259" s="87"/>
      <c r="P259" s="216">
        <f>O259*H259</f>
        <v>0</v>
      </c>
      <c r="Q259" s="216">
        <v>0.00025999999999999998</v>
      </c>
      <c r="R259" s="216">
        <f>Q259*H259</f>
        <v>0.15027453999999998</v>
      </c>
      <c r="S259" s="216">
        <v>0</v>
      </c>
      <c r="T259" s="217">
        <f>S259*H259</f>
        <v>0</v>
      </c>
      <c r="U259" s="41"/>
      <c r="V259" s="41"/>
      <c r="W259" s="41"/>
      <c r="X259" s="41"/>
      <c r="Y259" s="41"/>
      <c r="Z259" s="41"/>
      <c r="AA259" s="41"/>
      <c r="AB259" s="41"/>
      <c r="AC259" s="41"/>
      <c r="AD259" s="41"/>
      <c r="AE259" s="41"/>
      <c r="AR259" s="218" t="s">
        <v>139</v>
      </c>
      <c r="AT259" s="218" t="s">
        <v>134</v>
      </c>
      <c r="AU259" s="218" t="s">
        <v>140</v>
      </c>
      <c r="AY259" s="20" t="s">
        <v>129</v>
      </c>
      <c r="BE259" s="219">
        <f>IF(N259="základní",J259,0)</f>
        <v>0</v>
      </c>
      <c r="BF259" s="219">
        <f>IF(N259="snížená",J259,0)</f>
        <v>0</v>
      </c>
      <c r="BG259" s="219">
        <f>IF(N259="zákl. přenesená",J259,0)</f>
        <v>0</v>
      </c>
      <c r="BH259" s="219">
        <f>IF(N259="sníž. přenesená",J259,0)</f>
        <v>0</v>
      </c>
      <c r="BI259" s="219">
        <f>IF(N259="nulová",J259,0)</f>
        <v>0</v>
      </c>
      <c r="BJ259" s="20" t="s">
        <v>79</v>
      </c>
      <c r="BK259" s="219">
        <f>ROUND(I259*H259,2)</f>
        <v>0</v>
      </c>
      <c r="BL259" s="20" t="s">
        <v>139</v>
      </c>
      <c r="BM259" s="218" t="s">
        <v>920</v>
      </c>
    </row>
    <row r="260" s="2" customFormat="1">
      <c r="A260" s="41"/>
      <c r="B260" s="42"/>
      <c r="C260" s="43"/>
      <c r="D260" s="220" t="s">
        <v>142</v>
      </c>
      <c r="E260" s="43"/>
      <c r="F260" s="221" t="s">
        <v>826</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142</v>
      </c>
      <c r="AU260" s="20" t="s">
        <v>140</v>
      </c>
    </row>
    <row r="261" s="2" customFormat="1" ht="33" customHeight="1">
      <c r="A261" s="41"/>
      <c r="B261" s="42"/>
      <c r="C261" s="207" t="s">
        <v>274</v>
      </c>
      <c r="D261" s="207" t="s">
        <v>134</v>
      </c>
      <c r="E261" s="208" t="s">
        <v>827</v>
      </c>
      <c r="F261" s="209" t="s">
        <v>828</v>
      </c>
      <c r="G261" s="210" t="s">
        <v>137</v>
      </c>
      <c r="H261" s="211">
        <v>577.97900000000004</v>
      </c>
      <c r="I261" s="212"/>
      <c r="J261" s="213">
        <f>ROUND(I261*H261,2)</f>
        <v>0</v>
      </c>
      <c r="K261" s="209" t="s">
        <v>138</v>
      </c>
      <c r="L261" s="47"/>
      <c r="M261" s="214" t="s">
        <v>19</v>
      </c>
      <c r="N261" s="215" t="s">
        <v>42</v>
      </c>
      <c r="O261" s="87"/>
      <c r="P261" s="216">
        <f>O261*H261</f>
        <v>0</v>
      </c>
      <c r="Q261" s="216">
        <v>0.0043800000000000002</v>
      </c>
      <c r="R261" s="216">
        <f>Q261*H261</f>
        <v>2.5315480200000002</v>
      </c>
      <c r="S261" s="216">
        <v>0</v>
      </c>
      <c r="T261" s="217">
        <f>S261*H261</f>
        <v>0</v>
      </c>
      <c r="U261" s="41"/>
      <c r="V261" s="41"/>
      <c r="W261" s="41"/>
      <c r="X261" s="41"/>
      <c r="Y261" s="41"/>
      <c r="Z261" s="41"/>
      <c r="AA261" s="41"/>
      <c r="AB261" s="41"/>
      <c r="AC261" s="41"/>
      <c r="AD261" s="41"/>
      <c r="AE261" s="41"/>
      <c r="AR261" s="218" t="s">
        <v>139</v>
      </c>
      <c r="AT261" s="218" t="s">
        <v>134</v>
      </c>
      <c r="AU261" s="218" t="s">
        <v>140</v>
      </c>
      <c r="AY261" s="20" t="s">
        <v>129</v>
      </c>
      <c r="BE261" s="219">
        <f>IF(N261="základní",J261,0)</f>
        <v>0</v>
      </c>
      <c r="BF261" s="219">
        <f>IF(N261="snížená",J261,0)</f>
        <v>0</v>
      </c>
      <c r="BG261" s="219">
        <f>IF(N261="zákl. přenesená",J261,0)</f>
        <v>0</v>
      </c>
      <c r="BH261" s="219">
        <f>IF(N261="sníž. přenesená",J261,0)</f>
        <v>0</v>
      </c>
      <c r="BI261" s="219">
        <f>IF(N261="nulová",J261,0)</f>
        <v>0</v>
      </c>
      <c r="BJ261" s="20" t="s">
        <v>79</v>
      </c>
      <c r="BK261" s="219">
        <f>ROUND(I261*H261,2)</f>
        <v>0</v>
      </c>
      <c r="BL261" s="20" t="s">
        <v>139</v>
      </c>
      <c r="BM261" s="218" t="s">
        <v>921</v>
      </c>
    </row>
    <row r="262" s="2" customFormat="1">
      <c r="A262" s="41"/>
      <c r="B262" s="42"/>
      <c r="C262" s="43"/>
      <c r="D262" s="220" t="s">
        <v>142</v>
      </c>
      <c r="E262" s="43"/>
      <c r="F262" s="221" t="s">
        <v>830</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142</v>
      </c>
      <c r="AU262" s="20" t="s">
        <v>140</v>
      </c>
    </row>
    <row r="263" s="2" customFormat="1">
      <c r="A263" s="41"/>
      <c r="B263" s="42"/>
      <c r="C263" s="43"/>
      <c r="D263" s="227" t="s">
        <v>209</v>
      </c>
      <c r="E263" s="43"/>
      <c r="F263" s="269" t="s">
        <v>922</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209</v>
      </c>
      <c r="AU263" s="20" t="s">
        <v>140</v>
      </c>
    </row>
    <row r="264" s="13" customFormat="1">
      <c r="A264" s="13"/>
      <c r="B264" s="225"/>
      <c r="C264" s="226"/>
      <c r="D264" s="227" t="s">
        <v>144</v>
      </c>
      <c r="E264" s="228" t="s">
        <v>19</v>
      </c>
      <c r="F264" s="229" t="s">
        <v>849</v>
      </c>
      <c r="G264" s="226"/>
      <c r="H264" s="228" t="s">
        <v>19</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144</v>
      </c>
      <c r="AU264" s="235" t="s">
        <v>140</v>
      </c>
      <c r="AV264" s="13" t="s">
        <v>79</v>
      </c>
      <c r="AW264" s="13" t="s">
        <v>32</v>
      </c>
      <c r="AX264" s="13" t="s">
        <v>71</v>
      </c>
      <c r="AY264" s="235" t="s">
        <v>129</v>
      </c>
    </row>
    <row r="265" s="13" customFormat="1">
      <c r="A265" s="13"/>
      <c r="B265" s="225"/>
      <c r="C265" s="226"/>
      <c r="D265" s="227" t="s">
        <v>144</v>
      </c>
      <c r="E265" s="228" t="s">
        <v>19</v>
      </c>
      <c r="F265" s="229" t="s">
        <v>850</v>
      </c>
      <c r="G265" s="226"/>
      <c r="H265" s="228" t="s">
        <v>19</v>
      </c>
      <c r="I265" s="230"/>
      <c r="J265" s="226"/>
      <c r="K265" s="226"/>
      <c r="L265" s="231"/>
      <c r="M265" s="232"/>
      <c r="N265" s="233"/>
      <c r="O265" s="233"/>
      <c r="P265" s="233"/>
      <c r="Q265" s="233"/>
      <c r="R265" s="233"/>
      <c r="S265" s="233"/>
      <c r="T265" s="234"/>
      <c r="U265" s="13"/>
      <c r="V265" s="13"/>
      <c r="W265" s="13"/>
      <c r="X265" s="13"/>
      <c r="Y265" s="13"/>
      <c r="Z265" s="13"/>
      <c r="AA265" s="13"/>
      <c r="AB265" s="13"/>
      <c r="AC265" s="13"/>
      <c r="AD265" s="13"/>
      <c r="AE265" s="13"/>
      <c r="AT265" s="235" t="s">
        <v>144</v>
      </c>
      <c r="AU265" s="235" t="s">
        <v>140</v>
      </c>
      <c r="AV265" s="13" t="s">
        <v>79</v>
      </c>
      <c r="AW265" s="13" t="s">
        <v>32</v>
      </c>
      <c r="AX265" s="13" t="s">
        <v>71</v>
      </c>
      <c r="AY265" s="235" t="s">
        <v>129</v>
      </c>
    </row>
    <row r="266" s="14" customFormat="1">
      <c r="A266" s="14"/>
      <c r="B266" s="236"/>
      <c r="C266" s="237"/>
      <c r="D266" s="227" t="s">
        <v>144</v>
      </c>
      <c r="E266" s="238" t="s">
        <v>19</v>
      </c>
      <c r="F266" s="239" t="s">
        <v>898</v>
      </c>
      <c r="G266" s="237"/>
      <c r="H266" s="240">
        <v>8.6489999999999991</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144</v>
      </c>
      <c r="AU266" s="246" t="s">
        <v>140</v>
      </c>
      <c r="AV266" s="14" t="s">
        <v>81</v>
      </c>
      <c r="AW266" s="14" t="s">
        <v>32</v>
      </c>
      <c r="AX266" s="14" t="s">
        <v>71</v>
      </c>
      <c r="AY266" s="246" t="s">
        <v>129</v>
      </c>
    </row>
    <row r="267" s="14" customFormat="1">
      <c r="A267" s="14"/>
      <c r="B267" s="236"/>
      <c r="C267" s="237"/>
      <c r="D267" s="227" t="s">
        <v>144</v>
      </c>
      <c r="E267" s="238" t="s">
        <v>19</v>
      </c>
      <c r="F267" s="239" t="s">
        <v>923</v>
      </c>
      <c r="G267" s="237"/>
      <c r="H267" s="240">
        <v>55.229999999999997</v>
      </c>
      <c r="I267" s="241"/>
      <c r="J267" s="237"/>
      <c r="K267" s="237"/>
      <c r="L267" s="242"/>
      <c r="M267" s="243"/>
      <c r="N267" s="244"/>
      <c r="O267" s="244"/>
      <c r="P267" s="244"/>
      <c r="Q267" s="244"/>
      <c r="R267" s="244"/>
      <c r="S267" s="244"/>
      <c r="T267" s="245"/>
      <c r="U267" s="14"/>
      <c r="V267" s="14"/>
      <c r="W267" s="14"/>
      <c r="X267" s="14"/>
      <c r="Y267" s="14"/>
      <c r="Z267" s="14"/>
      <c r="AA267" s="14"/>
      <c r="AB267" s="14"/>
      <c r="AC267" s="14"/>
      <c r="AD267" s="14"/>
      <c r="AE267" s="14"/>
      <c r="AT267" s="246" t="s">
        <v>144</v>
      </c>
      <c r="AU267" s="246" t="s">
        <v>140</v>
      </c>
      <c r="AV267" s="14" t="s">
        <v>81</v>
      </c>
      <c r="AW267" s="14" t="s">
        <v>32</v>
      </c>
      <c r="AX267" s="14" t="s">
        <v>71</v>
      </c>
      <c r="AY267" s="246" t="s">
        <v>129</v>
      </c>
    </row>
    <row r="268" s="14" customFormat="1">
      <c r="A268" s="14"/>
      <c r="B268" s="236"/>
      <c r="C268" s="237"/>
      <c r="D268" s="227" t="s">
        <v>144</v>
      </c>
      <c r="E268" s="238" t="s">
        <v>19</v>
      </c>
      <c r="F268" s="239" t="s">
        <v>900</v>
      </c>
      <c r="G268" s="237"/>
      <c r="H268" s="240">
        <v>231.17500000000001</v>
      </c>
      <c r="I268" s="241"/>
      <c r="J268" s="237"/>
      <c r="K268" s="237"/>
      <c r="L268" s="242"/>
      <c r="M268" s="243"/>
      <c r="N268" s="244"/>
      <c r="O268" s="244"/>
      <c r="P268" s="244"/>
      <c r="Q268" s="244"/>
      <c r="R268" s="244"/>
      <c r="S268" s="244"/>
      <c r="T268" s="245"/>
      <c r="U268" s="14"/>
      <c r="V268" s="14"/>
      <c r="W268" s="14"/>
      <c r="X268" s="14"/>
      <c r="Y268" s="14"/>
      <c r="Z268" s="14"/>
      <c r="AA268" s="14"/>
      <c r="AB268" s="14"/>
      <c r="AC268" s="14"/>
      <c r="AD268" s="14"/>
      <c r="AE268" s="14"/>
      <c r="AT268" s="246" t="s">
        <v>144</v>
      </c>
      <c r="AU268" s="246" t="s">
        <v>140</v>
      </c>
      <c r="AV268" s="14" t="s">
        <v>81</v>
      </c>
      <c r="AW268" s="14" t="s">
        <v>32</v>
      </c>
      <c r="AX268" s="14" t="s">
        <v>71</v>
      </c>
      <c r="AY268" s="246" t="s">
        <v>129</v>
      </c>
    </row>
    <row r="269" s="14" customFormat="1">
      <c r="A269" s="14"/>
      <c r="B269" s="236"/>
      <c r="C269" s="237"/>
      <c r="D269" s="227" t="s">
        <v>144</v>
      </c>
      <c r="E269" s="238" t="s">
        <v>19</v>
      </c>
      <c r="F269" s="239" t="s">
        <v>924</v>
      </c>
      <c r="G269" s="237"/>
      <c r="H269" s="240">
        <v>23.094000000000001</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144</v>
      </c>
      <c r="AU269" s="246" t="s">
        <v>140</v>
      </c>
      <c r="AV269" s="14" t="s">
        <v>81</v>
      </c>
      <c r="AW269" s="14" t="s">
        <v>32</v>
      </c>
      <c r="AX269" s="14" t="s">
        <v>71</v>
      </c>
      <c r="AY269" s="246" t="s">
        <v>129</v>
      </c>
    </row>
    <row r="270" s="14" customFormat="1">
      <c r="A270" s="14"/>
      <c r="B270" s="236"/>
      <c r="C270" s="237"/>
      <c r="D270" s="227" t="s">
        <v>144</v>
      </c>
      <c r="E270" s="238" t="s">
        <v>19</v>
      </c>
      <c r="F270" s="239" t="s">
        <v>925</v>
      </c>
      <c r="G270" s="237"/>
      <c r="H270" s="240">
        <v>23.100999999999999</v>
      </c>
      <c r="I270" s="241"/>
      <c r="J270" s="237"/>
      <c r="K270" s="237"/>
      <c r="L270" s="242"/>
      <c r="M270" s="243"/>
      <c r="N270" s="244"/>
      <c r="O270" s="244"/>
      <c r="P270" s="244"/>
      <c r="Q270" s="244"/>
      <c r="R270" s="244"/>
      <c r="S270" s="244"/>
      <c r="T270" s="245"/>
      <c r="U270" s="14"/>
      <c r="V270" s="14"/>
      <c r="W270" s="14"/>
      <c r="X270" s="14"/>
      <c r="Y270" s="14"/>
      <c r="Z270" s="14"/>
      <c r="AA270" s="14"/>
      <c r="AB270" s="14"/>
      <c r="AC270" s="14"/>
      <c r="AD270" s="14"/>
      <c r="AE270" s="14"/>
      <c r="AT270" s="246" t="s">
        <v>144</v>
      </c>
      <c r="AU270" s="246" t="s">
        <v>140</v>
      </c>
      <c r="AV270" s="14" t="s">
        <v>81</v>
      </c>
      <c r="AW270" s="14" t="s">
        <v>32</v>
      </c>
      <c r="AX270" s="14" t="s">
        <v>71</v>
      </c>
      <c r="AY270" s="246" t="s">
        <v>129</v>
      </c>
    </row>
    <row r="271" s="14" customFormat="1">
      <c r="A271" s="14"/>
      <c r="B271" s="236"/>
      <c r="C271" s="237"/>
      <c r="D271" s="227" t="s">
        <v>144</v>
      </c>
      <c r="E271" s="238" t="s">
        <v>19</v>
      </c>
      <c r="F271" s="239" t="s">
        <v>901</v>
      </c>
      <c r="G271" s="237"/>
      <c r="H271" s="240">
        <v>78.054000000000002</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144</v>
      </c>
      <c r="AU271" s="246" t="s">
        <v>140</v>
      </c>
      <c r="AV271" s="14" t="s">
        <v>81</v>
      </c>
      <c r="AW271" s="14" t="s">
        <v>32</v>
      </c>
      <c r="AX271" s="14" t="s">
        <v>71</v>
      </c>
      <c r="AY271" s="246" t="s">
        <v>129</v>
      </c>
    </row>
    <row r="272" s="14" customFormat="1">
      <c r="A272" s="14"/>
      <c r="B272" s="236"/>
      <c r="C272" s="237"/>
      <c r="D272" s="227" t="s">
        <v>144</v>
      </c>
      <c r="E272" s="238" t="s">
        <v>19</v>
      </c>
      <c r="F272" s="239" t="s">
        <v>926</v>
      </c>
      <c r="G272" s="237"/>
      <c r="H272" s="240">
        <v>5.5359999999999996</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144</v>
      </c>
      <c r="AU272" s="246" t="s">
        <v>140</v>
      </c>
      <c r="AV272" s="14" t="s">
        <v>81</v>
      </c>
      <c r="AW272" s="14" t="s">
        <v>32</v>
      </c>
      <c r="AX272" s="14" t="s">
        <v>71</v>
      </c>
      <c r="AY272" s="246" t="s">
        <v>129</v>
      </c>
    </row>
    <row r="273" s="15" customFormat="1">
      <c r="A273" s="15"/>
      <c r="B273" s="247"/>
      <c r="C273" s="248"/>
      <c r="D273" s="227" t="s">
        <v>144</v>
      </c>
      <c r="E273" s="249" t="s">
        <v>19</v>
      </c>
      <c r="F273" s="250" t="s">
        <v>150</v>
      </c>
      <c r="G273" s="248"/>
      <c r="H273" s="251">
        <v>424.839</v>
      </c>
      <c r="I273" s="252"/>
      <c r="J273" s="248"/>
      <c r="K273" s="248"/>
      <c r="L273" s="253"/>
      <c r="M273" s="254"/>
      <c r="N273" s="255"/>
      <c r="O273" s="255"/>
      <c r="P273" s="255"/>
      <c r="Q273" s="255"/>
      <c r="R273" s="255"/>
      <c r="S273" s="255"/>
      <c r="T273" s="256"/>
      <c r="U273" s="15"/>
      <c r="V273" s="15"/>
      <c r="W273" s="15"/>
      <c r="X273" s="15"/>
      <c r="Y273" s="15"/>
      <c r="Z273" s="15"/>
      <c r="AA273" s="15"/>
      <c r="AB273" s="15"/>
      <c r="AC273" s="15"/>
      <c r="AD273" s="15"/>
      <c r="AE273" s="15"/>
      <c r="AT273" s="257" t="s">
        <v>144</v>
      </c>
      <c r="AU273" s="257" t="s">
        <v>140</v>
      </c>
      <c r="AV273" s="15" t="s">
        <v>140</v>
      </c>
      <c r="AW273" s="15" t="s">
        <v>32</v>
      </c>
      <c r="AX273" s="15" t="s">
        <v>71</v>
      </c>
      <c r="AY273" s="257" t="s">
        <v>129</v>
      </c>
    </row>
    <row r="274" s="13" customFormat="1">
      <c r="A274" s="13"/>
      <c r="B274" s="225"/>
      <c r="C274" s="226"/>
      <c r="D274" s="227" t="s">
        <v>144</v>
      </c>
      <c r="E274" s="228" t="s">
        <v>19</v>
      </c>
      <c r="F274" s="229" t="s">
        <v>927</v>
      </c>
      <c r="G274" s="226"/>
      <c r="H274" s="228" t="s">
        <v>19</v>
      </c>
      <c r="I274" s="230"/>
      <c r="J274" s="226"/>
      <c r="K274" s="226"/>
      <c r="L274" s="231"/>
      <c r="M274" s="232"/>
      <c r="N274" s="233"/>
      <c r="O274" s="233"/>
      <c r="P274" s="233"/>
      <c r="Q274" s="233"/>
      <c r="R274" s="233"/>
      <c r="S274" s="233"/>
      <c r="T274" s="234"/>
      <c r="U274" s="13"/>
      <c r="V274" s="13"/>
      <c r="W274" s="13"/>
      <c r="X274" s="13"/>
      <c r="Y274" s="13"/>
      <c r="Z274" s="13"/>
      <c r="AA274" s="13"/>
      <c r="AB274" s="13"/>
      <c r="AC274" s="13"/>
      <c r="AD274" s="13"/>
      <c r="AE274" s="13"/>
      <c r="AT274" s="235" t="s">
        <v>144</v>
      </c>
      <c r="AU274" s="235" t="s">
        <v>140</v>
      </c>
      <c r="AV274" s="13" t="s">
        <v>79</v>
      </c>
      <c r="AW274" s="13" t="s">
        <v>32</v>
      </c>
      <c r="AX274" s="13" t="s">
        <v>71</v>
      </c>
      <c r="AY274" s="235" t="s">
        <v>129</v>
      </c>
    </row>
    <row r="275" s="14" customFormat="1">
      <c r="A275" s="14"/>
      <c r="B275" s="236"/>
      <c r="C275" s="237"/>
      <c r="D275" s="227" t="s">
        <v>144</v>
      </c>
      <c r="E275" s="238" t="s">
        <v>19</v>
      </c>
      <c r="F275" s="239" t="s">
        <v>928</v>
      </c>
      <c r="G275" s="237"/>
      <c r="H275" s="240">
        <v>0.502</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144</v>
      </c>
      <c r="AU275" s="246" t="s">
        <v>140</v>
      </c>
      <c r="AV275" s="14" t="s">
        <v>81</v>
      </c>
      <c r="AW275" s="14" t="s">
        <v>32</v>
      </c>
      <c r="AX275" s="14" t="s">
        <v>71</v>
      </c>
      <c r="AY275" s="246" t="s">
        <v>129</v>
      </c>
    </row>
    <row r="276" s="14" customFormat="1">
      <c r="A276" s="14"/>
      <c r="B276" s="236"/>
      <c r="C276" s="237"/>
      <c r="D276" s="227" t="s">
        <v>144</v>
      </c>
      <c r="E276" s="238" t="s">
        <v>19</v>
      </c>
      <c r="F276" s="239" t="s">
        <v>929</v>
      </c>
      <c r="G276" s="237"/>
      <c r="H276" s="240">
        <v>0.68700000000000006</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144</v>
      </c>
      <c r="AU276" s="246" t="s">
        <v>140</v>
      </c>
      <c r="AV276" s="14" t="s">
        <v>81</v>
      </c>
      <c r="AW276" s="14" t="s">
        <v>32</v>
      </c>
      <c r="AX276" s="14" t="s">
        <v>71</v>
      </c>
      <c r="AY276" s="246" t="s">
        <v>129</v>
      </c>
    </row>
    <row r="277" s="14" customFormat="1">
      <c r="A277" s="14"/>
      <c r="B277" s="236"/>
      <c r="C277" s="237"/>
      <c r="D277" s="227" t="s">
        <v>144</v>
      </c>
      <c r="E277" s="238" t="s">
        <v>19</v>
      </c>
      <c r="F277" s="239" t="s">
        <v>930</v>
      </c>
      <c r="G277" s="237"/>
      <c r="H277" s="240">
        <v>0.79900000000000004</v>
      </c>
      <c r="I277" s="241"/>
      <c r="J277" s="237"/>
      <c r="K277" s="237"/>
      <c r="L277" s="242"/>
      <c r="M277" s="243"/>
      <c r="N277" s="244"/>
      <c r="O277" s="244"/>
      <c r="P277" s="244"/>
      <c r="Q277" s="244"/>
      <c r="R277" s="244"/>
      <c r="S277" s="244"/>
      <c r="T277" s="245"/>
      <c r="U277" s="14"/>
      <c r="V277" s="14"/>
      <c r="W277" s="14"/>
      <c r="X277" s="14"/>
      <c r="Y277" s="14"/>
      <c r="Z277" s="14"/>
      <c r="AA277" s="14"/>
      <c r="AB277" s="14"/>
      <c r="AC277" s="14"/>
      <c r="AD277" s="14"/>
      <c r="AE277" s="14"/>
      <c r="AT277" s="246" t="s">
        <v>144</v>
      </c>
      <c r="AU277" s="246" t="s">
        <v>140</v>
      </c>
      <c r="AV277" s="14" t="s">
        <v>81</v>
      </c>
      <c r="AW277" s="14" t="s">
        <v>32</v>
      </c>
      <c r="AX277" s="14" t="s">
        <v>71</v>
      </c>
      <c r="AY277" s="246" t="s">
        <v>129</v>
      </c>
    </row>
    <row r="278" s="15" customFormat="1">
      <c r="A278" s="15"/>
      <c r="B278" s="247"/>
      <c r="C278" s="248"/>
      <c r="D278" s="227" t="s">
        <v>144</v>
      </c>
      <c r="E278" s="249" t="s">
        <v>19</v>
      </c>
      <c r="F278" s="250" t="s">
        <v>150</v>
      </c>
      <c r="G278" s="248"/>
      <c r="H278" s="251">
        <v>1.988</v>
      </c>
      <c r="I278" s="252"/>
      <c r="J278" s="248"/>
      <c r="K278" s="248"/>
      <c r="L278" s="253"/>
      <c r="M278" s="254"/>
      <c r="N278" s="255"/>
      <c r="O278" s="255"/>
      <c r="P278" s="255"/>
      <c r="Q278" s="255"/>
      <c r="R278" s="255"/>
      <c r="S278" s="255"/>
      <c r="T278" s="256"/>
      <c r="U278" s="15"/>
      <c r="V278" s="15"/>
      <c r="W278" s="15"/>
      <c r="X278" s="15"/>
      <c r="Y278" s="15"/>
      <c r="Z278" s="15"/>
      <c r="AA278" s="15"/>
      <c r="AB278" s="15"/>
      <c r="AC278" s="15"/>
      <c r="AD278" s="15"/>
      <c r="AE278" s="15"/>
      <c r="AT278" s="257" t="s">
        <v>144</v>
      </c>
      <c r="AU278" s="257" t="s">
        <v>140</v>
      </c>
      <c r="AV278" s="15" t="s">
        <v>140</v>
      </c>
      <c r="AW278" s="15" t="s">
        <v>32</v>
      </c>
      <c r="AX278" s="15" t="s">
        <v>71</v>
      </c>
      <c r="AY278" s="257" t="s">
        <v>129</v>
      </c>
    </row>
    <row r="279" s="13" customFormat="1">
      <c r="A279" s="13"/>
      <c r="B279" s="225"/>
      <c r="C279" s="226"/>
      <c r="D279" s="227" t="s">
        <v>144</v>
      </c>
      <c r="E279" s="228" t="s">
        <v>19</v>
      </c>
      <c r="F279" s="229" t="s">
        <v>813</v>
      </c>
      <c r="G279" s="226"/>
      <c r="H279" s="228" t="s">
        <v>19</v>
      </c>
      <c r="I279" s="230"/>
      <c r="J279" s="226"/>
      <c r="K279" s="226"/>
      <c r="L279" s="231"/>
      <c r="M279" s="232"/>
      <c r="N279" s="233"/>
      <c r="O279" s="233"/>
      <c r="P279" s="233"/>
      <c r="Q279" s="233"/>
      <c r="R279" s="233"/>
      <c r="S279" s="233"/>
      <c r="T279" s="234"/>
      <c r="U279" s="13"/>
      <c r="V279" s="13"/>
      <c r="W279" s="13"/>
      <c r="X279" s="13"/>
      <c r="Y279" s="13"/>
      <c r="Z279" s="13"/>
      <c r="AA279" s="13"/>
      <c r="AB279" s="13"/>
      <c r="AC279" s="13"/>
      <c r="AD279" s="13"/>
      <c r="AE279" s="13"/>
      <c r="AT279" s="235" t="s">
        <v>144</v>
      </c>
      <c r="AU279" s="235" t="s">
        <v>140</v>
      </c>
      <c r="AV279" s="13" t="s">
        <v>79</v>
      </c>
      <c r="AW279" s="13" t="s">
        <v>32</v>
      </c>
      <c r="AX279" s="13" t="s">
        <v>71</v>
      </c>
      <c r="AY279" s="235" t="s">
        <v>129</v>
      </c>
    </row>
    <row r="280" s="14" customFormat="1">
      <c r="A280" s="14"/>
      <c r="B280" s="236"/>
      <c r="C280" s="237"/>
      <c r="D280" s="227" t="s">
        <v>144</v>
      </c>
      <c r="E280" s="238" t="s">
        <v>19</v>
      </c>
      <c r="F280" s="239" t="s">
        <v>905</v>
      </c>
      <c r="G280" s="237"/>
      <c r="H280" s="240">
        <v>48.316000000000002</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144</v>
      </c>
      <c r="AU280" s="246" t="s">
        <v>140</v>
      </c>
      <c r="AV280" s="14" t="s">
        <v>81</v>
      </c>
      <c r="AW280" s="14" t="s">
        <v>32</v>
      </c>
      <c r="AX280" s="14" t="s">
        <v>71</v>
      </c>
      <c r="AY280" s="246" t="s">
        <v>129</v>
      </c>
    </row>
    <row r="281" s="14" customFormat="1">
      <c r="A281" s="14"/>
      <c r="B281" s="236"/>
      <c r="C281" s="237"/>
      <c r="D281" s="227" t="s">
        <v>144</v>
      </c>
      <c r="E281" s="238" t="s">
        <v>19</v>
      </c>
      <c r="F281" s="239" t="s">
        <v>906</v>
      </c>
      <c r="G281" s="237"/>
      <c r="H281" s="240">
        <v>8.9580000000000002</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144</v>
      </c>
      <c r="AU281" s="246" t="s">
        <v>140</v>
      </c>
      <c r="AV281" s="14" t="s">
        <v>81</v>
      </c>
      <c r="AW281" s="14" t="s">
        <v>32</v>
      </c>
      <c r="AX281" s="14" t="s">
        <v>71</v>
      </c>
      <c r="AY281" s="246" t="s">
        <v>129</v>
      </c>
    </row>
    <row r="282" s="14" customFormat="1">
      <c r="A282" s="14"/>
      <c r="B282" s="236"/>
      <c r="C282" s="237"/>
      <c r="D282" s="227" t="s">
        <v>144</v>
      </c>
      <c r="E282" s="238" t="s">
        <v>19</v>
      </c>
      <c r="F282" s="239" t="s">
        <v>907</v>
      </c>
      <c r="G282" s="237"/>
      <c r="H282" s="240">
        <v>100.988</v>
      </c>
      <c r="I282" s="241"/>
      <c r="J282" s="237"/>
      <c r="K282" s="237"/>
      <c r="L282" s="242"/>
      <c r="M282" s="243"/>
      <c r="N282" s="244"/>
      <c r="O282" s="244"/>
      <c r="P282" s="244"/>
      <c r="Q282" s="244"/>
      <c r="R282" s="244"/>
      <c r="S282" s="244"/>
      <c r="T282" s="245"/>
      <c r="U282" s="14"/>
      <c r="V282" s="14"/>
      <c r="W282" s="14"/>
      <c r="X282" s="14"/>
      <c r="Y282" s="14"/>
      <c r="Z282" s="14"/>
      <c r="AA282" s="14"/>
      <c r="AB282" s="14"/>
      <c r="AC282" s="14"/>
      <c r="AD282" s="14"/>
      <c r="AE282" s="14"/>
      <c r="AT282" s="246" t="s">
        <v>144</v>
      </c>
      <c r="AU282" s="246" t="s">
        <v>140</v>
      </c>
      <c r="AV282" s="14" t="s">
        <v>81</v>
      </c>
      <c r="AW282" s="14" t="s">
        <v>32</v>
      </c>
      <c r="AX282" s="14" t="s">
        <v>71</v>
      </c>
      <c r="AY282" s="246" t="s">
        <v>129</v>
      </c>
    </row>
    <row r="283" s="14" customFormat="1">
      <c r="A283" s="14"/>
      <c r="B283" s="236"/>
      <c r="C283" s="237"/>
      <c r="D283" s="227" t="s">
        <v>144</v>
      </c>
      <c r="E283" s="238" t="s">
        <v>19</v>
      </c>
      <c r="F283" s="239" t="s">
        <v>931</v>
      </c>
      <c r="G283" s="237"/>
      <c r="H283" s="240">
        <v>-1.3460000000000001</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144</v>
      </c>
      <c r="AU283" s="246" t="s">
        <v>140</v>
      </c>
      <c r="AV283" s="14" t="s">
        <v>81</v>
      </c>
      <c r="AW283" s="14" t="s">
        <v>32</v>
      </c>
      <c r="AX283" s="14" t="s">
        <v>71</v>
      </c>
      <c r="AY283" s="246" t="s">
        <v>129</v>
      </c>
    </row>
    <row r="284" s="14" customFormat="1">
      <c r="A284" s="14"/>
      <c r="B284" s="236"/>
      <c r="C284" s="237"/>
      <c r="D284" s="227" t="s">
        <v>144</v>
      </c>
      <c r="E284" s="238" t="s">
        <v>19</v>
      </c>
      <c r="F284" s="239" t="s">
        <v>932</v>
      </c>
      <c r="G284" s="237"/>
      <c r="H284" s="240">
        <v>-4.3449999999999998</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144</v>
      </c>
      <c r="AU284" s="246" t="s">
        <v>140</v>
      </c>
      <c r="AV284" s="14" t="s">
        <v>81</v>
      </c>
      <c r="AW284" s="14" t="s">
        <v>32</v>
      </c>
      <c r="AX284" s="14" t="s">
        <v>71</v>
      </c>
      <c r="AY284" s="246" t="s">
        <v>129</v>
      </c>
    </row>
    <row r="285" s="14" customFormat="1">
      <c r="A285" s="14"/>
      <c r="B285" s="236"/>
      <c r="C285" s="237"/>
      <c r="D285" s="227" t="s">
        <v>144</v>
      </c>
      <c r="E285" s="238" t="s">
        <v>19</v>
      </c>
      <c r="F285" s="239" t="s">
        <v>933</v>
      </c>
      <c r="G285" s="237"/>
      <c r="H285" s="240">
        <v>-1.419</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144</v>
      </c>
      <c r="AU285" s="246" t="s">
        <v>140</v>
      </c>
      <c r="AV285" s="14" t="s">
        <v>81</v>
      </c>
      <c r="AW285" s="14" t="s">
        <v>32</v>
      </c>
      <c r="AX285" s="14" t="s">
        <v>71</v>
      </c>
      <c r="AY285" s="246" t="s">
        <v>129</v>
      </c>
    </row>
    <row r="286" s="15" customFormat="1">
      <c r="A286" s="15"/>
      <c r="B286" s="247"/>
      <c r="C286" s="248"/>
      <c r="D286" s="227" t="s">
        <v>144</v>
      </c>
      <c r="E286" s="249" t="s">
        <v>19</v>
      </c>
      <c r="F286" s="250" t="s">
        <v>150</v>
      </c>
      <c r="G286" s="248"/>
      <c r="H286" s="251">
        <v>151.15199999999999</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144</v>
      </c>
      <c r="AU286" s="257" t="s">
        <v>140</v>
      </c>
      <c r="AV286" s="15" t="s">
        <v>140</v>
      </c>
      <c r="AW286" s="15" t="s">
        <v>32</v>
      </c>
      <c r="AX286" s="15" t="s">
        <v>71</v>
      </c>
      <c r="AY286" s="257" t="s">
        <v>129</v>
      </c>
    </row>
    <row r="287" s="16" customFormat="1">
      <c r="A287" s="16"/>
      <c r="B287" s="258"/>
      <c r="C287" s="259"/>
      <c r="D287" s="227" t="s">
        <v>144</v>
      </c>
      <c r="E287" s="260" t="s">
        <v>19</v>
      </c>
      <c r="F287" s="261" t="s">
        <v>155</v>
      </c>
      <c r="G287" s="259"/>
      <c r="H287" s="262">
        <v>577.97900000000004</v>
      </c>
      <c r="I287" s="263"/>
      <c r="J287" s="259"/>
      <c r="K287" s="259"/>
      <c r="L287" s="264"/>
      <c r="M287" s="265"/>
      <c r="N287" s="266"/>
      <c r="O287" s="266"/>
      <c r="P287" s="266"/>
      <c r="Q287" s="266"/>
      <c r="R287" s="266"/>
      <c r="S287" s="266"/>
      <c r="T287" s="267"/>
      <c r="U287" s="16"/>
      <c r="V287" s="16"/>
      <c r="W287" s="16"/>
      <c r="X287" s="16"/>
      <c r="Y287" s="16"/>
      <c r="Z287" s="16"/>
      <c r="AA287" s="16"/>
      <c r="AB287" s="16"/>
      <c r="AC287" s="16"/>
      <c r="AD287" s="16"/>
      <c r="AE287" s="16"/>
      <c r="AT287" s="268" t="s">
        <v>144</v>
      </c>
      <c r="AU287" s="268" t="s">
        <v>140</v>
      </c>
      <c r="AV287" s="16" t="s">
        <v>139</v>
      </c>
      <c r="AW287" s="16" t="s">
        <v>32</v>
      </c>
      <c r="AX287" s="16" t="s">
        <v>79</v>
      </c>
      <c r="AY287" s="268" t="s">
        <v>129</v>
      </c>
    </row>
    <row r="288" s="2" customFormat="1" ht="24.15" customHeight="1">
      <c r="A288" s="41"/>
      <c r="B288" s="42"/>
      <c r="C288" s="207" t="s">
        <v>278</v>
      </c>
      <c r="D288" s="207" t="s">
        <v>134</v>
      </c>
      <c r="E288" s="208" t="s">
        <v>831</v>
      </c>
      <c r="F288" s="209" t="s">
        <v>832</v>
      </c>
      <c r="G288" s="210" t="s">
        <v>137</v>
      </c>
      <c r="H288" s="211">
        <v>577.97900000000004</v>
      </c>
      <c r="I288" s="212"/>
      <c r="J288" s="213">
        <f>ROUND(I288*H288,2)</f>
        <v>0</v>
      </c>
      <c r="K288" s="209" t="s">
        <v>138</v>
      </c>
      <c r="L288" s="47"/>
      <c r="M288" s="214" t="s">
        <v>19</v>
      </c>
      <c r="N288" s="215" t="s">
        <v>42</v>
      </c>
      <c r="O288" s="87"/>
      <c r="P288" s="216">
        <f>O288*H288</f>
        <v>0</v>
      </c>
      <c r="Q288" s="216">
        <v>0.00020000000000000001</v>
      </c>
      <c r="R288" s="216">
        <f>Q288*H288</f>
        <v>0.11559580000000001</v>
      </c>
      <c r="S288" s="216">
        <v>0</v>
      </c>
      <c r="T288" s="217">
        <f>S288*H288</f>
        <v>0</v>
      </c>
      <c r="U288" s="41"/>
      <c r="V288" s="41"/>
      <c r="W288" s="41"/>
      <c r="X288" s="41"/>
      <c r="Y288" s="41"/>
      <c r="Z288" s="41"/>
      <c r="AA288" s="41"/>
      <c r="AB288" s="41"/>
      <c r="AC288" s="41"/>
      <c r="AD288" s="41"/>
      <c r="AE288" s="41"/>
      <c r="AR288" s="218" t="s">
        <v>139</v>
      </c>
      <c r="AT288" s="218" t="s">
        <v>134</v>
      </c>
      <c r="AU288" s="218" t="s">
        <v>140</v>
      </c>
      <c r="AY288" s="20" t="s">
        <v>129</v>
      </c>
      <c r="BE288" s="219">
        <f>IF(N288="základní",J288,0)</f>
        <v>0</v>
      </c>
      <c r="BF288" s="219">
        <f>IF(N288="snížená",J288,0)</f>
        <v>0</v>
      </c>
      <c r="BG288" s="219">
        <f>IF(N288="zákl. přenesená",J288,0)</f>
        <v>0</v>
      </c>
      <c r="BH288" s="219">
        <f>IF(N288="sníž. přenesená",J288,0)</f>
        <v>0</v>
      </c>
      <c r="BI288" s="219">
        <f>IF(N288="nulová",J288,0)</f>
        <v>0</v>
      </c>
      <c r="BJ288" s="20" t="s">
        <v>79</v>
      </c>
      <c r="BK288" s="219">
        <f>ROUND(I288*H288,2)</f>
        <v>0</v>
      </c>
      <c r="BL288" s="20" t="s">
        <v>139</v>
      </c>
      <c r="BM288" s="218" t="s">
        <v>934</v>
      </c>
    </row>
    <row r="289" s="2" customFormat="1">
      <c r="A289" s="41"/>
      <c r="B289" s="42"/>
      <c r="C289" s="43"/>
      <c r="D289" s="220" t="s">
        <v>142</v>
      </c>
      <c r="E289" s="43"/>
      <c r="F289" s="221" t="s">
        <v>834</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142</v>
      </c>
      <c r="AU289" s="20" t="s">
        <v>140</v>
      </c>
    </row>
    <row r="290" s="2" customFormat="1" ht="37.8" customHeight="1">
      <c r="A290" s="41"/>
      <c r="B290" s="42"/>
      <c r="C290" s="207" t="s">
        <v>284</v>
      </c>
      <c r="D290" s="207" t="s">
        <v>134</v>
      </c>
      <c r="E290" s="208" t="s">
        <v>835</v>
      </c>
      <c r="F290" s="209" t="s">
        <v>836</v>
      </c>
      <c r="G290" s="210" t="s">
        <v>137</v>
      </c>
      <c r="H290" s="211">
        <v>577.97900000000004</v>
      </c>
      <c r="I290" s="212"/>
      <c r="J290" s="213">
        <f>ROUND(I290*H290,2)</f>
        <v>0</v>
      </c>
      <c r="K290" s="209" t="s">
        <v>138</v>
      </c>
      <c r="L290" s="47"/>
      <c r="M290" s="214" t="s">
        <v>19</v>
      </c>
      <c r="N290" s="215" t="s">
        <v>42</v>
      </c>
      <c r="O290" s="87"/>
      <c r="P290" s="216">
        <f>O290*H290</f>
        <v>0</v>
      </c>
      <c r="Q290" s="216">
        <v>0.0027000000000000001</v>
      </c>
      <c r="R290" s="216">
        <f>Q290*H290</f>
        <v>1.5605433000000002</v>
      </c>
      <c r="S290" s="216">
        <v>0</v>
      </c>
      <c r="T290" s="217">
        <f>S290*H290</f>
        <v>0</v>
      </c>
      <c r="U290" s="41"/>
      <c r="V290" s="41"/>
      <c r="W290" s="41"/>
      <c r="X290" s="41"/>
      <c r="Y290" s="41"/>
      <c r="Z290" s="41"/>
      <c r="AA290" s="41"/>
      <c r="AB290" s="41"/>
      <c r="AC290" s="41"/>
      <c r="AD290" s="41"/>
      <c r="AE290" s="41"/>
      <c r="AR290" s="218" t="s">
        <v>139</v>
      </c>
      <c r="AT290" s="218" t="s">
        <v>134</v>
      </c>
      <c r="AU290" s="218" t="s">
        <v>140</v>
      </c>
      <c r="AY290" s="20" t="s">
        <v>129</v>
      </c>
      <c r="BE290" s="219">
        <f>IF(N290="základní",J290,0)</f>
        <v>0</v>
      </c>
      <c r="BF290" s="219">
        <f>IF(N290="snížená",J290,0)</f>
        <v>0</v>
      </c>
      <c r="BG290" s="219">
        <f>IF(N290="zákl. přenesená",J290,0)</f>
        <v>0</v>
      </c>
      <c r="BH290" s="219">
        <f>IF(N290="sníž. přenesená",J290,0)</f>
        <v>0</v>
      </c>
      <c r="BI290" s="219">
        <f>IF(N290="nulová",J290,0)</f>
        <v>0</v>
      </c>
      <c r="BJ290" s="20" t="s">
        <v>79</v>
      </c>
      <c r="BK290" s="219">
        <f>ROUND(I290*H290,2)</f>
        <v>0</v>
      </c>
      <c r="BL290" s="20" t="s">
        <v>139</v>
      </c>
      <c r="BM290" s="218" t="s">
        <v>259</v>
      </c>
    </row>
    <row r="291" s="2" customFormat="1">
      <c r="A291" s="41"/>
      <c r="B291" s="42"/>
      <c r="C291" s="43"/>
      <c r="D291" s="220" t="s">
        <v>142</v>
      </c>
      <c r="E291" s="43"/>
      <c r="F291" s="221" t="s">
        <v>838</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142</v>
      </c>
      <c r="AU291" s="20" t="s">
        <v>140</v>
      </c>
    </row>
    <row r="292" s="2" customFormat="1">
      <c r="A292" s="41"/>
      <c r="B292" s="42"/>
      <c r="C292" s="43"/>
      <c r="D292" s="227" t="s">
        <v>209</v>
      </c>
      <c r="E292" s="43"/>
      <c r="F292" s="269" t="s">
        <v>935</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209</v>
      </c>
      <c r="AU292" s="20" t="s">
        <v>140</v>
      </c>
    </row>
    <row r="293" s="13" customFormat="1">
      <c r="A293" s="13"/>
      <c r="B293" s="225"/>
      <c r="C293" s="226"/>
      <c r="D293" s="227" t="s">
        <v>144</v>
      </c>
      <c r="E293" s="228" t="s">
        <v>19</v>
      </c>
      <c r="F293" s="229" t="s">
        <v>262</v>
      </c>
      <c r="G293" s="226"/>
      <c r="H293" s="228" t="s">
        <v>19</v>
      </c>
      <c r="I293" s="230"/>
      <c r="J293" s="226"/>
      <c r="K293" s="226"/>
      <c r="L293" s="231"/>
      <c r="M293" s="232"/>
      <c r="N293" s="233"/>
      <c r="O293" s="233"/>
      <c r="P293" s="233"/>
      <c r="Q293" s="233"/>
      <c r="R293" s="233"/>
      <c r="S293" s="233"/>
      <c r="T293" s="234"/>
      <c r="U293" s="13"/>
      <c r="V293" s="13"/>
      <c r="W293" s="13"/>
      <c r="X293" s="13"/>
      <c r="Y293" s="13"/>
      <c r="Z293" s="13"/>
      <c r="AA293" s="13"/>
      <c r="AB293" s="13"/>
      <c r="AC293" s="13"/>
      <c r="AD293" s="13"/>
      <c r="AE293" s="13"/>
      <c r="AT293" s="235" t="s">
        <v>144</v>
      </c>
      <c r="AU293" s="235" t="s">
        <v>140</v>
      </c>
      <c r="AV293" s="13" t="s">
        <v>79</v>
      </c>
      <c r="AW293" s="13" t="s">
        <v>32</v>
      </c>
      <c r="AX293" s="13" t="s">
        <v>71</v>
      </c>
      <c r="AY293" s="235" t="s">
        <v>129</v>
      </c>
    </row>
    <row r="294" s="13" customFormat="1">
      <c r="A294" s="13"/>
      <c r="B294" s="225"/>
      <c r="C294" s="226"/>
      <c r="D294" s="227" t="s">
        <v>144</v>
      </c>
      <c r="E294" s="228" t="s">
        <v>19</v>
      </c>
      <c r="F294" s="229" t="s">
        <v>849</v>
      </c>
      <c r="G294" s="226"/>
      <c r="H294" s="228" t="s">
        <v>19</v>
      </c>
      <c r="I294" s="230"/>
      <c r="J294" s="226"/>
      <c r="K294" s="226"/>
      <c r="L294" s="231"/>
      <c r="M294" s="232"/>
      <c r="N294" s="233"/>
      <c r="O294" s="233"/>
      <c r="P294" s="233"/>
      <c r="Q294" s="233"/>
      <c r="R294" s="233"/>
      <c r="S294" s="233"/>
      <c r="T294" s="234"/>
      <c r="U294" s="13"/>
      <c r="V294" s="13"/>
      <c r="W294" s="13"/>
      <c r="X294" s="13"/>
      <c r="Y294" s="13"/>
      <c r="Z294" s="13"/>
      <c r="AA294" s="13"/>
      <c r="AB294" s="13"/>
      <c r="AC294" s="13"/>
      <c r="AD294" s="13"/>
      <c r="AE294" s="13"/>
      <c r="AT294" s="235" t="s">
        <v>144</v>
      </c>
      <c r="AU294" s="235" t="s">
        <v>140</v>
      </c>
      <c r="AV294" s="13" t="s">
        <v>79</v>
      </c>
      <c r="AW294" s="13" t="s">
        <v>32</v>
      </c>
      <c r="AX294" s="13" t="s">
        <v>71</v>
      </c>
      <c r="AY294" s="235" t="s">
        <v>129</v>
      </c>
    </row>
    <row r="295" s="13" customFormat="1">
      <c r="A295" s="13"/>
      <c r="B295" s="225"/>
      <c r="C295" s="226"/>
      <c r="D295" s="227" t="s">
        <v>144</v>
      </c>
      <c r="E295" s="228" t="s">
        <v>19</v>
      </c>
      <c r="F295" s="229" t="s">
        <v>850</v>
      </c>
      <c r="G295" s="226"/>
      <c r="H295" s="228" t="s">
        <v>19</v>
      </c>
      <c r="I295" s="230"/>
      <c r="J295" s="226"/>
      <c r="K295" s="226"/>
      <c r="L295" s="231"/>
      <c r="M295" s="232"/>
      <c r="N295" s="233"/>
      <c r="O295" s="233"/>
      <c r="P295" s="233"/>
      <c r="Q295" s="233"/>
      <c r="R295" s="233"/>
      <c r="S295" s="233"/>
      <c r="T295" s="234"/>
      <c r="U295" s="13"/>
      <c r="V295" s="13"/>
      <c r="W295" s="13"/>
      <c r="X295" s="13"/>
      <c r="Y295" s="13"/>
      <c r="Z295" s="13"/>
      <c r="AA295" s="13"/>
      <c r="AB295" s="13"/>
      <c r="AC295" s="13"/>
      <c r="AD295" s="13"/>
      <c r="AE295" s="13"/>
      <c r="AT295" s="235" t="s">
        <v>144</v>
      </c>
      <c r="AU295" s="235" t="s">
        <v>140</v>
      </c>
      <c r="AV295" s="13" t="s">
        <v>79</v>
      </c>
      <c r="AW295" s="13" t="s">
        <v>32</v>
      </c>
      <c r="AX295" s="13" t="s">
        <v>71</v>
      </c>
      <c r="AY295" s="235" t="s">
        <v>129</v>
      </c>
    </row>
    <row r="296" s="14" customFormat="1">
      <c r="A296" s="14"/>
      <c r="B296" s="236"/>
      <c r="C296" s="237"/>
      <c r="D296" s="227" t="s">
        <v>144</v>
      </c>
      <c r="E296" s="238" t="s">
        <v>19</v>
      </c>
      <c r="F296" s="239" t="s">
        <v>898</v>
      </c>
      <c r="G296" s="237"/>
      <c r="H296" s="240">
        <v>8.6489999999999991</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144</v>
      </c>
      <c r="AU296" s="246" t="s">
        <v>140</v>
      </c>
      <c r="AV296" s="14" t="s">
        <v>81</v>
      </c>
      <c r="AW296" s="14" t="s">
        <v>32</v>
      </c>
      <c r="AX296" s="14" t="s">
        <v>71</v>
      </c>
      <c r="AY296" s="246" t="s">
        <v>129</v>
      </c>
    </row>
    <row r="297" s="14" customFormat="1">
      <c r="A297" s="14"/>
      <c r="B297" s="236"/>
      <c r="C297" s="237"/>
      <c r="D297" s="227" t="s">
        <v>144</v>
      </c>
      <c r="E297" s="238" t="s">
        <v>19</v>
      </c>
      <c r="F297" s="239" t="s">
        <v>923</v>
      </c>
      <c r="G297" s="237"/>
      <c r="H297" s="240">
        <v>55.229999999999997</v>
      </c>
      <c r="I297" s="241"/>
      <c r="J297" s="237"/>
      <c r="K297" s="237"/>
      <c r="L297" s="242"/>
      <c r="M297" s="243"/>
      <c r="N297" s="244"/>
      <c r="O297" s="244"/>
      <c r="P297" s="244"/>
      <c r="Q297" s="244"/>
      <c r="R297" s="244"/>
      <c r="S297" s="244"/>
      <c r="T297" s="245"/>
      <c r="U297" s="14"/>
      <c r="V297" s="14"/>
      <c r="W297" s="14"/>
      <c r="X297" s="14"/>
      <c r="Y297" s="14"/>
      <c r="Z297" s="14"/>
      <c r="AA297" s="14"/>
      <c r="AB297" s="14"/>
      <c r="AC297" s="14"/>
      <c r="AD297" s="14"/>
      <c r="AE297" s="14"/>
      <c r="AT297" s="246" t="s">
        <v>144</v>
      </c>
      <c r="AU297" s="246" t="s">
        <v>140</v>
      </c>
      <c r="AV297" s="14" t="s">
        <v>81</v>
      </c>
      <c r="AW297" s="14" t="s">
        <v>32</v>
      </c>
      <c r="AX297" s="14" t="s">
        <v>71</v>
      </c>
      <c r="AY297" s="246" t="s">
        <v>129</v>
      </c>
    </row>
    <row r="298" s="14" customFormat="1">
      <c r="A298" s="14"/>
      <c r="B298" s="236"/>
      <c r="C298" s="237"/>
      <c r="D298" s="227" t="s">
        <v>144</v>
      </c>
      <c r="E298" s="238" t="s">
        <v>19</v>
      </c>
      <c r="F298" s="239" t="s">
        <v>900</v>
      </c>
      <c r="G298" s="237"/>
      <c r="H298" s="240">
        <v>231.17500000000001</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144</v>
      </c>
      <c r="AU298" s="246" t="s">
        <v>140</v>
      </c>
      <c r="AV298" s="14" t="s">
        <v>81</v>
      </c>
      <c r="AW298" s="14" t="s">
        <v>32</v>
      </c>
      <c r="AX298" s="14" t="s">
        <v>71</v>
      </c>
      <c r="AY298" s="246" t="s">
        <v>129</v>
      </c>
    </row>
    <row r="299" s="14" customFormat="1">
      <c r="A299" s="14"/>
      <c r="B299" s="236"/>
      <c r="C299" s="237"/>
      <c r="D299" s="227" t="s">
        <v>144</v>
      </c>
      <c r="E299" s="238" t="s">
        <v>19</v>
      </c>
      <c r="F299" s="239" t="s">
        <v>924</v>
      </c>
      <c r="G299" s="237"/>
      <c r="H299" s="240">
        <v>23.094000000000001</v>
      </c>
      <c r="I299" s="241"/>
      <c r="J299" s="237"/>
      <c r="K299" s="237"/>
      <c r="L299" s="242"/>
      <c r="M299" s="243"/>
      <c r="N299" s="244"/>
      <c r="O299" s="244"/>
      <c r="P299" s="244"/>
      <c r="Q299" s="244"/>
      <c r="R299" s="244"/>
      <c r="S299" s="244"/>
      <c r="T299" s="245"/>
      <c r="U299" s="14"/>
      <c r="V299" s="14"/>
      <c r="W299" s="14"/>
      <c r="X299" s="14"/>
      <c r="Y299" s="14"/>
      <c r="Z299" s="14"/>
      <c r="AA299" s="14"/>
      <c r="AB299" s="14"/>
      <c r="AC299" s="14"/>
      <c r="AD299" s="14"/>
      <c r="AE299" s="14"/>
      <c r="AT299" s="246" t="s">
        <v>144</v>
      </c>
      <c r="AU299" s="246" t="s">
        <v>140</v>
      </c>
      <c r="AV299" s="14" t="s">
        <v>81</v>
      </c>
      <c r="AW299" s="14" t="s">
        <v>32</v>
      </c>
      <c r="AX299" s="14" t="s">
        <v>71</v>
      </c>
      <c r="AY299" s="246" t="s">
        <v>129</v>
      </c>
    </row>
    <row r="300" s="14" customFormat="1">
      <c r="A300" s="14"/>
      <c r="B300" s="236"/>
      <c r="C300" s="237"/>
      <c r="D300" s="227" t="s">
        <v>144</v>
      </c>
      <c r="E300" s="238" t="s">
        <v>19</v>
      </c>
      <c r="F300" s="239" t="s">
        <v>925</v>
      </c>
      <c r="G300" s="237"/>
      <c r="H300" s="240">
        <v>23.100999999999999</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144</v>
      </c>
      <c r="AU300" s="246" t="s">
        <v>140</v>
      </c>
      <c r="AV300" s="14" t="s">
        <v>81</v>
      </c>
      <c r="AW300" s="14" t="s">
        <v>32</v>
      </c>
      <c r="AX300" s="14" t="s">
        <v>71</v>
      </c>
      <c r="AY300" s="246" t="s">
        <v>129</v>
      </c>
    </row>
    <row r="301" s="14" customFormat="1">
      <c r="A301" s="14"/>
      <c r="B301" s="236"/>
      <c r="C301" s="237"/>
      <c r="D301" s="227" t="s">
        <v>144</v>
      </c>
      <c r="E301" s="238" t="s">
        <v>19</v>
      </c>
      <c r="F301" s="239" t="s">
        <v>901</v>
      </c>
      <c r="G301" s="237"/>
      <c r="H301" s="240">
        <v>78.054000000000002</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144</v>
      </c>
      <c r="AU301" s="246" t="s">
        <v>140</v>
      </c>
      <c r="AV301" s="14" t="s">
        <v>81</v>
      </c>
      <c r="AW301" s="14" t="s">
        <v>32</v>
      </c>
      <c r="AX301" s="14" t="s">
        <v>71</v>
      </c>
      <c r="AY301" s="246" t="s">
        <v>129</v>
      </c>
    </row>
    <row r="302" s="14" customFormat="1">
      <c r="A302" s="14"/>
      <c r="B302" s="236"/>
      <c r="C302" s="237"/>
      <c r="D302" s="227" t="s">
        <v>144</v>
      </c>
      <c r="E302" s="238" t="s">
        <v>19</v>
      </c>
      <c r="F302" s="239" t="s">
        <v>926</v>
      </c>
      <c r="G302" s="237"/>
      <c r="H302" s="240">
        <v>5.5359999999999996</v>
      </c>
      <c r="I302" s="241"/>
      <c r="J302" s="237"/>
      <c r="K302" s="237"/>
      <c r="L302" s="242"/>
      <c r="M302" s="243"/>
      <c r="N302" s="244"/>
      <c r="O302" s="244"/>
      <c r="P302" s="244"/>
      <c r="Q302" s="244"/>
      <c r="R302" s="244"/>
      <c r="S302" s="244"/>
      <c r="T302" s="245"/>
      <c r="U302" s="14"/>
      <c r="V302" s="14"/>
      <c r="W302" s="14"/>
      <c r="X302" s="14"/>
      <c r="Y302" s="14"/>
      <c r="Z302" s="14"/>
      <c r="AA302" s="14"/>
      <c r="AB302" s="14"/>
      <c r="AC302" s="14"/>
      <c r="AD302" s="14"/>
      <c r="AE302" s="14"/>
      <c r="AT302" s="246" t="s">
        <v>144</v>
      </c>
      <c r="AU302" s="246" t="s">
        <v>140</v>
      </c>
      <c r="AV302" s="14" t="s">
        <v>81</v>
      </c>
      <c r="AW302" s="14" t="s">
        <v>32</v>
      </c>
      <c r="AX302" s="14" t="s">
        <v>71</v>
      </c>
      <c r="AY302" s="246" t="s">
        <v>129</v>
      </c>
    </row>
    <row r="303" s="15" customFormat="1">
      <c r="A303" s="15"/>
      <c r="B303" s="247"/>
      <c r="C303" s="248"/>
      <c r="D303" s="227" t="s">
        <v>144</v>
      </c>
      <c r="E303" s="249" t="s">
        <v>19</v>
      </c>
      <c r="F303" s="250" t="s">
        <v>150</v>
      </c>
      <c r="G303" s="248"/>
      <c r="H303" s="251">
        <v>424.839</v>
      </c>
      <c r="I303" s="252"/>
      <c r="J303" s="248"/>
      <c r="K303" s="248"/>
      <c r="L303" s="253"/>
      <c r="M303" s="254"/>
      <c r="N303" s="255"/>
      <c r="O303" s="255"/>
      <c r="P303" s="255"/>
      <c r="Q303" s="255"/>
      <c r="R303" s="255"/>
      <c r="S303" s="255"/>
      <c r="T303" s="256"/>
      <c r="U303" s="15"/>
      <c r="V303" s="15"/>
      <c r="W303" s="15"/>
      <c r="X303" s="15"/>
      <c r="Y303" s="15"/>
      <c r="Z303" s="15"/>
      <c r="AA303" s="15"/>
      <c r="AB303" s="15"/>
      <c r="AC303" s="15"/>
      <c r="AD303" s="15"/>
      <c r="AE303" s="15"/>
      <c r="AT303" s="257" t="s">
        <v>144</v>
      </c>
      <c r="AU303" s="257" t="s">
        <v>140</v>
      </c>
      <c r="AV303" s="15" t="s">
        <v>140</v>
      </c>
      <c r="AW303" s="15" t="s">
        <v>32</v>
      </c>
      <c r="AX303" s="15" t="s">
        <v>71</v>
      </c>
      <c r="AY303" s="257" t="s">
        <v>129</v>
      </c>
    </row>
    <row r="304" s="13" customFormat="1">
      <c r="A304" s="13"/>
      <c r="B304" s="225"/>
      <c r="C304" s="226"/>
      <c r="D304" s="227" t="s">
        <v>144</v>
      </c>
      <c r="E304" s="228" t="s">
        <v>19</v>
      </c>
      <c r="F304" s="229" t="s">
        <v>927</v>
      </c>
      <c r="G304" s="226"/>
      <c r="H304" s="228" t="s">
        <v>19</v>
      </c>
      <c r="I304" s="230"/>
      <c r="J304" s="226"/>
      <c r="K304" s="226"/>
      <c r="L304" s="231"/>
      <c r="M304" s="232"/>
      <c r="N304" s="233"/>
      <c r="O304" s="233"/>
      <c r="P304" s="233"/>
      <c r="Q304" s="233"/>
      <c r="R304" s="233"/>
      <c r="S304" s="233"/>
      <c r="T304" s="234"/>
      <c r="U304" s="13"/>
      <c r="V304" s="13"/>
      <c r="W304" s="13"/>
      <c r="X304" s="13"/>
      <c r="Y304" s="13"/>
      <c r="Z304" s="13"/>
      <c r="AA304" s="13"/>
      <c r="AB304" s="13"/>
      <c r="AC304" s="13"/>
      <c r="AD304" s="13"/>
      <c r="AE304" s="13"/>
      <c r="AT304" s="235" t="s">
        <v>144</v>
      </c>
      <c r="AU304" s="235" t="s">
        <v>140</v>
      </c>
      <c r="AV304" s="13" t="s">
        <v>79</v>
      </c>
      <c r="AW304" s="13" t="s">
        <v>32</v>
      </c>
      <c r="AX304" s="13" t="s">
        <v>71</v>
      </c>
      <c r="AY304" s="235" t="s">
        <v>129</v>
      </c>
    </row>
    <row r="305" s="14" customFormat="1">
      <c r="A305" s="14"/>
      <c r="B305" s="236"/>
      <c r="C305" s="237"/>
      <c r="D305" s="227" t="s">
        <v>144</v>
      </c>
      <c r="E305" s="238" t="s">
        <v>19</v>
      </c>
      <c r="F305" s="239" t="s">
        <v>928</v>
      </c>
      <c r="G305" s="237"/>
      <c r="H305" s="240">
        <v>0.502</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144</v>
      </c>
      <c r="AU305" s="246" t="s">
        <v>140</v>
      </c>
      <c r="AV305" s="14" t="s">
        <v>81</v>
      </c>
      <c r="AW305" s="14" t="s">
        <v>32</v>
      </c>
      <c r="AX305" s="14" t="s">
        <v>71</v>
      </c>
      <c r="AY305" s="246" t="s">
        <v>129</v>
      </c>
    </row>
    <row r="306" s="14" customFormat="1">
      <c r="A306" s="14"/>
      <c r="B306" s="236"/>
      <c r="C306" s="237"/>
      <c r="D306" s="227" t="s">
        <v>144</v>
      </c>
      <c r="E306" s="238" t="s">
        <v>19</v>
      </c>
      <c r="F306" s="239" t="s">
        <v>929</v>
      </c>
      <c r="G306" s="237"/>
      <c r="H306" s="240">
        <v>0.68700000000000006</v>
      </c>
      <c r="I306" s="241"/>
      <c r="J306" s="237"/>
      <c r="K306" s="237"/>
      <c r="L306" s="242"/>
      <c r="M306" s="243"/>
      <c r="N306" s="244"/>
      <c r="O306" s="244"/>
      <c r="P306" s="244"/>
      <c r="Q306" s="244"/>
      <c r="R306" s="244"/>
      <c r="S306" s="244"/>
      <c r="T306" s="245"/>
      <c r="U306" s="14"/>
      <c r="V306" s="14"/>
      <c r="W306" s="14"/>
      <c r="X306" s="14"/>
      <c r="Y306" s="14"/>
      <c r="Z306" s="14"/>
      <c r="AA306" s="14"/>
      <c r="AB306" s="14"/>
      <c r="AC306" s="14"/>
      <c r="AD306" s="14"/>
      <c r="AE306" s="14"/>
      <c r="AT306" s="246" t="s">
        <v>144</v>
      </c>
      <c r="AU306" s="246" t="s">
        <v>140</v>
      </c>
      <c r="AV306" s="14" t="s">
        <v>81</v>
      </c>
      <c r="AW306" s="14" t="s">
        <v>32</v>
      </c>
      <c r="AX306" s="14" t="s">
        <v>71</v>
      </c>
      <c r="AY306" s="246" t="s">
        <v>129</v>
      </c>
    </row>
    <row r="307" s="14" customFormat="1">
      <c r="A307" s="14"/>
      <c r="B307" s="236"/>
      <c r="C307" s="237"/>
      <c r="D307" s="227" t="s">
        <v>144</v>
      </c>
      <c r="E307" s="238" t="s">
        <v>19</v>
      </c>
      <c r="F307" s="239" t="s">
        <v>930</v>
      </c>
      <c r="G307" s="237"/>
      <c r="H307" s="240">
        <v>0.79900000000000004</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144</v>
      </c>
      <c r="AU307" s="246" t="s">
        <v>140</v>
      </c>
      <c r="AV307" s="14" t="s">
        <v>81</v>
      </c>
      <c r="AW307" s="14" t="s">
        <v>32</v>
      </c>
      <c r="AX307" s="14" t="s">
        <v>71</v>
      </c>
      <c r="AY307" s="246" t="s">
        <v>129</v>
      </c>
    </row>
    <row r="308" s="15" customFormat="1">
      <c r="A308" s="15"/>
      <c r="B308" s="247"/>
      <c r="C308" s="248"/>
      <c r="D308" s="227" t="s">
        <v>144</v>
      </c>
      <c r="E308" s="249" t="s">
        <v>19</v>
      </c>
      <c r="F308" s="250" t="s">
        <v>150</v>
      </c>
      <c r="G308" s="248"/>
      <c r="H308" s="251">
        <v>1.988</v>
      </c>
      <c r="I308" s="252"/>
      <c r="J308" s="248"/>
      <c r="K308" s="248"/>
      <c r="L308" s="253"/>
      <c r="M308" s="254"/>
      <c r="N308" s="255"/>
      <c r="O308" s="255"/>
      <c r="P308" s="255"/>
      <c r="Q308" s="255"/>
      <c r="R308" s="255"/>
      <c r="S308" s="255"/>
      <c r="T308" s="256"/>
      <c r="U308" s="15"/>
      <c r="V308" s="15"/>
      <c r="W308" s="15"/>
      <c r="X308" s="15"/>
      <c r="Y308" s="15"/>
      <c r="Z308" s="15"/>
      <c r="AA308" s="15"/>
      <c r="AB308" s="15"/>
      <c r="AC308" s="15"/>
      <c r="AD308" s="15"/>
      <c r="AE308" s="15"/>
      <c r="AT308" s="257" t="s">
        <v>144</v>
      </c>
      <c r="AU308" s="257" t="s">
        <v>140</v>
      </c>
      <c r="AV308" s="15" t="s">
        <v>140</v>
      </c>
      <c r="AW308" s="15" t="s">
        <v>32</v>
      </c>
      <c r="AX308" s="15" t="s">
        <v>71</v>
      </c>
      <c r="AY308" s="257" t="s">
        <v>129</v>
      </c>
    </row>
    <row r="309" s="13" customFormat="1">
      <c r="A309" s="13"/>
      <c r="B309" s="225"/>
      <c r="C309" s="226"/>
      <c r="D309" s="227" t="s">
        <v>144</v>
      </c>
      <c r="E309" s="228" t="s">
        <v>19</v>
      </c>
      <c r="F309" s="229" t="s">
        <v>813</v>
      </c>
      <c r="G309" s="226"/>
      <c r="H309" s="228" t="s">
        <v>19</v>
      </c>
      <c r="I309" s="230"/>
      <c r="J309" s="226"/>
      <c r="K309" s="226"/>
      <c r="L309" s="231"/>
      <c r="M309" s="232"/>
      <c r="N309" s="233"/>
      <c r="O309" s="233"/>
      <c r="P309" s="233"/>
      <c r="Q309" s="233"/>
      <c r="R309" s="233"/>
      <c r="S309" s="233"/>
      <c r="T309" s="234"/>
      <c r="U309" s="13"/>
      <c r="V309" s="13"/>
      <c r="W309" s="13"/>
      <c r="X309" s="13"/>
      <c r="Y309" s="13"/>
      <c r="Z309" s="13"/>
      <c r="AA309" s="13"/>
      <c r="AB309" s="13"/>
      <c r="AC309" s="13"/>
      <c r="AD309" s="13"/>
      <c r="AE309" s="13"/>
      <c r="AT309" s="235" t="s">
        <v>144</v>
      </c>
      <c r="AU309" s="235" t="s">
        <v>140</v>
      </c>
      <c r="AV309" s="13" t="s">
        <v>79</v>
      </c>
      <c r="AW309" s="13" t="s">
        <v>32</v>
      </c>
      <c r="AX309" s="13" t="s">
        <v>71</v>
      </c>
      <c r="AY309" s="235" t="s">
        <v>129</v>
      </c>
    </row>
    <row r="310" s="14" customFormat="1">
      <c r="A310" s="14"/>
      <c r="B310" s="236"/>
      <c r="C310" s="237"/>
      <c r="D310" s="227" t="s">
        <v>144</v>
      </c>
      <c r="E310" s="238" t="s">
        <v>19</v>
      </c>
      <c r="F310" s="239" t="s">
        <v>905</v>
      </c>
      <c r="G310" s="237"/>
      <c r="H310" s="240">
        <v>48.316000000000002</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144</v>
      </c>
      <c r="AU310" s="246" t="s">
        <v>140</v>
      </c>
      <c r="AV310" s="14" t="s">
        <v>81</v>
      </c>
      <c r="AW310" s="14" t="s">
        <v>32</v>
      </c>
      <c r="AX310" s="14" t="s">
        <v>71</v>
      </c>
      <c r="AY310" s="246" t="s">
        <v>129</v>
      </c>
    </row>
    <row r="311" s="14" customFormat="1">
      <c r="A311" s="14"/>
      <c r="B311" s="236"/>
      <c r="C311" s="237"/>
      <c r="D311" s="227" t="s">
        <v>144</v>
      </c>
      <c r="E311" s="238" t="s">
        <v>19</v>
      </c>
      <c r="F311" s="239" t="s">
        <v>906</v>
      </c>
      <c r="G311" s="237"/>
      <c r="H311" s="240">
        <v>8.9580000000000002</v>
      </c>
      <c r="I311" s="241"/>
      <c r="J311" s="237"/>
      <c r="K311" s="237"/>
      <c r="L311" s="242"/>
      <c r="M311" s="243"/>
      <c r="N311" s="244"/>
      <c r="O311" s="244"/>
      <c r="P311" s="244"/>
      <c r="Q311" s="244"/>
      <c r="R311" s="244"/>
      <c r="S311" s="244"/>
      <c r="T311" s="245"/>
      <c r="U311" s="14"/>
      <c r="V311" s="14"/>
      <c r="W311" s="14"/>
      <c r="X311" s="14"/>
      <c r="Y311" s="14"/>
      <c r="Z311" s="14"/>
      <c r="AA311" s="14"/>
      <c r="AB311" s="14"/>
      <c r="AC311" s="14"/>
      <c r="AD311" s="14"/>
      <c r="AE311" s="14"/>
      <c r="AT311" s="246" t="s">
        <v>144</v>
      </c>
      <c r="AU311" s="246" t="s">
        <v>140</v>
      </c>
      <c r="AV311" s="14" t="s">
        <v>81</v>
      </c>
      <c r="AW311" s="14" t="s">
        <v>32</v>
      </c>
      <c r="AX311" s="14" t="s">
        <v>71</v>
      </c>
      <c r="AY311" s="246" t="s">
        <v>129</v>
      </c>
    </row>
    <row r="312" s="14" customFormat="1">
      <c r="A312" s="14"/>
      <c r="B312" s="236"/>
      <c r="C312" s="237"/>
      <c r="D312" s="227" t="s">
        <v>144</v>
      </c>
      <c r="E312" s="238" t="s">
        <v>19</v>
      </c>
      <c r="F312" s="239" t="s">
        <v>907</v>
      </c>
      <c r="G312" s="237"/>
      <c r="H312" s="240">
        <v>100.988</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144</v>
      </c>
      <c r="AU312" s="246" t="s">
        <v>140</v>
      </c>
      <c r="AV312" s="14" t="s">
        <v>81</v>
      </c>
      <c r="AW312" s="14" t="s">
        <v>32</v>
      </c>
      <c r="AX312" s="14" t="s">
        <v>71</v>
      </c>
      <c r="AY312" s="246" t="s">
        <v>129</v>
      </c>
    </row>
    <row r="313" s="14" customFormat="1">
      <c r="A313" s="14"/>
      <c r="B313" s="236"/>
      <c r="C313" s="237"/>
      <c r="D313" s="227" t="s">
        <v>144</v>
      </c>
      <c r="E313" s="238" t="s">
        <v>19</v>
      </c>
      <c r="F313" s="239" t="s">
        <v>931</v>
      </c>
      <c r="G313" s="237"/>
      <c r="H313" s="240">
        <v>-1.3460000000000001</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144</v>
      </c>
      <c r="AU313" s="246" t="s">
        <v>140</v>
      </c>
      <c r="AV313" s="14" t="s">
        <v>81</v>
      </c>
      <c r="AW313" s="14" t="s">
        <v>32</v>
      </c>
      <c r="AX313" s="14" t="s">
        <v>71</v>
      </c>
      <c r="AY313" s="246" t="s">
        <v>129</v>
      </c>
    </row>
    <row r="314" s="14" customFormat="1">
      <c r="A314" s="14"/>
      <c r="B314" s="236"/>
      <c r="C314" s="237"/>
      <c r="D314" s="227" t="s">
        <v>144</v>
      </c>
      <c r="E314" s="238" t="s">
        <v>19</v>
      </c>
      <c r="F314" s="239" t="s">
        <v>932</v>
      </c>
      <c r="G314" s="237"/>
      <c r="H314" s="240">
        <v>-4.3449999999999998</v>
      </c>
      <c r="I314" s="241"/>
      <c r="J314" s="237"/>
      <c r="K314" s="237"/>
      <c r="L314" s="242"/>
      <c r="M314" s="243"/>
      <c r="N314" s="244"/>
      <c r="O314" s="244"/>
      <c r="P314" s="244"/>
      <c r="Q314" s="244"/>
      <c r="R314" s="244"/>
      <c r="S314" s="244"/>
      <c r="T314" s="245"/>
      <c r="U314" s="14"/>
      <c r="V314" s="14"/>
      <c r="W314" s="14"/>
      <c r="X314" s="14"/>
      <c r="Y314" s="14"/>
      <c r="Z314" s="14"/>
      <c r="AA314" s="14"/>
      <c r="AB314" s="14"/>
      <c r="AC314" s="14"/>
      <c r="AD314" s="14"/>
      <c r="AE314" s="14"/>
      <c r="AT314" s="246" t="s">
        <v>144</v>
      </c>
      <c r="AU314" s="246" t="s">
        <v>140</v>
      </c>
      <c r="AV314" s="14" t="s">
        <v>81</v>
      </c>
      <c r="AW314" s="14" t="s">
        <v>32</v>
      </c>
      <c r="AX314" s="14" t="s">
        <v>71</v>
      </c>
      <c r="AY314" s="246" t="s">
        <v>129</v>
      </c>
    </row>
    <row r="315" s="14" customFormat="1">
      <c r="A315" s="14"/>
      <c r="B315" s="236"/>
      <c r="C315" s="237"/>
      <c r="D315" s="227" t="s">
        <v>144</v>
      </c>
      <c r="E315" s="238" t="s">
        <v>19</v>
      </c>
      <c r="F315" s="239" t="s">
        <v>933</v>
      </c>
      <c r="G315" s="237"/>
      <c r="H315" s="240">
        <v>-1.419</v>
      </c>
      <c r="I315" s="241"/>
      <c r="J315" s="237"/>
      <c r="K315" s="237"/>
      <c r="L315" s="242"/>
      <c r="M315" s="243"/>
      <c r="N315" s="244"/>
      <c r="O315" s="244"/>
      <c r="P315" s="244"/>
      <c r="Q315" s="244"/>
      <c r="R315" s="244"/>
      <c r="S315" s="244"/>
      <c r="T315" s="245"/>
      <c r="U315" s="14"/>
      <c r="V315" s="14"/>
      <c r="W315" s="14"/>
      <c r="X315" s="14"/>
      <c r="Y315" s="14"/>
      <c r="Z315" s="14"/>
      <c r="AA315" s="14"/>
      <c r="AB315" s="14"/>
      <c r="AC315" s="14"/>
      <c r="AD315" s="14"/>
      <c r="AE315" s="14"/>
      <c r="AT315" s="246" t="s">
        <v>144</v>
      </c>
      <c r="AU315" s="246" t="s">
        <v>140</v>
      </c>
      <c r="AV315" s="14" t="s">
        <v>81</v>
      </c>
      <c r="AW315" s="14" t="s">
        <v>32</v>
      </c>
      <c r="AX315" s="14" t="s">
        <v>71</v>
      </c>
      <c r="AY315" s="246" t="s">
        <v>129</v>
      </c>
    </row>
    <row r="316" s="15" customFormat="1">
      <c r="A316" s="15"/>
      <c r="B316" s="247"/>
      <c r="C316" s="248"/>
      <c r="D316" s="227" t="s">
        <v>144</v>
      </c>
      <c r="E316" s="249" t="s">
        <v>19</v>
      </c>
      <c r="F316" s="250" t="s">
        <v>150</v>
      </c>
      <c r="G316" s="248"/>
      <c r="H316" s="251">
        <v>151.15199999999999</v>
      </c>
      <c r="I316" s="252"/>
      <c r="J316" s="248"/>
      <c r="K316" s="248"/>
      <c r="L316" s="253"/>
      <c r="M316" s="254"/>
      <c r="N316" s="255"/>
      <c r="O316" s="255"/>
      <c r="P316" s="255"/>
      <c r="Q316" s="255"/>
      <c r="R316" s="255"/>
      <c r="S316" s="255"/>
      <c r="T316" s="256"/>
      <c r="U316" s="15"/>
      <c r="V316" s="15"/>
      <c r="W316" s="15"/>
      <c r="X316" s="15"/>
      <c r="Y316" s="15"/>
      <c r="Z316" s="15"/>
      <c r="AA316" s="15"/>
      <c r="AB316" s="15"/>
      <c r="AC316" s="15"/>
      <c r="AD316" s="15"/>
      <c r="AE316" s="15"/>
      <c r="AT316" s="257" t="s">
        <v>144</v>
      </c>
      <c r="AU316" s="257" t="s">
        <v>140</v>
      </c>
      <c r="AV316" s="15" t="s">
        <v>140</v>
      </c>
      <c r="AW316" s="15" t="s">
        <v>32</v>
      </c>
      <c r="AX316" s="15" t="s">
        <v>71</v>
      </c>
      <c r="AY316" s="257" t="s">
        <v>129</v>
      </c>
    </row>
    <row r="317" s="16" customFormat="1">
      <c r="A317" s="16"/>
      <c r="B317" s="258"/>
      <c r="C317" s="259"/>
      <c r="D317" s="227" t="s">
        <v>144</v>
      </c>
      <c r="E317" s="260" t="s">
        <v>19</v>
      </c>
      <c r="F317" s="261" t="s">
        <v>155</v>
      </c>
      <c r="G317" s="259"/>
      <c r="H317" s="262">
        <v>577.97900000000004</v>
      </c>
      <c r="I317" s="263"/>
      <c r="J317" s="259"/>
      <c r="K317" s="259"/>
      <c r="L317" s="264"/>
      <c r="M317" s="265"/>
      <c r="N317" s="266"/>
      <c r="O317" s="266"/>
      <c r="P317" s="266"/>
      <c r="Q317" s="266"/>
      <c r="R317" s="266"/>
      <c r="S317" s="266"/>
      <c r="T317" s="267"/>
      <c r="U317" s="16"/>
      <c r="V317" s="16"/>
      <c r="W317" s="16"/>
      <c r="X317" s="16"/>
      <c r="Y317" s="16"/>
      <c r="Z317" s="16"/>
      <c r="AA317" s="16"/>
      <c r="AB317" s="16"/>
      <c r="AC317" s="16"/>
      <c r="AD317" s="16"/>
      <c r="AE317" s="16"/>
      <c r="AT317" s="268" t="s">
        <v>144</v>
      </c>
      <c r="AU317" s="268" t="s">
        <v>140</v>
      </c>
      <c r="AV317" s="16" t="s">
        <v>139</v>
      </c>
      <c r="AW317" s="16" t="s">
        <v>32</v>
      </c>
      <c r="AX317" s="16" t="s">
        <v>79</v>
      </c>
      <c r="AY317" s="268" t="s">
        <v>129</v>
      </c>
    </row>
    <row r="318" s="2" customFormat="1" ht="37.8" customHeight="1">
      <c r="A318" s="41"/>
      <c r="B318" s="42"/>
      <c r="C318" s="207" t="s">
        <v>7</v>
      </c>
      <c r="D318" s="207" t="s">
        <v>134</v>
      </c>
      <c r="E318" s="208" t="s">
        <v>936</v>
      </c>
      <c r="F318" s="209" t="s">
        <v>937</v>
      </c>
      <c r="G318" s="210" t="s">
        <v>137</v>
      </c>
      <c r="H318" s="211">
        <v>11.103</v>
      </c>
      <c r="I318" s="212"/>
      <c r="J318" s="213">
        <f>ROUND(I318*H318,2)</f>
        <v>0</v>
      </c>
      <c r="K318" s="209" t="s">
        <v>138</v>
      </c>
      <c r="L318" s="47"/>
      <c r="M318" s="214" t="s">
        <v>19</v>
      </c>
      <c r="N318" s="215" t="s">
        <v>42</v>
      </c>
      <c r="O318" s="87"/>
      <c r="P318" s="216">
        <f>O318*H318</f>
        <v>0</v>
      </c>
      <c r="Q318" s="216">
        <v>0.03798</v>
      </c>
      <c r="R318" s="216">
        <f>Q318*H318</f>
        <v>0.42169193999999999</v>
      </c>
      <c r="S318" s="216">
        <v>0</v>
      </c>
      <c r="T318" s="217">
        <f>S318*H318</f>
        <v>0</v>
      </c>
      <c r="U318" s="41"/>
      <c r="V318" s="41"/>
      <c r="W318" s="41"/>
      <c r="X318" s="41"/>
      <c r="Y318" s="41"/>
      <c r="Z318" s="41"/>
      <c r="AA318" s="41"/>
      <c r="AB318" s="41"/>
      <c r="AC318" s="41"/>
      <c r="AD318" s="41"/>
      <c r="AE318" s="41"/>
      <c r="AR318" s="218" t="s">
        <v>139</v>
      </c>
      <c r="AT318" s="218" t="s">
        <v>134</v>
      </c>
      <c r="AU318" s="218" t="s">
        <v>140</v>
      </c>
      <c r="AY318" s="20" t="s">
        <v>129</v>
      </c>
      <c r="BE318" s="219">
        <f>IF(N318="základní",J318,0)</f>
        <v>0</v>
      </c>
      <c r="BF318" s="219">
        <f>IF(N318="snížená",J318,0)</f>
        <v>0</v>
      </c>
      <c r="BG318" s="219">
        <f>IF(N318="zákl. přenesená",J318,0)</f>
        <v>0</v>
      </c>
      <c r="BH318" s="219">
        <f>IF(N318="sníž. přenesená",J318,0)</f>
        <v>0</v>
      </c>
      <c r="BI318" s="219">
        <f>IF(N318="nulová",J318,0)</f>
        <v>0</v>
      </c>
      <c r="BJ318" s="20" t="s">
        <v>79</v>
      </c>
      <c r="BK318" s="219">
        <f>ROUND(I318*H318,2)</f>
        <v>0</v>
      </c>
      <c r="BL318" s="20" t="s">
        <v>139</v>
      </c>
      <c r="BM318" s="218" t="s">
        <v>938</v>
      </c>
    </row>
    <row r="319" s="2" customFormat="1">
      <c r="A319" s="41"/>
      <c r="B319" s="42"/>
      <c r="C319" s="43"/>
      <c r="D319" s="220" t="s">
        <v>142</v>
      </c>
      <c r="E319" s="43"/>
      <c r="F319" s="221" t="s">
        <v>939</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142</v>
      </c>
      <c r="AU319" s="20" t="s">
        <v>140</v>
      </c>
    </row>
    <row r="320" s="13" customFormat="1">
      <c r="A320" s="13"/>
      <c r="B320" s="225"/>
      <c r="C320" s="226"/>
      <c r="D320" s="227" t="s">
        <v>144</v>
      </c>
      <c r="E320" s="228" t="s">
        <v>19</v>
      </c>
      <c r="F320" s="229" t="s">
        <v>940</v>
      </c>
      <c r="G320" s="226"/>
      <c r="H320" s="228" t="s">
        <v>19</v>
      </c>
      <c r="I320" s="230"/>
      <c r="J320" s="226"/>
      <c r="K320" s="226"/>
      <c r="L320" s="231"/>
      <c r="M320" s="232"/>
      <c r="N320" s="233"/>
      <c r="O320" s="233"/>
      <c r="P320" s="233"/>
      <c r="Q320" s="233"/>
      <c r="R320" s="233"/>
      <c r="S320" s="233"/>
      <c r="T320" s="234"/>
      <c r="U320" s="13"/>
      <c r="V320" s="13"/>
      <c r="W320" s="13"/>
      <c r="X320" s="13"/>
      <c r="Y320" s="13"/>
      <c r="Z320" s="13"/>
      <c r="AA320" s="13"/>
      <c r="AB320" s="13"/>
      <c r="AC320" s="13"/>
      <c r="AD320" s="13"/>
      <c r="AE320" s="13"/>
      <c r="AT320" s="235" t="s">
        <v>144</v>
      </c>
      <c r="AU320" s="235" t="s">
        <v>140</v>
      </c>
      <c r="AV320" s="13" t="s">
        <v>79</v>
      </c>
      <c r="AW320" s="13" t="s">
        <v>32</v>
      </c>
      <c r="AX320" s="13" t="s">
        <v>71</v>
      </c>
      <c r="AY320" s="235" t="s">
        <v>129</v>
      </c>
    </row>
    <row r="321" s="13" customFormat="1">
      <c r="A321" s="13"/>
      <c r="B321" s="225"/>
      <c r="C321" s="226"/>
      <c r="D321" s="227" t="s">
        <v>144</v>
      </c>
      <c r="E321" s="228" t="s">
        <v>19</v>
      </c>
      <c r="F321" s="229" t="s">
        <v>849</v>
      </c>
      <c r="G321" s="226"/>
      <c r="H321" s="228" t="s">
        <v>19</v>
      </c>
      <c r="I321" s="230"/>
      <c r="J321" s="226"/>
      <c r="K321" s="226"/>
      <c r="L321" s="231"/>
      <c r="M321" s="232"/>
      <c r="N321" s="233"/>
      <c r="O321" s="233"/>
      <c r="P321" s="233"/>
      <c r="Q321" s="233"/>
      <c r="R321" s="233"/>
      <c r="S321" s="233"/>
      <c r="T321" s="234"/>
      <c r="U321" s="13"/>
      <c r="V321" s="13"/>
      <c r="W321" s="13"/>
      <c r="X321" s="13"/>
      <c r="Y321" s="13"/>
      <c r="Z321" s="13"/>
      <c r="AA321" s="13"/>
      <c r="AB321" s="13"/>
      <c r="AC321" s="13"/>
      <c r="AD321" s="13"/>
      <c r="AE321" s="13"/>
      <c r="AT321" s="235" t="s">
        <v>144</v>
      </c>
      <c r="AU321" s="235" t="s">
        <v>140</v>
      </c>
      <c r="AV321" s="13" t="s">
        <v>79</v>
      </c>
      <c r="AW321" s="13" t="s">
        <v>32</v>
      </c>
      <c r="AX321" s="13" t="s">
        <v>71</v>
      </c>
      <c r="AY321" s="235" t="s">
        <v>129</v>
      </c>
    </row>
    <row r="322" s="13" customFormat="1">
      <c r="A322" s="13"/>
      <c r="B322" s="225"/>
      <c r="C322" s="226"/>
      <c r="D322" s="227" t="s">
        <v>144</v>
      </c>
      <c r="E322" s="228" t="s">
        <v>19</v>
      </c>
      <c r="F322" s="229" t="s">
        <v>902</v>
      </c>
      <c r="G322" s="226"/>
      <c r="H322" s="228" t="s">
        <v>19</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144</v>
      </c>
      <c r="AU322" s="235" t="s">
        <v>140</v>
      </c>
      <c r="AV322" s="13" t="s">
        <v>79</v>
      </c>
      <c r="AW322" s="13" t="s">
        <v>32</v>
      </c>
      <c r="AX322" s="13" t="s">
        <v>71</v>
      </c>
      <c r="AY322" s="235" t="s">
        <v>129</v>
      </c>
    </row>
    <row r="323" s="14" customFormat="1">
      <c r="A323" s="14"/>
      <c r="B323" s="236"/>
      <c r="C323" s="237"/>
      <c r="D323" s="227" t="s">
        <v>144</v>
      </c>
      <c r="E323" s="238" t="s">
        <v>19</v>
      </c>
      <c r="F323" s="239" t="s">
        <v>903</v>
      </c>
      <c r="G323" s="237"/>
      <c r="H323" s="240">
        <v>8.0519999999999996</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144</v>
      </c>
      <c r="AU323" s="246" t="s">
        <v>140</v>
      </c>
      <c r="AV323" s="14" t="s">
        <v>81</v>
      </c>
      <c r="AW323" s="14" t="s">
        <v>32</v>
      </c>
      <c r="AX323" s="14" t="s">
        <v>71</v>
      </c>
      <c r="AY323" s="246" t="s">
        <v>129</v>
      </c>
    </row>
    <row r="324" s="15" customFormat="1">
      <c r="A324" s="15"/>
      <c r="B324" s="247"/>
      <c r="C324" s="248"/>
      <c r="D324" s="227" t="s">
        <v>144</v>
      </c>
      <c r="E324" s="249" t="s">
        <v>19</v>
      </c>
      <c r="F324" s="250" t="s">
        <v>150</v>
      </c>
      <c r="G324" s="248"/>
      <c r="H324" s="251">
        <v>8.0519999999999996</v>
      </c>
      <c r="I324" s="252"/>
      <c r="J324" s="248"/>
      <c r="K324" s="248"/>
      <c r="L324" s="253"/>
      <c r="M324" s="254"/>
      <c r="N324" s="255"/>
      <c r="O324" s="255"/>
      <c r="P324" s="255"/>
      <c r="Q324" s="255"/>
      <c r="R324" s="255"/>
      <c r="S324" s="255"/>
      <c r="T324" s="256"/>
      <c r="U324" s="15"/>
      <c r="V324" s="15"/>
      <c r="W324" s="15"/>
      <c r="X324" s="15"/>
      <c r="Y324" s="15"/>
      <c r="Z324" s="15"/>
      <c r="AA324" s="15"/>
      <c r="AB324" s="15"/>
      <c r="AC324" s="15"/>
      <c r="AD324" s="15"/>
      <c r="AE324" s="15"/>
      <c r="AT324" s="257" t="s">
        <v>144</v>
      </c>
      <c r="AU324" s="257" t="s">
        <v>140</v>
      </c>
      <c r="AV324" s="15" t="s">
        <v>140</v>
      </c>
      <c r="AW324" s="15" t="s">
        <v>32</v>
      </c>
      <c r="AX324" s="15" t="s">
        <v>71</v>
      </c>
      <c r="AY324" s="257" t="s">
        <v>129</v>
      </c>
    </row>
    <row r="325" s="13" customFormat="1">
      <c r="A325" s="13"/>
      <c r="B325" s="225"/>
      <c r="C325" s="226"/>
      <c r="D325" s="227" t="s">
        <v>144</v>
      </c>
      <c r="E325" s="228" t="s">
        <v>19</v>
      </c>
      <c r="F325" s="229" t="s">
        <v>891</v>
      </c>
      <c r="G325" s="226"/>
      <c r="H325" s="228" t="s">
        <v>19</v>
      </c>
      <c r="I325" s="230"/>
      <c r="J325" s="226"/>
      <c r="K325" s="226"/>
      <c r="L325" s="231"/>
      <c r="M325" s="232"/>
      <c r="N325" s="233"/>
      <c r="O325" s="233"/>
      <c r="P325" s="233"/>
      <c r="Q325" s="233"/>
      <c r="R325" s="233"/>
      <c r="S325" s="233"/>
      <c r="T325" s="234"/>
      <c r="U325" s="13"/>
      <c r="V325" s="13"/>
      <c r="W325" s="13"/>
      <c r="X325" s="13"/>
      <c r="Y325" s="13"/>
      <c r="Z325" s="13"/>
      <c r="AA325" s="13"/>
      <c r="AB325" s="13"/>
      <c r="AC325" s="13"/>
      <c r="AD325" s="13"/>
      <c r="AE325" s="13"/>
      <c r="AT325" s="235" t="s">
        <v>144</v>
      </c>
      <c r="AU325" s="235" t="s">
        <v>140</v>
      </c>
      <c r="AV325" s="13" t="s">
        <v>79</v>
      </c>
      <c r="AW325" s="13" t="s">
        <v>32</v>
      </c>
      <c r="AX325" s="13" t="s">
        <v>71</v>
      </c>
      <c r="AY325" s="235" t="s">
        <v>129</v>
      </c>
    </row>
    <row r="326" s="14" customFormat="1">
      <c r="A326" s="14"/>
      <c r="B326" s="236"/>
      <c r="C326" s="237"/>
      <c r="D326" s="227" t="s">
        <v>144</v>
      </c>
      <c r="E326" s="238" t="s">
        <v>19</v>
      </c>
      <c r="F326" s="239" t="s">
        <v>909</v>
      </c>
      <c r="G326" s="237"/>
      <c r="H326" s="240">
        <v>3.0510000000000002</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144</v>
      </c>
      <c r="AU326" s="246" t="s">
        <v>140</v>
      </c>
      <c r="AV326" s="14" t="s">
        <v>81</v>
      </c>
      <c r="AW326" s="14" t="s">
        <v>32</v>
      </c>
      <c r="AX326" s="14" t="s">
        <v>71</v>
      </c>
      <c r="AY326" s="246" t="s">
        <v>129</v>
      </c>
    </row>
    <row r="327" s="15" customFormat="1">
      <c r="A327" s="15"/>
      <c r="B327" s="247"/>
      <c r="C327" s="248"/>
      <c r="D327" s="227" t="s">
        <v>144</v>
      </c>
      <c r="E327" s="249" t="s">
        <v>19</v>
      </c>
      <c r="F327" s="250" t="s">
        <v>150</v>
      </c>
      <c r="G327" s="248"/>
      <c r="H327" s="251">
        <v>3.0510000000000002</v>
      </c>
      <c r="I327" s="252"/>
      <c r="J327" s="248"/>
      <c r="K327" s="248"/>
      <c r="L327" s="253"/>
      <c r="M327" s="254"/>
      <c r="N327" s="255"/>
      <c r="O327" s="255"/>
      <c r="P327" s="255"/>
      <c r="Q327" s="255"/>
      <c r="R327" s="255"/>
      <c r="S327" s="255"/>
      <c r="T327" s="256"/>
      <c r="U327" s="15"/>
      <c r="V327" s="15"/>
      <c r="W327" s="15"/>
      <c r="X327" s="15"/>
      <c r="Y327" s="15"/>
      <c r="Z327" s="15"/>
      <c r="AA327" s="15"/>
      <c r="AB327" s="15"/>
      <c r="AC327" s="15"/>
      <c r="AD327" s="15"/>
      <c r="AE327" s="15"/>
      <c r="AT327" s="257" t="s">
        <v>144</v>
      </c>
      <c r="AU327" s="257" t="s">
        <v>140</v>
      </c>
      <c r="AV327" s="15" t="s">
        <v>140</v>
      </c>
      <c r="AW327" s="15" t="s">
        <v>32</v>
      </c>
      <c r="AX327" s="15" t="s">
        <v>71</v>
      </c>
      <c r="AY327" s="257" t="s">
        <v>129</v>
      </c>
    </row>
    <row r="328" s="16" customFormat="1">
      <c r="A328" s="16"/>
      <c r="B328" s="258"/>
      <c r="C328" s="259"/>
      <c r="D328" s="227" t="s">
        <v>144</v>
      </c>
      <c r="E328" s="260" t="s">
        <v>19</v>
      </c>
      <c r="F328" s="261" t="s">
        <v>155</v>
      </c>
      <c r="G328" s="259"/>
      <c r="H328" s="262">
        <v>11.103</v>
      </c>
      <c r="I328" s="263"/>
      <c r="J328" s="259"/>
      <c r="K328" s="259"/>
      <c r="L328" s="264"/>
      <c r="M328" s="265"/>
      <c r="N328" s="266"/>
      <c r="O328" s="266"/>
      <c r="P328" s="266"/>
      <c r="Q328" s="266"/>
      <c r="R328" s="266"/>
      <c r="S328" s="266"/>
      <c r="T328" s="267"/>
      <c r="U328" s="16"/>
      <c r="V328" s="16"/>
      <c r="W328" s="16"/>
      <c r="X328" s="16"/>
      <c r="Y328" s="16"/>
      <c r="Z328" s="16"/>
      <c r="AA328" s="16"/>
      <c r="AB328" s="16"/>
      <c r="AC328" s="16"/>
      <c r="AD328" s="16"/>
      <c r="AE328" s="16"/>
      <c r="AT328" s="268" t="s">
        <v>144</v>
      </c>
      <c r="AU328" s="268" t="s">
        <v>140</v>
      </c>
      <c r="AV328" s="16" t="s">
        <v>139</v>
      </c>
      <c r="AW328" s="16" t="s">
        <v>32</v>
      </c>
      <c r="AX328" s="16" t="s">
        <v>79</v>
      </c>
      <c r="AY328" s="268" t="s">
        <v>129</v>
      </c>
    </row>
    <row r="329" s="2" customFormat="1" ht="24.15" customHeight="1">
      <c r="A329" s="41"/>
      <c r="B329" s="42"/>
      <c r="C329" s="207" t="s">
        <v>291</v>
      </c>
      <c r="D329" s="207" t="s">
        <v>134</v>
      </c>
      <c r="E329" s="208" t="s">
        <v>941</v>
      </c>
      <c r="F329" s="209" t="s">
        <v>942</v>
      </c>
      <c r="G329" s="210" t="s">
        <v>137</v>
      </c>
      <c r="H329" s="211">
        <v>11.103</v>
      </c>
      <c r="I329" s="212"/>
      <c r="J329" s="213">
        <f>ROUND(I329*H329,2)</f>
        <v>0</v>
      </c>
      <c r="K329" s="209" t="s">
        <v>138</v>
      </c>
      <c r="L329" s="47"/>
      <c r="M329" s="214" t="s">
        <v>19</v>
      </c>
      <c r="N329" s="215" t="s">
        <v>42</v>
      </c>
      <c r="O329" s="87"/>
      <c r="P329" s="216">
        <f>O329*H329</f>
        <v>0</v>
      </c>
      <c r="Q329" s="216">
        <v>0.00025999999999999998</v>
      </c>
      <c r="R329" s="216">
        <f>Q329*H329</f>
        <v>0.0028867799999999998</v>
      </c>
      <c r="S329" s="216">
        <v>0</v>
      </c>
      <c r="T329" s="217">
        <f>S329*H329</f>
        <v>0</v>
      </c>
      <c r="U329" s="41"/>
      <c r="V329" s="41"/>
      <c r="W329" s="41"/>
      <c r="X329" s="41"/>
      <c r="Y329" s="41"/>
      <c r="Z329" s="41"/>
      <c r="AA329" s="41"/>
      <c r="AB329" s="41"/>
      <c r="AC329" s="41"/>
      <c r="AD329" s="41"/>
      <c r="AE329" s="41"/>
      <c r="AR329" s="218" t="s">
        <v>139</v>
      </c>
      <c r="AT329" s="218" t="s">
        <v>134</v>
      </c>
      <c r="AU329" s="218" t="s">
        <v>140</v>
      </c>
      <c r="AY329" s="20" t="s">
        <v>129</v>
      </c>
      <c r="BE329" s="219">
        <f>IF(N329="základní",J329,0)</f>
        <v>0</v>
      </c>
      <c r="BF329" s="219">
        <f>IF(N329="snížená",J329,0)</f>
        <v>0</v>
      </c>
      <c r="BG329" s="219">
        <f>IF(N329="zákl. přenesená",J329,0)</f>
        <v>0</v>
      </c>
      <c r="BH329" s="219">
        <f>IF(N329="sníž. přenesená",J329,0)</f>
        <v>0</v>
      </c>
      <c r="BI329" s="219">
        <f>IF(N329="nulová",J329,0)</f>
        <v>0</v>
      </c>
      <c r="BJ329" s="20" t="s">
        <v>79</v>
      </c>
      <c r="BK329" s="219">
        <f>ROUND(I329*H329,2)</f>
        <v>0</v>
      </c>
      <c r="BL329" s="20" t="s">
        <v>139</v>
      </c>
      <c r="BM329" s="218" t="s">
        <v>943</v>
      </c>
    </row>
    <row r="330" s="2" customFormat="1">
      <c r="A330" s="41"/>
      <c r="B330" s="42"/>
      <c r="C330" s="43"/>
      <c r="D330" s="220" t="s">
        <v>142</v>
      </c>
      <c r="E330" s="43"/>
      <c r="F330" s="221" t="s">
        <v>944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142</v>
      </c>
      <c r="AU330" s="20" t="s">
        <v>140</v>
      </c>
    </row>
    <row r="331" s="2" customFormat="1" ht="33" customHeight="1">
      <c r="A331" s="41"/>
      <c r="B331" s="42"/>
      <c r="C331" s="207" t="s">
        <v>295</v>
      </c>
      <c r="D331" s="207" t="s">
        <v>134</v>
      </c>
      <c r="E331" s="208" t="s">
        <v>945</v>
      </c>
      <c r="F331" s="209" t="s">
        <v>946</v>
      </c>
      <c r="G331" s="210" t="s">
        <v>137</v>
      </c>
      <c r="H331" s="211">
        <v>11.103</v>
      </c>
      <c r="I331" s="212"/>
      <c r="J331" s="213">
        <f>ROUND(I331*H331,2)</f>
        <v>0</v>
      </c>
      <c r="K331" s="209" t="s">
        <v>138</v>
      </c>
      <c r="L331" s="47"/>
      <c r="M331" s="214" t="s">
        <v>19</v>
      </c>
      <c r="N331" s="215" t="s">
        <v>42</v>
      </c>
      <c r="O331" s="87"/>
      <c r="P331" s="216">
        <f>O331*H331</f>
        <v>0</v>
      </c>
      <c r="Q331" s="216">
        <v>0.0043800000000000002</v>
      </c>
      <c r="R331" s="216">
        <f>Q331*H331</f>
        <v>0.048631140000000003</v>
      </c>
      <c r="S331" s="216">
        <v>0</v>
      </c>
      <c r="T331" s="217">
        <f>S331*H331</f>
        <v>0</v>
      </c>
      <c r="U331" s="41"/>
      <c r="V331" s="41"/>
      <c r="W331" s="41"/>
      <c r="X331" s="41"/>
      <c r="Y331" s="41"/>
      <c r="Z331" s="41"/>
      <c r="AA331" s="41"/>
      <c r="AB331" s="41"/>
      <c r="AC331" s="41"/>
      <c r="AD331" s="41"/>
      <c r="AE331" s="41"/>
      <c r="AR331" s="218" t="s">
        <v>139</v>
      </c>
      <c r="AT331" s="218" t="s">
        <v>134</v>
      </c>
      <c r="AU331" s="218" t="s">
        <v>140</v>
      </c>
      <c r="AY331" s="20" t="s">
        <v>129</v>
      </c>
      <c r="BE331" s="219">
        <f>IF(N331="základní",J331,0)</f>
        <v>0</v>
      </c>
      <c r="BF331" s="219">
        <f>IF(N331="snížená",J331,0)</f>
        <v>0</v>
      </c>
      <c r="BG331" s="219">
        <f>IF(N331="zákl. přenesená",J331,0)</f>
        <v>0</v>
      </c>
      <c r="BH331" s="219">
        <f>IF(N331="sníž. přenesená",J331,0)</f>
        <v>0</v>
      </c>
      <c r="BI331" s="219">
        <f>IF(N331="nulová",J331,0)</f>
        <v>0</v>
      </c>
      <c r="BJ331" s="20" t="s">
        <v>79</v>
      </c>
      <c r="BK331" s="219">
        <f>ROUND(I331*H331,2)</f>
        <v>0</v>
      </c>
      <c r="BL331" s="20" t="s">
        <v>139</v>
      </c>
      <c r="BM331" s="218" t="s">
        <v>947</v>
      </c>
    </row>
    <row r="332" s="2" customFormat="1">
      <c r="A332" s="41"/>
      <c r="B332" s="42"/>
      <c r="C332" s="43"/>
      <c r="D332" s="220" t="s">
        <v>142</v>
      </c>
      <c r="E332" s="43"/>
      <c r="F332" s="221" t="s">
        <v>948</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142</v>
      </c>
      <c r="AU332" s="20" t="s">
        <v>140</v>
      </c>
    </row>
    <row r="333" s="2" customFormat="1" ht="24.15" customHeight="1">
      <c r="A333" s="41"/>
      <c r="B333" s="42"/>
      <c r="C333" s="207" t="s">
        <v>299</v>
      </c>
      <c r="D333" s="207" t="s">
        <v>134</v>
      </c>
      <c r="E333" s="208" t="s">
        <v>949</v>
      </c>
      <c r="F333" s="209" t="s">
        <v>950</v>
      </c>
      <c r="G333" s="210" t="s">
        <v>137</v>
      </c>
      <c r="H333" s="211">
        <v>11.103</v>
      </c>
      <c r="I333" s="212"/>
      <c r="J333" s="213">
        <f>ROUND(I333*H333,2)</f>
        <v>0</v>
      </c>
      <c r="K333" s="209" t="s">
        <v>138</v>
      </c>
      <c r="L333" s="47"/>
      <c r="M333" s="214" t="s">
        <v>19</v>
      </c>
      <c r="N333" s="215" t="s">
        <v>42</v>
      </c>
      <c r="O333" s="87"/>
      <c r="P333" s="216">
        <f>O333*H333</f>
        <v>0</v>
      </c>
      <c r="Q333" s="216">
        <v>0.00020000000000000001</v>
      </c>
      <c r="R333" s="216">
        <f>Q333*H333</f>
        <v>0.0022206000000000001</v>
      </c>
      <c r="S333" s="216">
        <v>0</v>
      </c>
      <c r="T333" s="217">
        <f>S333*H333</f>
        <v>0</v>
      </c>
      <c r="U333" s="41"/>
      <c r="V333" s="41"/>
      <c r="W333" s="41"/>
      <c r="X333" s="41"/>
      <c r="Y333" s="41"/>
      <c r="Z333" s="41"/>
      <c r="AA333" s="41"/>
      <c r="AB333" s="41"/>
      <c r="AC333" s="41"/>
      <c r="AD333" s="41"/>
      <c r="AE333" s="41"/>
      <c r="AR333" s="218" t="s">
        <v>139</v>
      </c>
      <c r="AT333" s="218" t="s">
        <v>134</v>
      </c>
      <c r="AU333" s="218" t="s">
        <v>140</v>
      </c>
      <c r="AY333" s="20" t="s">
        <v>129</v>
      </c>
      <c r="BE333" s="219">
        <f>IF(N333="základní",J333,0)</f>
        <v>0</v>
      </c>
      <c r="BF333" s="219">
        <f>IF(N333="snížená",J333,0)</f>
        <v>0</v>
      </c>
      <c r="BG333" s="219">
        <f>IF(N333="zákl. přenesená",J333,0)</f>
        <v>0</v>
      </c>
      <c r="BH333" s="219">
        <f>IF(N333="sníž. přenesená",J333,0)</f>
        <v>0</v>
      </c>
      <c r="BI333" s="219">
        <f>IF(N333="nulová",J333,0)</f>
        <v>0</v>
      </c>
      <c r="BJ333" s="20" t="s">
        <v>79</v>
      </c>
      <c r="BK333" s="219">
        <f>ROUND(I333*H333,2)</f>
        <v>0</v>
      </c>
      <c r="BL333" s="20" t="s">
        <v>139</v>
      </c>
      <c r="BM333" s="218" t="s">
        <v>951</v>
      </c>
    </row>
    <row r="334" s="2" customFormat="1">
      <c r="A334" s="41"/>
      <c r="B334" s="42"/>
      <c r="C334" s="43"/>
      <c r="D334" s="220" t="s">
        <v>142</v>
      </c>
      <c r="E334" s="43"/>
      <c r="F334" s="221" t="s">
        <v>952</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142</v>
      </c>
      <c r="AU334" s="20" t="s">
        <v>140</v>
      </c>
    </row>
    <row r="335" s="2" customFormat="1" ht="37.8" customHeight="1">
      <c r="A335" s="41"/>
      <c r="B335" s="42"/>
      <c r="C335" s="207" t="s">
        <v>303</v>
      </c>
      <c r="D335" s="207" t="s">
        <v>134</v>
      </c>
      <c r="E335" s="208" t="s">
        <v>953</v>
      </c>
      <c r="F335" s="209" t="s">
        <v>954</v>
      </c>
      <c r="G335" s="210" t="s">
        <v>137</v>
      </c>
      <c r="H335" s="211">
        <v>11.103</v>
      </c>
      <c r="I335" s="212"/>
      <c r="J335" s="213">
        <f>ROUND(I335*H335,2)</f>
        <v>0</v>
      </c>
      <c r="K335" s="209" t="s">
        <v>138</v>
      </c>
      <c r="L335" s="47"/>
      <c r="M335" s="214" t="s">
        <v>19</v>
      </c>
      <c r="N335" s="215" t="s">
        <v>42</v>
      </c>
      <c r="O335" s="87"/>
      <c r="P335" s="216">
        <f>O335*H335</f>
        <v>0</v>
      </c>
      <c r="Q335" s="216">
        <v>0.0027000000000000001</v>
      </c>
      <c r="R335" s="216">
        <f>Q335*H335</f>
        <v>0.029978100000000001</v>
      </c>
      <c r="S335" s="216">
        <v>0</v>
      </c>
      <c r="T335" s="217">
        <f>S335*H335</f>
        <v>0</v>
      </c>
      <c r="U335" s="41"/>
      <c r="V335" s="41"/>
      <c r="W335" s="41"/>
      <c r="X335" s="41"/>
      <c r="Y335" s="41"/>
      <c r="Z335" s="41"/>
      <c r="AA335" s="41"/>
      <c r="AB335" s="41"/>
      <c r="AC335" s="41"/>
      <c r="AD335" s="41"/>
      <c r="AE335" s="41"/>
      <c r="AR335" s="218" t="s">
        <v>139</v>
      </c>
      <c r="AT335" s="218" t="s">
        <v>134</v>
      </c>
      <c r="AU335" s="218" t="s">
        <v>140</v>
      </c>
      <c r="AY335" s="20" t="s">
        <v>129</v>
      </c>
      <c r="BE335" s="219">
        <f>IF(N335="základní",J335,0)</f>
        <v>0</v>
      </c>
      <c r="BF335" s="219">
        <f>IF(N335="snížená",J335,0)</f>
        <v>0</v>
      </c>
      <c r="BG335" s="219">
        <f>IF(N335="zákl. přenesená",J335,0)</f>
        <v>0</v>
      </c>
      <c r="BH335" s="219">
        <f>IF(N335="sníž. přenesená",J335,0)</f>
        <v>0</v>
      </c>
      <c r="BI335" s="219">
        <f>IF(N335="nulová",J335,0)</f>
        <v>0</v>
      </c>
      <c r="BJ335" s="20" t="s">
        <v>79</v>
      </c>
      <c r="BK335" s="219">
        <f>ROUND(I335*H335,2)</f>
        <v>0</v>
      </c>
      <c r="BL335" s="20" t="s">
        <v>139</v>
      </c>
      <c r="BM335" s="218" t="s">
        <v>955</v>
      </c>
    </row>
    <row r="336" s="2" customFormat="1">
      <c r="A336" s="41"/>
      <c r="B336" s="42"/>
      <c r="C336" s="43"/>
      <c r="D336" s="220" t="s">
        <v>142</v>
      </c>
      <c r="E336" s="43"/>
      <c r="F336" s="221" t="s">
        <v>956</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142</v>
      </c>
      <c r="AU336" s="20" t="s">
        <v>140</v>
      </c>
    </row>
    <row r="337" s="13" customFormat="1">
      <c r="A337" s="13"/>
      <c r="B337" s="225"/>
      <c r="C337" s="226"/>
      <c r="D337" s="227" t="s">
        <v>144</v>
      </c>
      <c r="E337" s="228" t="s">
        <v>19</v>
      </c>
      <c r="F337" s="229" t="s">
        <v>940</v>
      </c>
      <c r="G337" s="226"/>
      <c r="H337" s="228" t="s">
        <v>19</v>
      </c>
      <c r="I337" s="230"/>
      <c r="J337" s="226"/>
      <c r="K337" s="226"/>
      <c r="L337" s="231"/>
      <c r="M337" s="232"/>
      <c r="N337" s="233"/>
      <c r="O337" s="233"/>
      <c r="P337" s="233"/>
      <c r="Q337" s="233"/>
      <c r="R337" s="233"/>
      <c r="S337" s="233"/>
      <c r="T337" s="234"/>
      <c r="U337" s="13"/>
      <c r="V337" s="13"/>
      <c r="W337" s="13"/>
      <c r="X337" s="13"/>
      <c r="Y337" s="13"/>
      <c r="Z337" s="13"/>
      <c r="AA337" s="13"/>
      <c r="AB337" s="13"/>
      <c r="AC337" s="13"/>
      <c r="AD337" s="13"/>
      <c r="AE337" s="13"/>
      <c r="AT337" s="235" t="s">
        <v>144</v>
      </c>
      <c r="AU337" s="235" t="s">
        <v>140</v>
      </c>
      <c r="AV337" s="13" t="s">
        <v>79</v>
      </c>
      <c r="AW337" s="13" t="s">
        <v>32</v>
      </c>
      <c r="AX337" s="13" t="s">
        <v>71</v>
      </c>
      <c r="AY337" s="235" t="s">
        <v>129</v>
      </c>
    </row>
    <row r="338" s="13" customFormat="1">
      <c r="A338" s="13"/>
      <c r="B338" s="225"/>
      <c r="C338" s="226"/>
      <c r="D338" s="227" t="s">
        <v>144</v>
      </c>
      <c r="E338" s="228" t="s">
        <v>19</v>
      </c>
      <c r="F338" s="229" t="s">
        <v>849</v>
      </c>
      <c r="G338" s="226"/>
      <c r="H338" s="228" t="s">
        <v>19</v>
      </c>
      <c r="I338" s="230"/>
      <c r="J338" s="226"/>
      <c r="K338" s="226"/>
      <c r="L338" s="231"/>
      <c r="M338" s="232"/>
      <c r="N338" s="233"/>
      <c r="O338" s="233"/>
      <c r="P338" s="233"/>
      <c r="Q338" s="233"/>
      <c r="R338" s="233"/>
      <c r="S338" s="233"/>
      <c r="T338" s="234"/>
      <c r="U338" s="13"/>
      <c r="V338" s="13"/>
      <c r="W338" s="13"/>
      <c r="X338" s="13"/>
      <c r="Y338" s="13"/>
      <c r="Z338" s="13"/>
      <c r="AA338" s="13"/>
      <c r="AB338" s="13"/>
      <c r="AC338" s="13"/>
      <c r="AD338" s="13"/>
      <c r="AE338" s="13"/>
      <c r="AT338" s="235" t="s">
        <v>144</v>
      </c>
      <c r="AU338" s="235" t="s">
        <v>140</v>
      </c>
      <c r="AV338" s="13" t="s">
        <v>79</v>
      </c>
      <c r="AW338" s="13" t="s">
        <v>32</v>
      </c>
      <c r="AX338" s="13" t="s">
        <v>71</v>
      </c>
      <c r="AY338" s="235" t="s">
        <v>129</v>
      </c>
    </row>
    <row r="339" s="13" customFormat="1">
      <c r="A339" s="13"/>
      <c r="B339" s="225"/>
      <c r="C339" s="226"/>
      <c r="D339" s="227" t="s">
        <v>144</v>
      </c>
      <c r="E339" s="228" t="s">
        <v>19</v>
      </c>
      <c r="F339" s="229" t="s">
        <v>902</v>
      </c>
      <c r="G339" s="226"/>
      <c r="H339" s="228" t="s">
        <v>19</v>
      </c>
      <c r="I339" s="230"/>
      <c r="J339" s="226"/>
      <c r="K339" s="226"/>
      <c r="L339" s="231"/>
      <c r="M339" s="232"/>
      <c r="N339" s="233"/>
      <c r="O339" s="233"/>
      <c r="P339" s="233"/>
      <c r="Q339" s="233"/>
      <c r="R339" s="233"/>
      <c r="S339" s="233"/>
      <c r="T339" s="234"/>
      <c r="U339" s="13"/>
      <c r="V339" s="13"/>
      <c r="W339" s="13"/>
      <c r="X339" s="13"/>
      <c r="Y339" s="13"/>
      <c r="Z339" s="13"/>
      <c r="AA339" s="13"/>
      <c r="AB339" s="13"/>
      <c r="AC339" s="13"/>
      <c r="AD339" s="13"/>
      <c r="AE339" s="13"/>
      <c r="AT339" s="235" t="s">
        <v>144</v>
      </c>
      <c r="AU339" s="235" t="s">
        <v>140</v>
      </c>
      <c r="AV339" s="13" t="s">
        <v>79</v>
      </c>
      <c r="AW339" s="13" t="s">
        <v>32</v>
      </c>
      <c r="AX339" s="13" t="s">
        <v>71</v>
      </c>
      <c r="AY339" s="235" t="s">
        <v>129</v>
      </c>
    </row>
    <row r="340" s="14" customFormat="1">
      <c r="A340" s="14"/>
      <c r="B340" s="236"/>
      <c r="C340" s="237"/>
      <c r="D340" s="227" t="s">
        <v>144</v>
      </c>
      <c r="E340" s="238" t="s">
        <v>19</v>
      </c>
      <c r="F340" s="239" t="s">
        <v>903</v>
      </c>
      <c r="G340" s="237"/>
      <c r="H340" s="240">
        <v>8.0519999999999996</v>
      </c>
      <c r="I340" s="241"/>
      <c r="J340" s="237"/>
      <c r="K340" s="237"/>
      <c r="L340" s="242"/>
      <c r="M340" s="243"/>
      <c r="N340" s="244"/>
      <c r="O340" s="244"/>
      <c r="P340" s="244"/>
      <c r="Q340" s="244"/>
      <c r="R340" s="244"/>
      <c r="S340" s="244"/>
      <c r="T340" s="245"/>
      <c r="U340" s="14"/>
      <c r="V340" s="14"/>
      <c r="W340" s="14"/>
      <c r="X340" s="14"/>
      <c r="Y340" s="14"/>
      <c r="Z340" s="14"/>
      <c r="AA340" s="14"/>
      <c r="AB340" s="14"/>
      <c r="AC340" s="14"/>
      <c r="AD340" s="14"/>
      <c r="AE340" s="14"/>
      <c r="AT340" s="246" t="s">
        <v>144</v>
      </c>
      <c r="AU340" s="246" t="s">
        <v>140</v>
      </c>
      <c r="AV340" s="14" t="s">
        <v>81</v>
      </c>
      <c r="AW340" s="14" t="s">
        <v>32</v>
      </c>
      <c r="AX340" s="14" t="s">
        <v>71</v>
      </c>
      <c r="AY340" s="246" t="s">
        <v>129</v>
      </c>
    </row>
    <row r="341" s="15" customFormat="1">
      <c r="A341" s="15"/>
      <c r="B341" s="247"/>
      <c r="C341" s="248"/>
      <c r="D341" s="227" t="s">
        <v>144</v>
      </c>
      <c r="E341" s="249" t="s">
        <v>19</v>
      </c>
      <c r="F341" s="250" t="s">
        <v>150</v>
      </c>
      <c r="G341" s="248"/>
      <c r="H341" s="251">
        <v>8.0519999999999996</v>
      </c>
      <c r="I341" s="252"/>
      <c r="J341" s="248"/>
      <c r="K341" s="248"/>
      <c r="L341" s="253"/>
      <c r="M341" s="254"/>
      <c r="N341" s="255"/>
      <c r="O341" s="255"/>
      <c r="P341" s="255"/>
      <c r="Q341" s="255"/>
      <c r="R341" s="255"/>
      <c r="S341" s="255"/>
      <c r="T341" s="256"/>
      <c r="U341" s="15"/>
      <c r="V341" s="15"/>
      <c r="W341" s="15"/>
      <c r="X341" s="15"/>
      <c r="Y341" s="15"/>
      <c r="Z341" s="15"/>
      <c r="AA341" s="15"/>
      <c r="AB341" s="15"/>
      <c r="AC341" s="15"/>
      <c r="AD341" s="15"/>
      <c r="AE341" s="15"/>
      <c r="AT341" s="257" t="s">
        <v>144</v>
      </c>
      <c r="AU341" s="257" t="s">
        <v>140</v>
      </c>
      <c r="AV341" s="15" t="s">
        <v>140</v>
      </c>
      <c r="AW341" s="15" t="s">
        <v>32</v>
      </c>
      <c r="AX341" s="15" t="s">
        <v>71</v>
      </c>
      <c r="AY341" s="257" t="s">
        <v>129</v>
      </c>
    </row>
    <row r="342" s="13" customFormat="1">
      <c r="A342" s="13"/>
      <c r="B342" s="225"/>
      <c r="C342" s="226"/>
      <c r="D342" s="227" t="s">
        <v>144</v>
      </c>
      <c r="E342" s="228" t="s">
        <v>19</v>
      </c>
      <c r="F342" s="229" t="s">
        <v>891</v>
      </c>
      <c r="G342" s="226"/>
      <c r="H342" s="228" t="s">
        <v>19</v>
      </c>
      <c r="I342" s="230"/>
      <c r="J342" s="226"/>
      <c r="K342" s="226"/>
      <c r="L342" s="231"/>
      <c r="M342" s="232"/>
      <c r="N342" s="233"/>
      <c r="O342" s="233"/>
      <c r="P342" s="233"/>
      <c r="Q342" s="233"/>
      <c r="R342" s="233"/>
      <c r="S342" s="233"/>
      <c r="T342" s="234"/>
      <c r="U342" s="13"/>
      <c r="V342" s="13"/>
      <c r="W342" s="13"/>
      <c r="X342" s="13"/>
      <c r="Y342" s="13"/>
      <c r="Z342" s="13"/>
      <c r="AA342" s="13"/>
      <c r="AB342" s="13"/>
      <c r="AC342" s="13"/>
      <c r="AD342" s="13"/>
      <c r="AE342" s="13"/>
      <c r="AT342" s="235" t="s">
        <v>144</v>
      </c>
      <c r="AU342" s="235" t="s">
        <v>140</v>
      </c>
      <c r="AV342" s="13" t="s">
        <v>79</v>
      </c>
      <c r="AW342" s="13" t="s">
        <v>32</v>
      </c>
      <c r="AX342" s="13" t="s">
        <v>71</v>
      </c>
      <c r="AY342" s="235" t="s">
        <v>129</v>
      </c>
    </row>
    <row r="343" s="14" customFormat="1">
      <c r="A343" s="14"/>
      <c r="B343" s="236"/>
      <c r="C343" s="237"/>
      <c r="D343" s="227" t="s">
        <v>144</v>
      </c>
      <c r="E343" s="238" t="s">
        <v>19</v>
      </c>
      <c r="F343" s="239" t="s">
        <v>909</v>
      </c>
      <c r="G343" s="237"/>
      <c r="H343" s="240">
        <v>3.0510000000000002</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144</v>
      </c>
      <c r="AU343" s="246" t="s">
        <v>140</v>
      </c>
      <c r="AV343" s="14" t="s">
        <v>81</v>
      </c>
      <c r="AW343" s="14" t="s">
        <v>32</v>
      </c>
      <c r="AX343" s="14" t="s">
        <v>71</v>
      </c>
      <c r="AY343" s="246" t="s">
        <v>129</v>
      </c>
    </row>
    <row r="344" s="15" customFormat="1">
      <c r="A344" s="15"/>
      <c r="B344" s="247"/>
      <c r="C344" s="248"/>
      <c r="D344" s="227" t="s">
        <v>144</v>
      </c>
      <c r="E344" s="249" t="s">
        <v>19</v>
      </c>
      <c r="F344" s="250" t="s">
        <v>150</v>
      </c>
      <c r="G344" s="248"/>
      <c r="H344" s="251">
        <v>3.0510000000000002</v>
      </c>
      <c r="I344" s="252"/>
      <c r="J344" s="248"/>
      <c r="K344" s="248"/>
      <c r="L344" s="253"/>
      <c r="M344" s="254"/>
      <c r="N344" s="255"/>
      <c r="O344" s="255"/>
      <c r="P344" s="255"/>
      <c r="Q344" s="255"/>
      <c r="R344" s="255"/>
      <c r="S344" s="255"/>
      <c r="T344" s="256"/>
      <c r="U344" s="15"/>
      <c r="V344" s="15"/>
      <c r="W344" s="15"/>
      <c r="X344" s="15"/>
      <c r="Y344" s="15"/>
      <c r="Z344" s="15"/>
      <c r="AA344" s="15"/>
      <c r="AB344" s="15"/>
      <c r="AC344" s="15"/>
      <c r="AD344" s="15"/>
      <c r="AE344" s="15"/>
      <c r="AT344" s="257" t="s">
        <v>144</v>
      </c>
      <c r="AU344" s="257" t="s">
        <v>140</v>
      </c>
      <c r="AV344" s="15" t="s">
        <v>140</v>
      </c>
      <c r="AW344" s="15" t="s">
        <v>32</v>
      </c>
      <c r="AX344" s="15" t="s">
        <v>71</v>
      </c>
      <c r="AY344" s="257" t="s">
        <v>129</v>
      </c>
    </row>
    <row r="345" s="16" customFormat="1">
      <c r="A345" s="16"/>
      <c r="B345" s="258"/>
      <c r="C345" s="259"/>
      <c r="D345" s="227" t="s">
        <v>144</v>
      </c>
      <c r="E345" s="260" t="s">
        <v>19</v>
      </c>
      <c r="F345" s="261" t="s">
        <v>155</v>
      </c>
      <c r="G345" s="259"/>
      <c r="H345" s="262">
        <v>11.103</v>
      </c>
      <c r="I345" s="263"/>
      <c r="J345" s="259"/>
      <c r="K345" s="259"/>
      <c r="L345" s="264"/>
      <c r="M345" s="265"/>
      <c r="N345" s="266"/>
      <c r="O345" s="266"/>
      <c r="P345" s="266"/>
      <c r="Q345" s="266"/>
      <c r="R345" s="266"/>
      <c r="S345" s="266"/>
      <c r="T345" s="267"/>
      <c r="U345" s="16"/>
      <c r="V345" s="16"/>
      <c r="W345" s="16"/>
      <c r="X345" s="16"/>
      <c r="Y345" s="16"/>
      <c r="Z345" s="16"/>
      <c r="AA345" s="16"/>
      <c r="AB345" s="16"/>
      <c r="AC345" s="16"/>
      <c r="AD345" s="16"/>
      <c r="AE345" s="16"/>
      <c r="AT345" s="268" t="s">
        <v>144</v>
      </c>
      <c r="AU345" s="268" t="s">
        <v>140</v>
      </c>
      <c r="AV345" s="16" t="s">
        <v>139</v>
      </c>
      <c r="AW345" s="16" t="s">
        <v>32</v>
      </c>
      <c r="AX345" s="16" t="s">
        <v>79</v>
      </c>
      <c r="AY345" s="268" t="s">
        <v>129</v>
      </c>
    </row>
    <row r="346" s="12" customFormat="1" ht="20.88" customHeight="1">
      <c r="A346" s="12"/>
      <c r="B346" s="191"/>
      <c r="C346" s="192"/>
      <c r="D346" s="193" t="s">
        <v>70</v>
      </c>
      <c r="E346" s="205" t="s">
        <v>282</v>
      </c>
      <c r="F346" s="205" t="s">
        <v>283</v>
      </c>
      <c r="G346" s="192"/>
      <c r="H346" s="192"/>
      <c r="I346" s="195"/>
      <c r="J346" s="206">
        <f>BK346</f>
        <v>0</v>
      </c>
      <c r="K346" s="192"/>
      <c r="L346" s="197"/>
      <c r="M346" s="198"/>
      <c r="N346" s="199"/>
      <c r="O346" s="199"/>
      <c r="P346" s="200">
        <f>SUM(P347:P358)</f>
        <v>0</v>
      </c>
      <c r="Q346" s="199"/>
      <c r="R346" s="200">
        <f>SUM(R347:R358)</f>
        <v>0.0022908900000000003</v>
      </c>
      <c r="S346" s="199"/>
      <c r="T346" s="201">
        <f>SUM(T347:T358)</f>
        <v>0</v>
      </c>
      <c r="U346" s="12"/>
      <c r="V346" s="12"/>
      <c r="W346" s="12"/>
      <c r="X346" s="12"/>
      <c r="Y346" s="12"/>
      <c r="Z346" s="12"/>
      <c r="AA346" s="12"/>
      <c r="AB346" s="12"/>
      <c r="AC346" s="12"/>
      <c r="AD346" s="12"/>
      <c r="AE346" s="12"/>
      <c r="AR346" s="202" t="s">
        <v>79</v>
      </c>
      <c r="AT346" s="203" t="s">
        <v>70</v>
      </c>
      <c r="AU346" s="203" t="s">
        <v>81</v>
      </c>
      <c r="AY346" s="202" t="s">
        <v>129</v>
      </c>
      <c r="BK346" s="204">
        <f>SUM(BK347:BK358)</f>
        <v>0</v>
      </c>
    </row>
    <row r="347" s="2" customFormat="1" ht="16.5" customHeight="1">
      <c r="A347" s="41"/>
      <c r="B347" s="42"/>
      <c r="C347" s="207" t="s">
        <v>307</v>
      </c>
      <c r="D347" s="207" t="s">
        <v>134</v>
      </c>
      <c r="E347" s="208" t="s">
        <v>316</v>
      </c>
      <c r="F347" s="209" t="s">
        <v>317</v>
      </c>
      <c r="G347" s="210" t="s">
        <v>137</v>
      </c>
      <c r="H347" s="211">
        <v>10.909000000000001</v>
      </c>
      <c r="I347" s="212"/>
      <c r="J347" s="213">
        <f>ROUND(I347*H347,2)</f>
        <v>0</v>
      </c>
      <c r="K347" s="209" t="s">
        <v>19</v>
      </c>
      <c r="L347" s="47"/>
      <c r="M347" s="214" t="s">
        <v>19</v>
      </c>
      <c r="N347" s="215" t="s">
        <v>42</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139</v>
      </c>
      <c r="AT347" s="218" t="s">
        <v>134</v>
      </c>
      <c r="AU347" s="218" t="s">
        <v>140</v>
      </c>
      <c r="AY347" s="20" t="s">
        <v>129</v>
      </c>
      <c r="BE347" s="219">
        <f>IF(N347="základní",J347,0)</f>
        <v>0</v>
      </c>
      <c r="BF347" s="219">
        <f>IF(N347="snížená",J347,0)</f>
        <v>0</v>
      </c>
      <c r="BG347" s="219">
        <f>IF(N347="zákl. přenesená",J347,0)</f>
        <v>0</v>
      </c>
      <c r="BH347" s="219">
        <f>IF(N347="sníž. přenesená",J347,0)</f>
        <v>0</v>
      </c>
      <c r="BI347" s="219">
        <f>IF(N347="nulová",J347,0)</f>
        <v>0</v>
      </c>
      <c r="BJ347" s="20" t="s">
        <v>79</v>
      </c>
      <c r="BK347" s="219">
        <f>ROUND(I347*H347,2)</f>
        <v>0</v>
      </c>
      <c r="BL347" s="20" t="s">
        <v>139</v>
      </c>
      <c r="BM347" s="218" t="s">
        <v>318</v>
      </c>
    </row>
    <row r="348" s="13" customFormat="1">
      <c r="A348" s="13"/>
      <c r="B348" s="225"/>
      <c r="C348" s="226"/>
      <c r="D348" s="227" t="s">
        <v>144</v>
      </c>
      <c r="E348" s="228" t="s">
        <v>19</v>
      </c>
      <c r="F348" s="229" t="s">
        <v>849</v>
      </c>
      <c r="G348" s="226"/>
      <c r="H348" s="228" t="s">
        <v>19</v>
      </c>
      <c r="I348" s="230"/>
      <c r="J348" s="226"/>
      <c r="K348" s="226"/>
      <c r="L348" s="231"/>
      <c r="M348" s="232"/>
      <c r="N348" s="233"/>
      <c r="O348" s="233"/>
      <c r="P348" s="233"/>
      <c r="Q348" s="233"/>
      <c r="R348" s="233"/>
      <c r="S348" s="233"/>
      <c r="T348" s="234"/>
      <c r="U348" s="13"/>
      <c r="V348" s="13"/>
      <c r="W348" s="13"/>
      <c r="X348" s="13"/>
      <c r="Y348" s="13"/>
      <c r="Z348" s="13"/>
      <c r="AA348" s="13"/>
      <c r="AB348" s="13"/>
      <c r="AC348" s="13"/>
      <c r="AD348" s="13"/>
      <c r="AE348" s="13"/>
      <c r="AT348" s="235" t="s">
        <v>144</v>
      </c>
      <c r="AU348" s="235" t="s">
        <v>140</v>
      </c>
      <c r="AV348" s="13" t="s">
        <v>79</v>
      </c>
      <c r="AW348" s="13" t="s">
        <v>32</v>
      </c>
      <c r="AX348" s="13" t="s">
        <v>71</v>
      </c>
      <c r="AY348" s="235" t="s">
        <v>129</v>
      </c>
    </row>
    <row r="349" s="14" customFormat="1">
      <c r="A349" s="14"/>
      <c r="B349" s="236"/>
      <c r="C349" s="237"/>
      <c r="D349" s="227" t="s">
        <v>144</v>
      </c>
      <c r="E349" s="238" t="s">
        <v>19</v>
      </c>
      <c r="F349" s="239" t="s">
        <v>957</v>
      </c>
      <c r="G349" s="237"/>
      <c r="H349" s="240">
        <v>10.909000000000001</v>
      </c>
      <c r="I349" s="241"/>
      <c r="J349" s="237"/>
      <c r="K349" s="237"/>
      <c r="L349" s="242"/>
      <c r="M349" s="243"/>
      <c r="N349" s="244"/>
      <c r="O349" s="244"/>
      <c r="P349" s="244"/>
      <c r="Q349" s="244"/>
      <c r="R349" s="244"/>
      <c r="S349" s="244"/>
      <c r="T349" s="245"/>
      <c r="U349" s="14"/>
      <c r="V349" s="14"/>
      <c r="W349" s="14"/>
      <c r="X349" s="14"/>
      <c r="Y349" s="14"/>
      <c r="Z349" s="14"/>
      <c r="AA349" s="14"/>
      <c r="AB349" s="14"/>
      <c r="AC349" s="14"/>
      <c r="AD349" s="14"/>
      <c r="AE349" s="14"/>
      <c r="AT349" s="246" t="s">
        <v>144</v>
      </c>
      <c r="AU349" s="246" t="s">
        <v>140</v>
      </c>
      <c r="AV349" s="14" t="s">
        <v>81</v>
      </c>
      <c r="AW349" s="14" t="s">
        <v>32</v>
      </c>
      <c r="AX349" s="14" t="s">
        <v>79</v>
      </c>
      <c r="AY349" s="246" t="s">
        <v>129</v>
      </c>
    </row>
    <row r="350" s="2" customFormat="1" ht="24.15" customHeight="1">
      <c r="A350" s="41"/>
      <c r="B350" s="42"/>
      <c r="C350" s="207" t="s">
        <v>311</v>
      </c>
      <c r="D350" s="207" t="s">
        <v>134</v>
      </c>
      <c r="E350" s="208" t="s">
        <v>156</v>
      </c>
      <c r="F350" s="209" t="s">
        <v>157</v>
      </c>
      <c r="G350" s="210" t="s">
        <v>137</v>
      </c>
      <c r="H350" s="211">
        <v>10.909000000000001</v>
      </c>
      <c r="I350" s="212"/>
      <c r="J350" s="213">
        <f>ROUND(I350*H350,2)</f>
        <v>0</v>
      </c>
      <c r="K350" s="209" t="s">
        <v>138</v>
      </c>
      <c r="L350" s="47"/>
      <c r="M350" s="214" t="s">
        <v>19</v>
      </c>
      <c r="N350" s="215" t="s">
        <v>42</v>
      </c>
      <c r="O350" s="87"/>
      <c r="P350" s="216">
        <f>O350*H350</f>
        <v>0</v>
      </c>
      <c r="Q350" s="216">
        <v>0.00021000000000000001</v>
      </c>
      <c r="R350" s="216">
        <f>Q350*H350</f>
        <v>0.0022908900000000003</v>
      </c>
      <c r="S350" s="216">
        <v>0</v>
      </c>
      <c r="T350" s="217">
        <f>S350*H350</f>
        <v>0</v>
      </c>
      <c r="U350" s="41"/>
      <c r="V350" s="41"/>
      <c r="W350" s="41"/>
      <c r="X350" s="41"/>
      <c r="Y350" s="41"/>
      <c r="Z350" s="41"/>
      <c r="AA350" s="41"/>
      <c r="AB350" s="41"/>
      <c r="AC350" s="41"/>
      <c r="AD350" s="41"/>
      <c r="AE350" s="41"/>
      <c r="AR350" s="218" t="s">
        <v>139</v>
      </c>
      <c r="AT350" s="218" t="s">
        <v>134</v>
      </c>
      <c r="AU350" s="218" t="s">
        <v>140</v>
      </c>
      <c r="AY350" s="20" t="s">
        <v>129</v>
      </c>
      <c r="BE350" s="219">
        <f>IF(N350="základní",J350,0)</f>
        <v>0</v>
      </c>
      <c r="BF350" s="219">
        <f>IF(N350="snížená",J350,0)</f>
        <v>0</v>
      </c>
      <c r="BG350" s="219">
        <f>IF(N350="zákl. přenesená",J350,0)</f>
        <v>0</v>
      </c>
      <c r="BH350" s="219">
        <f>IF(N350="sníž. přenesená",J350,0)</f>
        <v>0</v>
      </c>
      <c r="BI350" s="219">
        <f>IF(N350="nulová",J350,0)</f>
        <v>0</v>
      </c>
      <c r="BJ350" s="20" t="s">
        <v>79</v>
      </c>
      <c r="BK350" s="219">
        <f>ROUND(I350*H350,2)</f>
        <v>0</v>
      </c>
      <c r="BL350" s="20" t="s">
        <v>139</v>
      </c>
      <c r="BM350" s="218" t="s">
        <v>322</v>
      </c>
    </row>
    <row r="351" s="2" customFormat="1">
      <c r="A351" s="41"/>
      <c r="B351" s="42"/>
      <c r="C351" s="43"/>
      <c r="D351" s="220" t="s">
        <v>142</v>
      </c>
      <c r="E351" s="43"/>
      <c r="F351" s="221" t="s">
        <v>159</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142</v>
      </c>
      <c r="AU351" s="20" t="s">
        <v>140</v>
      </c>
    </row>
    <row r="352" s="2" customFormat="1" ht="24.15" customHeight="1">
      <c r="A352" s="41"/>
      <c r="B352" s="42"/>
      <c r="C352" s="207" t="s">
        <v>315</v>
      </c>
      <c r="D352" s="207" t="s">
        <v>134</v>
      </c>
      <c r="E352" s="208" t="s">
        <v>173</v>
      </c>
      <c r="F352" s="209" t="s">
        <v>174</v>
      </c>
      <c r="G352" s="210" t="s">
        <v>137</v>
      </c>
      <c r="H352" s="211">
        <v>10.909000000000001</v>
      </c>
      <c r="I352" s="212"/>
      <c r="J352" s="213">
        <f>ROUND(I352*H352,2)</f>
        <v>0</v>
      </c>
      <c r="K352" s="209" t="s">
        <v>138</v>
      </c>
      <c r="L352" s="47"/>
      <c r="M352" s="214" t="s">
        <v>19</v>
      </c>
      <c r="N352" s="215" t="s">
        <v>42</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139</v>
      </c>
      <c r="AT352" s="218" t="s">
        <v>134</v>
      </c>
      <c r="AU352" s="218" t="s">
        <v>140</v>
      </c>
      <c r="AY352" s="20" t="s">
        <v>129</v>
      </c>
      <c r="BE352" s="219">
        <f>IF(N352="základní",J352,0)</f>
        <v>0</v>
      </c>
      <c r="BF352" s="219">
        <f>IF(N352="snížená",J352,0)</f>
        <v>0</v>
      </c>
      <c r="BG352" s="219">
        <f>IF(N352="zákl. přenesená",J352,0)</f>
        <v>0</v>
      </c>
      <c r="BH352" s="219">
        <f>IF(N352="sníž. přenesená",J352,0)</f>
        <v>0</v>
      </c>
      <c r="BI352" s="219">
        <f>IF(N352="nulová",J352,0)</f>
        <v>0</v>
      </c>
      <c r="BJ352" s="20" t="s">
        <v>79</v>
      </c>
      <c r="BK352" s="219">
        <f>ROUND(I352*H352,2)</f>
        <v>0</v>
      </c>
      <c r="BL352" s="20" t="s">
        <v>139</v>
      </c>
      <c r="BM352" s="218" t="s">
        <v>324</v>
      </c>
    </row>
    <row r="353" s="2" customFormat="1">
      <c r="A353" s="41"/>
      <c r="B353" s="42"/>
      <c r="C353" s="43"/>
      <c r="D353" s="220" t="s">
        <v>142</v>
      </c>
      <c r="E353" s="43"/>
      <c r="F353" s="221" t="s">
        <v>176</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142</v>
      </c>
      <c r="AU353" s="20" t="s">
        <v>140</v>
      </c>
    </row>
    <row r="354" s="2" customFormat="1" ht="16.5" customHeight="1">
      <c r="A354" s="41"/>
      <c r="B354" s="42"/>
      <c r="C354" s="207" t="s">
        <v>321</v>
      </c>
      <c r="D354" s="207" t="s">
        <v>134</v>
      </c>
      <c r="E354" s="208" t="s">
        <v>326</v>
      </c>
      <c r="F354" s="209" t="s">
        <v>327</v>
      </c>
      <c r="G354" s="210" t="s">
        <v>137</v>
      </c>
      <c r="H354" s="211">
        <v>10.909000000000001</v>
      </c>
      <c r="I354" s="212"/>
      <c r="J354" s="213">
        <f>ROUND(I354*H354,2)</f>
        <v>0</v>
      </c>
      <c r="K354" s="209" t="s">
        <v>19</v>
      </c>
      <c r="L354" s="47"/>
      <c r="M354" s="214" t="s">
        <v>19</v>
      </c>
      <c r="N354" s="215" t="s">
        <v>42</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139</v>
      </c>
      <c r="AT354" s="218" t="s">
        <v>134</v>
      </c>
      <c r="AU354" s="218" t="s">
        <v>140</v>
      </c>
      <c r="AY354" s="20" t="s">
        <v>129</v>
      </c>
      <c r="BE354" s="219">
        <f>IF(N354="základní",J354,0)</f>
        <v>0</v>
      </c>
      <c r="BF354" s="219">
        <f>IF(N354="snížená",J354,0)</f>
        <v>0</v>
      </c>
      <c r="BG354" s="219">
        <f>IF(N354="zákl. přenesená",J354,0)</f>
        <v>0</v>
      </c>
      <c r="BH354" s="219">
        <f>IF(N354="sníž. přenesená",J354,0)</f>
        <v>0</v>
      </c>
      <c r="BI354" s="219">
        <f>IF(N354="nulová",J354,0)</f>
        <v>0</v>
      </c>
      <c r="BJ354" s="20" t="s">
        <v>79</v>
      </c>
      <c r="BK354" s="219">
        <f>ROUND(I354*H354,2)</f>
        <v>0</v>
      </c>
      <c r="BL354" s="20" t="s">
        <v>139</v>
      </c>
      <c r="BM354" s="218" t="s">
        <v>328</v>
      </c>
    </row>
    <row r="355" s="2" customFormat="1" ht="16.5" customHeight="1">
      <c r="A355" s="41"/>
      <c r="B355" s="42"/>
      <c r="C355" s="207" t="s">
        <v>323</v>
      </c>
      <c r="D355" s="207" t="s">
        <v>134</v>
      </c>
      <c r="E355" s="208" t="s">
        <v>331</v>
      </c>
      <c r="F355" s="209" t="s">
        <v>332</v>
      </c>
      <c r="G355" s="210" t="s">
        <v>137</v>
      </c>
      <c r="H355" s="211">
        <v>10.909000000000001</v>
      </c>
      <c r="I355" s="212"/>
      <c r="J355" s="213">
        <f>ROUND(I355*H355,2)</f>
        <v>0</v>
      </c>
      <c r="K355" s="209" t="s">
        <v>19</v>
      </c>
      <c r="L355" s="47"/>
      <c r="M355" s="214" t="s">
        <v>19</v>
      </c>
      <c r="N355" s="215" t="s">
        <v>42</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139</v>
      </c>
      <c r="AT355" s="218" t="s">
        <v>134</v>
      </c>
      <c r="AU355" s="218" t="s">
        <v>140</v>
      </c>
      <c r="AY355" s="20" t="s">
        <v>129</v>
      </c>
      <c r="BE355" s="219">
        <f>IF(N355="základní",J355,0)</f>
        <v>0</v>
      </c>
      <c r="BF355" s="219">
        <f>IF(N355="snížená",J355,0)</f>
        <v>0</v>
      </c>
      <c r="BG355" s="219">
        <f>IF(N355="zákl. přenesená",J355,0)</f>
        <v>0</v>
      </c>
      <c r="BH355" s="219">
        <f>IF(N355="sníž. přenesená",J355,0)</f>
        <v>0</v>
      </c>
      <c r="BI355" s="219">
        <f>IF(N355="nulová",J355,0)</f>
        <v>0</v>
      </c>
      <c r="BJ355" s="20" t="s">
        <v>79</v>
      </c>
      <c r="BK355" s="219">
        <f>ROUND(I355*H355,2)</f>
        <v>0</v>
      </c>
      <c r="BL355" s="20" t="s">
        <v>139</v>
      </c>
      <c r="BM355" s="218" t="s">
        <v>333</v>
      </c>
    </row>
    <row r="356" s="2" customFormat="1" ht="16.5" customHeight="1">
      <c r="A356" s="41"/>
      <c r="B356" s="42"/>
      <c r="C356" s="207" t="s">
        <v>325</v>
      </c>
      <c r="D356" s="207" t="s">
        <v>134</v>
      </c>
      <c r="E356" s="208" t="s">
        <v>958</v>
      </c>
      <c r="F356" s="209" t="s">
        <v>959</v>
      </c>
      <c r="G356" s="210" t="s">
        <v>137</v>
      </c>
      <c r="H356" s="211">
        <v>10.909000000000001</v>
      </c>
      <c r="I356" s="212"/>
      <c r="J356" s="213">
        <f>ROUND(I356*H356,2)</f>
        <v>0</v>
      </c>
      <c r="K356" s="209" t="s">
        <v>19</v>
      </c>
      <c r="L356" s="47"/>
      <c r="M356" s="214" t="s">
        <v>19</v>
      </c>
      <c r="N356" s="215" t="s">
        <v>42</v>
      </c>
      <c r="O356" s="87"/>
      <c r="P356" s="216">
        <f>O356*H356</f>
        <v>0</v>
      </c>
      <c r="Q356" s="216">
        <v>0</v>
      </c>
      <c r="R356" s="216">
        <f>Q356*H356</f>
        <v>0</v>
      </c>
      <c r="S356" s="216">
        <v>0</v>
      </c>
      <c r="T356" s="217">
        <f>S356*H356</f>
        <v>0</v>
      </c>
      <c r="U356" s="41"/>
      <c r="V356" s="41"/>
      <c r="W356" s="41"/>
      <c r="X356" s="41"/>
      <c r="Y356" s="41"/>
      <c r="Z356" s="41"/>
      <c r="AA356" s="41"/>
      <c r="AB356" s="41"/>
      <c r="AC356" s="41"/>
      <c r="AD356" s="41"/>
      <c r="AE356" s="41"/>
      <c r="AR356" s="218" t="s">
        <v>139</v>
      </c>
      <c r="AT356" s="218" t="s">
        <v>134</v>
      </c>
      <c r="AU356" s="218" t="s">
        <v>140</v>
      </c>
      <c r="AY356" s="20" t="s">
        <v>129</v>
      </c>
      <c r="BE356" s="219">
        <f>IF(N356="základní",J356,0)</f>
        <v>0</v>
      </c>
      <c r="BF356" s="219">
        <f>IF(N356="snížená",J356,0)</f>
        <v>0</v>
      </c>
      <c r="BG356" s="219">
        <f>IF(N356="zákl. přenesená",J356,0)</f>
        <v>0</v>
      </c>
      <c r="BH356" s="219">
        <f>IF(N356="sníž. přenesená",J356,0)</f>
        <v>0</v>
      </c>
      <c r="BI356" s="219">
        <f>IF(N356="nulová",J356,0)</f>
        <v>0</v>
      </c>
      <c r="BJ356" s="20" t="s">
        <v>79</v>
      </c>
      <c r="BK356" s="219">
        <f>ROUND(I356*H356,2)</f>
        <v>0</v>
      </c>
      <c r="BL356" s="20" t="s">
        <v>139</v>
      </c>
      <c r="BM356" s="218" t="s">
        <v>960</v>
      </c>
    </row>
    <row r="357" s="2" customFormat="1" ht="16.5" customHeight="1">
      <c r="A357" s="41"/>
      <c r="B357" s="42"/>
      <c r="C357" s="207" t="s">
        <v>330</v>
      </c>
      <c r="D357" s="207" t="s">
        <v>134</v>
      </c>
      <c r="E357" s="208" t="s">
        <v>346</v>
      </c>
      <c r="F357" s="209" t="s">
        <v>347</v>
      </c>
      <c r="G357" s="210" t="s">
        <v>137</v>
      </c>
      <c r="H357" s="211">
        <v>10.909000000000001</v>
      </c>
      <c r="I357" s="212"/>
      <c r="J357" s="213">
        <f>ROUND(I357*H357,2)</f>
        <v>0</v>
      </c>
      <c r="K357" s="209" t="s">
        <v>19</v>
      </c>
      <c r="L357" s="47"/>
      <c r="M357" s="214" t="s">
        <v>19</v>
      </c>
      <c r="N357" s="215" t="s">
        <v>42</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139</v>
      </c>
      <c r="AT357" s="218" t="s">
        <v>134</v>
      </c>
      <c r="AU357" s="218" t="s">
        <v>140</v>
      </c>
      <c r="AY357" s="20" t="s">
        <v>129</v>
      </c>
      <c r="BE357" s="219">
        <f>IF(N357="základní",J357,0)</f>
        <v>0</v>
      </c>
      <c r="BF357" s="219">
        <f>IF(N357="snížená",J357,0)</f>
        <v>0</v>
      </c>
      <c r="BG357" s="219">
        <f>IF(N357="zákl. přenesená",J357,0)</f>
        <v>0</v>
      </c>
      <c r="BH357" s="219">
        <f>IF(N357="sníž. přenesená",J357,0)</f>
        <v>0</v>
      </c>
      <c r="BI357" s="219">
        <f>IF(N357="nulová",J357,0)</f>
        <v>0</v>
      </c>
      <c r="BJ357" s="20" t="s">
        <v>79</v>
      </c>
      <c r="BK357" s="219">
        <f>ROUND(I357*H357,2)</f>
        <v>0</v>
      </c>
      <c r="BL357" s="20" t="s">
        <v>139</v>
      </c>
      <c r="BM357" s="218" t="s">
        <v>348</v>
      </c>
    </row>
    <row r="358" s="2" customFormat="1" ht="16.5" customHeight="1">
      <c r="A358" s="41"/>
      <c r="B358" s="42"/>
      <c r="C358" s="207" t="s">
        <v>334</v>
      </c>
      <c r="D358" s="207" t="s">
        <v>134</v>
      </c>
      <c r="E358" s="208" t="s">
        <v>351</v>
      </c>
      <c r="F358" s="209" t="s">
        <v>352</v>
      </c>
      <c r="G358" s="210" t="s">
        <v>137</v>
      </c>
      <c r="H358" s="211">
        <v>10.909000000000001</v>
      </c>
      <c r="I358" s="212"/>
      <c r="J358" s="213">
        <f>ROUND(I358*H358,2)</f>
        <v>0</v>
      </c>
      <c r="K358" s="209" t="s">
        <v>19</v>
      </c>
      <c r="L358" s="47"/>
      <c r="M358" s="214" t="s">
        <v>19</v>
      </c>
      <c r="N358" s="215" t="s">
        <v>42</v>
      </c>
      <c r="O358" s="87"/>
      <c r="P358" s="216">
        <f>O358*H358</f>
        <v>0</v>
      </c>
      <c r="Q358" s="216">
        <v>0</v>
      </c>
      <c r="R358" s="216">
        <f>Q358*H358</f>
        <v>0</v>
      </c>
      <c r="S358" s="216">
        <v>0</v>
      </c>
      <c r="T358" s="217">
        <f>S358*H358</f>
        <v>0</v>
      </c>
      <c r="U358" s="41"/>
      <c r="V358" s="41"/>
      <c r="W358" s="41"/>
      <c r="X358" s="41"/>
      <c r="Y358" s="41"/>
      <c r="Z358" s="41"/>
      <c r="AA358" s="41"/>
      <c r="AB358" s="41"/>
      <c r="AC358" s="41"/>
      <c r="AD358" s="41"/>
      <c r="AE358" s="41"/>
      <c r="AR358" s="218" t="s">
        <v>139</v>
      </c>
      <c r="AT358" s="218" t="s">
        <v>134</v>
      </c>
      <c r="AU358" s="218" t="s">
        <v>140</v>
      </c>
      <c r="AY358" s="20" t="s">
        <v>129</v>
      </c>
      <c r="BE358" s="219">
        <f>IF(N358="základní",J358,0)</f>
        <v>0</v>
      </c>
      <c r="BF358" s="219">
        <f>IF(N358="snížená",J358,0)</f>
        <v>0</v>
      </c>
      <c r="BG358" s="219">
        <f>IF(N358="zákl. přenesená",J358,0)</f>
        <v>0</v>
      </c>
      <c r="BH358" s="219">
        <f>IF(N358="sníž. přenesená",J358,0)</f>
        <v>0</v>
      </c>
      <c r="BI358" s="219">
        <f>IF(N358="nulová",J358,0)</f>
        <v>0</v>
      </c>
      <c r="BJ358" s="20" t="s">
        <v>79</v>
      </c>
      <c r="BK358" s="219">
        <f>ROUND(I358*H358,2)</f>
        <v>0</v>
      </c>
      <c r="BL358" s="20" t="s">
        <v>139</v>
      </c>
      <c r="BM358" s="218" t="s">
        <v>353</v>
      </c>
    </row>
    <row r="359" s="12" customFormat="1" ht="22.8" customHeight="1">
      <c r="A359" s="12"/>
      <c r="B359" s="191"/>
      <c r="C359" s="192"/>
      <c r="D359" s="193" t="s">
        <v>70</v>
      </c>
      <c r="E359" s="205" t="s">
        <v>354</v>
      </c>
      <c r="F359" s="205" t="s">
        <v>355</v>
      </c>
      <c r="G359" s="192"/>
      <c r="H359" s="192"/>
      <c r="I359" s="195"/>
      <c r="J359" s="206">
        <f>BK359</f>
        <v>0</v>
      </c>
      <c r="K359" s="192"/>
      <c r="L359" s="197"/>
      <c r="M359" s="198"/>
      <c r="N359" s="199"/>
      <c r="O359" s="199"/>
      <c r="P359" s="200">
        <f>SUM(P360:P395)</f>
        <v>0</v>
      </c>
      <c r="Q359" s="199"/>
      <c r="R359" s="200">
        <f>SUM(R360:R395)</f>
        <v>0</v>
      </c>
      <c r="S359" s="199"/>
      <c r="T359" s="201">
        <f>SUM(T360:T395)</f>
        <v>0</v>
      </c>
      <c r="U359" s="12"/>
      <c r="V359" s="12"/>
      <c r="W359" s="12"/>
      <c r="X359" s="12"/>
      <c r="Y359" s="12"/>
      <c r="Z359" s="12"/>
      <c r="AA359" s="12"/>
      <c r="AB359" s="12"/>
      <c r="AC359" s="12"/>
      <c r="AD359" s="12"/>
      <c r="AE359" s="12"/>
      <c r="AR359" s="202" t="s">
        <v>79</v>
      </c>
      <c r="AT359" s="203" t="s">
        <v>70</v>
      </c>
      <c r="AU359" s="203" t="s">
        <v>79</v>
      </c>
      <c r="AY359" s="202" t="s">
        <v>129</v>
      </c>
      <c r="BK359" s="204">
        <f>SUM(BK360:BK395)</f>
        <v>0</v>
      </c>
    </row>
    <row r="360" s="2" customFormat="1" ht="44.25" customHeight="1">
      <c r="A360" s="41"/>
      <c r="B360" s="42"/>
      <c r="C360" s="207" t="s">
        <v>340</v>
      </c>
      <c r="D360" s="207" t="s">
        <v>134</v>
      </c>
      <c r="E360" s="208" t="s">
        <v>357</v>
      </c>
      <c r="F360" s="209" t="s">
        <v>358</v>
      </c>
      <c r="G360" s="210" t="s">
        <v>137</v>
      </c>
      <c r="H360" s="211">
        <v>708.52300000000002</v>
      </c>
      <c r="I360" s="212"/>
      <c r="J360" s="213">
        <f>ROUND(I360*H360,2)</f>
        <v>0</v>
      </c>
      <c r="K360" s="209" t="s">
        <v>138</v>
      </c>
      <c r="L360" s="47"/>
      <c r="M360" s="214" t="s">
        <v>19</v>
      </c>
      <c r="N360" s="215" t="s">
        <v>42</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139</v>
      </c>
      <c r="AT360" s="218" t="s">
        <v>134</v>
      </c>
      <c r="AU360" s="218" t="s">
        <v>81</v>
      </c>
      <c r="AY360" s="20" t="s">
        <v>129</v>
      </c>
      <c r="BE360" s="219">
        <f>IF(N360="základní",J360,0)</f>
        <v>0</v>
      </c>
      <c r="BF360" s="219">
        <f>IF(N360="snížená",J360,0)</f>
        <v>0</v>
      </c>
      <c r="BG360" s="219">
        <f>IF(N360="zákl. přenesená",J360,0)</f>
        <v>0</v>
      </c>
      <c r="BH360" s="219">
        <f>IF(N360="sníž. přenesená",J360,0)</f>
        <v>0</v>
      </c>
      <c r="BI360" s="219">
        <f>IF(N360="nulová",J360,0)</f>
        <v>0</v>
      </c>
      <c r="BJ360" s="20" t="s">
        <v>79</v>
      </c>
      <c r="BK360" s="219">
        <f>ROUND(I360*H360,2)</f>
        <v>0</v>
      </c>
      <c r="BL360" s="20" t="s">
        <v>139</v>
      </c>
      <c r="BM360" s="218" t="s">
        <v>359</v>
      </c>
    </row>
    <row r="361" s="2" customFormat="1">
      <c r="A361" s="41"/>
      <c r="B361" s="42"/>
      <c r="C361" s="43"/>
      <c r="D361" s="220" t="s">
        <v>142</v>
      </c>
      <c r="E361" s="43"/>
      <c r="F361" s="221" t="s">
        <v>360</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142</v>
      </c>
      <c r="AU361" s="20" t="s">
        <v>81</v>
      </c>
    </row>
    <row r="362" s="13" customFormat="1">
      <c r="A362" s="13"/>
      <c r="B362" s="225"/>
      <c r="C362" s="226"/>
      <c r="D362" s="227" t="s">
        <v>144</v>
      </c>
      <c r="E362" s="228" t="s">
        <v>19</v>
      </c>
      <c r="F362" s="229" t="s">
        <v>807</v>
      </c>
      <c r="G362" s="226"/>
      <c r="H362" s="228" t="s">
        <v>19</v>
      </c>
      <c r="I362" s="230"/>
      <c r="J362" s="226"/>
      <c r="K362" s="226"/>
      <c r="L362" s="231"/>
      <c r="M362" s="232"/>
      <c r="N362" s="233"/>
      <c r="O362" s="233"/>
      <c r="P362" s="233"/>
      <c r="Q362" s="233"/>
      <c r="R362" s="233"/>
      <c r="S362" s="233"/>
      <c r="T362" s="234"/>
      <c r="U362" s="13"/>
      <c r="V362" s="13"/>
      <c r="W362" s="13"/>
      <c r="X362" s="13"/>
      <c r="Y362" s="13"/>
      <c r="Z362" s="13"/>
      <c r="AA362" s="13"/>
      <c r="AB362" s="13"/>
      <c r="AC362" s="13"/>
      <c r="AD362" s="13"/>
      <c r="AE362" s="13"/>
      <c r="AT362" s="235" t="s">
        <v>144</v>
      </c>
      <c r="AU362" s="235" t="s">
        <v>81</v>
      </c>
      <c r="AV362" s="13" t="s">
        <v>79</v>
      </c>
      <c r="AW362" s="13" t="s">
        <v>32</v>
      </c>
      <c r="AX362" s="13" t="s">
        <v>71</v>
      </c>
      <c r="AY362" s="235" t="s">
        <v>129</v>
      </c>
    </row>
    <row r="363" s="13" customFormat="1">
      <c r="A363" s="13"/>
      <c r="B363" s="225"/>
      <c r="C363" s="226"/>
      <c r="D363" s="227" t="s">
        <v>144</v>
      </c>
      <c r="E363" s="228" t="s">
        <v>19</v>
      </c>
      <c r="F363" s="229" t="s">
        <v>961</v>
      </c>
      <c r="G363" s="226"/>
      <c r="H363" s="228" t="s">
        <v>19</v>
      </c>
      <c r="I363" s="230"/>
      <c r="J363" s="226"/>
      <c r="K363" s="226"/>
      <c r="L363" s="231"/>
      <c r="M363" s="232"/>
      <c r="N363" s="233"/>
      <c r="O363" s="233"/>
      <c r="P363" s="233"/>
      <c r="Q363" s="233"/>
      <c r="R363" s="233"/>
      <c r="S363" s="233"/>
      <c r="T363" s="234"/>
      <c r="U363" s="13"/>
      <c r="V363" s="13"/>
      <c r="W363" s="13"/>
      <c r="X363" s="13"/>
      <c r="Y363" s="13"/>
      <c r="Z363" s="13"/>
      <c r="AA363" s="13"/>
      <c r="AB363" s="13"/>
      <c r="AC363" s="13"/>
      <c r="AD363" s="13"/>
      <c r="AE363" s="13"/>
      <c r="AT363" s="235" t="s">
        <v>144</v>
      </c>
      <c r="AU363" s="235" t="s">
        <v>81</v>
      </c>
      <c r="AV363" s="13" t="s">
        <v>79</v>
      </c>
      <c r="AW363" s="13" t="s">
        <v>32</v>
      </c>
      <c r="AX363" s="13" t="s">
        <v>71</v>
      </c>
      <c r="AY363" s="235" t="s">
        <v>129</v>
      </c>
    </row>
    <row r="364" s="14" customFormat="1">
      <c r="A364" s="14"/>
      <c r="B364" s="236"/>
      <c r="C364" s="237"/>
      <c r="D364" s="227" t="s">
        <v>144</v>
      </c>
      <c r="E364" s="238" t="s">
        <v>19</v>
      </c>
      <c r="F364" s="239" t="s">
        <v>962</v>
      </c>
      <c r="G364" s="237"/>
      <c r="H364" s="240">
        <v>52.085999999999999</v>
      </c>
      <c r="I364" s="241"/>
      <c r="J364" s="237"/>
      <c r="K364" s="237"/>
      <c r="L364" s="242"/>
      <c r="M364" s="243"/>
      <c r="N364" s="244"/>
      <c r="O364" s="244"/>
      <c r="P364" s="244"/>
      <c r="Q364" s="244"/>
      <c r="R364" s="244"/>
      <c r="S364" s="244"/>
      <c r="T364" s="245"/>
      <c r="U364" s="14"/>
      <c r="V364" s="14"/>
      <c r="W364" s="14"/>
      <c r="X364" s="14"/>
      <c r="Y364" s="14"/>
      <c r="Z364" s="14"/>
      <c r="AA364" s="14"/>
      <c r="AB364" s="14"/>
      <c r="AC364" s="14"/>
      <c r="AD364" s="14"/>
      <c r="AE364" s="14"/>
      <c r="AT364" s="246" t="s">
        <v>144</v>
      </c>
      <c r="AU364" s="246" t="s">
        <v>81</v>
      </c>
      <c r="AV364" s="14" t="s">
        <v>81</v>
      </c>
      <c r="AW364" s="14" t="s">
        <v>32</v>
      </c>
      <c r="AX364" s="14" t="s">
        <v>71</v>
      </c>
      <c r="AY364" s="246" t="s">
        <v>129</v>
      </c>
    </row>
    <row r="365" s="14" customFormat="1">
      <c r="A365" s="14"/>
      <c r="B365" s="236"/>
      <c r="C365" s="237"/>
      <c r="D365" s="227" t="s">
        <v>144</v>
      </c>
      <c r="E365" s="238" t="s">
        <v>19</v>
      </c>
      <c r="F365" s="239" t="s">
        <v>963</v>
      </c>
      <c r="G365" s="237"/>
      <c r="H365" s="240">
        <v>335.11900000000003</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144</v>
      </c>
      <c r="AU365" s="246" t="s">
        <v>81</v>
      </c>
      <c r="AV365" s="14" t="s">
        <v>81</v>
      </c>
      <c r="AW365" s="14" t="s">
        <v>32</v>
      </c>
      <c r="AX365" s="14" t="s">
        <v>71</v>
      </c>
      <c r="AY365" s="246" t="s">
        <v>129</v>
      </c>
    </row>
    <row r="366" s="14" customFormat="1">
      <c r="A366" s="14"/>
      <c r="B366" s="236"/>
      <c r="C366" s="237"/>
      <c r="D366" s="227" t="s">
        <v>144</v>
      </c>
      <c r="E366" s="238" t="s">
        <v>19</v>
      </c>
      <c r="F366" s="239" t="s">
        <v>964</v>
      </c>
      <c r="G366" s="237"/>
      <c r="H366" s="240">
        <v>116.66</v>
      </c>
      <c r="I366" s="241"/>
      <c r="J366" s="237"/>
      <c r="K366" s="237"/>
      <c r="L366" s="242"/>
      <c r="M366" s="243"/>
      <c r="N366" s="244"/>
      <c r="O366" s="244"/>
      <c r="P366" s="244"/>
      <c r="Q366" s="244"/>
      <c r="R366" s="244"/>
      <c r="S366" s="244"/>
      <c r="T366" s="245"/>
      <c r="U366" s="14"/>
      <c r="V366" s="14"/>
      <c r="W366" s="14"/>
      <c r="X366" s="14"/>
      <c r="Y366" s="14"/>
      <c r="Z366" s="14"/>
      <c r="AA366" s="14"/>
      <c r="AB366" s="14"/>
      <c r="AC366" s="14"/>
      <c r="AD366" s="14"/>
      <c r="AE366" s="14"/>
      <c r="AT366" s="246" t="s">
        <v>144</v>
      </c>
      <c r="AU366" s="246" t="s">
        <v>81</v>
      </c>
      <c r="AV366" s="14" t="s">
        <v>81</v>
      </c>
      <c r="AW366" s="14" t="s">
        <v>32</v>
      </c>
      <c r="AX366" s="14" t="s">
        <v>71</v>
      </c>
      <c r="AY366" s="246" t="s">
        <v>129</v>
      </c>
    </row>
    <row r="367" s="15" customFormat="1">
      <c r="A367" s="15"/>
      <c r="B367" s="247"/>
      <c r="C367" s="248"/>
      <c r="D367" s="227" t="s">
        <v>144</v>
      </c>
      <c r="E367" s="249" t="s">
        <v>19</v>
      </c>
      <c r="F367" s="250" t="s">
        <v>150</v>
      </c>
      <c r="G367" s="248"/>
      <c r="H367" s="251">
        <v>503.86500000000001</v>
      </c>
      <c r="I367" s="252"/>
      <c r="J367" s="248"/>
      <c r="K367" s="248"/>
      <c r="L367" s="253"/>
      <c r="M367" s="254"/>
      <c r="N367" s="255"/>
      <c r="O367" s="255"/>
      <c r="P367" s="255"/>
      <c r="Q367" s="255"/>
      <c r="R367" s="255"/>
      <c r="S367" s="255"/>
      <c r="T367" s="256"/>
      <c r="U367" s="15"/>
      <c r="V367" s="15"/>
      <c r="W367" s="15"/>
      <c r="X367" s="15"/>
      <c r="Y367" s="15"/>
      <c r="Z367" s="15"/>
      <c r="AA367" s="15"/>
      <c r="AB367" s="15"/>
      <c r="AC367" s="15"/>
      <c r="AD367" s="15"/>
      <c r="AE367" s="15"/>
      <c r="AT367" s="257" t="s">
        <v>144</v>
      </c>
      <c r="AU367" s="257" t="s">
        <v>81</v>
      </c>
      <c r="AV367" s="15" t="s">
        <v>140</v>
      </c>
      <c r="AW367" s="15" t="s">
        <v>32</v>
      </c>
      <c r="AX367" s="15" t="s">
        <v>71</v>
      </c>
      <c r="AY367" s="257" t="s">
        <v>129</v>
      </c>
    </row>
    <row r="368" s="13" customFormat="1">
      <c r="A368" s="13"/>
      <c r="B368" s="225"/>
      <c r="C368" s="226"/>
      <c r="D368" s="227" t="s">
        <v>144</v>
      </c>
      <c r="E368" s="228" t="s">
        <v>19</v>
      </c>
      <c r="F368" s="229" t="s">
        <v>813</v>
      </c>
      <c r="G368" s="226"/>
      <c r="H368" s="228" t="s">
        <v>19</v>
      </c>
      <c r="I368" s="230"/>
      <c r="J368" s="226"/>
      <c r="K368" s="226"/>
      <c r="L368" s="231"/>
      <c r="M368" s="232"/>
      <c r="N368" s="233"/>
      <c r="O368" s="233"/>
      <c r="P368" s="233"/>
      <c r="Q368" s="233"/>
      <c r="R368" s="233"/>
      <c r="S368" s="233"/>
      <c r="T368" s="234"/>
      <c r="U368" s="13"/>
      <c r="V368" s="13"/>
      <c r="W368" s="13"/>
      <c r="X368" s="13"/>
      <c r="Y368" s="13"/>
      <c r="Z368" s="13"/>
      <c r="AA368" s="13"/>
      <c r="AB368" s="13"/>
      <c r="AC368" s="13"/>
      <c r="AD368" s="13"/>
      <c r="AE368" s="13"/>
      <c r="AT368" s="235" t="s">
        <v>144</v>
      </c>
      <c r="AU368" s="235" t="s">
        <v>81</v>
      </c>
      <c r="AV368" s="13" t="s">
        <v>79</v>
      </c>
      <c r="AW368" s="13" t="s">
        <v>32</v>
      </c>
      <c r="AX368" s="13" t="s">
        <v>71</v>
      </c>
      <c r="AY368" s="235" t="s">
        <v>129</v>
      </c>
    </row>
    <row r="369" s="13" customFormat="1">
      <c r="A369" s="13"/>
      <c r="B369" s="225"/>
      <c r="C369" s="226"/>
      <c r="D369" s="227" t="s">
        <v>144</v>
      </c>
      <c r="E369" s="228" t="s">
        <v>19</v>
      </c>
      <c r="F369" s="229" t="s">
        <v>965</v>
      </c>
      <c r="G369" s="226"/>
      <c r="H369" s="228" t="s">
        <v>19</v>
      </c>
      <c r="I369" s="230"/>
      <c r="J369" s="226"/>
      <c r="K369" s="226"/>
      <c r="L369" s="231"/>
      <c r="M369" s="232"/>
      <c r="N369" s="233"/>
      <c r="O369" s="233"/>
      <c r="P369" s="233"/>
      <c r="Q369" s="233"/>
      <c r="R369" s="233"/>
      <c r="S369" s="233"/>
      <c r="T369" s="234"/>
      <c r="U369" s="13"/>
      <c r="V369" s="13"/>
      <c r="W369" s="13"/>
      <c r="X369" s="13"/>
      <c r="Y369" s="13"/>
      <c r="Z369" s="13"/>
      <c r="AA369" s="13"/>
      <c r="AB369" s="13"/>
      <c r="AC369" s="13"/>
      <c r="AD369" s="13"/>
      <c r="AE369" s="13"/>
      <c r="AT369" s="235" t="s">
        <v>144</v>
      </c>
      <c r="AU369" s="235" t="s">
        <v>81</v>
      </c>
      <c r="AV369" s="13" t="s">
        <v>79</v>
      </c>
      <c r="AW369" s="13" t="s">
        <v>32</v>
      </c>
      <c r="AX369" s="13" t="s">
        <v>71</v>
      </c>
      <c r="AY369" s="235" t="s">
        <v>129</v>
      </c>
    </row>
    <row r="370" s="14" customFormat="1">
      <c r="A370" s="14"/>
      <c r="B370" s="236"/>
      <c r="C370" s="237"/>
      <c r="D370" s="227" t="s">
        <v>144</v>
      </c>
      <c r="E370" s="238" t="s">
        <v>19</v>
      </c>
      <c r="F370" s="239" t="s">
        <v>966</v>
      </c>
      <c r="G370" s="237"/>
      <c r="H370" s="240">
        <v>63.735999999999997</v>
      </c>
      <c r="I370" s="241"/>
      <c r="J370" s="237"/>
      <c r="K370" s="237"/>
      <c r="L370" s="242"/>
      <c r="M370" s="243"/>
      <c r="N370" s="244"/>
      <c r="O370" s="244"/>
      <c r="P370" s="244"/>
      <c r="Q370" s="244"/>
      <c r="R370" s="244"/>
      <c r="S370" s="244"/>
      <c r="T370" s="245"/>
      <c r="U370" s="14"/>
      <c r="V370" s="14"/>
      <c r="W370" s="14"/>
      <c r="X370" s="14"/>
      <c r="Y370" s="14"/>
      <c r="Z370" s="14"/>
      <c r="AA370" s="14"/>
      <c r="AB370" s="14"/>
      <c r="AC370" s="14"/>
      <c r="AD370" s="14"/>
      <c r="AE370" s="14"/>
      <c r="AT370" s="246" t="s">
        <v>144</v>
      </c>
      <c r="AU370" s="246" t="s">
        <v>81</v>
      </c>
      <c r="AV370" s="14" t="s">
        <v>81</v>
      </c>
      <c r="AW370" s="14" t="s">
        <v>32</v>
      </c>
      <c r="AX370" s="14" t="s">
        <v>71</v>
      </c>
      <c r="AY370" s="246" t="s">
        <v>129</v>
      </c>
    </row>
    <row r="371" s="14" customFormat="1">
      <c r="A371" s="14"/>
      <c r="B371" s="236"/>
      <c r="C371" s="237"/>
      <c r="D371" s="227" t="s">
        <v>144</v>
      </c>
      <c r="E371" s="238" t="s">
        <v>19</v>
      </c>
      <c r="F371" s="239" t="s">
        <v>967</v>
      </c>
      <c r="G371" s="237"/>
      <c r="H371" s="240">
        <v>140.922</v>
      </c>
      <c r="I371" s="241"/>
      <c r="J371" s="237"/>
      <c r="K371" s="237"/>
      <c r="L371" s="242"/>
      <c r="M371" s="243"/>
      <c r="N371" s="244"/>
      <c r="O371" s="244"/>
      <c r="P371" s="244"/>
      <c r="Q371" s="244"/>
      <c r="R371" s="244"/>
      <c r="S371" s="244"/>
      <c r="T371" s="245"/>
      <c r="U371" s="14"/>
      <c r="V371" s="14"/>
      <c r="W371" s="14"/>
      <c r="X371" s="14"/>
      <c r="Y371" s="14"/>
      <c r="Z371" s="14"/>
      <c r="AA371" s="14"/>
      <c r="AB371" s="14"/>
      <c r="AC371" s="14"/>
      <c r="AD371" s="14"/>
      <c r="AE371" s="14"/>
      <c r="AT371" s="246" t="s">
        <v>144</v>
      </c>
      <c r="AU371" s="246" t="s">
        <v>81</v>
      </c>
      <c r="AV371" s="14" t="s">
        <v>81</v>
      </c>
      <c r="AW371" s="14" t="s">
        <v>32</v>
      </c>
      <c r="AX371" s="14" t="s">
        <v>71</v>
      </c>
      <c r="AY371" s="246" t="s">
        <v>129</v>
      </c>
    </row>
    <row r="372" s="15" customFormat="1">
      <c r="A372" s="15"/>
      <c r="B372" s="247"/>
      <c r="C372" s="248"/>
      <c r="D372" s="227" t="s">
        <v>144</v>
      </c>
      <c r="E372" s="249" t="s">
        <v>19</v>
      </c>
      <c r="F372" s="250" t="s">
        <v>150</v>
      </c>
      <c r="G372" s="248"/>
      <c r="H372" s="251">
        <v>204.65799999999999</v>
      </c>
      <c r="I372" s="252"/>
      <c r="J372" s="248"/>
      <c r="K372" s="248"/>
      <c r="L372" s="253"/>
      <c r="M372" s="254"/>
      <c r="N372" s="255"/>
      <c r="O372" s="255"/>
      <c r="P372" s="255"/>
      <c r="Q372" s="255"/>
      <c r="R372" s="255"/>
      <c r="S372" s="255"/>
      <c r="T372" s="256"/>
      <c r="U372" s="15"/>
      <c r="V372" s="15"/>
      <c r="W372" s="15"/>
      <c r="X372" s="15"/>
      <c r="Y372" s="15"/>
      <c r="Z372" s="15"/>
      <c r="AA372" s="15"/>
      <c r="AB372" s="15"/>
      <c r="AC372" s="15"/>
      <c r="AD372" s="15"/>
      <c r="AE372" s="15"/>
      <c r="AT372" s="257" t="s">
        <v>144</v>
      </c>
      <c r="AU372" s="257" t="s">
        <v>81</v>
      </c>
      <c r="AV372" s="15" t="s">
        <v>140</v>
      </c>
      <c r="AW372" s="15" t="s">
        <v>32</v>
      </c>
      <c r="AX372" s="15" t="s">
        <v>71</v>
      </c>
      <c r="AY372" s="257" t="s">
        <v>129</v>
      </c>
    </row>
    <row r="373" s="16" customFormat="1">
      <c r="A373" s="16"/>
      <c r="B373" s="258"/>
      <c r="C373" s="259"/>
      <c r="D373" s="227" t="s">
        <v>144</v>
      </c>
      <c r="E373" s="260" t="s">
        <v>19</v>
      </c>
      <c r="F373" s="261" t="s">
        <v>155</v>
      </c>
      <c r="G373" s="259"/>
      <c r="H373" s="262">
        <v>708.52300000000002</v>
      </c>
      <c r="I373" s="263"/>
      <c r="J373" s="259"/>
      <c r="K373" s="259"/>
      <c r="L373" s="264"/>
      <c r="M373" s="265"/>
      <c r="N373" s="266"/>
      <c r="O373" s="266"/>
      <c r="P373" s="266"/>
      <c r="Q373" s="266"/>
      <c r="R373" s="266"/>
      <c r="S373" s="266"/>
      <c r="T373" s="267"/>
      <c r="U373" s="16"/>
      <c r="V373" s="16"/>
      <c r="W373" s="16"/>
      <c r="X373" s="16"/>
      <c r="Y373" s="16"/>
      <c r="Z373" s="16"/>
      <c r="AA373" s="16"/>
      <c r="AB373" s="16"/>
      <c r="AC373" s="16"/>
      <c r="AD373" s="16"/>
      <c r="AE373" s="16"/>
      <c r="AT373" s="268" t="s">
        <v>144</v>
      </c>
      <c r="AU373" s="268" t="s">
        <v>81</v>
      </c>
      <c r="AV373" s="16" t="s">
        <v>139</v>
      </c>
      <c r="AW373" s="16" t="s">
        <v>32</v>
      </c>
      <c r="AX373" s="16" t="s">
        <v>79</v>
      </c>
      <c r="AY373" s="268" t="s">
        <v>129</v>
      </c>
    </row>
    <row r="374" s="2" customFormat="1" ht="55.5" customHeight="1">
      <c r="A374" s="41"/>
      <c r="B374" s="42"/>
      <c r="C374" s="207" t="s">
        <v>345</v>
      </c>
      <c r="D374" s="207" t="s">
        <v>134</v>
      </c>
      <c r="E374" s="208" t="s">
        <v>365</v>
      </c>
      <c r="F374" s="209" t="s">
        <v>366</v>
      </c>
      <c r="G374" s="210" t="s">
        <v>137</v>
      </c>
      <c r="H374" s="211">
        <v>63767.07</v>
      </c>
      <c r="I374" s="212"/>
      <c r="J374" s="213">
        <f>ROUND(I374*H374,2)</f>
        <v>0</v>
      </c>
      <c r="K374" s="209" t="s">
        <v>138</v>
      </c>
      <c r="L374" s="47"/>
      <c r="M374" s="214" t="s">
        <v>19</v>
      </c>
      <c r="N374" s="215" t="s">
        <v>42</v>
      </c>
      <c r="O374" s="87"/>
      <c r="P374" s="216">
        <f>O374*H374</f>
        <v>0</v>
      </c>
      <c r="Q374" s="216">
        <v>0</v>
      </c>
      <c r="R374" s="216">
        <f>Q374*H374</f>
        <v>0</v>
      </c>
      <c r="S374" s="216">
        <v>0</v>
      </c>
      <c r="T374" s="217">
        <f>S374*H374</f>
        <v>0</v>
      </c>
      <c r="U374" s="41"/>
      <c r="V374" s="41"/>
      <c r="W374" s="41"/>
      <c r="X374" s="41"/>
      <c r="Y374" s="41"/>
      <c r="Z374" s="41"/>
      <c r="AA374" s="41"/>
      <c r="AB374" s="41"/>
      <c r="AC374" s="41"/>
      <c r="AD374" s="41"/>
      <c r="AE374" s="41"/>
      <c r="AR374" s="218" t="s">
        <v>139</v>
      </c>
      <c r="AT374" s="218" t="s">
        <v>134</v>
      </c>
      <c r="AU374" s="218" t="s">
        <v>81</v>
      </c>
      <c r="AY374" s="20" t="s">
        <v>129</v>
      </c>
      <c r="BE374" s="219">
        <f>IF(N374="základní",J374,0)</f>
        <v>0</v>
      </c>
      <c r="BF374" s="219">
        <f>IF(N374="snížená",J374,0)</f>
        <v>0</v>
      </c>
      <c r="BG374" s="219">
        <f>IF(N374="zákl. přenesená",J374,0)</f>
        <v>0</v>
      </c>
      <c r="BH374" s="219">
        <f>IF(N374="sníž. přenesená",J374,0)</f>
        <v>0</v>
      </c>
      <c r="BI374" s="219">
        <f>IF(N374="nulová",J374,0)</f>
        <v>0</v>
      </c>
      <c r="BJ374" s="20" t="s">
        <v>79</v>
      </c>
      <c r="BK374" s="219">
        <f>ROUND(I374*H374,2)</f>
        <v>0</v>
      </c>
      <c r="BL374" s="20" t="s">
        <v>139</v>
      </c>
      <c r="BM374" s="218" t="s">
        <v>367</v>
      </c>
    </row>
    <row r="375" s="2" customFormat="1">
      <c r="A375" s="41"/>
      <c r="B375" s="42"/>
      <c r="C375" s="43"/>
      <c r="D375" s="220" t="s">
        <v>142</v>
      </c>
      <c r="E375" s="43"/>
      <c r="F375" s="221" t="s">
        <v>368</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142</v>
      </c>
      <c r="AU375" s="20" t="s">
        <v>81</v>
      </c>
    </row>
    <row r="376" s="14" customFormat="1">
      <c r="A376" s="14"/>
      <c r="B376" s="236"/>
      <c r="C376" s="237"/>
      <c r="D376" s="227" t="s">
        <v>144</v>
      </c>
      <c r="E376" s="237"/>
      <c r="F376" s="239" t="s">
        <v>968</v>
      </c>
      <c r="G376" s="237"/>
      <c r="H376" s="240">
        <v>63767.07</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144</v>
      </c>
      <c r="AU376" s="246" t="s">
        <v>81</v>
      </c>
      <c r="AV376" s="14" t="s">
        <v>81</v>
      </c>
      <c r="AW376" s="14" t="s">
        <v>4</v>
      </c>
      <c r="AX376" s="14" t="s">
        <v>79</v>
      </c>
      <c r="AY376" s="246" t="s">
        <v>129</v>
      </c>
    </row>
    <row r="377" s="2" customFormat="1" ht="44.25" customHeight="1">
      <c r="A377" s="41"/>
      <c r="B377" s="42"/>
      <c r="C377" s="207" t="s">
        <v>350</v>
      </c>
      <c r="D377" s="207" t="s">
        <v>134</v>
      </c>
      <c r="E377" s="208" t="s">
        <v>371</v>
      </c>
      <c r="F377" s="209" t="s">
        <v>372</v>
      </c>
      <c r="G377" s="210" t="s">
        <v>137</v>
      </c>
      <c r="H377" s="211">
        <v>708.52300000000002</v>
      </c>
      <c r="I377" s="212"/>
      <c r="J377" s="213">
        <f>ROUND(I377*H377,2)</f>
        <v>0</v>
      </c>
      <c r="K377" s="209" t="s">
        <v>138</v>
      </c>
      <c r="L377" s="47"/>
      <c r="M377" s="214" t="s">
        <v>19</v>
      </c>
      <c r="N377" s="215" t="s">
        <v>42</v>
      </c>
      <c r="O377" s="87"/>
      <c r="P377" s="216">
        <f>O377*H377</f>
        <v>0</v>
      </c>
      <c r="Q377" s="216">
        <v>0</v>
      </c>
      <c r="R377" s="216">
        <f>Q377*H377</f>
        <v>0</v>
      </c>
      <c r="S377" s="216">
        <v>0</v>
      </c>
      <c r="T377" s="217">
        <f>S377*H377</f>
        <v>0</v>
      </c>
      <c r="U377" s="41"/>
      <c r="V377" s="41"/>
      <c r="W377" s="41"/>
      <c r="X377" s="41"/>
      <c r="Y377" s="41"/>
      <c r="Z377" s="41"/>
      <c r="AA377" s="41"/>
      <c r="AB377" s="41"/>
      <c r="AC377" s="41"/>
      <c r="AD377" s="41"/>
      <c r="AE377" s="41"/>
      <c r="AR377" s="218" t="s">
        <v>139</v>
      </c>
      <c r="AT377" s="218" t="s">
        <v>134</v>
      </c>
      <c r="AU377" s="218" t="s">
        <v>81</v>
      </c>
      <c r="AY377" s="20" t="s">
        <v>129</v>
      </c>
      <c r="BE377" s="219">
        <f>IF(N377="základní",J377,0)</f>
        <v>0</v>
      </c>
      <c r="BF377" s="219">
        <f>IF(N377="snížená",J377,0)</f>
        <v>0</v>
      </c>
      <c r="BG377" s="219">
        <f>IF(N377="zákl. přenesená",J377,0)</f>
        <v>0</v>
      </c>
      <c r="BH377" s="219">
        <f>IF(N377="sníž. přenesená",J377,0)</f>
        <v>0</v>
      </c>
      <c r="BI377" s="219">
        <f>IF(N377="nulová",J377,0)</f>
        <v>0</v>
      </c>
      <c r="BJ377" s="20" t="s">
        <v>79</v>
      </c>
      <c r="BK377" s="219">
        <f>ROUND(I377*H377,2)</f>
        <v>0</v>
      </c>
      <c r="BL377" s="20" t="s">
        <v>139</v>
      </c>
      <c r="BM377" s="218" t="s">
        <v>373</v>
      </c>
    </row>
    <row r="378" s="2" customFormat="1">
      <c r="A378" s="41"/>
      <c r="B378" s="42"/>
      <c r="C378" s="43"/>
      <c r="D378" s="220" t="s">
        <v>142</v>
      </c>
      <c r="E378" s="43"/>
      <c r="F378" s="221" t="s">
        <v>374</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142</v>
      </c>
      <c r="AU378" s="20" t="s">
        <v>81</v>
      </c>
    </row>
    <row r="379" s="2" customFormat="1" ht="24.15" customHeight="1">
      <c r="A379" s="41"/>
      <c r="B379" s="42"/>
      <c r="C379" s="207" t="s">
        <v>356</v>
      </c>
      <c r="D379" s="207" t="s">
        <v>134</v>
      </c>
      <c r="E379" s="208" t="s">
        <v>376</v>
      </c>
      <c r="F379" s="209" t="s">
        <v>377</v>
      </c>
      <c r="G379" s="210" t="s">
        <v>137</v>
      </c>
      <c r="H379" s="211">
        <v>708.52300000000002</v>
      </c>
      <c r="I379" s="212"/>
      <c r="J379" s="213">
        <f>ROUND(I379*H379,2)</f>
        <v>0</v>
      </c>
      <c r="K379" s="209" t="s">
        <v>138</v>
      </c>
      <c r="L379" s="47"/>
      <c r="M379" s="214" t="s">
        <v>19</v>
      </c>
      <c r="N379" s="215" t="s">
        <v>42</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139</v>
      </c>
      <c r="AT379" s="218" t="s">
        <v>134</v>
      </c>
      <c r="AU379" s="218" t="s">
        <v>81</v>
      </c>
      <c r="AY379" s="20" t="s">
        <v>129</v>
      </c>
      <c r="BE379" s="219">
        <f>IF(N379="základní",J379,0)</f>
        <v>0</v>
      </c>
      <c r="BF379" s="219">
        <f>IF(N379="snížená",J379,0)</f>
        <v>0</v>
      </c>
      <c r="BG379" s="219">
        <f>IF(N379="zákl. přenesená",J379,0)</f>
        <v>0</v>
      </c>
      <c r="BH379" s="219">
        <f>IF(N379="sníž. přenesená",J379,0)</f>
        <v>0</v>
      </c>
      <c r="BI379" s="219">
        <f>IF(N379="nulová",J379,0)</f>
        <v>0</v>
      </c>
      <c r="BJ379" s="20" t="s">
        <v>79</v>
      </c>
      <c r="BK379" s="219">
        <f>ROUND(I379*H379,2)</f>
        <v>0</v>
      </c>
      <c r="BL379" s="20" t="s">
        <v>139</v>
      </c>
      <c r="BM379" s="218" t="s">
        <v>378</v>
      </c>
    </row>
    <row r="380" s="2" customFormat="1">
      <c r="A380" s="41"/>
      <c r="B380" s="42"/>
      <c r="C380" s="43"/>
      <c r="D380" s="220" t="s">
        <v>142</v>
      </c>
      <c r="E380" s="43"/>
      <c r="F380" s="221" t="s">
        <v>379</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142</v>
      </c>
      <c r="AU380" s="20" t="s">
        <v>81</v>
      </c>
    </row>
    <row r="381" s="2" customFormat="1" ht="33" customHeight="1">
      <c r="A381" s="41"/>
      <c r="B381" s="42"/>
      <c r="C381" s="207" t="s">
        <v>364</v>
      </c>
      <c r="D381" s="207" t="s">
        <v>134</v>
      </c>
      <c r="E381" s="208" t="s">
        <v>381</v>
      </c>
      <c r="F381" s="209" t="s">
        <v>382</v>
      </c>
      <c r="G381" s="210" t="s">
        <v>137</v>
      </c>
      <c r="H381" s="211">
        <v>63767.07</v>
      </c>
      <c r="I381" s="212"/>
      <c r="J381" s="213">
        <f>ROUND(I381*H381,2)</f>
        <v>0</v>
      </c>
      <c r="K381" s="209" t="s">
        <v>138</v>
      </c>
      <c r="L381" s="47"/>
      <c r="M381" s="214" t="s">
        <v>19</v>
      </c>
      <c r="N381" s="215" t="s">
        <v>42</v>
      </c>
      <c r="O381" s="87"/>
      <c r="P381" s="216">
        <f>O381*H381</f>
        <v>0</v>
      </c>
      <c r="Q381" s="216">
        <v>0</v>
      </c>
      <c r="R381" s="216">
        <f>Q381*H381</f>
        <v>0</v>
      </c>
      <c r="S381" s="216">
        <v>0</v>
      </c>
      <c r="T381" s="217">
        <f>S381*H381</f>
        <v>0</v>
      </c>
      <c r="U381" s="41"/>
      <c r="V381" s="41"/>
      <c r="W381" s="41"/>
      <c r="X381" s="41"/>
      <c r="Y381" s="41"/>
      <c r="Z381" s="41"/>
      <c r="AA381" s="41"/>
      <c r="AB381" s="41"/>
      <c r="AC381" s="41"/>
      <c r="AD381" s="41"/>
      <c r="AE381" s="41"/>
      <c r="AR381" s="218" t="s">
        <v>139</v>
      </c>
      <c r="AT381" s="218" t="s">
        <v>134</v>
      </c>
      <c r="AU381" s="218" t="s">
        <v>81</v>
      </c>
      <c r="AY381" s="20" t="s">
        <v>129</v>
      </c>
      <c r="BE381" s="219">
        <f>IF(N381="základní",J381,0)</f>
        <v>0</v>
      </c>
      <c r="BF381" s="219">
        <f>IF(N381="snížená",J381,0)</f>
        <v>0</v>
      </c>
      <c r="BG381" s="219">
        <f>IF(N381="zákl. přenesená",J381,0)</f>
        <v>0</v>
      </c>
      <c r="BH381" s="219">
        <f>IF(N381="sníž. přenesená",J381,0)</f>
        <v>0</v>
      </c>
      <c r="BI381" s="219">
        <f>IF(N381="nulová",J381,0)</f>
        <v>0</v>
      </c>
      <c r="BJ381" s="20" t="s">
        <v>79</v>
      </c>
      <c r="BK381" s="219">
        <f>ROUND(I381*H381,2)</f>
        <v>0</v>
      </c>
      <c r="BL381" s="20" t="s">
        <v>139</v>
      </c>
      <c r="BM381" s="218" t="s">
        <v>383</v>
      </c>
    </row>
    <row r="382" s="2" customFormat="1">
      <c r="A382" s="41"/>
      <c r="B382" s="42"/>
      <c r="C382" s="43"/>
      <c r="D382" s="220" t="s">
        <v>142</v>
      </c>
      <c r="E382" s="43"/>
      <c r="F382" s="221" t="s">
        <v>384</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142</v>
      </c>
      <c r="AU382" s="20" t="s">
        <v>81</v>
      </c>
    </row>
    <row r="383" s="14" customFormat="1">
      <c r="A383" s="14"/>
      <c r="B383" s="236"/>
      <c r="C383" s="237"/>
      <c r="D383" s="227" t="s">
        <v>144</v>
      </c>
      <c r="E383" s="237"/>
      <c r="F383" s="239" t="s">
        <v>968</v>
      </c>
      <c r="G383" s="237"/>
      <c r="H383" s="240">
        <v>63767.07</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144</v>
      </c>
      <c r="AU383" s="246" t="s">
        <v>81</v>
      </c>
      <c r="AV383" s="14" t="s">
        <v>81</v>
      </c>
      <c r="AW383" s="14" t="s">
        <v>4</v>
      </c>
      <c r="AX383" s="14" t="s">
        <v>79</v>
      </c>
      <c r="AY383" s="246" t="s">
        <v>129</v>
      </c>
    </row>
    <row r="384" s="2" customFormat="1" ht="24.15" customHeight="1">
      <c r="A384" s="41"/>
      <c r="B384" s="42"/>
      <c r="C384" s="207" t="s">
        <v>370</v>
      </c>
      <c r="D384" s="207" t="s">
        <v>134</v>
      </c>
      <c r="E384" s="208" t="s">
        <v>386</v>
      </c>
      <c r="F384" s="209" t="s">
        <v>387</v>
      </c>
      <c r="G384" s="210" t="s">
        <v>137</v>
      </c>
      <c r="H384" s="211">
        <v>708.52300000000002</v>
      </c>
      <c r="I384" s="212"/>
      <c r="J384" s="213">
        <f>ROUND(I384*H384,2)</f>
        <v>0</v>
      </c>
      <c r="K384" s="209" t="s">
        <v>138</v>
      </c>
      <c r="L384" s="47"/>
      <c r="M384" s="214" t="s">
        <v>19</v>
      </c>
      <c r="N384" s="215" t="s">
        <v>42</v>
      </c>
      <c r="O384" s="87"/>
      <c r="P384" s="216">
        <f>O384*H384</f>
        <v>0</v>
      </c>
      <c r="Q384" s="216">
        <v>0</v>
      </c>
      <c r="R384" s="216">
        <f>Q384*H384</f>
        <v>0</v>
      </c>
      <c r="S384" s="216">
        <v>0</v>
      </c>
      <c r="T384" s="217">
        <f>S384*H384</f>
        <v>0</v>
      </c>
      <c r="U384" s="41"/>
      <c r="V384" s="41"/>
      <c r="W384" s="41"/>
      <c r="X384" s="41"/>
      <c r="Y384" s="41"/>
      <c r="Z384" s="41"/>
      <c r="AA384" s="41"/>
      <c r="AB384" s="41"/>
      <c r="AC384" s="41"/>
      <c r="AD384" s="41"/>
      <c r="AE384" s="41"/>
      <c r="AR384" s="218" t="s">
        <v>139</v>
      </c>
      <c r="AT384" s="218" t="s">
        <v>134</v>
      </c>
      <c r="AU384" s="218" t="s">
        <v>81</v>
      </c>
      <c r="AY384" s="20" t="s">
        <v>129</v>
      </c>
      <c r="BE384" s="219">
        <f>IF(N384="základní",J384,0)</f>
        <v>0</v>
      </c>
      <c r="BF384" s="219">
        <f>IF(N384="snížená",J384,0)</f>
        <v>0</v>
      </c>
      <c r="BG384" s="219">
        <f>IF(N384="zákl. přenesená",J384,0)</f>
        <v>0</v>
      </c>
      <c r="BH384" s="219">
        <f>IF(N384="sníž. přenesená",J384,0)</f>
        <v>0</v>
      </c>
      <c r="BI384" s="219">
        <f>IF(N384="nulová",J384,0)</f>
        <v>0</v>
      </c>
      <c r="BJ384" s="20" t="s">
        <v>79</v>
      </c>
      <c r="BK384" s="219">
        <f>ROUND(I384*H384,2)</f>
        <v>0</v>
      </c>
      <c r="BL384" s="20" t="s">
        <v>139</v>
      </c>
      <c r="BM384" s="218" t="s">
        <v>388</v>
      </c>
    </row>
    <row r="385" s="2" customFormat="1">
      <c r="A385" s="41"/>
      <c r="B385" s="42"/>
      <c r="C385" s="43"/>
      <c r="D385" s="220" t="s">
        <v>142</v>
      </c>
      <c r="E385" s="43"/>
      <c r="F385" s="221" t="s">
        <v>389</v>
      </c>
      <c r="G385" s="43"/>
      <c r="H385" s="43"/>
      <c r="I385" s="222"/>
      <c r="J385" s="43"/>
      <c r="K385" s="43"/>
      <c r="L385" s="47"/>
      <c r="M385" s="223"/>
      <c r="N385" s="224"/>
      <c r="O385" s="87"/>
      <c r="P385" s="87"/>
      <c r="Q385" s="87"/>
      <c r="R385" s="87"/>
      <c r="S385" s="87"/>
      <c r="T385" s="88"/>
      <c r="U385" s="41"/>
      <c r="V385" s="41"/>
      <c r="W385" s="41"/>
      <c r="X385" s="41"/>
      <c r="Y385" s="41"/>
      <c r="Z385" s="41"/>
      <c r="AA385" s="41"/>
      <c r="AB385" s="41"/>
      <c r="AC385" s="41"/>
      <c r="AD385" s="41"/>
      <c r="AE385" s="41"/>
      <c r="AT385" s="20" t="s">
        <v>142</v>
      </c>
      <c r="AU385" s="20" t="s">
        <v>81</v>
      </c>
    </row>
    <row r="386" s="2" customFormat="1" ht="24.15" customHeight="1">
      <c r="A386" s="41"/>
      <c r="B386" s="42"/>
      <c r="C386" s="207" t="s">
        <v>375</v>
      </c>
      <c r="D386" s="207" t="s">
        <v>134</v>
      </c>
      <c r="E386" s="208" t="s">
        <v>391</v>
      </c>
      <c r="F386" s="209" t="s">
        <v>392</v>
      </c>
      <c r="G386" s="210" t="s">
        <v>137</v>
      </c>
      <c r="H386" s="211">
        <v>708.52300000000002</v>
      </c>
      <c r="I386" s="212"/>
      <c r="J386" s="213">
        <f>ROUND(I386*H386,2)</f>
        <v>0</v>
      </c>
      <c r="K386" s="209" t="s">
        <v>138</v>
      </c>
      <c r="L386" s="47"/>
      <c r="M386" s="214" t="s">
        <v>19</v>
      </c>
      <c r="N386" s="215" t="s">
        <v>42</v>
      </c>
      <c r="O386" s="87"/>
      <c r="P386" s="216">
        <f>O386*H386</f>
        <v>0</v>
      </c>
      <c r="Q386" s="216">
        <v>0</v>
      </c>
      <c r="R386" s="216">
        <f>Q386*H386</f>
        <v>0</v>
      </c>
      <c r="S386" s="216">
        <v>0</v>
      </c>
      <c r="T386" s="217">
        <f>S386*H386</f>
        <v>0</v>
      </c>
      <c r="U386" s="41"/>
      <c r="V386" s="41"/>
      <c r="W386" s="41"/>
      <c r="X386" s="41"/>
      <c r="Y386" s="41"/>
      <c r="Z386" s="41"/>
      <c r="AA386" s="41"/>
      <c r="AB386" s="41"/>
      <c r="AC386" s="41"/>
      <c r="AD386" s="41"/>
      <c r="AE386" s="41"/>
      <c r="AR386" s="218" t="s">
        <v>139</v>
      </c>
      <c r="AT386" s="218" t="s">
        <v>134</v>
      </c>
      <c r="AU386" s="218" t="s">
        <v>81</v>
      </c>
      <c r="AY386" s="20" t="s">
        <v>129</v>
      </c>
      <c r="BE386" s="219">
        <f>IF(N386="základní",J386,0)</f>
        <v>0</v>
      </c>
      <c r="BF386" s="219">
        <f>IF(N386="snížená",J386,0)</f>
        <v>0</v>
      </c>
      <c r="BG386" s="219">
        <f>IF(N386="zákl. přenesená",J386,0)</f>
        <v>0</v>
      </c>
      <c r="BH386" s="219">
        <f>IF(N386="sníž. přenesená",J386,0)</f>
        <v>0</v>
      </c>
      <c r="BI386" s="219">
        <f>IF(N386="nulová",J386,0)</f>
        <v>0</v>
      </c>
      <c r="BJ386" s="20" t="s">
        <v>79</v>
      </c>
      <c r="BK386" s="219">
        <f>ROUND(I386*H386,2)</f>
        <v>0</v>
      </c>
      <c r="BL386" s="20" t="s">
        <v>139</v>
      </c>
      <c r="BM386" s="218" t="s">
        <v>393</v>
      </c>
    </row>
    <row r="387" s="2" customFormat="1">
      <c r="A387" s="41"/>
      <c r="B387" s="42"/>
      <c r="C387" s="43"/>
      <c r="D387" s="220" t="s">
        <v>142</v>
      </c>
      <c r="E387" s="43"/>
      <c r="F387" s="221" t="s">
        <v>394</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142</v>
      </c>
      <c r="AU387" s="20" t="s">
        <v>81</v>
      </c>
    </row>
    <row r="388" s="2" customFormat="1" ht="44.25" customHeight="1">
      <c r="A388" s="41"/>
      <c r="B388" s="42"/>
      <c r="C388" s="207" t="s">
        <v>380</v>
      </c>
      <c r="D388" s="207" t="s">
        <v>134</v>
      </c>
      <c r="E388" s="208" t="s">
        <v>396</v>
      </c>
      <c r="F388" s="209" t="s">
        <v>397</v>
      </c>
      <c r="G388" s="210" t="s">
        <v>137</v>
      </c>
      <c r="H388" s="211">
        <v>708.52300000000002</v>
      </c>
      <c r="I388" s="212"/>
      <c r="J388" s="213">
        <f>ROUND(I388*H388,2)</f>
        <v>0</v>
      </c>
      <c r="K388" s="209" t="s">
        <v>138</v>
      </c>
      <c r="L388" s="47"/>
      <c r="M388" s="214" t="s">
        <v>19</v>
      </c>
      <c r="N388" s="215" t="s">
        <v>42</v>
      </c>
      <c r="O388" s="87"/>
      <c r="P388" s="216">
        <f>O388*H388</f>
        <v>0</v>
      </c>
      <c r="Q388" s="216">
        <v>0</v>
      </c>
      <c r="R388" s="216">
        <f>Q388*H388</f>
        <v>0</v>
      </c>
      <c r="S388" s="216">
        <v>0</v>
      </c>
      <c r="T388" s="217">
        <f>S388*H388</f>
        <v>0</v>
      </c>
      <c r="U388" s="41"/>
      <c r="V388" s="41"/>
      <c r="W388" s="41"/>
      <c r="X388" s="41"/>
      <c r="Y388" s="41"/>
      <c r="Z388" s="41"/>
      <c r="AA388" s="41"/>
      <c r="AB388" s="41"/>
      <c r="AC388" s="41"/>
      <c r="AD388" s="41"/>
      <c r="AE388" s="41"/>
      <c r="AR388" s="218" t="s">
        <v>139</v>
      </c>
      <c r="AT388" s="218" t="s">
        <v>134</v>
      </c>
      <c r="AU388" s="218" t="s">
        <v>81</v>
      </c>
      <c r="AY388" s="20" t="s">
        <v>129</v>
      </c>
      <c r="BE388" s="219">
        <f>IF(N388="základní",J388,0)</f>
        <v>0</v>
      </c>
      <c r="BF388" s="219">
        <f>IF(N388="snížená",J388,0)</f>
        <v>0</v>
      </c>
      <c r="BG388" s="219">
        <f>IF(N388="zákl. přenesená",J388,0)</f>
        <v>0</v>
      </c>
      <c r="BH388" s="219">
        <f>IF(N388="sníž. přenesená",J388,0)</f>
        <v>0</v>
      </c>
      <c r="BI388" s="219">
        <f>IF(N388="nulová",J388,0)</f>
        <v>0</v>
      </c>
      <c r="BJ388" s="20" t="s">
        <v>79</v>
      </c>
      <c r="BK388" s="219">
        <f>ROUND(I388*H388,2)</f>
        <v>0</v>
      </c>
      <c r="BL388" s="20" t="s">
        <v>139</v>
      </c>
      <c r="BM388" s="218" t="s">
        <v>398</v>
      </c>
    </row>
    <row r="389" s="2" customFormat="1">
      <c r="A389" s="41"/>
      <c r="B389" s="42"/>
      <c r="C389" s="43"/>
      <c r="D389" s="220" t="s">
        <v>142</v>
      </c>
      <c r="E389" s="43"/>
      <c r="F389" s="221" t="s">
        <v>399</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142</v>
      </c>
      <c r="AU389" s="20" t="s">
        <v>81</v>
      </c>
    </row>
    <row r="390" s="2" customFormat="1" ht="24.15" customHeight="1">
      <c r="A390" s="41"/>
      <c r="B390" s="42"/>
      <c r="C390" s="207" t="s">
        <v>385</v>
      </c>
      <c r="D390" s="207" t="s">
        <v>134</v>
      </c>
      <c r="E390" s="208" t="s">
        <v>401</v>
      </c>
      <c r="F390" s="209" t="s">
        <v>402</v>
      </c>
      <c r="G390" s="210" t="s">
        <v>403</v>
      </c>
      <c r="H390" s="211">
        <v>2</v>
      </c>
      <c r="I390" s="212"/>
      <c r="J390" s="213">
        <f>ROUND(I390*H390,2)</f>
        <v>0</v>
      </c>
      <c r="K390" s="209" t="s">
        <v>19</v>
      </c>
      <c r="L390" s="47"/>
      <c r="M390" s="214" t="s">
        <v>19</v>
      </c>
      <c r="N390" s="215" t="s">
        <v>42</v>
      </c>
      <c r="O390" s="87"/>
      <c r="P390" s="216">
        <f>O390*H390</f>
        <v>0</v>
      </c>
      <c r="Q390" s="216">
        <v>0</v>
      </c>
      <c r="R390" s="216">
        <f>Q390*H390</f>
        <v>0</v>
      </c>
      <c r="S390" s="216">
        <v>0</v>
      </c>
      <c r="T390" s="217">
        <f>S390*H390</f>
        <v>0</v>
      </c>
      <c r="U390" s="41"/>
      <c r="V390" s="41"/>
      <c r="W390" s="41"/>
      <c r="X390" s="41"/>
      <c r="Y390" s="41"/>
      <c r="Z390" s="41"/>
      <c r="AA390" s="41"/>
      <c r="AB390" s="41"/>
      <c r="AC390" s="41"/>
      <c r="AD390" s="41"/>
      <c r="AE390" s="41"/>
      <c r="AR390" s="218" t="s">
        <v>139</v>
      </c>
      <c r="AT390" s="218" t="s">
        <v>134</v>
      </c>
      <c r="AU390" s="218" t="s">
        <v>81</v>
      </c>
      <c r="AY390" s="20" t="s">
        <v>129</v>
      </c>
      <c r="BE390" s="219">
        <f>IF(N390="základní",J390,0)</f>
        <v>0</v>
      </c>
      <c r="BF390" s="219">
        <f>IF(N390="snížená",J390,0)</f>
        <v>0</v>
      </c>
      <c r="BG390" s="219">
        <f>IF(N390="zákl. přenesená",J390,0)</f>
        <v>0</v>
      </c>
      <c r="BH390" s="219">
        <f>IF(N390="sníž. přenesená",J390,0)</f>
        <v>0</v>
      </c>
      <c r="BI390" s="219">
        <f>IF(N390="nulová",J390,0)</f>
        <v>0</v>
      </c>
      <c r="BJ390" s="20" t="s">
        <v>79</v>
      </c>
      <c r="BK390" s="219">
        <f>ROUND(I390*H390,2)</f>
        <v>0</v>
      </c>
      <c r="BL390" s="20" t="s">
        <v>139</v>
      </c>
      <c r="BM390" s="218" t="s">
        <v>404</v>
      </c>
    </row>
    <row r="391" s="13" customFormat="1">
      <c r="A391" s="13"/>
      <c r="B391" s="225"/>
      <c r="C391" s="226"/>
      <c r="D391" s="227" t="s">
        <v>144</v>
      </c>
      <c r="E391" s="228" t="s">
        <v>19</v>
      </c>
      <c r="F391" s="229" t="s">
        <v>849</v>
      </c>
      <c r="G391" s="226"/>
      <c r="H391" s="228" t="s">
        <v>19</v>
      </c>
      <c r="I391" s="230"/>
      <c r="J391" s="226"/>
      <c r="K391" s="226"/>
      <c r="L391" s="231"/>
      <c r="M391" s="232"/>
      <c r="N391" s="233"/>
      <c r="O391" s="233"/>
      <c r="P391" s="233"/>
      <c r="Q391" s="233"/>
      <c r="R391" s="233"/>
      <c r="S391" s="233"/>
      <c r="T391" s="234"/>
      <c r="U391" s="13"/>
      <c r="V391" s="13"/>
      <c r="W391" s="13"/>
      <c r="X391" s="13"/>
      <c r="Y391" s="13"/>
      <c r="Z391" s="13"/>
      <c r="AA391" s="13"/>
      <c r="AB391" s="13"/>
      <c r="AC391" s="13"/>
      <c r="AD391" s="13"/>
      <c r="AE391" s="13"/>
      <c r="AT391" s="235" t="s">
        <v>144</v>
      </c>
      <c r="AU391" s="235" t="s">
        <v>81</v>
      </c>
      <c r="AV391" s="13" t="s">
        <v>79</v>
      </c>
      <c r="AW391" s="13" t="s">
        <v>32</v>
      </c>
      <c r="AX391" s="13" t="s">
        <v>71</v>
      </c>
      <c r="AY391" s="235" t="s">
        <v>129</v>
      </c>
    </row>
    <row r="392" s="14" customFormat="1">
      <c r="A392" s="14"/>
      <c r="B392" s="236"/>
      <c r="C392" s="237"/>
      <c r="D392" s="227" t="s">
        <v>144</v>
      </c>
      <c r="E392" s="238" t="s">
        <v>19</v>
      </c>
      <c r="F392" s="239" t="s">
        <v>969</v>
      </c>
      <c r="G392" s="237"/>
      <c r="H392" s="240">
        <v>2</v>
      </c>
      <c r="I392" s="241"/>
      <c r="J392" s="237"/>
      <c r="K392" s="237"/>
      <c r="L392" s="242"/>
      <c r="M392" s="243"/>
      <c r="N392" s="244"/>
      <c r="O392" s="244"/>
      <c r="P392" s="244"/>
      <c r="Q392" s="244"/>
      <c r="R392" s="244"/>
      <c r="S392" s="244"/>
      <c r="T392" s="245"/>
      <c r="U392" s="14"/>
      <c r="V392" s="14"/>
      <c r="W392" s="14"/>
      <c r="X392" s="14"/>
      <c r="Y392" s="14"/>
      <c r="Z392" s="14"/>
      <c r="AA392" s="14"/>
      <c r="AB392" s="14"/>
      <c r="AC392" s="14"/>
      <c r="AD392" s="14"/>
      <c r="AE392" s="14"/>
      <c r="AT392" s="246" t="s">
        <v>144</v>
      </c>
      <c r="AU392" s="246" t="s">
        <v>81</v>
      </c>
      <c r="AV392" s="14" t="s">
        <v>81</v>
      </c>
      <c r="AW392" s="14" t="s">
        <v>32</v>
      </c>
      <c r="AX392" s="14" t="s">
        <v>79</v>
      </c>
      <c r="AY392" s="246" t="s">
        <v>129</v>
      </c>
    </row>
    <row r="393" s="2" customFormat="1" ht="55.5" customHeight="1">
      <c r="A393" s="41"/>
      <c r="B393" s="42"/>
      <c r="C393" s="207" t="s">
        <v>390</v>
      </c>
      <c r="D393" s="207" t="s">
        <v>134</v>
      </c>
      <c r="E393" s="208" t="s">
        <v>970</v>
      </c>
      <c r="F393" s="209" t="s">
        <v>971</v>
      </c>
      <c r="G393" s="210" t="s">
        <v>403</v>
      </c>
      <c r="H393" s="211">
        <v>1</v>
      </c>
      <c r="I393" s="212"/>
      <c r="J393" s="213">
        <f>ROUND(I393*H393,2)</f>
        <v>0</v>
      </c>
      <c r="K393" s="209" t="s">
        <v>19</v>
      </c>
      <c r="L393" s="47"/>
      <c r="M393" s="214" t="s">
        <v>19</v>
      </c>
      <c r="N393" s="215" t="s">
        <v>42</v>
      </c>
      <c r="O393" s="87"/>
      <c r="P393" s="216">
        <f>O393*H393</f>
        <v>0</v>
      </c>
      <c r="Q393" s="216">
        <v>0</v>
      </c>
      <c r="R393" s="216">
        <f>Q393*H393</f>
        <v>0</v>
      </c>
      <c r="S393" s="216">
        <v>0</v>
      </c>
      <c r="T393" s="217">
        <f>S393*H393</f>
        <v>0</v>
      </c>
      <c r="U393" s="41"/>
      <c r="V393" s="41"/>
      <c r="W393" s="41"/>
      <c r="X393" s="41"/>
      <c r="Y393" s="41"/>
      <c r="Z393" s="41"/>
      <c r="AA393" s="41"/>
      <c r="AB393" s="41"/>
      <c r="AC393" s="41"/>
      <c r="AD393" s="41"/>
      <c r="AE393" s="41"/>
      <c r="AR393" s="218" t="s">
        <v>139</v>
      </c>
      <c r="AT393" s="218" t="s">
        <v>134</v>
      </c>
      <c r="AU393" s="218" t="s">
        <v>81</v>
      </c>
      <c r="AY393" s="20" t="s">
        <v>129</v>
      </c>
      <c r="BE393" s="219">
        <f>IF(N393="základní",J393,0)</f>
        <v>0</v>
      </c>
      <c r="BF393" s="219">
        <f>IF(N393="snížená",J393,0)</f>
        <v>0</v>
      </c>
      <c r="BG393" s="219">
        <f>IF(N393="zákl. přenesená",J393,0)</f>
        <v>0</v>
      </c>
      <c r="BH393" s="219">
        <f>IF(N393="sníž. přenesená",J393,0)</f>
        <v>0</v>
      </c>
      <c r="BI393" s="219">
        <f>IF(N393="nulová",J393,0)</f>
        <v>0</v>
      </c>
      <c r="BJ393" s="20" t="s">
        <v>79</v>
      </c>
      <c r="BK393" s="219">
        <f>ROUND(I393*H393,2)</f>
        <v>0</v>
      </c>
      <c r="BL393" s="20" t="s">
        <v>139</v>
      </c>
      <c r="BM393" s="218" t="s">
        <v>972</v>
      </c>
    </row>
    <row r="394" s="2" customFormat="1" ht="55.5" customHeight="1">
      <c r="A394" s="41"/>
      <c r="B394" s="42"/>
      <c r="C394" s="207" t="s">
        <v>395</v>
      </c>
      <c r="D394" s="207" t="s">
        <v>134</v>
      </c>
      <c r="E394" s="208" t="s">
        <v>973</v>
      </c>
      <c r="F394" s="209" t="s">
        <v>974</v>
      </c>
      <c r="G394" s="210" t="s">
        <v>137</v>
      </c>
      <c r="H394" s="211">
        <v>1</v>
      </c>
      <c r="I394" s="212"/>
      <c r="J394" s="213">
        <f>ROUND(I394*H394,2)</f>
        <v>0</v>
      </c>
      <c r="K394" s="209" t="s">
        <v>19</v>
      </c>
      <c r="L394" s="47"/>
      <c r="M394" s="214" t="s">
        <v>19</v>
      </c>
      <c r="N394" s="215" t="s">
        <v>42</v>
      </c>
      <c r="O394" s="87"/>
      <c r="P394" s="216">
        <f>O394*H394</f>
        <v>0</v>
      </c>
      <c r="Q394" s="216">
        <v>0</v>
      </c>
      <c r="R394" s="216">
        <f>Q394*H394</f>
        <v>0</v>
      </c>
      <c r="S394" s="216">
        <v>0</v>
      </c>
      <c r="T394" s="217">
        <f>S394*H394</f>
        <v>0</v>
      </c>
      <c r="U394" s="41"/>
      <c r="V394" s="41"/>
      <c r="W394" s="41"/>
      <c r="X394" s="41"/>
      <c r="Y394" s="41"/>
      <c r="Z394" s="41"/>
      <c r="AA394" s="41"/>
      <c r="AB394" s="41"/>
      <c r="AC394" s="41"/>
      <c r="AD394" s="41"/>
      <c r="AE394" s="41"/>
      <c r="AR394" s="218" t="s">
        <v>139</v>
      </c>
      <c r="AT394" s="218" t="s">
        <v>134</v>
      </c>
      <c r="AU394" s="218" t="s">
        <v>81</v>
      </c>
      <c r="AY394" s="20" t="s">
        <v>129</v>
      </c>
      <c r="BE394" s="219">
        <f>IF(N394="základní",J394,0)</f>
        <v>0</v>
      </c>
      <c r="BF394" s="219">
        <f>IF(N394="snížená",J394,0)</f>
        <v>0</v>
      </c>
      <c r="BG394" s="219">
        <f>IF(N394="zákl. přenesená",J394,0)</f>
        <v>0</v>
      </c>
      <c r="BH394" s="219">
        <f>IF(N394="sníž. přenesená",J394,0)</f>
        <v>0</v>
      </c>
      <c r="BI394" s="219">
        <f>IF(N394="nulová",J394,0)</f>
        <v>0</v>
      </c>
      <c r="BJ394" s="20" t="s">
        <v>79</v>
      </c>
      <c r="BK394" s="219">
        <f>ROUND(I394*H394,2)</f>
        <v>0</v>
      </c>
      <c r="BL394" s="20" t="s">
        <v>139</v>
      </c>
      <c r="BM394" s="218" t="s">
        <v>975</v>
      </c>
    </row>
    <row r="395" s="2" customFormat="1">
      <c r="A395" s="41"/>
      <c r="B395" s="42"/>
      <c r="C395" s="43"/>
      <c r="D395" s="227" t="s">
        <v>209</v>
      </c>
      <c r="E395" s="43"/>
      <c r="F395" s="269" t="s">
        <v>976</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209</v>
      </c>
      <c r="AU395" s="20" t="s">
        <v>81</v>
      </c>
    </row>
    <row r="396" s="12" customFormat="1" ht="22.8" customHeight="1">
      <c r="A396" s="12"/>
      <c r="B396" s="191"/>
      <c r="C396" s="192"/>
      <c r="D396" s="193" t="s">
        <v>70</v>
      </c>
      <c r="E396" s="205" t="s">
        <v>463</v>
      </c>
      <c r="F396" s="205" t="s">
        <v>464</v>
      </c>
      <c r="G396" s="192"/>
      <c r="H396" s="192"/>
      <c r="I396" s="195"/>
      <c r="J396" s="206">
        <f>BK396</f>
        <v>0</v>
      </c>
      <c r="K396" s="192"/>
      <c r="L396" s="197"/>
      <c r="M396" s="198"/>
      <c r="N396" s="199"/>
      <c r="O396" s="199"/>
      <c r="P396" s="200">
        <f>SUM(P397:P422)</f>
        <v>0</v>
      </c>
      <c r="Q396" s="199"/>
      <c r="R396" s="200">
        <f>SUM(R397:R422)</f>
        <v>0</v>
      </c>
      <c r="S396" s="199"/>
      <c r="T396" s="201">
        <f>SUM(T397:T422)</f>
        <v>1.3122</v>
      </c>
      <c r="U396" s="12"/>
      <c r="V396" s="12"/>
      <c r="W396" s="12"/>
      <c r="X396" s="12"/>
      <c r="Y396" s="12"/>
      <c r="Z396" s="12"/>
      <c r="AA396" s="12"/>
      <c r="AB396" s="12"/>
      <c r="AC396" s="12"/>
      <c r="AD396" s="12"/>
      <c r="AE396" s="12"/>
      <c r="AR396" s="202" t="s">
        <v>79</v>
      </c>
      <c r="AT396" s="203" t="s">
        <v>70</v>
      </c>
      <c r="AU396" s="203" t="s">
        <v>79</v>
      </c>
      <c r="AY396" s="202" t="s">
        <v>129</v>
      </c>
      <c r="BK396" s="204">
        <f>SUM(BK397:BK422)</f>
        <v>0</v>
      </c>
    </row>
    <row r="397" s="2" customFormat="1" ht="24.15" customHeight="1">
      <c r="A397" s="41"/>
      <c r="B397" s="42"/>
      <c r="C397" s="207" t="s">
        <v>400</v>
      </c>
      <c r="D397" s="207" t="s">
        <v>134</v>
      </c>
      <c r="E397" s="208" t="s">
        <v>977</v>
      </c>
      <c r="F397" s="209" t="s">
        <v>978</v>
      </c>
      <c r="G397" s="210" t="s">
        <v>403</v>
      </c>
      <c r="H397" s="211">
        <v>7</v>
      </c>
      <c r="I397" s="212"/>
      <c r="J397" s="213">
        <f>ROUND(I397*H397,2)</f>
        <v>0</v>
      </c>
      <c r="K397" s="209" t="s">
        <v>19</v>
      </c>
      <c r="L397" s="47"/>
      <c r="M397" s="214" t="s">
        <v>19</v>
      </c>
      <c r="N397" s="215" t="s">
        <v>42</v>
      </c>
      <c r="O397" s="87"/>
      <c r="P397" s="216">
        <f>O397*H397</f>
        <v>0</v>
      </c>
      <c r="Q397" s="216">
        <v>0</v>
      </c>
      <c r="R397" s="216">
        <f>Q397*H397</f>
        <v>0</v>
      </c>
      <c r="S397" s="216">
        <v>0</v>
      </c>
      <c r="T397" s="217">
        <f>S397*H397</f>
        <v>0</v>
      </c>
      <c r="U397" s="41"/>
      <c r="V397" s="41"/>
      <c r="W397" s="41"/>
      <c r="X397" s="41"/>
      <c r="Y397" s="41"/>
      <c r="Z397" s="41"/>
      <c r="AA397" s="41"/>
      <c r="AB397" s="41"/>
      <c r="AC397" s="41"/>
      <c r="AD397" s="41"/>
      <c r="AE397" s="41"/>
      <c r="AR397" s="218" t="s">
        <v>139</v>
      </c>
      <c r="AT397" s="218" t="s">
        <v>134</v>
      </c>
      <c r="AU397" s="218" t="s">
        <v>81</v>
      </c>
      <c r="AY397" s="20" t="s">
        <v>129</v>
      </c>
      <c r="BE397" s="219">
        <f>IF(N397="základní",J397,0)</f>
        <v>0</v>
      </c>
      <c r="BF397" s="219">
        <f>IF(N397="snížená",J397,0)</f>
        <v>0</v>
      </c>
      <c r="BG397" s="219">
        <f>IF(N397="zákl. přenesená",J397,0)</f>
        <v>0</v>
      </c>
      <c r="BH397" s="219">
        <f>IF(N397="sníž. přenesená",J397,0)</f>
        <v>0</v>
      </c>
      <c r="BI397" s="219">
        <f>IF(N397="nulová",J397,0)</f>
        <v>0</v>
      </c>
      <c r="BJ397" s="20" t="s">
        <v>79</v>
      </c>
      <c r="BK397" s="219">
        <f>ROUND(I397*H397,2)</f>
        <v>0</v>
      </c>
      <c r="BL397" s="20" t="s">
        <v>139</v>
      </c>
      <c r="BM397" s="218" t="s">
        <v>485</v>
      </c>
    </row>
    <row r="398" s="14" customFormat="1">
      <c r="A398" s="14"/>
      <c r="B398" s="236"/>
      <c r="C398" s="237"/>
      <c r="D398" s="227" t="s">
        <v>144</v>
      </c>
      <c r="E398" s="238" t="s">
        <v>19</v>
      </c>
      <c r="F398" s="239" t="s">
        <v>979</v>
      </c>
      <c r="G398" s="237"/>
      <c r="H398" s="240">
        <v>4</v>
      </c>
      <c r="I398" s="241"/>
      <c r="J398" s="237"/>
      <c r="K398" s="237"/>
      <c r="L398" s="242"/>
      <c r="M398" s="243"/>
      <c r="N398" s="244"/>
      <c r="O398" s="244"/>
      <c r="P398" s="244"/>
      <c r="Q398" s="244"/>
      <c r="R398" s="244"/>
      <c r="S398" s="244"/>
      <c r="T398" s="245"/>
      <c r="U398" s="14"/>
      <c r="V398" s="14"/>
      <c r="W398" s="14"/>
      <c r="X398" s="14"/>
      <c r="Y398" s="14"/>
      <c r="Z398" s="14"/>
      <c r="AA398" s="14"/>
      <c r="AB398" s="14"/>
      <c r="AC398" s="14"/>
      <c r="AD398" s="14"/>
      <c r="AE398" s="14"/>
      <c r="AT398" s="246" t="s">
        <v>144</v>
      </c>
      <c r="AU398" s="246" t="s">
        <v>81</v>
      </c>
      <c r="AV398" s="14" t="s">
        <v>81</v>
      </c>
      <c r="AW398" s="14" t="s">
        <v>32</v>
      </c>
      <c r="AX398" s="14" t="s">
        <v>71</v>
      </c>
      <c r="AY398" s="246" t="s">
        <v>129</v>
      </c>
    </row>
    <row r="399" s="14" customFormat="1">
      <c r="A399" s="14"/>
      <c r="B399" s="236"/>
      <c r="C399" s="237"/>
      <c r="D399" s="227" t="s">
        <v>144</v>
      </c>
      <c r="E399" s="238" t="s">
        <v>19</v>
      </c>
      <c r="F399" s="239" t="s">
        <v>980</v>
      </c>
      <c r="G399" s="237"/>
      <c r="H399" s="240">
        <v>3</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144</v>
      </c>
      <c r="AU399" s="246" t="s">
        <v>81</v>
      </c>
      <c r="AV399" s="14" t="s">
        <v>81</v>
      </c>
      <c r="AW399" s="14" t="s">
        <v>32</v>
      </c>
      <c r="AX399" s="14" t="s">
        <v>71</v>
      </c>
      <c r="AY399" s="246" t="s">
        <v>129</v>
      </c>
    </row>
    <row r="400" s="16" customFormat="1">
      <c r="A400" s="16"/>
      <c r="B400" s="258"/>
      <c r="C400" s="259"/>
      <c r="D400" s="227" t="s">
        <v>144</v>
      </c>
      <c r="E400" s="260" t="s">
        <v>19</v>
      </c>
      <c r="F400" s="261" t="s">
        <v>155</v>
      </c>
      <c r="G400" s="259"/>
      <c r="H400" s="262">
        <v>7</v>
      </c>
      <c r="I400" s="263"/>
      <c r="J400" s="259"/>
      <c r="K400" s="259"/>
      <c r="L400" s="264"/>
      <c r="M400" s="265"/>
      <c r="N400" s="266"/>
      <c r="O400" s="266"/>
      <c r="P400" s="266"/>
      <c r="Q400" s="266"/>
      <c r="R400" s="266"/>
      <c r="S400" s="266"/>
      <c r="T400" s="267"/>
      <c r="U400" s="16"/>
      <c r="V400" s="16"/>
      <c r="W400" s="16"/>
      <c r="X400" s="16"/>
      <c r="Y400" s="16"/>
      <c r="Z400" s="16"/>
      <c r="AA400" s="16"/>
      <c r="AB400" s="16"/>
      <c r="AC400" s="16"/>
      <c r="AD400" s="16"/>
      <c r="AE400" s="16"/>
      <c r="AT400" s="268" t="s">
        <v>144</v>
      </c>
      <c r="AU400" s="268" t="s">
        <v>81</v>
      </c>
      <c r="AV400" s="16" t="s">
        <v>139</v>
      </c>
      <c r="AW400" s="16" t="s">
        <v>32</v>
      </c>
      <c r="AX400" s="16" t="s">
        <v>79</v>
      </c>
      <c r="AY400" s="268" t="s">
        <v>129</v>
      </c>
    </row>
    <row r="401" s="2" customFormat="1" ht="24.15" customHeight="1">
      <c r="A401" s="41"/>
      <c r="B401" s="42"/>
      <c r="C401" s="207" t="s">
        <v>408</v>
      </c>
      <c r="D401" s="207" t="s">
        <v>134</v>
      </c>
      <c r="E401" s="208" t="s">
        <v>540</v>
      </c>
      <c r="F401" s="209" t="s">
        <v>541</v>
      </c>
      <c r="G401" s="210" t="s">
        <v>137</v>
      </c>
      <c r="H401" s="211">
        <v>14.58</v>
      </c>
      <c r="I401" s="212"/>
      <c r="J401" s="213">
        <f>ROUND(I401*H401,2)</f>
        <v>0</v>
      </c>
      <c r="K401" s="209" t="s">
        <v>138</v>
      </c>
      <c r="L401" s="47"/>
      <c r="M401" s="214" t="s">
        <v>19</v>
      </c>
      <c r="N401" s="215" t="s">
        <v>42</v>
      </c>
      <c r="O401" s="87"/>
      <c r="P401" s="216">
        <f>O401*H401</f>
        <v>0</v>
      </c>
      <c r="Q401" s="216">
        <v>0</v>
      </c>
      <c r="R401" s="216">
        <f>Q401*H401</f>
        <v>0</v>
      </c>
      <c r="S401" s="216">
        <v>0.089999999999999997</v>
      </c>
      <c r="T401" s="217">
        <f>S401*H401</f>
        <v>1.3122</v>
      </c>
      <c r="U401" s="41"/>
      <c r="V401" s="41"/>
      <c r="W401" s="41"/>
      <c r="X401" s="41"/>
      <c r="Y401" s="41"/>
      <c r="Z401" s="41"/>
      <c r="AA401" s="41"/>
      <c r="AB401" s="41"/>
      <c r="AC401" s="41"/>
      <c r="AD401" s="41"/>
      <c r="AE401" s="41"/>
      <c r="AR401" s="218" t="s">
        <v>139</v>
      </c>
      <c r="AT401" s="218" t="s">
        <v>134</v>
      </c>
      <c r="AU401" s="218" t="s">
        <v>81</v>
      </c>
      <c r="AY401" s="20" t="s">
        <v>129</v>
      </c>
      <c r="BE401" s="219">
        <f>IF(N401="základní",J401,0)</f>
        <v>0</v>
      </c>
      <c r="BF401" s="219">
        <f>IF(N401="snížená",J401,0)</f>
        <v>0</v>
      </c>
      <c r="BG401" s="219">
        <f>IF(N401="zákl. přenesená",J401,0)</f>
        <v>0</v>
      </c>
      <c r="BH401" s="219">
        <f>IF(N401="sníž. přenesená",J401,0)</f>
        <v>0</v>
      </c>
      <c r="BI401" s="219">
        <f>IF(N401="nulová",J401,0)</f>
        <v>0</v>
      </c>
      <c r="BJ401" s="20" t="s">
        <v>79</v>
      </c>
      <c r="BK401" s="219">
        <f>ROUND(I401*H401,2)</f>
        <v>0</v>
      </c>
      <c r="BL401" s="20" t="s">
        <v>139</v>
      </c>
      <c r="BM401" s="218" t="s">
        <v>542</v>
      </c>
    </row>
    <row r="402" s="2" customFormat="1">
      <c r="A402" s="41"/>
      <c r="B402" s="42"/>
      <c r="C402" s="43"/>
      <c r="D402" s="220" t="s">
        <v>142</v>
      </c>
      <c r="E402" s="43"/>
      <c r="F402" s="221" t="s">
        <v>543</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142</v>
      </c>
      <c r="AU402" s="20" t="s">
        <v>81</v>
      </c>
    </row>
    <row r="403" s="13" customFormat="1">
      <c r="A403" s="13"/>
      <c r="B403" s="225"/>
      <c r="C403" s="226"/>
      <c r="D403" s="227" t="s">
        <v>144</v>
      </c>
      <c r="E403" s="228" t="s">
        <v>19</v>
      </c>
      <c r="F403" s="229" t="s">
        <v>544</v>
      </c>
      <c r="G403" s="226"/>
      <c r="H403" s="228" t="s">
        <v>19</v>
      </c>
      <c r="I403" s="230"/>
      <c r="J403" s="226"/>
      <c r="K403" s="226"/>
      <c r="L403" s="231"/>
      <c r="M403" s="232"/>
      <c r="N403" s="233"/>
      <c r="O403" s="233"/>
      <c r="P403" s="233"/>
      <c r="Q403" s="233"/>
      <c r="R403" s="233"/>
      <c r="S403" s="233"/>
      <c r="T403" s="234"/>
      <c r="U403" s="13"/>
      <c r="V403" s="13"/>
      <c r="W403" s="13"/>
      <c r="X403" s="13"/>
      <c r="Y403" s="13"/>
      <c r="Z403" s="13"/>
      <c r="AA403" s="13"/>
      <c r="AB403" s="13"/>
      <c r="AC403" s="13"/>
      <c r="AD403" s="13"/>
      <c r="AE403" s="13"/>
      <c r="AT403" s="235" t="s">
        <v>144</v>
      </c>
      <c r="AU403" s="235" t="s">
        <v>81</v>
      </c>
      <c r="AV403" s="13" t="s">
        <v>79</v>
      </c>
      <c r="AW403" s="13" t="s">
        <v>32</v>
      </c>
      <c r="AX403" s="13" t="s">
        <v>71</v>
      </c>
      <c r="AY403" s="235" t="s">
        <v>129</v>
      </c>
    </row>
    <row r="404" s="13" customFormat="1">
      <c r="A404" s="13"/>
      <c r="B404" s="225"/>
      <c r="C404" s="226"/>
      <c r="D404" s="227" t="s">
        <v>144</v>
      </c>
      <c r="E404" s="228" t="s">
        <v>19</v>
      </c>
      <c r="F404" s="229" t="s">
        <v>849</v>
      </c>
      <c r="G404" s="226"/>
      <c r="H404" s="228" t="s">
        <v>19</v>
      </c>
      <c r="I404" s="230"/>
      <c r="J404" s="226"/>
      <c r="K404" s="226"/>
      <c r="L404" s="231"/>
      <c r="M404" s="232"/>
      <c r="N404" s="233"/>
      <c r="O404" s="233"/>
      <c r="P404" s="233"/>
      <c r="Q404" s="233"/>
      <c r="R404" s="233"/>
      <c r="S404" s="233"/>
      <c r="T404" s="234"/>
      <c r="U404" s="13"/>
      <c r="V404" s="13"/>
      <c r="W404" s="13"/>
      <c r="X404" s="13"/>
      <c r="Y404" s="13"/>
      <c r="Z404" s="13"/>
      <c r="AA404" s="13"/>
      <c r="AB404" s="13"/>
      <c r="AC404" s="13"/>
      <c r="AD404" s="13"/>
      <c r="AE404" s="13"/>
      <c r="AT404" s="235" t="s">
        <v>144</v>
      </c>
      <c r="AU404" s="235" t="s">
        <v>81</v>
      </c>
      <c r="AV404" s="13" t="s">
        <v>79</v>
      </c>
      <c r="AW404" s="13" t="s">
        <v>32</v>
      </c>
      <c r="AX404" s="13" t="s">
        <v>71</v>
      </c>
      <c r="AY404" s="235" t="s">
        <v>129</v>
      </c>
    </row>
    <row r="405" s="13" customFormat="1">
      <c r="A405" s="13"/>
      <c r="B405" s="225"/>
      <c r="C405" s="226"/>
      <c r="D405" s="227" t="s">
        <v>144</v>
      </c>
      <c r="E405" s="228" t="s">
        <v>19</v>
      </c>
      <c r="F405" s="229" t="s">
        <v>183</v>
      </c>
      <c r="G405" s="226"/>
      <c r="H405" s="228" t="s">
        <v>19</v>
      </c>
      <c r="I405" s="230"/>
      <c r="J405" s="226"/>
      <c r="K405" s="226"/>
      <c r="L405" s="231"/>
      <c r="M405" s="232"/>
      <c r="N405" s="233"/>
      <c r="O405" s="233"/>
      <c r="P405" s="233"/>
      <c r="Q405" s="233"/>
      <c r="R405" s="233"/>
      <c r="S405" s="233"/>
      <c r="T405" s="234"/>
      <c r="U405" s="13"/>
      <c r="V405" s="13"/>
      <c r="W405" s="13"/>
      <c r="X405" s="13"/>
      <c r="Y405" s="13"/>
      <c r="Z405" s="13"/>
      <c r="AA405" s="13"/>
      <c r="AB405" s="13"/>
      <c r="AC405" s="13"/>
      <c r="AD405" s="13"/>
      <c r="AE405" s="13"/>
      <c r="AT405" s="235" t="s">
        <v>144</v>
      </c>
      <c r="AU405" s="235" t="s">
        <v>81</v>
      </c>
      <c r="AV405" s="13" t="s">
        <v>79</v>
      </c>
      <c r="AW405" s="13" t="s">
        <v>32</v>
      </c>
      <c r="AX405" s="13" t="s">
        <v>71</v>
      </c>
      <c r="AY405" s="235" t="s">
        <v>129</v>
      </c>
    </row>
    <row r="406" s="14" customFormat="1">
      <c r="A406" s="14"/>
      <c r="B406" s="236"/>
      <c r="C406" s="237"/>
      <c r="D406" s="227" t="s">
        <v>144</v>
      </c>
      <c r="E406" s="238" t="s">
        <v>19</v>
      </c>
      <c r="F406" s="239" t="s">
        <v>981</v>
      </c>
      <c r="G406" s="237"/>
      <c r="H406" s="240">
        <v>0.64600000000000002</v>
      </c>
      <c r="I406" s="241"/>
      <c r="J406" s="237"/>
      <c r="K406" s="237"/>
      <c r="L406" s="242"/>
      <c r="M406" s="243"/>
      <c r="N406" s="244"/>
      <c r="O406" s="244"/>
      <c r="P406" s="244"/>
      <c r="Q406" s="244"/>
      <c r="R406" s="244"/>
      <c r="S406" s="244"/>
      <c r="T406" s="245"/>
      <c r="U406" s="14"/>
      <c r="V406" s="14"/>
      <c r="W406" s="14"/>
      <c r="X406" s="14"/>
      <c r="Y406" s="14"/>
      <c r="Z406" s="14"/>
      <c r="AA406" s="14"/>
      <c r="AB406" s="14"/>
      <c r="AC406" s="14"/>
      <c r="AD406" s="14"/>
      <c r="AE406" s="14"/>
      <c r="AT406" s="246" t="s">
        <v>144</v>
      </c>
      <c r="AU406" s="246" t="s">
        <v>81</v>
      </c>
      <c r="AV406" s="14" t="s">
        <v>81</v>
      </c>
      <c r="AW406" s="14" t="s">
        <v>32</v>
      </c>
      <c r="AX406" s="14" t="s">
        <v>71</v>
      </c>
      <c r="AY406" s="246" t="s">
        <v>129</v>
      </c>
    </row>
    <row r="407" s="14" customFormat="1">
      <c r="A407" s="14"/>
      <c r="B407" s="236"/>
      <c r="C407" s="237"/>
      <c r="D407" s="227" t="s">
        <v>144</v>
      </c>
      <c r="E407" s="238" t="s">
        <v>19</v>
      </c>
      <c r="F407" s="239" t="s">
        <v>982</v>
      </c>
      <c r="G407" s="237"/>
      <c r="H407" s="240">
        <v>1.008</v>
      </c>
      <c r="I407" s="241"/>
      <c r="J407" s="237"/>
      <c r="K407" s="237"/>
      <c r="L407" s="242"/>
      <c r="M407" s="243"/>
      <c r="N407" s="244"/>
      <c r="O407" s="244"/>
      <c r="P407" s="244"/>
      <c r="Q407" s="244"/>
      <c r="R407" s="244"/>
      <c r="S407" s="244"/>
      <c r="T407" s="245"/>
      <c r="U407" s="14"/>
      <c r="V407" s="14"/>
      <c r="W407" s="14"/>
      <c r="X407" s="14"/>
      <c r="Y407" s="14"/>
      <c r="Z407" s="14"/>
      <c r="AA407" s="14"/>
      <c r="AB407" s="14"/>
      <c r="AC407" s="14"/>
      <c r="AD407" s="14"/>
      <c r="AE407" s="14"/>
      <c r="AT407" s="246" t="s">
        <v>144</v>
      </c>
      <c r="AU407" s="246" t="s">
        <v>81</v>
      </c>
      <c r="AV407" s="14" t="s">
        <v>81</v>
      </c>
      <c r="AW407" s="14" t="s">
        <v>32</v>
      </c>
      <c r="AX407" s="14" t="s">
        <v>71</v>
      </c>
      <c r="AY407" s="246" t="s">
        <v>129</v>
      </c>
    </row>
    <row r="408" s="14" customFormat="1">
      <c r="A408" s="14"/>
      <c r="B408" s="236"/>
      <c r="C408" s="237"/>
      <c r="D408" s="227" t="s">
        <v>144</v>
      </c>
      <c r="E408" s="238" t="s">
        <v>19</v>
      </c>
      <c r="F408" s="239" t="s">
        <v>983</v>
      </c>
      <c r="G408" s="237"/>
      <c r="H408" s="240">
        <v>0.71999999999999997</v>
      </c>
      <c r="I408" s="241"/>
      <c r="J408" s="237"/>
      <c r="K408" s="237"/>
      <c r="L408" s="242"/>
      <c r="M408" s="243"/>
      <c r="N408" s="244"/>
      <c r="O408" s="244"/>
      <c r="P408" s="244"/>
      <c r="Q408" s="244"/>
      <c r="R408" s="244"/>
      <c r="S408" s="244"/>
      <c r="T408" s="245"/>
      <c r="U408" s="14"/>
      <c r="V408" s="14"/>
      <c r="W408" s="14"/>
      <c r="X408" s="14"/>
      <c r="Y408" s="14"/>
      <c r="Z408" s="14"/>
      <c r="AA408" s="14"/>
      <c r="AB408" s="14"/>
      <c r="AC408" s="14"/>
      <c r="AD408" s="14"/>
      <c r="AE408" s="14"/>
      <c r="AT408" s="246" t="s">
        <v>144</v>
      </c>
      <c r="AU408" s="246" t="s">
        <v>81</v>
      </c>
      <c r="AV408" s="14" t="s">
        <v>81</v>
      </c>
      <c r="AW408" s="14" t="s">
        <v>32</v>
      </c>
      <c r="AX408" s="14" t="s">
        <v>71</v>
      </c>
      <c r="AY408" s="246" t="s">
        <v>129</v>
      </c>
    </row>
    <row r="409" s="14" customFormat="1">
      <c r="A409" s="14"/>
      <c r="B409" s="236"/>
      <c r="C409" s="237"/>
      <c r="D409" s="227" t="s">
        <v>144</v>
      </c>
      <c r="E409" s="238" t="s">
        <v>19</v>
      </c>
      <c r="F409" s="239" t="s">
        <v>984</v>
      </c>
      <c r="G409" s="237"/>
      <c r="H409" s="240">
        <v>0.19</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144</v>
      </c>
      <c r="AU409" s="246" t="s">
        <v>81</v>
      </c>
      <c r="AV409" s="14" t="s">
        <v>81</v>
      </c>
      <c r="AW409" s="14" t="s">
        <v>32</v>
      </c>
      <c r="AX409" s="14" t="s">
        <v>71</v>
      </c>
      <c r="AY409" s="246" t="s">
        <v>129</v>
      </c>
    </row>
    <row r="410" s="14" customFormat="1">
      <c r="A410" s="14"/>
      <c r="B410" s="236"/>
      <c r="C410" s="237"/>
      <c r="D410" s="227" t="s">
        <v>144</v>
      </c>
      <c r="E410" s="238" t="s">
        <v>19</v>
      </c>
      <c r="F410" s="239" t="s">
        <v>985</v>
      </c>
      <c r="G410" s="237"/>
      <c r="H410" s="240">
        <v>3.1499999999999999</v>
      </c>
      <c r="I410" s="241"/>
      <c r="J410" s="237"/>
      <c r="K410" s="237"/>
      <c r="L410" s="242"/>
      <c r="M410" s="243"/>
      <c r="N410" s="244"/>
      <c r="O410" s="244"/>
      <c r="P410" s="244"/>
      <c r="Q410" s="244"/>
      <c r="R410" s="244"/>
      <c r="S410" s="244"/>
      <c r="T410" s="245"/>
      <c r="U410" s="14"/>
      <c r="V410" s="14"/>
      <c r="W410" s="14"/>
      <c r="X410" s="14"/>
      <c r="Y410" s="14"/>
      <c r="Z410" s="14"/>
      <c r="AA410" s="14"/>
      <c r="AB410" s="14"/>
      <c r="AC410" s="14"/>
      <c r="AD410" s="14"/>
      <c r="AE410" s="14"/>
      <c r="AT410" s="246" t="s">
        <v>144</v>
      </c>
      <c r="AU410" s="246" t="s">
        <v>81</v>
      </c>
      <c r="AV410" s="14" t="s">
        <v>81</v>
      </c>
      <c r="AW410" s="14" t="s">
        <v>32</v>
      </c>
      <c r="AX410" s="14" t="s">
        <v>71</v>
      </c>
      <c r="AY410" s="246" t="s">
        <v>129</v>
      </c>
    </row>
    <row r="411" s="14" customFormat="1">
      <c r="A411" s="14"/>
      <c r="B411" s="236"/>
      <c r="C411" s="237"/>
      <c r="D411" s="227" t="s">
        <v>144</v>
      </c>
      <c r="E411" s="238" t="s">
        <v>19</v>
      </c>
      <c r="F411" s="239" t="s">
        <v>986</v>
      </c>
      <c r="G411" s="237"/>
      <c r="H411" s="240">
        <v>1.75</v>
      </c>
      <c r="I411" s="241"/>
      <c r="J411" s="237"/>
      <c r="K411" s="237"/>
      <c r="L411" s="242"/>
      <c r="M411" s="243"/>
      <c r="N411" s="244"/>
      <c r="O411" s="244"/>
      <c r="P411" s="244"/>
      <c r="Q411" s="244"/>
      <c r="R411" s="244"/>
      <c r="S411" s="244"/>
      <c r="T411" s="245"/>
      <c r="U411" s="14"/>
      <c r="V411" s="14"/>
      <c r="W411" s="14"/>
      <c r="X411" s="14"/>
      <c r="Y411" s="14"/>
      <c r="Z411" s="14"/>
      <c r="AA411" s="14"/>
      <c r="AB411" s="14"/>
      <c r="AC411" s="14"/>
      <c r="AD411" s="14"/>
      <c r="AE411" s="14"/>
      <c r="AT411" s="246" t="s">
        <v>144</v>
      </c>
      <c r="AU411" s="246" t="s">
        <v>81</v>
      </c>
      <c r="AV411" s="14" t="s">
        <v>81</v>
      </c>
      <c r="AW411" s="14" t="s">
        <v>32</v>
      </c>
      <c r="AX411" s="14" t="s">
        <v>71</v>
      </c>
      <c r="AY411" s="246" t="s">
        <v>129</v>
      </c>
    </row>
    <row r="412" s="15" customFormat="1">
      <c r="A412" s="15"/>
      <c r="B412" s="247"/>
      <c r="C412" s="248"/>
      <c r="D412" s="227" t="s">
        <v>144</v>
      </c>
      <c r="E412" s="249" t="s">
        <v>19</v>
      </c>
      <c r="F412" s="250" t="s">
        <v>150</v>
      </c>
      <c r="G412" s="248"/>
      <c r="H412" s="251">
        <v>7.4640000000000004</v>
      </c>
      <c r="I412" s="252"/>
      <c r="J412" s="248"/>
      <c r="K412" s="248"/>
      <c r="L412" s="253"/>
      <c r="M412" s="254"/>
      <c r="N412" s="255"/>
      <c r="O412" s="255"/>
      <c r="P412" s="255"/>
      <c r="Q412" s="255"/>
      <c r="R412" s="255"/>
      <c r="S412" s="255"/>
      <c r="T412" s="256"/>
      <c r="U412" s="15"/>
      <c r="V412" s="15"/>
      <c r="W412" s="15"/>
      <c r="X412" s="15"/>
      <c r="Y412" s="15"/>
      <c r="Z412" s="15"/>
      <c r="AA412" s="15"/>
      <c r="AB412" s="15"/>
      <c r="AC412" s="15"/>
      <c r="AD412" s="15"/>
      <c r="AE412" s="15"/>
      <c r="AT412" s="257" t="s">
        <v>144</v>
      </c>
      <c r="AU412" s="257" t="s">
        <v>81</v>
      </c>
      <c r="AV412" s="15" t="s">
        <v>140</v>
      </c>
      <c r="AW412" s="15" t="s">
        <v>32</v>
      </c>
      <c r="AX412" s="15" t="s">
        <v>71</v>
      </c>
      <c r="AY412" s="257" t="s">
        <v>129</v>
      </c>
    </row>
    <row r="413" s="13" customFormat="1">
      <c r="A413" s="13"/>
      <c r="B413" s="225"/>
      <c r="C413" s="226"/>
      <c r="D413" s="227" t="s">
        <v>144</v>
      </c>
      <c r="E413" s="228" t="s">
        <v>19</v>
      </c>
      <c r="F413" s="229" t="s">
        <v>196</v>
      </c>
      <c r="G413" s="226"/>
      <c r="H413" s="228" t="s">
        <v>19</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144</v>
      </c>
      <c r="AU413" s="235" t="s">
        <v>81</v>
      </c>
      <c r="AV413" s="13" t="s">
        <v>79</v>
      </c>
      <c r="AW413" s="13" t="s">
        <v>32</v>
      </c>
      <c r="AX413" s="13" t="s">
        <v>71</v>
      </c>
      <c r="AY413" s="235" t="s">
        <v>129</v>
      </c>
    </row>
    <row r="414" s="14" customFormat="1">
      <c r="A414" s="14"/>
      <c r="B414" s="236"/>
      <c r="C414" s="237"/>
      <c r="D414" s="227" t="s">
        <v>144</v>
      </c>
      <c r="E414" s="238" t="s">
        <v>19</v>
      </c>
      <c r="F414" s="239" t="s">
        <v>987</v>
      </c>
      <c r="G414" s="237"/>
      <c r="H414" s="240">
        <v>4.8959999999999999</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144</v>
      </c>
      <c r="AU414" s="246" t="s">
        <v>81</v>
      </c>
      <c r="AV414" s="14" t="s">
        <v>81</v>
      </c>
      <c r="AW414" s="14" t="s">
        <v>32</v>
      </c>
      <c r="AX414" s="14" t="s">
        <v>71</v>
      </c>
      <c r="AY414" s="246" t="s">
        <v>129</v>
      </c>
    </row>
    <row r="415" s="15" customFormat="1">
      <c r="A415" s="15"/>
      <c r="B415" s="247"/>
      <c r="C415" s="248"/>
      <c r="D415" s="227" t="s">
        <v>144</v>
      </c>
      <c r="E415" s="249" t="s">
        <v>19</v>
      </c>
      <c r="F415" s="250" t="s">
        <v>150</v>
      </c>
      <c r="G415" s="248"/>
      <c r="H415" s="251">
        <v>4.8959999999999999</v>
      </c>
      <c r="I415" s="252"/>
      <c r="J415" s="248"/>
      <c r="K415" s="248"/>
      <c r="L415" s="253"/>
      <c r="M415" s="254"/>
      <c r="N415" s="255"/>
      <c r="O415" s="255"/>
      <c r="P415" s="255"/>
      <c r="Q415" s="255"/>
      <c r="R415" s="255"/>
      <c r="S415" s="255"/>
      <c r="T415" s="256"/>
      <c r="U415" s="15"/>
      <c r="V415" s="15"/>
      <c r="W415" s="15"/>
      <c r="X415" s="15"/>
      <c r="Y415" s="15"/>
      <c r="Z415" s="15"/>
      <c r="AA415" s="15"/>
      <c r="AB415" s="15"/>
      <c r="AC415" s="15"/>
      <c r="AD415" s="15"/>
      <c r="AE415" s="15"/>
      <c r="AT415" s="257" t="s">
        <v>144</v>
      </c>
      <c r="AU415" s="257" t="s">
        <v>81</v>
      </c>
      <c r="AV415" s="15" t="s">
        <v>140</v>
      </c>
      <c r="AW415" s="15" t="s">
        <v>32</v>
      </c>
      <c r="AX415" s="15" t="s">
        <v>71</v>
      </c>
      <c r="AY415" s="257" t="s">
        <v>129</v>
      </c>
    </row>
    <row r="416" s="13" customFormat="1">
      <c r="A416" s="13"/>
      <c r="B416" s="225"/>
      <c r="C416" s="226"/>
      <c r="D416" s="227" t="s">
        <v>144</v>
      </c>
      <c r="E416" s="228" t="s">
        <v>19</v>
      </c>
      <c r="F416" s="229" t="s">
        <v>891</v>
      </c>
      <c r="G416" s="226"/>
      <c r="H416" s="228" t="s">
        <v>19</v>
      </c>
      <c r="I416" s="230"/>
      <c r="J416" s="226"/>
      <c r="K416" s="226"/>
      <c r="L416" s="231"/>
      <c r="M416" s="232"/>
      <c r="N416" s="233"/>
      <c r="O416" s="233"/>
      <c r="P416" s="233"/>
      <c r="Q416" s="233"/>
      <c r="R416" s="233"/>
      <c r="S416" s="233"/>
      <c r="T416" s="234"/>
      <c r="U416" s="13"/>
      <c r="V416" s="13"/>
      <c r="W416" s="13"/>
      <c r="X416" s="13"/>
      <c r="Y416" s="13"/>
      <c r="Z416" s="13"/>
      <c r="AA416" s="13"/>
      <c r="AB416" s="13"/>
      <c r="AC416" s="13"/>
      <c r="AD416" s="13"/>
      <c r="AE416" s="13"/>
      <c r="AT416" s="235" t="s">
        <v>144</v>
      </c>
      <c r="AU416" s="235" t="s">
        <v>81</v>
      </c>
      <c r="AV416" s="13" t="s">
        <v>79</v>
      </c>
      <c r="AW416" s="13" t="s">
        <v>32</v>
      </c>
      <c r="AX416" s="13" t="s">
        <v>71</v>
      </c>
      <c r="AY416" s="235" t="s">
        <v>129</v>
      </c>
    </row>
    <row r="417" s="14" customFormat="1">
      <c r="A417" s="14"/>
      <c r="B417" s="236"/>
      <c r="C417" s="237"/>
      <c r="D417" s="227" t="s">
        <v>144</v>
      </c>
      <c r="E417" s="238" t="s">
        <v>19</v>
      </c>
      <c r="F417" s="239" t="s">
        <v>988</v>
      </c>
      <c r="G417" s="237"/>
      <c r="H417" s="240">
        <v>0.68400000000000005</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144</v>
      </c>
      <c r="AU417" s="246" t="s">
        <v>81</v>
      </c>
      <c r="AV417" s="14" t="s">
        <v>81</v>
      </c>
      <c r="AW417" s="14" t="s">
        <v>32</v>
      </c>
      <c r="AX417" s="14" t="s">
        <v>71</v>
      </c>
      <c r="AY417" s="246" t="s">
        <v>129</v>
      </c>
    </row>
    <row r="418" s="14" customFormat="1">
      <c r="A418" s="14"/>
      <c r="B418" s="236"/>
      <c r="C418" s="237"/>
      <c r="D418" s="227" t="s">
        <v>144</v>
      </c>
      <c r="E418" s="238" t="s">
        <v>19</v>
      </c>
      <c r="F418" s="239" t="s">
        <v>989</v>
      </c>
      <c r="G418" s="237"/>
      <c r="H418" s="240">
        <v>0.60499999999999998</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144</v>
      </c>
      <c r="AU418" s="246" t="s">
        <v>81</v>
      </c>
      <c r="AV418" s="14" t="s">
        <v>81</v>
      </c>
      <c r="AW418" s="14" t="s">
        <v>32</v>
      </c>
      <c r="AX418" s="14" t="s">
        <v>71</v>
      </c>
      <c r="AY418" s="246" t="s">
        <v>129</v>
      </c>
    </row>
    <row r="419" s="14" customFormat="1">
      <c r="A419" s="14"/>
      <c r="B419" s="236"/>
      <c r="C419" s="237"/>
      <c r="D419" s="227" t="s">
        <v>144</v>
      </c>
      <c r="E419" s="238" t="s">
        <v>19</v>
      </c>
      <c r="F419" s="239" t="s">
        <v>990</v>
      </c>
      <c r="G419" s="237"/>
      <c r="H419" s="240">
        <v>0.42799999999999999</v>
      </c>
      <c r="I419" s="241"/>
      <c r="J419" s="237"/>
      <c r="K419" s="237"/>
      <c r="L419" s="242"/>
      <c r="M419" s="243"/>
      <c r="N419" s="244"/>
      <c r="O419" s="244"/>
      <c r="P419" s="244"/>
      <c r="Q419" s="244"/>
      <c r="R419" s="244"/>
      <c r="S419" s="244"/>
      <c r="T419" s="245"/>
      <c r="U419" s="14"/>
      <c r="V419" s="14"/>
      <c r="W419" s="14"/>
      <c r="X419" s="14"/>
      <c r="Y419" s="14"/>
      <c r="Z419" s="14"/>
      <c r="AA419" s="14"/>
      <c r="AB419" s="14"/>
      <c r="AC419" s="14"/>
      <c r="AD419" s="14"/>
      <c r="AE419" s="14"/>
      <c r="AT419" s="246" t="s">
        <v>144</v>
      </c>
      <c r="AU419" s="246" t="s">
        <v>81</v>
      </c>
      <c r="AV419" s="14" t="s">
        <v>81</v>
      </c>
      <c r="AW419" s="14" t="s">
        <v>32</v>
      </c>
      <c r="AX419" s="14" t="s">
        <v>71</v>
      </c>
      <c r="AY419" s="246" t="s">
        <v>129</v>
      </c>
    </row>
    <row r="420" s="14" customFormat="1">
      <c r="A420" s="14"/>
      <c r="B420" s="236"/>
      <c r="C420" s="237"/>
      <c r="D420" s="227" t="s">
        <v>144</v>
      </c>
      <c r="E420" s="238" t="s">
        <v>19</v>
      </c>
      <c r="F420" s="239" t="s">
        <v>991</v>
      </c>
      <c r="G420" s="237"/>
      <c r="H420" s="240">
        <v>0.503</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144</v>
      </c>
      <c r="AU420" s="246" t="s">
        <v>81</v>
      </c>
      <c r="AV420" s="14" t="s">
        <v>81</v>
      </c>
      <c r="AW420" s="14" t="s">
        <v>32</v>
      </c>
      <c r="AX420" s="14" t="s">
        <v>71</v>
      </c>
      <c r="AY420" s="246" t="s">
        <v>129</v>
      </c>
    </row>
    <row r="421" s="15" customFormat="1">
      <c r="A421" s="15"/>
      <c r="B421" s="247"/>
      <c r="C421" s="248"/>
      <c r="D421" s="227" t="s">
        <v>144</v>
      </c>
      <c r="E421" s="249" t="s">
        <v>19</v>
      </c>
      <c r="F421" s="250" t="s">
        <v>150</v>
      </c>
      <c r="G421" s="248"/>
      <c r="H421" s="251">
        <v>2.2200000000000002</v>
      </c>
      <c r="I421" s="252"/>
      <c r="J421" s="248"/>
      <c r="K421" s="248"/>
      <c r="L421" s="253"/>
      <c r="M421" s="254"/>
      <c r="N421" s="255"/>
      <c r="O421" s="255"/>
      <c r="P421" s="255"/>
      <c r="Q421" s="255"/>
      <c r="R421" s="255"/>
      <c r="S421" s="255"/>
      <c r="T421" s="256"/>
      <c r="U421" s="15"/>
      <c r="V421" s="15"/>
      <c r="W421" s="15"/>
      <c r="X421" s="15"/>
      <c r="Y421" s="15"/>
      <c r="Z421" s="15"/>
      <c r="AA421" s="15"/>
      <c r="AB421" s="15"/>
      <c r="AC421" s="15"/>
      <c r="AD421" s="15"/>
      <c r="AE421" s="15"/>
      <c r="AT421" s="257" t="s">
        <v>144</v>
      </c>
      <c r="AU421" s="257" t="s">
        <v>81</v>
      </c>
      <c r="AV421" s="15" t="s">
        <v>140</v>
      </c>
      <c r="AW421" s="15" t="s">
        <v>32</v>
      </c>
      <c r="AX421" s="15" t="s">
        <v>71</v>
      </c>
      <c r="AY421" s="257" t="s">
        <v>129</v>
      </c>
    </row>
    <row r="422" s="16" customFormat="1">
      <c r="A422" s="16"/>
      <c r="B422" s="258"/>
      <c r="C422" s="259"/>
      <c r="D422" s="227" t="s">
        <v>144</v>
      </c>
      <c r="E422" s="260" t="s">
        <v>19</v>
      </c>
      <c r="F422" s="261" t="s">
        <v>155</v>
      </c>
      <c r="G422" s="259"/>
      <c r="H422" s="262">
        <v>14.58</v>
      </c>
      <c r="I422" s="263"/>
      <c r="J422" s="259"/>
      <c r="K422" s="259"/>
      <c r="L422" s="264"/>
      <c r="M422" s="265"/>
      <c r="N422" s="266"/>
      <c r="O422" s="266"/>
      <c r="P422" s="266"/>
      <c r="Q422" s="266"/>
      <c r="R422" s="266"/>
      <c r="S422" s="266"/>
      <c r="T422" s="267"/>
      <c r="U422" s="16"/>
      <c r="V422" s="16"/>
      <c r="W422" s="16"/>
      <c r="X422" s="16"/>
      <c r="Y422" s="16"/>
      <c r="Z422" s="16"/>
      <c r="AA422" s="16"/>
      <c r="AB422" s="16"/>
      <c r="AC422" s="16"/>
      <c r="AD422" s="16"/>
      <c r="AE422" s="16"/>
      <c r="AT422" s="268" t="s">
        <v>144</v>
      </c>
      <c r="AU422" s="268" t="s">
        <v>81</v>
      </c>
      <c r="AV422" s="16" t="s">
        <v>139</v>
      </c>
      <c r="AW422" s="16" t="s">
        <v>32</v>
      </c>
      <c r="AX422" s="16" t="s">
        <v>79</v>
      </c>
      <c r="AY422" s="268" t="s">
        <v>129</v>
      </c>
    </row>
    <row r="423" s="12" customFormat="1" ht="22.8" customHeight="1">
      <c r="A423" s="12"/>
      <c r="B423" s="191"/>
      <c r="C423" s="192"/>
      <c r="D423" s="193" t="s">
        <v>70</v>
      </c>
      <c r="E423" s="205" t="s">
        <v>551</v>
      </c>
      <c r="F423" s="205" t="s">
        <v>552</v>
      </c>
      <c r="G423" s="192"/>
      <c r="H423" s="192"/>
      <c r="I423" s="195"/>
      <c r="J423" s="206">
        <f>BK423</f>
        <v>0</v>
      </c>
      <c r="K423" s="192"/>
      <c r="L423" s="197"/>
      <c r="M423" s="198"/>
      <c r="N423" s="199"/>
      <c r="O423" s="199"/>
      <c r="P423" s="200">
        <f>SUM(P424:P436)</f>
        <v>0</v>
      </c>
      <c r="Q423" s="199"/>
      <c r="R423" s="200">
        <f>SUM(R424:R436)</f>
        <v>0</v>
      </c>
      <c r="S423" s="199"/>
      <c r="T423" s="201">
        <f>SUM(T424:T436)</f>
        <v>0</v>
      </c>
      <c r="U423" s="12"/>
      <c r="V423" s="12"/>
      <c r="W423" s="12"/>
      <c r="X423" s="12"/>
      <c r="Y423" s="12"/>
      <c r="Z423" s="12"/>
      <c r="AA423" s="12"/>
      <c r="AB423" s="12"/>
      <c r="AC423" s="12"/>
      <c r="AD423" s="12"/>
      <c r="AE423" s="12"/>
      <c r="AR423" s="202" t="s">
        <v>79</v>
      </c>
      <c r="AT423" s="203" t="s">
        <v>70</v>
      </c>
      <c r="AU423" s="203" t="s">
        <v>79</v>
      </c>
      <c r="AY423" s="202" t="s">
        <v>129</v>
      </c>
      <c r="BK423" s="204">
        <f>SUM(BK424:BK436)</f>
        <v>0</v>
      </c>
    </row>
    <row r="424" s="2" customFormat="1" ht="44.25" customHeight="1">
      <c r="A424" s="41"/>
      <c r="B424" s="42"/>
      <c r="C424" s="207" t="s">
        <v>420</v>
      </c>
      <c r="D424" s="207" t="s">
        <v>134</v>
      </c>
      <c r="E424" s="208" t="s">
        <v>554</v>
      </c>
      <c r="F424" s="209" t="s">
        <v>555</v>
      </c>
      <c r="G424" s="210" t="s">
        <v>556</v>
      </c>
      <c r="H424" s="211">
        <v>3.343</v>
      </c>
      <c r="I424" s="212"/>
      <c r="J424" s="213">
        <f>ROUND(I424*H424,2)</f>
        <v>0</v>
      </c>
      <c r="K424" s="209" t="s">
        <v>138</v>
      </c>
      <c r="L424" s="47"/>
      <c r="M424" s="214" t="s">
        <v>19</v>
      </c>
      <c r="N424" s="215" t="s">
        <v>42</v>
      </c>
      <c r="O424" s="87"/>
      <c r="P424" s="216">
        <f>O424*H424</f>
        <v>0</v>
      </c>
      <c r="Q424" s="216">
        <v>0</v>
      </c>
      <c r="R424" s="216">
        <f>Q424*H424</f>
        <v>0</v>
      </c>
      <c r="S424" s="216">
        <v>0</v>
      </c>
      <c r="T424" s="217">
        <f>S424*H424</f>
        <v>0</v>
      </c>
      <c r="U424" s="41"/>
      <c r="V424" s="41"/>
      <c r="W424" s="41"/>
      <c r="X424" s="41"/>
      <c r="Y424" s="41"/>
      <c r="Z424" s="41"/>
      <c r="AA424" s="41"/>
      <c r="AB424" s="41"/>
      <c r="AC424" s="41"/>
      <c r="AD424" s="41"/>
      <c r="AE424" s="41"/>
      <c r="AR424" s="218" t="s">
        <v>139</v>
      </c>
      <c r="AT424" s="218" t="s">
        <v>134</v>
      </c>
      <c r="AU424" s="218" t="s">
        <v>81</v>
      </c>
      <c r="AY424" s="20" t="s">
        <v>129</v>
      </c>
      <c r="BE424" s="219">
        <f>IF(N424="základní",J424,0)</f>
        <v>0</v>
      </c>
      <c r="BF424" s="219">
        <f>IF(N424="snížená",J424,0)</f>
        <v>0</v>
      </c>
      <c r="BG424" s="219">
        <f>IF(N424="zákl. přenesená",J424,0)</f>
        <v>0</v>
      </c>
      <c r="BH424" s="219">
        <f>IF(N424="sníž. přenesená",J424,0)</f>
        <v>0</v>
      </c>
      <c r="BI424" s="219">
        <f>IF(N424="nulová",J424,0)</f>
        <v>0</v>
      </c>
      <c r="BJ424" s="20" t="s">
        <v>79</v>
      </c>
      <c r="BK424" s="219">
        <f>ROUND(I424*H424,2)</f>
        <v>0</v>
      </c>
      <c r="BL424" s="20" t="s">
        <v>139</v>
      </c>
      <c r="BM424" s="218" t="s">
        <v>557</v>
      </c>
    </row>
    <row r="425" s="2" customFormat="1">
      <c r="A425" s="41"/>
      <c r="B425" s="42"/>
      <c r="C425" s="43"/>
      <c r="D425" s="220" t="s">
        <v>142</v>
      </c>
      <c r="E425" s="43"/>
      <c r="F425" s="221" t="s">
        <v>558</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142</v>
      </c>
      <c r="AU425" s="20" t="s">
        <v>81</v>
      </c>
    </row>
    <row r="426" s="2" customFormat="1" ht="33" customHeight="1">
      <c r="A426" s="41"/>
      <c r="B426" s="42"/>
      <c r="C426" s="207" t="s">
        <v>430</v>
      </c>
      <c r="D426" s="207" t="s">
        <v>134</v>
      </c>
      <c r="E426" s="208" t="s">
        <v>560</v>
      </c>
      <c r="F426" s="209" t="s">
        <v>561</v>
      </c>
      <c r="G426" s="210" t="s">
        <v>556</v>
      </c>
      <c r="H426" s="211">
        <v>3.0710000000000002</v>
      </c>
      <c r="I426" s="212"/>
      <c r="J426" s="213">
        <f>ROUND(I426*H426,2)</f>
        <v>0</v>
      </c>
      <c r="K426" s="209" t="s">
        <v>138</v>
      </c>
      <c r="L426" s="47"/>
      <c r="M426" s="214" t="s">
        <v>19</v>
      </c>
      <c r="N426" s="215" t="s">
        <v>42</v>
      </c>
      <c r="O426" s="87"/>
      <c r="P426" s="216">
        <f>O426*H426</f>
        <v>0</v>
      </c>
      <c r="Q426" s="216">
        <v>0</v>
      </c>
      <c r="R426" s="216">
        <f>Q426*H426</f>
        <v>0</v>
      </c>
      <c r="S426" s="216">
        <v>0</v>
      </c>
      <c r="T426" s="217">
        <f>S426*H426</f>
        <v>0</v>
      </c>
      <c r="U426" s="41"/>
      <c r="V426" s="41"/>
      <c r="W426" s="41"/>
      <c r="X426" s="41"/>
      <c r="Y426" s="41"/>
      <c r="Z426" s="41"/>
      <c r="AA426" s="41"/>
      <c r="AB426" s="41"/>
      <c r="AC426" s="41"/>
      <c r="AD426" s="41"/>
      <c r="AE426" s="41"/>
      <c r="AR426" s="218" t="s">
        <v>139</v>
      </c>
      <c r="AT426" s="218" t="s">
        <v>134</v>
      </c>
      <c r="AU426" s="218" t="s">
        <v>81</v>
      </c>
      <c r="AY426" s="20" t="s">
        <v>129</v>
      </c>
      <c r="BE426" s="219">
        <f>IF(N426="základní",J426,0)</f>
        <v>0</v>
      </c>
      <c r="BF426" s="219">
        <f>IF(N426="snížená",J426,0)</f>
        <v>0</v>
      </c>
      <c r="BG426" s="219">
        <f>IF(N426="zákl. přenesená",J426,0)</f>
        <v>0</v>
      </c>
      <c r="BH426" s="219">
        <f>IF(N426="sníž. přenesená",J426,0)</f>
        <v>0</v>
      </c>
      <c r="BI426" s="219">
        <f>IF(N426="nulová",J426,0)</f>
        <v>0</v>
      </c>
      <c r="BJ426" s="20" t="s">
        <v>79</v>
      </c>
      <c r="BK426" s="219">
        <f>ROUND(I426*H426,2)</f>
        <v>0</v>
      </c>
      <c r="BL426" s="20" t="s">
        <v>139</v>
      </c>
      <c r="BM426" s="218" t="s">
        <v>562</v>
      </c>
    </row>
    <row r="427" s="2" customFormat="1">
      <c r="A427" s="41"/>
      <c r="B427" s="42"/>
      <c r="C427" s="43"/>
      <c r="D427" s="220" t="s">
        <v>142</v>
      </c>
      <c r="E427" s="43"/>
      <c r="F427" s="221" t="s">
        <v>563</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142</v>
      </c>
      <c r="AU427" s="20" t="s">
        <v>81</v>
      </c>
    </row>
    <row r="428" s="2" customFormat="1">
      <c r="A428" s="41"/>
      <c r="B428" s="42"/>
      <c r="C428" s="43"/>
      <c r="D428" s="227" t="s">
        <v>209</v>
      </c>
      <c r="E428" s="43"/>
      <c r="F428" s="269" t="s">
        <v>564</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209</v>
      </c>
      <c r="AU428" s="20" t="s">
        <v>81</v>
      </c>
    </row>
    <row r="429" s="2" customFormat="1" ht="44.25" customHeight="1">
      <c r="A429" s="41"/>
      <c r="B429" s="42"/>
      <c r="C429" s="207" t="s">
        <v>434</v>
      </c>
      <c r="D429" s="207" t="s">
        <v>134</v>
      </c>
      <c r="E429" s="208" t="s">
        <v>566</v>
      </c>
      <c r="F429" s="209" t="s">
        <v>567</v>
      </c>
      <c r="G429" s="210" t="s">
        <v>556</v>
      </c>
      <c r="H429" s="211">
        <v>42.994</v>
      </c>
      <c r="I429" s="212"/>
      <c r="J429" s="213">
        <f>ROUND(I429*H429,2)</f>
        <v>0</v>
      </c>
      <c r="K429" s="209" t="s">
        <v>138</v>
      </c>
      <c r="L429" s="47"/>
      <c r="M429" s="214" t="s">
        <v>19</v>
      </c>
      <c r="N429" s="215" t="s">
        <v>42</v>
      </c>
      <c r="O429" s="87"/>
      <c r="P429" s="216">
        <f>O429*H429</f>
        <v>0</v>
      </c>
      <c r="Q429" s="216">
        <v>0</v>
      </c>
      <c r="R429" s="216">
        <f>Q429*H429</f>
        <v>0</v>
      </c>
      <c r="S429" s="216">
        <v>0</v>
      </c>
      <c r="T429" s="217">
        <f>S429*H429</f>
        <v>0</v>
      </c>
      <c r="U429" s="41"/>
      <c r="V429" s="41"/>
      <c r="W429" s="41"/>
      <c r="X429" s="41"/>
      <c r="Y429" s="41"/>
      <c r="Z429" s="41"/>
      <c r="AA429" s="41"/>
      <c r="AB429" s="41"/>
      <c r="AC429" s="41"/>
      <c r="AD429" s="41"/>
      <c r="AE429" s="41"/>
      <c r="AR429" s="218" t="s">
        <v>139</v>
      </c>
      <c r="AT429" s="218" t="s">
        <v>134</v>
      </c>
      <c r="AU429" s="218" t="s">
        <v>81</v>
      </c>
      <c r="AY429" s="20" t="s">
        <v>129</v>
      </c>
      <c r="BE429" s="219">
        <f>IF(N429="základní",J429,0)</f>
        <v>0</v>
      </c>
      <c r="BF429" s="219">
        <f>IF(N429="snížená",J429,0)</f>
        <v>0</v>
      </c>
      <c r="BG429" s="219">
        <f>IF(N429="zákl. přenesená",J429,0)</f>
        <v>0</v>
      </c>
      <c r="BH429" s="219">
        <f>IF(N429="sníž. přenesená",J429,0)</f>
        <v>0</v>
      </c>
      <c r="BI429" s="219">
        <f>IF(N429="nulová",J429,0)</f>
        <v>0</v>
      </c>
      <c r="BJ429" s="20" t="s">
        <v>79</v>
      </c>
      <c r="BK429" s="219">
        <f>ROUND(I429*H429,2)</f>
        <v>0</v>
      </c>
      <c r="BL429" s="20" t="s">
        <v>139</v>
      </c>
      <c r="BM429" s="218" t="s">
        <v>568</v>
      </c>
    </row>
    <row r="430" s="2" customFormat="1">
      <c r="A430" s="41"/>
      <c r="B430" s="42"/>
      <c r="C430" s="43"/>
      <c r="D430" s="220" t="s">
        <v>142</v>
      </c>
      <c r="E430" s="43"/>
      <c r="F430" s="221" t="s">
        <v>569</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142</v>
      </c>
      <c r="AU430" s="20" t="s">
        <v>81</v>
      </c>
    </row>
    <row r="431" s="2" customFormat="1">
      <c r="A431" s="41"/>
      <c r="B431" s="42"/>
      <c r="C431" s="43"/>
      <c r="D431" s="227" t="s">
        <v>209</v>
      </c>
      <c r="E431" s="43"/>
      <c r="F431" s="269" t="s">
        <v>564</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209</v>
      </c>
      <c r="AU431" s="20" t="s">
        <v>81</v>
      </c>
    </row>
    <row r="432" s="14" customFormat="1">
      <c r="A432" s="14"/>
      <c r="B432" s="236"/>
      <c r="C432" s="237"/>
      <c r="D432" s="227" t="s">
        <v>144</v>
      </c>
      <c r="E432" s="237"/>
      <c r="F432" s="239" t="s">
        <v>992</v>
      </c>
      <c r="G432" s="237"/>
      <c r="H432" s="240">
        <v>42.994</v>
      </c>
      <c r="I432" s="241"/>
      <c r="J432" s="237"/>
      <c r="K432" s="237"/>
      <c r="L432" s="242"/>
      <c r="M432" s="243"/>
      <c r="N432" s="244"/>
      <c r="O432" s="244"/>
      <c r="P432" s="244"/>
      <c r="Q432" s="244"/>
      <c r="R432" s="244"/>
      <c r="S432" s="244"/>
      <c r="T432" s="245"/>
      <c r="U432" s="14"/>
      <c r="V432" s="14"/>
      <c r="W432" s="14"/>
      <c r="X432" s="14"/>
      <c r="Y432" s="14"/>
      <c r="Z432" s="14"/>
      <c r="AA432" s="14"/>
      <c r="AB432" s="14"/>
      <c r="AC432" s="14"/>
      <c r="AD432" s="14"/>
      <c r="AE432" s="14"/>
      <c r="AT432" s="246" t="s">
        <v>144</v>
      </c>
      <c r="AU432" s="246" t="s">
        <v>81</v>
      </c>
      <c r="AV432" s="14" t="s">
        <v>81</v>
      </c>
      <c r="AW432" s="14" t="s">
        <v>4</v>
      </c>
      <c r="AX432" s="14" t="s">
        <v>79</v>
      </c>
      <c r="AY432" s="246" t="s">
        <v>129</v>
      </c>
    </row>
    <row r="433" s="2" customFormat="1" ht="55.5" customHeight="1">
      <c r="A433" s="41"/>
      <c r="B433" s="42"/>
      <c r="C433" s="207" t="s">
        <v>438</v>
      </c>
      <c r="D433" s="207" t="s">
        <v>134</v>
      </c>
      <c r="E433" s="208" t="s">
        <v>572</v>
      </c>
      <c r="F433" s="209" t="s">
        <v>573</v>
      </c>
      <c r="G433" s="210" t="s">
        <v>556</v>
      </c>
      <c r="H433" s="211">
        <v>3.0710000000000002</v>
      </c>
      <c r="I433" s="212"/>
      <c r="J433" s="213">
        <f>ROUND(I433*H433,2)</f>
        <v>0</v>
      </c>
      <c r="K433" s="209" t="s">
        <v>138</v>
      </c>
      <c r="L433" s="47"/>
      <c r="M433" s="214" t="s">
        <v>19</v>
      </c>
      <c r="N433" s="215" t="s">
        <v>42</v>
      </c>
      <c r="O433" s="87"/>
      <c r="P433" s="216">
        <f>O433*H433</f>
        <v>0</v>
      </c>
      <c r="Q433" s="216">
        <v>0</v>
      </c>
      <c r="R433" s="216">
        <f>Q433*H433</f>
        <v>0</v>
      </c>
      <c r="S433" s="216">
        <v>0</v>
      </c>
      <c r="T433" s="217">
        <f>S433*H433</f>
        <v>0</v>
      </c>
      <c r="U433" s="41"/>
      <c r="V433" s="41"/>
      <c r="W433" s="41"/>
      <c r="X433" s="41"/>
      <c r="Y433" s="41"/>
      <c r="Z433" s="41"/>
      <c r="AA433" s="41"/>
      <c r="AB433" s="41"/>
      <c r="AC433" s="41"/>
      <c r="AD433" s="41"/>
      <c r="AE433" s="41"/>
      <c r="AR433" s="218" t="s">
        <v>139</v>
      </c>
      <c r="AT433" s="218" t="s">
        <v>134</v>
      </c>
      <c r="AU433" s="218" t="s">
        <v>81</v>
      </c>
      <c r="AY433" s="20" t="s">
        <v>129</v>
      </c>
      <c r="BE433" s="219">
        <f>IF(N433="základní",J433,0)</f>
        <v>0</v>
      </c>
      <c r="BF433" s="219">
        <f>IF(N433="snížená",J433,0)</f>
        <v>0</v>
      </c>
      <c r="BG433" s="219">
        <f>IF(N433="zákl. přenesená",J433,0)</f>
        <v>0</v>
      </c>
      <c r="BH433" s="219">
        <f>IF(N433="sníž. přenesená",J433,0)</f>
        <v>0</v>
      </c>
      <c r="BI433" s="219">
        <f>IF(N433="nulová",J433,0)</f>
        <v>0</v>
      </c>
      <c r="BJ433" s="20" t="s">
        <v>79</v>
      </c>
      <c r="BK433" s="219">
        <f>ROUND(I433*H433,2)</f>
        <v>0</v>
      </c>
      <c r="BL433" s="20" t="s">
        <v>139</v>
      </c>
      <c r="BM433" s="218" t="s">
        <v>574</v>
      </c>
    </row>
    <row r="434" s="2" customFormat="1">
      <c r="A434" s="41"/>
      <c r="B434" s="42"/>
      <c r="C434" s="43"/>
      <c r="D434" s="220" t="s">
        <v>142</v>
      </c>
      <c r="E434" s="43"/>
      <c r="F434" s="221" t="s">
        <v>575</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142</v>
      </c>
      <c r="AU434" s="20" t="s">
        <v>81</v>
      </c>
    </row>
    <row r="435" s="2" customFormat="1">
      <c r="A435" s="41"/>
      <c r="B435" s="42"/>
      <c r="C435" s="43"/>
      <c r="D435" s="227" t="s">
        <v>209</v>
      </c>
      <c r="E435" s="43"/>
      <c r="F435" s="269" t="s">
        <v>564</v>
      </c>
      <c r="G435" s="43"/>
      <c r="H435" s="43"/>
      <c r="I435" s="222"/>
      <c r="J435" s="43"/>
      <c r="K435" s="43"/>
      <c r="L435" s="47"/>
      <c r="M435" s="223"/>
      <c r="N435" s="224"/>
      <c r="O435" s="87"/>
      <c r="P435" s="87"/>
      <c r="Q435" s="87"/>
      <c r="R435" s="87"/>
      <c r="S435" s="87"/>
      <c r="T435" s="88"/>
      <c r="U435" s="41"/>
      <c r="V435" s="41"/>
      <c r="W435" s="41"/>
      <c r="X435" s="41"/>
      <c r="Y435" s="41"/>
      <c r="Z435" s="41"/>
      <c r="AA435" s="41"/>
      <c r="AB435" s="41"/>
      <c r="AC435" s="41"/>
      <c r="AD435" s="41"/>
      <c r="AE435" s="41"/>
      <c r="AT435" s="20" t="s">
        <v>209</v>
      </c>
      <c r="AU435" s="20" t="s">
        <v>81</v>
      </c>
    </row>
    <row r="436" s="2" customFormat="1" ht="33" customHeight="1">
      <c r="A436" s="41"/>
      <c r="B436" s="42"/>
      <c r="C436" s="207" t="s">
        <v>442</v>
      </c>
      <c r="D436" s="207" t="s">
        <v>134</v>
      </c>
      <c r="E436" s="208" t="s">
        <v>577</v>
      </c>
      <c r="F436" s="209" t="s">
        <v>578</v>
      </c>
      <c r="G436" s="210" t="s">
        <v>556</v>
      </c>
      <c r="H436" s="211">
        <v>0.27200000000000002</v>
      </c>
      <c r="I436" s="212"/>
      <c r="J436" s="213">
        <f>ROUND(I436*H436,2)</f>
        <v>0</v>
      </c>
      <c r="K436" s="209" t="s">
        <v>19</v>
      </c>
      <c r="L436" s="47"/>
      <c r="M436" s="214" t="s">
        <v>19</v>
      </c>
      <c r="N436" s="215" t="s">
        <v>42</v>
      </c>
      <c r="O436" s="87"/>
      <c r="P436" s="216">
        <f>O436*H436</f>
        <v>0</v>
      </c>
      <c r="Q436" s="216">
        <v>0</v>
      </c>
      <c r="R436" s="216">
        <f>Q436*H436</f>
        <v>0</v>
      </c>
      <c r="S436" s="216">
        <v>0</v>
      </c>
      <c r="T436" s="217">
        <f>S436*H436</f>
        <v>0</v>
      </c>
      <c r="U436" s="41"/>
      <c r="V436" s="41"/>
      <c r="W436" s="41"/>
      <c r="X436" s="41"/>
      <c r="Y436" s="41"/>
      <c r="Z436" s="41"/>
      <c r="AA436" s="41"/>
      <c r="AB436" s="41"/>
      <c r="AC436" s="41"/>
      <c r="AD436" s="41"/>
      <c r="AE436" s="41"/>
      <c r="AR436" s="218" t="s">
        <v>139</v>
      </c>
      <c r="AT436" s="218" t="s">
        <v>134</v>
      </c>
      <c r="AU436" s="218" t="s">
        <v>81</v>
      </c>
      <c r="AY436" s="20" t="s">
        <v>129</v>
      </c>
      <c r="BE436" s="219">
        <f>IF(N436="základní",J436,0)</f>
        <v>0</v>
      </c>
      <c r="BF436" s="219">
        <f>IF(N436="snížená",J436,0)</f>
        <v>0</v>
      </c>
      <c r="BG436" s="219">
        <f>IF(N436="zákl. přenesená",J436,0)</f>
        <v>0</v>
      </c>
      <c r="BH436" s="219">
        <f>IF(N436="sníž. přenesená",J436,0)</f>
        <v>0</v>
      </c>
      <c r="BI436" s="219">
        <f>IF(N436="nulová",J436,0)</f>
        <v>0</v>
      </c>
      <c r="BJ436" s="20" t="s">
        <v>79</v>
      </c>
      <c r="BK436" s="219">
        <f>ROUND(I436*H436,2)</f>
        <v>0</v>
      </c>
      <c r="BL436" s="20" t="s">
        <v>139</v>
      </c>
      <c r="BM436" s="218" t="s">
        <v>579</v>
      </c>
    </row>
    <row r="437" s="12" customFormat="1" ht="22.8" customHeight="1">
      <c r="A437" s="12"/>
      <c r="B437" s="191"/>
      <c r="C437" s="192"/>
      <c r="D437" s="193" t="s">
        <v>70</v>
      </c>
      <c r="E437" s="205" t="s">
        <v>580</v>
      </c>
      <c r="F437" s="205" t="s">
        <v>581</v>
      </c>
      <c r="G437" s="192"/>
      <c r="H437" s="192"/>
      <c r="I437" s="195"/>
      <c r="J437" s="206">
        <f>BK437</f>
        <v>0</v>
      </c>
      <c r="K437" s="192"/>
      <c r="L437" s="197"/>
      <c r="M437" s="198"/>
      <c r="N437" s="199"/>
      <c r="O437" s="199"/>
      <c r="P437" s="200">
        <f>SUM(P438:P439)</f>
        <v>0</v>
      </c>
      <c r="Q437" s="199"/>
      <c r="R437" s="200">
        <f>SUM(R438:R439)</f>
        <v>0</v>
      </c>
      <c r="S437" s="199"/>
      <c r="T437" s="201">
        <f>SUM(T438:T439)</f>
        <v>0</v>
      </c>
      <c r="U437" s="12"/>
      <c r="V437" s="12"/>
      <c r="W437" s="12"/>
      <c r="X437" s="12"/>
      <c r="Y437" s="12"/>
      <c r="Z437" s="12"/>
      <c r="AA437" s="12"/>
      <c r="AB437" s="12"/>
      <c r="AC437" s="12"/>
      <c r="AD437" s="12"/>
      <c r="AE437" s="12"/>
      <c r="AR437" s="202" t="s">
        <v>79</v>
      </c>
      <c r="AT437" s="203" t="s">
        <v>70</v>
      </c>
      <c r="AU437" s="203" t="s">
        <v>79</v>
      </c>
      <c r="AY437" s="202" t="s">
        <v>129</v>
      </c>
      <c r="BK437" s="204">
        <f>SUM(BK438:BK439)</f>
        <v>0</v>
      </c>
    </row>
    <row r="438" s="2" customFormat="1" ht="66.75" customHeight="1">
      <c r="A438" s="41"/>
      <c r="B438" s="42"/>
      <c r="C438" s="207" t="s">
        <v>446</v>
      </c>
      <c r="D438" s="207" t="s">
        <v>134</v>
      </c>
      <c r="E438" s="208" t="s">
        <v>583</v>
      </c>
      <c r="F438" s="209" t="s">
        <v>584</v>
      </c>
      <c r="G438" s="210" t="s">
        <v>556</v>
      </c>
      <c r="H438" s="211">
        <v>28.919</v>
      </c>
      <c r="I438" s="212"/>
      <c r="J438" s="213">
        <f>ROUND(I438*H438,2)</f>
        <v>0</v>
      </c>
      <c r="K438" s="209" t="s">
        <v>138</v>
      </c>
      <c r="L438" s="47"/>
      <c r="M438" s="214" t="s">
        <v>19</v>
      </c>
      <c r="N438" s="215" t="s">
        <v>42</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139</v>
      </c>
      <c r="AT438" s="218" t="s">
        <v>134</v>
      </c>
      <c r="AU438" s="218" t="s">
        <v>81</v>
      </c>
      <c r="AY438" s="20" t="s">
        <v>129</v>
      </c>
      <c r="BE438" s="219">
        <f>IF(N438="základní",J438,0)</f>
        <v>0</v>
      </c>
      <c r="BF438" s="219">
        <f>IF(N438="snížená",J438,0)</f>
        <v>0</v>
      </c>
      <c r="BG438" s="219">
        <f>IF(N438="zákl. přenesená",J438,0)</f>
        <v>0</v>
      </c>
      <c r="BH438" s="219">
        <f>IF(N438="sníž. přenesená",J438,0)</f>
        <v>0</v>
      </c>
      <c r="BI438" s="219">
        <f>IF(N438="nulová",J438,0)</f>
        <v>0</v>
      </c>
      <c r="BJ438" s="20" t="s">
        <v>79</v>
      </c>
      <c r="BK438" s="219">
        <f>ROUND(I438*H438,2)</f>
        <v>0</v>
      </c>
      <c r="BL438" s="20" t="s">
        <v>139</v>
      </c>
      <c r="BM438" s="218" t="s">
        <v>585</v>
      </c>
    </row>
    <row r="439" s="2" customFormat="1">
      <c r="A439" s="41"/>
      <c r="B439" s="42"/>
      <c r="C439" s="43"/>
      <c r="D439" s="220" t="s">
        <v>142</v>
      </c>
      <c r="E439" s="43"/>
      <c r="F439" s="221" t="s">
        <v>586</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142</v>
      </c>
      <c r="AU439" s="20" t="s">
        <v>81</v>
      </c>
    </row>
    <row r="440" s="12" customFormat="1" ht="25.92" customHeight="1">
      <c r="A440" s="12"/>
      <c r="B440" s="191"/>
      <c r="C440" s="192"/>
      <c r="D440" s="193" t="s">
        <v>70</v>
      </c>
      <c r="E440" s="194" t="s">
        <v>587</v>
      </c>
      <c r="F440" s="194" t="s">
        <v>588</v>
      </c>
      <c r="G440" s="192"/>
      <c r="H440" s="192"/>
      <c r="I440" s="195"/>
      <c r="J440" s="196">
        <f>BK440</f>
        <v>0</v>
      </c>
      <c r="K440" s="192"/>
      <c r="L440" s="197"/>
      <c r="M440" s="198"/>
      <c r="N440" s="199"/>
      <c r="O440" s="199"/>
      <c r="P440" s="200">
        <f>P441+P450</f>
        <v>0</v>
      </c>
      <c r="Q440" s="199"/>
      <c r="R440" s="200">
        <f>R441+R450</f>
        <v>0.30201732000000003</v>
      </c>
      <c r="S440" s="199"/>
      <c r="T440" s="201">
        <f>T441+T450</f>
        <v>0.27162699999999995</v>
      </c>
      <c r="U440" s="12"/>
      <c r="V440" s="12"/>
      <c r="W440" s="12"/>
      <c r="X440" s="12"/>
      <c r="Y440" s="12"/>
      <c r="Z440" s="12"/>
      <c r="AA440" s="12"/>
      <c r="AB440" s="12"/>
      <c r="AC440" s="12"/>
      <c r="AD440" s="12"/>
      <c r="AE440" s="12"/>
      <c r="AR440" s="202" t="s">
        <v>81</v>
      </c>
      <c r="AT440" s="203" t="s">
        <v>70</v>
      </c>
      <c r="AU440" s="203" t="s">
        <v>71</v>
      </c>
      <c r="AY440" s="202" t="s">
        <v>129</v>
      </c>
      <c r="BK440" s="204">
        <f>BK441+BK450</f>
        <v>0</v>
      </c>
    </row>
    <row r="441" s="12" customFormat="1" ht="22.8" customHeight="1">
      <c r="A441" s="12"/>
      <c r="B441" s="191"/>
      <c r="C441" s="192"/>
      <c r="D441" s="193" t="s">
        <v>70</v>
      </c>
      <c r="E441" s="205" t="s">
        <v>589</v>
      </c>
      <c r="F441" s="205" t="s">
        <v>590</v>
      </c>
      <c r="G441" s="192"/>
      <c r="H441" s="192"/>
      <c r="I441" s="195"/>
      <c r="J441" s="206">
        <f>BK441</f>
        <v>0</v>
      </c>
      <c r="K441" s="192"/>
      <c r="L441" s="197"/>
      <c r="M441" s="198"/>
      <c r="N441" s="199"/>
      <c r="O441" s="199"/>
      <c r="P441" s="200">
        <f>SUM(P442:P449)</f>
        <v>0</v>
      </c>
      <c r="Q441" s="199"/>
      <c r="R441" s="200">
        <f>SUM(R442:R449)</f>
        <v>0</v>
      </c>
      <c r="S441" s="199"/>
      <c r="T441" s="201">
        <f>SUM(T442:T449)</f>
        <v>0</v>
      </c>
      <c r="U441" s="12"/>
      <c r="V441" s="12"/>
      <c r="W441" s="12"/>
      <c r="X441" s="12"/>
      <c r="Y441" s="12"/>
      <c r="Z441" s="12"/>
      <c r="AA441" s="12"/>
      <c r="AB441" s="12"/>
      <c r="AC441" s="12"/>
      <c r="AD441" s="12"/>
      <c r="AE441" s="12"/>
      <c r="AR441" s="202" t="s">
        <v>81</v>
      </c>
      <c r="AT441" s="203" t="s">
        <v>70</v>
      </c>
      <c r="AU441" s="203" t="s">
        <v>79</v>
      </c>
      <c r="AY441" s="202" t="s">
        <v>129</v>
      </c>
      <c r="BK441" s="204">
        <f>SUM(BK442:BK449)</f>
        <v>0</v>
      </c>
    </row>
    <row r="442" s="2" customFormat="1" ht="24.15" customHeight="1">
      <c r="A442" s="41"/>
      <c r="B442" s="42"/>
      <c r="C442" s="207" t="s">
        <v>450</v>
      </c>
      <c r="D442" s="207" t="s">
        <v>134</v>
      </c>
      <c r="E442" s="208" t="s">
        <v>608</v>
      </c>
      <c r="F442" s="209" t="s">
        <v>609</v>
      </c>
      <c r="G442" s="210" t="s">
        <v>237</v>
      </c>
      <c r="H442" s="211">
        <v>12</v>
      </c>
      <c r="I442" s="212"/>
      <c r="J442" s="213">
        <f>ROUND(I442*H442,2)</f>
        <v>0</v>
      </c>
      <c r="K442" s="209" t="s">
        <v>138</v>
      </c>
      <c r="L442" s="47"/>
      <c r="M442" s="214" t="s">
        <v>19</v>
      </c>
      <c r="N442" s="215" t="s">
        <v>42</v>
      </c>
      <c r="O442" s="87"/>
      <c r="P442" s="216">
        <f>O442*H442</f>
        <v>0</v>
      </c>
      <c r="Q442" s="216">
        <v>0</v>
      </c>
      <c r="R442" s="216">
        <f>Q442*H442</f>
        <v>0</v>
      </c>
      <c r="S442" s="216">
        <v>0</v>
      </c>
      <c r="T442" s="217">
        <f>S442*H442</f>
        <v>0</v>
      </c>
      <c r="U442" s="41"/>
      <c r="V442" s="41"/>
      <c r="W442" s="41"/>
      <c r="X442" s="41"/>
      <c r="Y442" s="41"/>
      <c r="Z442" s="41"/>
      <c r="AA442" s="41"/>
      <c r="AB442" s="41"/>
      <c r="AC442" s="41"/>
      <c r="AD442" s="41"/>
      <c r="AE442" s="41"/>
      <c r="AR442" s="218" t="s">
        <v>256</v>
      </c>
      <c r="AT442" s="218" t="s">
        <v>134</v>
      </c>
      <c r="AU442" s="218" t="s">
        <v>81</v>
      </c>
      <c r="AY442" s="20" t="s">
        <v>129</v>
      </c>
      <c r="BE442" s="219">
        <f>IF(N442="základní",J442,0)</f>
        <v>0</v>
      </c>
      <c r="BF442" s="219">
        <f>IF(N442="snížená",J442,0)</f>
        <v>0</v>
      </c>
      <c r="BG442" s="219">
        <f>IF(N442="zákl. přenesená",J442,0)</f>
        <v>0</v>
      </c>
      <c r="BH442" s="219">
        <f>IF(N442="sníž. přenesená",J442,0)</f>
        <v>0</v>
      </c>
      <c r="BI442" s="219">
        <f>IF(N442="nulová",J442,0)</f>
        <v>0</v>
      </c>
      <c r="BJ442" s="20" t="s">
        <v>79</v>
      </c>
      <c r="BK442" s="219">
        <f>ROUND(I442*H442,2)</f>
        <v>0</v>
      </c>
      <c r="BL442" s="20" t="s">
        <v>256</v>
      </c>
      <c r="BM442" s="218" t="s">
        <v>610</v>
      </c>
    </row>
    <row r="443" s="2" customFormat="1">
      <c r="A443" s="41"/>
      <c r="B443" s="42"/>
      <c r="C443" s="43"/>
      <c r="D443" s="220" t="s">
        <v>142</v>
      </c>
      <c r="E443" s="43"/>
      <c r="F443" s="221" t="s">
        <v>611</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142</v>
      </c>
      <c r="AU443" s="20" t="s">
        <v>81</v>
      </c>
    </row>
    <row r="444" s="2" customFormat="1">
      <c r="A444" s="41"/>
      <c r="B444" s="42"/>
      <c r="C444" s="43"/>
      <c r="D444" s="227" t="s">
        <v>209</v>
      </c>
      <c r="E444" s="43"/>
      <c r="F444" s="269" t="s">
        <v>612</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209</v>
      </c>
      <c r="AU444" s="20" t="s">
        <v>81</v>
      </c>
    </row>
    <row r="445" s="13" customFormat="1">
      <c r="A445" s="13"/>
      <c r="B445" s="225"/>
      <c r="C445" s="226"/>
      <c r="D445" s="227" t="s">
        <v>144</v>
      </c>
      <c r="E445" s="228" t="s">
        <v>19</v>
      </c>
      <c r="F445" s="229" t="s">
        <v>807</v>
      </c>
      <c r="G445" s="226"/>
      <c r="H445" s="228" t="s">
        <v>19</v>
      </c>
      <c r="I445" s="230"/>
      <c r="J445" s="226"/>
      <c r="K445" s="226"/>
      <c r="L445" s="231"/>
      <c r="M445" s="232"/>
      <c r="N445" s="233"/>
      <c r="O445" s="233"/>
      <c r="P445" s="233"/>
      <c r="Q445" s="233"/>
      <c r="R445" s="233"/>
      <c r="S445" s="233"/>
      <c r="T445" s="234"/>
      <c r="U445" s="13"/>
      <c r="V445" s="13"/>
      <c r="W445" s="13"/>
      <c r="X445" s="13"/>
      <c r="Y445" s="13"/>
      <c r="Z445" s="13"/>
      <c r="AA445" s="13"/>
      <c r="AB445" s="13"/>
      <c r="AC445" s="13"/>
      <c r="AD445" s="13"/>
      <c r="AE445" s="13"/>
      <c r="AT445" s="235" t="s">
        <v>144</v>
      </c>
      <c r="AU445" s="235" t="s">
        <v>81</v>
      </c>
      <c r="AV445" s="13" t="s">
        <v>79</v>
      </c>
      <c r="AW445" s="13" t="s">
        <v>32</v>
      </c>
      <c r="AX445" s="13" t="s">
        <v>71</v>
      </c>
      <c r="AY445" s="235" t="s">
        <v>129</v>
      </c>
    </row>
    <row r="446" s="14" customFormat="1">
      <c r="A446" s="14"/>
      <c r="B446" s="236"/>
      <c r="C446" s="237"/>
      <c r="D446" s="227" t="s">
        <v>144</v>
      </c>
      <c r="E446" s="238" t="s">
        <v>19</v>
      </c>
      <c r="F446" s="239" t="s">
        <v>993</v>
      </c>
      <c r="G446" s="237"/>
      <c r="H446" s="240">
        <v>12</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144</v>
      </c>
      <c r="AU446" s="246" t="s">
        <v>81</v>
      </c>
      <c r="AV446" s="14" t="s">
        <v>81</v>
      </c>
      <c r="AW446" s="14" t="s">
        <v>32</v>
      </c>
      <c r="AX446" s="14" t="s">
        <v>79</v>
      </c>
      <c r="AY446" s="246" t="s">
        <v>129</v>
      </c>
    </row>
    <row r="447" s="2" customFormat="1" ht="21.75" customHeight="1">
      <c r="A447" s="41"/>
      <c r="B447" s="42"/>
      <c r="C447" s="207" t="s">
        <v>455</v>
      </c>
      <c r="D447" s="207" t="s">
        <v>134</v>
      </c>
      <c r="E447" s="208" t="s">
        <v>615</v>
      </c>
      <c r="F447" s="209" t="s">
        <v>616</v>
      </c>
      <c r="G447" s="210" t="s">
        <v>237</v>
      </c>
      <c r="H447" s="211">
        <v>12</v>
      </c>
      <c r="I447" s="212"/>
      <c r="J447" s="213">
        <f>ROUND(I447*H447,2)</f>
        <v>0</v>
      </c>
      <c r="K447" s="209" t="s">
        <v>19</v>
      </c>
      <c r="L447" s="47"/>
      <c r="M447" s="214" t="s">
        <v>19</v>
      </c>
      <c r="N447" s="215" t="s">
        <v>42</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256</v>
      </c>
      <c r="AT447" s="218" t="s">
        <v>134</v>
      </c>
      <c r="AU447" s="218" t="s">
        <v>81</v>
      </c>
      <c r="AY447" s="20" t="s">
        <v>129</v>
      </c>
      <c r="BE447" s="219">
        <f>IF(N447="základní",J447,0)</f>
        <v>0</v>
      </c>
      <c r="BF447" s="219">
        <f>IF(N447="snížená",J447,0)</f>
        <v>0</v>
      </c>
      <c r="BG447" s="219">
        <f>IF(N447="zákl. přenesená",J447,0)</f>
        <v>0</v>
      </c>
      <c r="BH447" s="219">
        <f>IF(N447="sníž. přenesená",J447,0)</f>
        <v>0</v>
      </c>
      <c r="BI447" s="219">
        <f>IF(N447="nulová",J447,0)</f>
        <v>0</v>
      </c>
      <c r="BJ447" s="20" t="s">
        <v>79</v>
      </c>
      <c r="BK447" s="219">
        <f>ROUND(I447*H447,2)</f>
        <v>0</v>
      </c>
      <c r="BL447" s="20" t="s">
        <v>256</v>
      </c>
      <c r="BM447" s="218" t="s">
        <v>617</v>
      </c>
    </row>
    <row r="448" s="2" customFormat="1" ht="24.15" customHeight="1">
      <c r="A448" s="41"/>
      <c r="B448" s="42"/>
      <c r="C448" s="207" t="s">
        <v>459</v>
      </c>
      <c r="D448" s="207" t="s">
        <v>134</v>
      </c>
      <c r="E448" s="208" t="s">
        <v>619</v>
      </c>
      <c r="F448" s="209" t="s">
        <v>620</v>
      </c>
      <c r="G448" s="210" t="s">
        <v>237</v>
      </c>
      <c r="H448" s="211">
        <v>12</v>
      </c>
      <c r="I448" s="212"/>
      <c r="J448" s="213">
        <f>ROUND(I448*H448,2)</f>
        <v>0</v>
      </c>
      <c r="K448" s="209" t="s">
        <v>138</v>
      </c>
      <c r="L448" s="47"/>
      <c r="M448" s="214" t="s">
        <v>19</v>
      </c>
      <c r="N448" s="215" t="s">
        <v>42</v>
      </c>
      <c r="O448" s="87"/>
      <c r="P448" s="216">
        <f>O448*H448</f>
        <v>0</v>
      </c>
      <c r="Q448" s="216">
        <v>0</v>
      </c>
      <c r="R448" s="216">
        <f>Q448*H448</f>
        <v>0</v>
      </c>
      <c r="S448" s="216">
        <v>0</v>
      </c>
      <c r="T448" s="217">
        <f>S448*H448</f>
        <v>0</v>
      </c>
      <c r="U448" s="41"/>
      <c r="V448" s="41"/>
      <c r="W448" s="41"/>
      <c r="X448" s="41"/>
      <c r="Y448" s="41"/>
      <c r="Z448" s="41"/>
      <c r="AA448" s="41"/>
      <c r="AB448" s="41"/>
      <c r="AC448" s="41"/>
      <c r="AD448" s="41"/>
      <c r="AE448" s="41"/>
      <c r="AR448" s="218" t="s">
        <v>256</v>
      </c>
      <c r="AT448" s="218" t="s">
        <v>134</v>
      </c>
      <c r="AU448" s="218" t="s">
        <v>81</v>
      </c>
      <c r="AY448" s="20" t="s">
        <v>129</v>
      </c>
      <c r="BE448" s="219">
        <f>IF(N448="základní",J448,0)</f>
        <v>0</v>
      </c>
      <c r="BF448" s="219">
        <f>IF(N448="snížená",J448,0)</f>
        <v>0</v>
      </c>
      <c r="BG448" s="219">
        <f>IF(N448="zákl. přenesená",J448,0)</f>
        <v>0</v>
      </c>
      <c r="BH448" s="219">
        <f>IF(N448="sníž. přenesená",J448,0)</f>
        <v>0</v>
      </c>
      <c r="BI448" s="219">
        <f>IF(N448="nulová",J448,0)</f>
        <v>0</v>
      </c>
      <c r="BJ448" s="20" t="s">
        <v>79</v>
      </c>
      <c r="BK448" s="219">
        <f>ROUND(I448*H448,2)</f>
        <v>0</v>
      </c>
      <c r="BL448" s="20" t="s">
        <v>256</v>
      </c>
      <c r="BM448" s="218" t="s">
        <v>621</v>
      </c>
    </row>
    <row r="449" s="2" customFormat="1">
      <c r="A449" s="41"/>
      <c r="B449" s="42"/>
      <c r="C449" s="43"/>
      <c r="D449" s="220" t="s">
        <v>142</v>
      </c>
      <c r="E449" s="43"/>
      <c r="F449" s="221" t="s">
        <v>622</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142</v>
      </c>
      <c r="AU449" s="20" t="s">
        <v>81</v>
      </c>
    </row>
    <row r="450" s="12" customFormat="1" ht="22.8" customHeight="1">
      <c r="A450" s="12"/>
      <c r="B450" s="191"/>
      <c r="C450" s="192"/>
      <c r="D450" s="193" t="s">
        <v>70</v>
      </c>
      <c r="E450" s="205" t="s">
        <v>623</v>
      </c>
      <c r="F450" s="205" t="s">
        <v>624</v>
      </c>
      <c r="G450" s="192"/>
      <c r="H450" s="192"/>
      <c r="I450" s="195"/>
      <c r="J450" s="206">
        <f>BK450</f>
        <v>0</v>
      </c>
      <c r="K450" s="192"/>
      <c r="L450" s="197"/>
      <c r="M450" s="198"/>
      <c r="N450" s="199"/>
      <c r="O450" s="199"/>
      <c r="P450" s="200">
        <f>SUM(P451:P518)</f>
        <v>0</v>
      </c>
      <c r="Q450" s="199"/>
      <c r="R450" s="200">
        <f>SUM(R451:R518)</f>
        <v>0.30201732000000003</v>
      </c>
      <c r="S450" s="199"/>
      <c r="T450" s="201">
        <f>SUM(T451:T518)</f>
        <v>0.27162699999999995</v>
      </c>
      <c r="U450" s="12"/>
      <c r="V450" s="12"/>
      <c r="W450" s="12"/>
      <c r="X450" s="12"/>
      <c r="Y450" s="12"/>
      <c r="Z450" s="12"/>
      <c r="AA450" s="12"/>
      <c r="AB450" s="12"/>
      <c r="AC450" s="12"/>
      <c r="AD450" s="12"/>
      <c r="AE450" s="12"/>
      <c r="AR450" s="202" t="s">
        <v>81</v>
      </c>
      <c r="AT450" s="203" t="s">
        <v>70</v>
      </c>
      <c r="AU450" s="203" t="s">
        <v>79</v>
      </c>
      <c r="AY450" s="202" t="s">
        <v>129</v>
      </c>
      <c r="BK450" s="204">
        <f>SUM(BK451:BK518)</f>
        <v>0</v>
      </c>
    </row>
    <row r="451" s="2" customFormat="1" ht="24.15" customHeight="1">
      <c r="A451" s="41"/>
      <c r="B451" s="42"/>
      <c r="C451" s="207" t="s">
        <v>465</v>
      </c>
      <c r="D451" s="207" t="s">
        <v>134</v>
      </c>
      <c r="E451" s="208" t="s">
        <v>626</v>
      </c>
      <c r="F451" s="209" t="s">
        <v>627</v>
      </c>
      <c r="G451" s="210" t="s">
        <v>179</v>
      </c>
      <c r="H451" s="211">
        <v>52.299999999999997</v>
      </c>
      <c r="I451" s="212"/>
      <c r="J451" s="213">
        <f>ROUND(I451*H451,2)</f>
        <v>0</v>
      </c>
      <c r="K451" s="209" t="s">
        <v>138</v>
      </c>
      <c r="L451" s="47"/>
      <c r="M451" s="214" t="s">
        <v>19</v>
      </c>
      <c r="N451" s="215" t="s">
        <v>42</v>
      </c>
      <c r="O451" s="87"/>
      <c r="P451" s="216">
        <f>O451*H451</f>
        <v>0</v>
      </c>
      <c r="Q451" s="216">
        <v>0</v>
      </c>
      <c r="R451" s="216">
        <f>Q451*H451</f>
        <v>0</v>
      </c>
      <c r="S451" s="216">
        <v>0.00167</v>
      </c>
      <c r="T451" s="217">
        <f>S451*H451</f>
        <v>0.087341000000000002</v>
      </c>
      <c r="U451" s="41"/>
      <c r="V451" s="41"/>
      <c r="W451" s="41"/>
      <c r="X451" s="41"/>
      <c r="Y451" s="41"/>
      <c r="Z451" s="41"/>
      <c r="AA451" s="41"/>
      <c r="AB451" s="41"/>
      <c r="AC451" s="41"/>
      <c r="AD451" s="41"/>
      <c r="AE451" s="41"/>
      <c r="AR451" s="218" t="s">
        <v>256</v>
      </c>
      <c r="AT451" s="218" t="s">
        <v>134</v>
      </c>
      <c r="AU451" s="218" t="s">
        <v>81</v>
      </c>
      <c r="AY451" s="20" t="s">
        <v>129</v>
      </c>
      <c r="BE451" s="219">
        <f>IF(N451="základní",J451,0)</f>
        <v>0</v>
      </c>
      <c r="BF451" s="219">
        <f>IF(N451="snížená",J451,0)</f>
        <v>0</v>
      </c>
      <c r="BG451" s="219">
        <f>IF(N451="zákl. přenesená",J451,0)</f>
        <v>0</v>
      </c>
      <c r="BH451" s="219">
        <f>IF(N451="sníž. přenesená",J451,0)</f>
        <v>0</v>
      </c>
      <c r="BI451" s="219">
        <f>IF(N451="nulová",J451,0)</f>
        <v>0</v>
      </c>
      <c r="BJ451" s="20" t="s">
        <v>79</v>
      </c>
      <c r="BK451" s="219">
        <f>ROUND(I451*H451,2)</f>
        <v>0</v>
      </c>
      <c r="BL451" s="20" t="s">
        <v>256</v>
      </c>
      <c r="BM451" s="218" t="s">
        <v>628</v>
      </c>
    </row>
    <row r="452" s="2" customFormat="1">
      <c r="A452" s="41"/>
      <c r="B452" s="42"/>
      <c r="C452" s="43"/>
      <c r="D452" s="220" t="s">
        <v>142</v>
      </c>
      <c r="E452" s="43"/>
      <c r="F452" s="221" t="s">
        <v>629</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142</v>
      </c>
      <c r="AU452" s="20" t="s">
        <v>81</v>
      </c>
    </row>
    <row r="453" s="13" customFormat="1">
      <c r="A453" s="13"/>
      <c r="B453" s="225"/>
      <c r="C453" s="226"/>
      <c r="D453" s="227" t="s">
        <v>144</v>
      </c>
      <c r="E453" s="228" t="s">
        <v>19</v>
      </c>
      <c r="F453" s="229" t="s">
        <v>630</v>
      </c>
      <c r="G453" s="226"/>
      <c r="H453" s="228" t="s">
        <v>19</v>
      </c>
      <c r="I453" s="230"/>
      <c r="J453" s="226"/>
      <c r="K453" s="226"/>
      <c r="L453" s="231"/>
      <c r="M453" s="232"/>
      <c r="N453" s="233"/>
      <c r="O453" s="233"/>
      <c r="P453" s="233"/>
      <c r="Q453" s="233"/>
      <c r="R453" s="233"/>
      <c r="S453" s="233"/>
      <c r="T453" s="234"/>
      <c r="U453" s="13"/>
      <c r="V453" s="13"/>
      <c r="W453" s="13"/>
      <c r="X453" s="13"/>
      <c r="Y453" s="13"/>
      <c r="Z453" s="13"/>
      <c r="AA453" s="13"/>
      <c r="AB453" s="13"/>
      <c r="AC453" s="13"/>
      <c r="AD453" s="13"/>
      <c r="AE453" s="13"/>
      <c r="AT453" s="235" t="s">
        <v>144</v>
      </c>
      <c r="AU453" s="235" t="s">
        <v>81</v>
      </c>
      <c r="AV453" s="13" t="s">
        <v>79</v>
      </c>
      <c r="AW453" s="13" t="s">
        <v>32</v>
      </c>
      <c r="AX453" s="13" t="s">
        <v>71</v>
      </c>
      <c r="AY453" s="235" t="s">
        <v>129</v>
      </c>
    </row>
    <row r="454" s="13" customFormat="1">
      <c r="A454" s="13"/>
      <c r="B454" s="225"/>
      <c r="C454" s="226"/>
      <c r="D454" s="227" t="s">
        <v>144</v>
      </c>
      <c r="E454" s="228" t="s">
        <v>19</v>
      </c>
      <c r="F454" s="229" t="s">
        <v>849</v>
      </c>
      <c r="G454" s="226"/>
      <c r="H454" s="228" t="s">
        <v>19</v>
      </c>
      <c r="I454" s="230"/>
      <c r="J454" s="226"/>
      <c r="K454" s="226"/>
      <c r="L454" s="231"/>
      <c r="M454" s="232"/>
      <c r="N454" s="233"/>
      <c r="O454" s="233"/>
      <c r="P454" s="233"/>
      <c r="Q454" s="233"/>
      <c r="R454" s="233"/>
      <c r="S454" s="233"/>
      <c r="T454" s="234"/>
      <c r="U454" s="13"/>
      <c r="V454" s="13"/>
      <c r="W454" s="13"/>
      <c r="X454" s="13"/>
      <c r="Y454" s="13"/>
      <c r="Z454" s="13"/>
      <c r="AA454" s="13"/>
      <c r="AB454" s="13"/>
      <c r="AC454" s="13"/>
      <c r="AD454" s="13"/>
      <c r="AE454" s="13"/>
      <c r="AT454" s="235" t="s">
        <v>144</v>
      </c>
      <c r="AU454" s="235" t="s">
        <v>81</v>
      </c>
      <c r="AV454" s="13" t="s">
        <v>79</v>
      </c>
      <c r="AW454" s="13" t="s">
        <v>32</v>
      </c>
      <c r="AX454" s="13" t="s">
        <v>71</v>
      </c>
      <c r="AY454" s="235" t="s">
        <v>129</v>
      </c>
    </row>
    <row r="455" s="14" customFormat="1">
      <c r="A455" s="14"/>
      <c r="B455" s="236"/>
      <c r="C455" s="237"/>
      <c r="D455" s="227" t="s">
        <v>144</v>
      </c>
      <c r="E455" s="238" t="s">
        <v>19</v>
      </c>
      <c r="F455" s="239" t="s">
        <v>994</v>
      </c>
      <c r="G455" s="237"/>
      <c r="H455" s="240">
        <v>3.7999999999999998</v>
      </c>
      <c r="I455" s="241"/>
      <c r="J455" s="237"/>
      <c r="K455" s="237"/>
      <c r="L455" s="242"/>
      <c r="M455" s="243"/>
      <c r="N455" s="244"/>
      <c r="O455" s="244"/>
      <c r="P455" s="244"/>
      <c r="Q455" s="244"/>
      <c r="R455" s="244"/>
      <c r="S455" s="244"/>
      <c r="T455" s="245"/>
      <c r="U455" s="14"/>
      <c r="V455" s="14"/>
      <c r="W455" s="14"/>
      <c r="X455" s="14"/>
      <c r="Y455" s="14"/>
      <c r="Z455" s="14"/>
      <c r="AA455" s="14"/>
      <c r="AB455" s="14"/>
      <c r="AC455" s="14"/>
      <c r="AD455" s="14"/>
      <c r="AE455" s="14"/>
      <c r="AT455" s="246" t="s">
        <v>144</v>
      </c>
      <c r="AU455" s="246" t="s">
        <v>81</v>
      </c>
      <c r="AV455" s="14" t="s">
        <v>81</v>
      </c>
      <c r="AW455" s="14" t="s">
        <v>32</v>
      </c>
      <c r="AX455" s="14" t="s">
        <v>71</v>
      </c>
      <c r="AY455" s="246" t="s">
        <v>129</v>
      </c>
    </row>
    <row r="456" s="14" customFormat="1">
      <c r="A456" s="14"/>
      <c r="B456" s="236"/>
      <c r="C456" s="237"/>
      <c r="D456" s="227" t="s">
        <v>144</v>
      </c>
      <c r="E456" s="238" t="s">
        <v>19</v>
      </c>
      <c r="F456" s="239" t="s">
        <v>995</v>
      </c>
      <c r="G456" s="237"/>
      <c r="H456" s="240">
        <v>4.7999999999999998</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144</v>
      </c>
      <c r="AU456" s="246" t="s">
        <v>81</v>
      </c>
      <c r="AV456" s="14" t="s">
        <v>81</v>
      </c>
      <c r="AW456" s="14" t="s">
        <v>32</v>
      </c>
      <c r="AX456" s="14" t="s">
        <v>71</v>
      </c>
      <c r="AY456" s="246" t="s">
        <v>129</v>
      </c>
    </row>
    <row r="457" s="14" customFormat="1">
      <c r="A457" s="14"/>
      <c r="B457" s="236"/>
      <c r="C457" s="237"/>
      <c r="D457" s="227" t="s">
        <v>144</v>
      </c>
      <c r="E457" s="238" t="s">
        <v>19</v>
      </c>
      <c r="F457" s="239" t="s">
        <v>996</v>
      </c>
      <c r="G457" s="237"/>
      <c r="H457" s="240">
        <v>2.3999999999999999</v>
      </c>
      <c r="I457" s="241"/>
      <c r="J457" s="237"/>
      <c r="K457" s="237"/>
      <c r="L457" s="242"/>
      <c r="M457" s="243"/>
      <c r="N457" s="244"/>
      <c r="O457" s="244"/>
      <c r="P457" s="244"/>
      <c r="Q457" s="244"/>
      <c r="R457" s="244"/>
      <c r="S457" s="244"/>
      <c r="T457" s="245"/>
      <c r="U457" s="14"/>
      <c r="V457" s="14"/>
      <c r="W457" s="14"/>
      <c r="X457" s="14"/>
      <c r="Y457" s="14"/>
      <c r="Z457" s="14"/>
      <c r="AA457" s="14"/>
      <c r="AB457" s="14"/>
      <c r="AC457" s="14"/>
      <c r="AD457" s="14"/>
      <c r="AE457" s="14"/>
      <c r="AT457" s="246" t="s">
        <v>144</v>
      </c>
      <c r="AU457" s="246" t="s">
        <v>81</v>
      </c>
      <c r="AV457" s="14" t="s">
        <v>81</v>
      </c>
      <c r="AW457" s="14" t="s">
        <v>32</v>
      </c>
      <c r="AX457" s="14" t="s">
        <v>71</v>
      </c>
      <c r="AY457" s="246" t="s">
        <v>129</v>
      </c>
    </row>
    <row r="458" s="14" customFormat="1">
      <c r="A458" s="14"/>
      <c r="B458" s="236"/>
      <c r="C458" s="237"/>
      <c r="D458" s="227" t="s">
        <v>144</v>
      </c>
      <c r="E458" s="238" t="s">
        <v>19</v>
      </c>
      <c r="F458" s="239" t="s">
        <v>997</v>
      </c>
      <c r="G458" s="237"/>
      <c r="H458" s="240">
        <v>0.94999999999999996</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144</v>
      </c>
      <c r="AU458" s="246" t="s">
        <v>81</v>
      </c>
      <c r="AV458" s="14" t="s">
        <v>81</v>
      </c>
      <c r="AW458" s="14" t="s">
        <v>32</v>
      </c>
      <c r="AX458" s="14" t="s">
        <v>71</v>
      </c>
      <c r="AY458" s="246" t="s">
        <v>129</v>
      </c>
    </row>
    <row r="459" s="14" customFormat="1">
      <c r="A459" s="14"/>
      <c r="B459" s="236"/>
      <c r="C459" s="237"/>
      <c r="D459" s="227" t="s">
        <v>144</v>
      </c>
      <c r="E459" s="238" t="s">
        <v>19</v>
      </c>
      <c r="F459" s="239" t="s">
        <v>998</v>
      </c>
      <c r="G459" s="237"/>
      <c r="H459" s="240">
        <v>17.5</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144</v>
      </c>
      <c r="AU459" s="246" t="s">
        <v>81</v>
      </c>
      <c r="AV459" s="14" t="s">
        <v>81</v>
      </c>
      <c r="AW459" s="14" t="s">
        <v>32</v>
      </c>
      <c r="AX459" s="14" t="s">
        <v>71</v>
      </c>
      <c r="AY459" s="246" t="s">
        <v>129</v>
      </c>
    </row>
    <row r="460" s="14" customFormat="1">
      <c r="A460" s="14"/>
      <c r="B460" s="236"/>
      <c r="C460" s="237"/>
      <c r="D460" s="227" t="s">
        <v>144</v>
      </c>
      <c r="E460" s="238" t="s">
        <v>19</v>
      </c>
      <c r="F460" s="239" t="s">
        <v>999</v>
      </c>
      <c r="G460" s="237"/>
      <c r="H460" s="240">
        <v>8.75</v>
      </c>
      <c r="I460" s="241"/>
      <c r="J460" s="237"/>
      <c r="K460" s="237"/>
      <c r="L460" s="242"/>
      <c r="M460" s="243"/>
      <c r="N460" s="244"/>
      <c r="O460" s="244"/>
      <c r="P460" s="244"/>
      <c r="Q460" s="244"/>
      <c r="R460" s="244"/>
      <c r="S460" s="244"/>
      <c r="T460" s="245"/>
      <c r="U460" s="14"/>
      <c r="V460" s="14"/>
      <c r="W460" s="14"/>
      <c r="X460" s="14"/>
      <c r="Y460" s="14"/>
      <c r="Z460" s="14"/>
      <c r="AA460" s="14"/>
      <c r="AB460" s="14"/>
      <c r="AC460" s="14"/>
      <c r="AD460" s="14"/>
      <c r="AE460" s="14"/>
      <c r="AT460" s="246" t="s">
        <v>144</v>
      </c>
      <c r="AU460" s="246" t="s">
        <v>81</v>
      </c>
      <c r="AV460" s="14" t="s">
        <v>81</v>
      </c>
      <c r="AW460" s="14" t="s">
        <v>32</v>
      </c>
      <c r="AX460" s="14" t="s">
        <v>71</v>
      </c>
      <c r="AY460" s="246" t="s">
        <v>129</v>
      </c>
    </row>
    <row r="461" s="15" customFormat="1">
      <c r="A461" s="15"/>
      <c r="B461" s="247"/>
      <c r="C461" s="248"/>
      <c r="D461" s="227" t="s">
        <v>144</v>
      </c>
      <c r="E461" s="249" t="s">
        <v>19</v>
      </c>
      <c r="F461" s="250" t="s">
        <v>150</v>
      </c>
      <c r="G461" s="248"/>
      <c r="H461" s="251">
        <v>38.200000000000003</v>
      </c>
      <c r="I461" s="252"/>
      <c r="J461" s="248"/>
      <c r="K461" s="248"/>
      <c r="L461" s="253"/>
      <c r="M461" s="254"/>
      <c r="N461" s="255"/>
      <c r="O461" s="255"/>
      <c r="P461" s="255"/>
      <c r="Q461" s="255"/>
      <c r="R461" s="255"/>
      <c r="S461" s="255"/>
      <c r="T461" s="256"/>
      <c r="U461" s="15"/>
      <c r="V461" s="15"/>
      <c r="W461" s="15"/>
      <c r="X461" s="15"/>
      <c r="Y461" s="15"/>
      <c r="Z461" s="15"/>
      <c r="AA461" s="15"/>
      <c r="AB461" s="15"/>
      <c r="AC461" s="15"/>
      <c r="AD461" s="15"/>
      <c r="AE461" s="15"/>
      <c r="AT461" s="257" t="s">
        <v>144</v>
      </c>
      <c r="AU461" s="257" t="s">
        <v>81</v>
      </c>
      <c r="AV461" s="15" t="s">
        <v>140</v>
      </c>
      <c r="AW461" s="15" t="s">
        <v>32</v>
      </c>
      <c r="AX461" s="15" t="s">
        <v>71</v>
      </c>
      <c r="AY461" s="257" t="s">
        <v>129</v>
      </c>
    </row>
    <row r="462" s="13" customFormat="1">
      <c r="A462" s="13"/>
      <c r="B462" s="225"/>
      <c r="C462" s="226"/>
      <c r="D462" s="227" t="s">
        <v>144</v>
      </c>
      <c r="E462" s="228" t="s">
        <v>19</v>
      </c>
      <c r="F462" s="229" t="s">
        <v>891</v>
      </c>
      <c r="G462" s="226"/>
      <c r="H462" s="228" t="s">
        <v>19</v>
      </c>
      <c r="I462" s="230"/>
      <c r="J462" s="226"/>
      <c r="K462" s="226"/>
      <c r="L462" s="231"/>
      <c r="M462" s="232"/>
      <c r="N462" s="233"/>
      <c r="O462" s="233"/>
      <c r="P462" s="233"/>
      <c r="Q462" s="233"/>
      <c r="R462" s="233"/>
      <c r="S462" s="233"/>
      <c r="T462" s="234"/>
      <c r="U462" s="13"/>
      <c r="V462" s="13"/>
      <c r="W462" s="13"/>
      <c r="X462" s="13"/>
      <c r="Y462" s="13"/>
      <c r="Z462" s="13"/>
      <c r="AA462" s="13"/>
      <c r="AB462" s="13"/>
      <c r="AC462" s="13"/>
      <c r="AD462" s="13"/>
      <c r="AE462" s="13"/>
      <c r="AT462" s="235" t="s">
        <v>144</v>
      </c>
      <c r="AU462" s="235" t="s">
        <v>81</v>
      </c>
      <c r="AV462" s="13" t="s">
        <v>79</v>
      </c>
      <c r="AW462" s="13" t="s">
        <v>32</v>
      </c>
      <c r="AX462" s="13" t="s">
        <v>71</v>
      </c>
      <c r="AY462" s="235" t="s">
        <v>129</v>
      </c>
    </row>
    <row r="463" s="14" customFormat="1">
      <c r="A463" s="14"/>
      <c r="B463" s="236"/>
      <c r="C463" s="237"/>
      <c r="D463" s="227" t="s">
        <v>144</v>
      </c>
      <c r="E463" s="238" t="s">
        <v>19</v>
      </c>
      <c r="F463" s="239" t="s">
        <v>1000</v>
      </c>
      <c r="G463" s="237"/>
      <c r="H463" s="240">
        <v>4.2000000000000002</v>
      </c>
      <c r="I463" s="241"/>
      <c r="J463" s="237"/>
      <c r="K463" s="237"/>
      <c r="L463" s="242"/>
      <c r="M463" s="243"/>
      <c r="N463" s="244"/>
      <c r="O463" s="244"/>
      <c r="P463" s="244"/>
      <c r="Q463" s="244"/>
      <c r="R463" s="244"/>
      <c r="S463" s="244"/>
      <c r="T463" s="245"/>
      <c r="U463" s="14"/>
      <c r="V463" s="14"/>
      <c r="W463" s="14"/>
      <c r="X463" s="14"/>
      <c r="Y463" s="14"/>
      <c r="Z463" s="14"/>
      <c r="AA463" s="14"/>
      <c r="AB463" s="14"/>
      <c r="AC463" s="14"/>
      <c r="AD463" s="14"/>
      <c r="AE463" s="14"/>
      <c r="AT463" s="246" t="s">
        <v>144</v>
      </c>
      <c r="AU463" s="246" t="s">
        <v>81</v>
      </c>
      <c r="AV463" s="14" t="s">
        <v>81</v>
      </c>
      <c r="AW463" s="14" t="s">
        <v>32</v>
      </c>
      <c r="AX463" s="14" t="s">
        <v>71</v>
      </c>
      <c r="AY463" s="246" t="s">
        <v>129</v>
      </c>
    </row>
    <row r="464" s="14" customFormat="1">
      <c r="A464" s="14"/>
      <c r="B464" s="236"/>
      <c r="C464" s="237"/>
      <c r="D464" s="227" t="s">
        <v>144</v>
      </c>
      <c r="E464" s="238" t="s">
        <v>19</v>
      </c>
      <c r="F464" s="239" t="s">
        <v>1001</v>
      </c>
      <c r="G464" s="237"/>
      <c r="H464" s="240">
        <v>4</v>
      </c>
      <c r="I464" s="241"/>
      <c r="J464" s="237"/>
      <c r="K464" s="237"/>
      <c r="L464" s="242"/>
      <c r="M464" s="243"/>
      <c r="N464" s="244"/>
      <c r="O464" s="244"/>
      <c r="P464" s="244"/>
      <c r="Q464" s="244"/>
      <c r="R464" s="244"/>
      <c r="S464" s="244"/>
      <c r="T464" s="245"/>
      <c r="U464" s="14"/>
      <c r="V464" s="14"/>
      <c r="W464" s="14"/>
      <c r="X464" s="14"/>
      <c r="Y464" s="14"/>
      <c r="Z464" s="14"/>
      <c r="AA464" s="14"/>
      <c r="AB464" s="14"/>
      <c r="AC464" s="14"/>
      <c r="AD464" s="14"/>
      <c r="AE464" s="14"/>
      <c r="AT464" s="246" t="s">
        <v>144</v>
      </c>
      <c r="AU464" s="246" t="s">
        <v>81</v>
      </c>
      <c r="AV464" s="14" t="s">
        <v>81</v>
      </c>
      <c r="AW464" s="14" t="s">
        <v>32</v>
      </c>
      <c r="AX464" s="14" t="s">
        <v>71</v>
      </c>
      <c r="AY464" s="246" t="s">
        <v>129</v>
      </c>
    </row>
    <row r="465" s="14" customFormat="1">
      <c r="A465" s="14"/>
      <c r="B465" s="236"/>
      <c r="C465" s="237"/>
      <c r="D465" s="227" t="s">
        <v>144</v>
      </c>
      <c r="E465" s="238" t="s">
        <v>19</v>
      </c>
      <c r="F465" s="239" t="s">
        <v>1002</v>
      </c>
      <c r="G465" s="237"/>
      <c r="H465" s="240">
        <v>2.7000000000000002</v>
      </c>
      <c r="I465" s="241"/>
      <c r="J465" s="237"/>
      <c r="K465" s="237"/>
      <c r="L465" s="242"/>
      <c r="M465" s="243"/>
      <c r="N465" s="244"/>
      <c r="O465" s="244"/>
      <c r="P465" s="244"/>
      <c r="Q465" s="244"/>
      <c r="R465" s="244"/>
      <c r="S465" s="244"/>
      <c r="T465" s="245"/>
      <c r="U465" s="14"/>
      <c r="V465" s="14"/>
      <c r="W465" s="14"/>
      <c r="X465" s="14"/>
      <c r="Y465" s="14"/>
      <c r="Z465" s="14"/>
      <c r="AA465" s="14"/>
      <c r="AB465" s="14"/>
      <c r="AC465" s="14"/>
      <c r="AD465" s="14"/>
      <c r="AE465" s="14"/>
      <c r="AT465" s="246" t="s">
        <v>144</v>
      </c>
      <c r="AU465" s="246" t="s">
        <v>81</v>
      </c>
      <c r="AV465" s="14" t="s">
        <v>81</v>
      </c>
      <c r="AW465" s="14" t="s">
        <v>32</v>
      </c>
      <c r="AX465" s="14" t="s">
        <v>71</v>
      </c>
      <c r="AY465" s="246" t="s">
        <v>129</v>
      </c>
    </row>
    <row r="466" s="14" customFormat="1">
      <c r="A466" s="14"/>
      <c r="B466" s="236"/>
      <c r="C466" s="237"/>
      <c r="D466" s="227" t="s">
        <v>144</v>
      </c>
      <c r="E466" s="238" t="s">
        <v>19</v>
      </c>
      <c r="F466" s="239" t="s">
        <v>1003</v>
      </c>
      <c r="G466" s="237"/>
      <c r="H466" s="240">
        <v>3.2000000000000002</v>
      </c>
      <c r="I466" s="241"/>
      <c r="J466" s="237"/>
      <c r="K466" s="237"/>
      <c r="L466" s="242"/>
      <c r="M466" s="243"/>
      <c r="N466" s="244"/>
      <c r="O466" s="244"/>
      <c r="P466" s="244"/>
      <c r="Q466" s="244"/>
      <c r="R466" s="244"/>
      <c r="S466" s="244"/>
      <c r="T466" s="245"/>
      <c r="U466" s="14"/>
      <c r="V466" s="14"/>
      <c r="W466" s="14"/>
      <c r="X466" s="14"/>
      <c r="Y466" s="14"/>
      <c r="Z466" s="14"/>
      <c r="AA466" s="14"/>
      <c r="AB466" s="14"/>
      <c r="AC466" s="14"/>
      <c r="AD466" s="14"/>
      <c r="AE466" s="14"/>
      <c r="AT466" s="246" t="s">
        <v>144</v>
      </c>
      <c r="AU466" s="246" t="s">
        <v>81</v>
      </c>
      <c r="AV466" s="14" t="s">
        <v>81</v>
      </c>
      <c r="AW466" s="14" t="s">
        <v>32</v>
      </c>
      <c r="AX466" s="14" t="s">
        <v>71</v>
      </c>
      <c r="AY466" s="246" t="s">
        <v>129</v>
      </c>
    </row>
    <row r="467" s="15" customFormat="1">
      <c r="A467" s="15"/>
      <c r="B467" s="247"/>
      <c r="C467" s="248"/>
      <c r="D467" s="227" t="s">
        <v>144</v>
      </c>
      <c r="E467" s="249" t="s">
        <v>19</v>
      </c>
      <c r="F467" s="250" t="s">
        <v>150</v>
      </c>
      <c r="G467" s="248"/>
      <c r="H467" s="251">
        <v>14.1</v>
      </c>
      <c r="I467" s="252"/>
      <c r="J467" s="248"/>
      <c r="K467" s="248"/>
      <c r="L467" s="253"/>
      <c r="M467" s="254"/>
      <c r="N467" s="255"/>
      <c r="O467" s="255"/>
      <c r="P467" s="255"/>
      <c r="Q467" s="255"/>
      <c r="R467" s="255"/>
      <c r="S467" s="255"/>
      <c r="T467" s="256"/>
      <c r="U467" s="15"/>
      <c r="V467" s="15"/>
      <c r="W467" s="15"/>
      <c r="X467" s="15"/>
      <c r="Y467" s="15"/>
      <c r="Z467" s="15"/>
      <c r="AA467" s="15"/>
      <c r="AB467" s="15"/>
      <c r="AC467" s="15"/>
      <c r="AD467" s="15"/>
      <c r="AE467" s="15"/>
      <c r="AT467" s="257" t="s">
        <v>144</v>
      </c>
      <c r="AU467" s="257" t="s">
        <v>81</v>
      </c>
      <c r="AV467" s="15" t="s">
        <v>140</v>
      </c>
      <c r="AW467" s="15" t="s">
        <v>32</v>
      </c>
      <c r="AX467" s="15" t="s">
        <v>71</v>
      </c>
      <c r="AY467" s="257" t="s">
        <v>129</v>
      </c>
    </row>
    <row r="468" s="16" customFormat="1">
      <c r="A468" s="16"/>
      <c r="B468" s="258"/>
      <c r="C468" s="259"/>
      <c r="D468" s="227" t="s">
        <v>144</v>
      </c>
      <c r="E468" s="260" t="s">
        <v>19</v>
      </c>
      <c r="F468" s="261" t="s">
        <v>155</v>
      </c>
      <c r="G468" s="259"/>
      <c r="H468" s="262">
        <v>52.299999999999997</v>
      </c>
      <c r="I468" s="263"/>
      <c r="J468" s="259"/>
      <c r="K468" s="259"/>
      <c r="L468" s="264"/>
      <c r="M468" s="265"/>
      <c r="N468" s="266"/>
      <c r="O468" s="266"/>
      <c r="P468" s="266"/>
      <c r="Q468" s="266"/>
      <c r="R468" s="266"/>
      <c r="S468" s="266"/>
      <c r="T468" s="267"/>
      <c r="U468" s="16"/>
      <c r="V468" s="16"/>
      <c r="W468" s="16"/>
      <c r="X468" s="16"/>
      <c r="Y468" s="16"/>
      <c r="Z468" s="16"/>
      <c r="AA468" s="16"/>
      <c r="AB468" s="16"/>
      <c r="AC468" s="16"/>
      <c r="AD468" s="16"/>
      <c r="AE468" s="16"/>
      <c r="AT468" s="268" t="s">
        <v>144</v>
      </c>
      <c r="AU468" s="268" t="s">
        <v>81</v>
      </c>
      <c r="AV468" s="16" t="s">
        <v>139</v>
      </c>
      <c r="AW468" s="16" t="s">
        <v>32</v>
      </c>
      <c r="AX468" s="16" t="s">
        <v>79</v>
      </c>
      <c r="AY468" s="268" t="s">
        <v>129</v>
      </c>
    </row>
    <row r="469" s="2" customFormat="1" ht="24.15" customHeight="1">
      <c r="A469" s="41"/>
      <c r="B469" s="42"/>
      <c r="C469" s="207" t="s">
        <v>472</v>
      </c>
      <c r="D469" s="207" t="s">
        <v>134</v>
      </c>
      <c r="E469" s="208" t="s">
        <v>636</v>
      </c>
      <c r="F469" s="209" t="s">
        <v>637</v>
      </c>
      <c r="G469" s="210" t="s">
        <v>179</v>
      </c>
      <c r="H469" s="211">
        <v>10.199999999999999</v>
      </c>
      <c r="I469" s="212"/>
      <c r="J469" s="213">
        <f>ROUND(I469*H469,2)</f>
        <v>0</v>
      </c>
      <c r="K469" s="209" t="s">
        <v>138</v>
      </c>
      <c r="L469" s="47"/>
      <c r="M469" s="214" t="s">
        <v>19</v>
      </c>
      <c r="N469" s="215" t="s">
        <v>42</v>
      </c>
      <c r="O469" s="87"/>
      <c r="P469" s="216">
        <f>O469*H469</f>
        <v>0</v>
      </c>
      <c r="Q469" s="216">
        <v>0</v>
      </c>
      <c r="R469" s="216">
        <f>Q469*H469</f>
        <v>0</v>
      </c>
      <c r="S469" s="216">
        <v>0.0022300000000000002</v>
      </c>
      <c r="T469" s="217">
        <f>S469*H469</f>
        <v>0.022745999999999999</v>
      </c>
      <c r="U469" s="41"/>
      <c r="V469" s="41"/>
      <c r="W469" s="41"/>
      <c r="X469" s="41"/>
      <c r="Y469" s="41"/>
      <c r="Z469" s="41"/>
      <c r="AA469" s="41"/>
      <c r="AB469" s="41"/>
      <c r="AC469" s="41"/>
      <c r="AD469" s="41"/>
      <c r="AE469" s="41"/>
      <c r="AR469" s="218" t="s">
        <v>256</v>
      </c>
      <c r="AT469" s="218" t="s">
        <v>134</v>
      </c>
      <c r="AU469" s="218" t="s">
        <v>81</v>
      </c>
      <c r="AY469" s="20" t="s">
        <v>129</v>
      </c>
      <c r="BE469" s="219">
        <f>IF(N469="základní",J469,0)</f>
        <v>0</v>
      </c>
      <c r="BF469" s="219">
        <f>IF(N469="snížená",J469,0)</f>
        <v>0</v>
      </c>
      <c r="BG469" s="219">
        <f>IF(N469="zákl. přenesená",J469,0)</f>
        <v>0</v>
      </c>
      <c r="BH469" s="219">
        <f>IF(N469="sníž. přenesená",J469,0)</f>
        <v>0</v>
      </c>
      <c r="BI469" s="219">
        <f>IF(N469="nulová",J469,0)</f>
        <v>0</v>
      </c>
      <c r="BJ469" s="20" t="s">
        <v>79</v>
      </c>
      <c r="BK469" s="219">
        <f>ROUND(I469*H469,2)</f>
        <v>0</v>
      </c>
      <c r="BL469" s="20" t="s">
        <v>256</v>
      </c>
      <c r="BM469" s="218" t="s">
        <v>638</v>
      </c>
    </row>
    <row r="470" s="2" customFormat="1">
      <c r="A470" s="41"/>
      <c r="B470" s="42"/>
      <c r="C470" s="43"/>
      <c r="D470" s="220" t="s">
        <v>142</v>
      </c>
      <c r="E470" s="43"/>
      <c r="F470" s="221" t="s">
        <v>639</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142</v>
      </c>
      <c r="AU470" s="20" t="s">
        <v>81</v>
      </c>
    </row>
    <row r="471" s="13" customFormat="1">
      <c r="A471" s="13"/>
      <c r="B471" s="225"/>
      <c r="C471" s="226"/>
      <c r="D471" s="227" t="s">
        <v>144</v>
      </c>
      <c r="E471" s="228" t="s">
        <v>19</v>
      </c>
      <c r="F471" s="229" t="s">
        <v>630</v>
      </c>
      <c r="G471" s="226"/>
      <c r="H471" s="228" t="s">
        <v>19</v>
      </c>
      <c r="I471" s="230"/>
      <c r="J471" s="226"/>
      <c r="K471" s="226"/>
      <c r="L471" s="231"/>
      <c r="M471" s="232"/>
      <c r="N471" s="233"/>
      <c r="O471" s="233"/>
      <c r="P471" s="233"/>
      <c r="Q471" s="233"/>
      <c r="R471" s="233"/>
      <c r="S471" s="233"/>
      <c r="T471" s="234"/>
      <c r="U471" s="13"/>
      <c r="V471" s="13"/>
      <c r="W471" s="13"/>
      <c r="X471" s="13"/>
      <c r="Y471" s="13"/>
      <c r="Z471" s="13"/>
      <c r="AA471" s="13"/>
      <c r="AB471" s="13"/>
      <c r="AC471" s="13"/>
      <c r="AD471" s="13"/>
      <c r="AE471" s="13"/>
      <c r="AT471" s="235" t="s">
        <v>144</v>
      </c>
      <c r="AU471" s="235" t="s">
        <v>81</v>
      </c>
      <c r="AV471" s="13" t="s">
        <v>79</v>
      </c>
      <c r="AW471" s="13" t="s">
        <v>32</v>
      </c>
      <c r="AX471" s="13" t="s">
        <v>71</v>
      </c>
      <c r="AY471" s="235" t="s">
        <v>129</v>
      </c>
    </row>
    <row r="472" s="13" customFormat="1">
      <c r="A472" s="13"/>
      <c r="B472" s="225"/>
      <c r="C472" s="226"/>
      <c r="D472" s="227" t="s">
        <v>144</v>
      </c>
      <c r="E472" s="228" t="s">
        <v>19</v>
      </c>
      <c r="F472" s="229" t="s">
        <v>849</v>
      </c>
      <c r="G472" s="226"/>
      <c r="H472" s="228" t="s">
        <v>19</v>
      </c>
      <c r="I472" s="230"/>
      <c r="J472" s="226"/>
      <c r="K472" s="226"/>
      <c r="L472" s="231"/>
      <c r="M472" s="232"/>
      <c r="N472" s="233"/>
      <c r="O472" s="233"/>
      <c r="P472" s="233"/>
      <c r="Q472" s="233"/>
      <c r="R472" s="233"/>
      <c r="S472" s="233"/>
      <c r="T472" s="234"/>
      <c r="U472" s="13"/>
      <c r="V472" s="13"/>
      <c r="W472" s="13"/>
      <c r="X472" s="13"/>
      <c r="Y472" s="13"/>
      <c r="Z472" s="13"/>
      <c r="AA472" s="13"/>
      <c r="AB472" s="13"/>
      <c r="AC472" s="13"/>
      <c r="AD472" s="13"/>
      <c r="AE472" s="13"/>
      <c r="AT472" s="235" t="s">
        <v>144</v>
      </c>
      <c r="AU472" s="235" t="s">
        <v>81</v>
      </c>
      <c r="AV472" s="13" t="s">
        <v>79</v>
      </c>
      <c r="AW472" s="13" t="s">
        <v>32</v>
      </c>
      <c r="AX472" s="13" t="s">
        <v>71</v>
      </c>
      <c r="AY472" s="235" t="s">
        <v>129</v>
      </c>
    </row>
    <row r="473" s="14" customFormat="1">
      <c r="A473" s="14"/>
      <c r="B473" s="236"/>
      <c r="C473" s="237"/>
      <c r="D473" s="227" t="s">
        <v>144</v>
      </c>
      <c r="E473" s="238" t="s">
        <v>19</v>
      </c>
      <c r="F473" s="239" t="s">
        <v>1004</v>
      </c>
      <c r="G473" s="237"/>
      <c r="H473" s="240">
        <v>10.199999999999999</v>
      </c>
      <c r="I473" s="241"/>
      <c r="J473" s="237"/>
      <c r="K473" s="237"/>
      <c r="L473" s="242"/>
      <c r="M473" s="243"/>
      <c r="N473" s="244"/>
      <c r="O473" s="244"/>
      <c r="P473" s="244"/>
      <c r="Q473" s="244"/>
      <c r="R473" s="244"/>
      <c r="S473" s="244"/>
      <c r="T473" s="245"/>
      <c r="U473" s="14"/>
      <c r="V473" s="14"/>
      <c r="W473" s="14"/>
      <c r="X473" s="14"/>
      <c r="Y473" s="14"/>
      <c r="Z473" s="14"/>
      <c r="AA473" s="14"/>
      <c r="AB473" s="14"/>
      <c r="AC473" s="14"/>
      <c r="AD473" s="14"/>
      <c r="AE473" s="14"/>
      <c r="AT473" s="246" t="s">
        <v>144</v>
      </c>
      <c r="AU473" s="246" t="s">
        <v>81</v>
      </c>
      <c r="AV473" s="14" t="s">
        <v>81</v>
      </c>
      <c r="AW473" s="14" t="s">
        <v>32</v>
      </c>
      <c r="AX473" s="14" t="s">
        <v>71</v>
      </c>
      <c r="AY473" s="246" t="s">
        <v>129</v>
      </c>
    </row>
    <row r="474" s="16" customFormat="1">
      <c r="A474" s="16"/>
      <c r="B474" s="258"/>
      <c r="C474" s="259"/>
      <c r="D474" s="227" t="s">
        <v>144</v>
      </c>
      <c r="E474" s="260" t="s">
        <v>19</v>
      </c>
      <c r="F474" s="261" t="s">
        <v>155</v>
      </c>
      <c r="G474" s="259"/>
      <c r="H474" s="262">
        <v>10.199999999999999</v>
      </c>
      <c r="I474" s="263"/>
      <c r="J474" s="259"/>
      <c r="K474" s="259"/>
      <c r="L474" s="264"/>
      <c r="M474" s="265"/>
      <c r="N474" s="266"/>
      <c r="O474" s="266"/>
      <c r="P474" s="266"/>
      <c r="Q474" s="266"/>
      <c r="R474" s="266"/>
      <c r="S474" s="266"/>
      <c r="T474" s="267"/>
      <c r="U474" s="16"/>
      <c r="V474" s="16"/>
      <c r="W474" s="16"/>
      <c r="X474" s="16"/>
      <c r="Y474" s="16"/>
      <c r="Z474" s="16"/>
      <c r="AA474" s="16"/>
      <c r="AB474" s="16"/>
      <c r="AC474" s="16"/>
      <c r="AD474" s="16"/>
      <c r="AE474" s="16"/>
      <c r="AT474" s="268" t="s">
        <v>144</v>
      </c>
      <c r="AU474" s="268" t="s">
        <v>81</v>
      </c>
      <c r="AV474" s="16" t="s">
        <v>139</v>
      </c>
      <c r="AW474" s="16" t="s">
        <v>32</v>
      </c>
      <c r="AX474" s="16" t="s">
        <v>79</v>
      </c>
      <c r="AY474" s="268" t="s">
        <v>129</v>
      </c>
    </row>
    <row r="475" s="2" customFormat="1" ht="16.5" customHeight="1">
      <c r="A475" s="41"/>
      <c r="B475" s="42"/>
      <c r="C475" s="207" t="s">
        <v>478</v>
      </c>
      <c r="D475" s="207" t="s">
        <v>134</v>
      </c>
      <c r="E475" s="208" t="s">
        <v>643</v>
      </c>
      <c r="F475" s="209" t="s">
        <v>644</v>
      </c>
      <c r="G475" s="210" t="s">
        <v>179</v>
      </c>
      <c r="H475" s="211">
        <v>41</v>
      </c>
      <c r="I475" s="212"/>
      <c r="J475" s="213">
        <f>ROUND(I475*H475,2)</f>
        <v>0</v>
      </c>
      <c r="K475" s="209" t="s">
        <v>138</v>
      </c>
      <c r="L475" s="47"/>
      <c r="M475" s="214" t="s">
        <v>19</v>
      </c>
      <c r="N475" s="215" t="s">
        <v>42</v>
      </c>
      <c r="O475" s="87"/>
      <c r="P475" s="216">
        <f>O475*H475</f>
        <v>0</v>
      </c>
      <c r="Q475" s="216">
        <v>0</v>
      </c>
      <c r="R475" s="216">
        <f>Q475*H475</f>
        <v>0</v>
      </c>
      <c r="S475" s="216">
        <v>0.0039399999999999999</v>
      </c>
      <c r="T475" s="217">
        <f>S475*H475</f>
        <v>0.16153999999999999</v>
      </c>
      <c r="U475" s="41"/>
      <c r="V475" s="41"/>
      <c r="W475" s="41"/>
      <c r="X475" s="41"/>
      <c r="Y475" s="41"/>
      <c r="Z475" s="41"/>
      <c r="AA475" s="41"/>
      <c r="AB475" s="41"/>
      <c r="AC475" s="41"/>
      <c r="AD475" s="41"/>
      <c r="AE475" s="41"/>
      <c r="AR475" s="218" t="s">
        <v>256</v>
      </c>
      <c r="AT475" s="218" t="s">
        <v>134</v>
      </c>
      <c r="AU475" s="218" t="s">
        <v>81</v>
      </c>
      <c r="AY475" s="20" t="s">
        <v>129</v>
      </c>
      <c r="BE475" s="219">
        <f>IF(N475="základní",J475,0)</f>
        <v>0</v>
      </c>
      <c r="BF475" s="219">
        <f>IF(N475="snížená",J475,0)</f>
        <v>0</v>
      </c>
      <c r="BG475" s="219">
        <f>IF(N475="zákl. přenesená",J475,0)</f>
        <v>0</v>
      </c>
      <c r="BH475" s="219">
        <f>IF(N475="sníž. přenesená",J475,0)</f>
        <v>0</v>
      </c>
      <c r="BI475" s="219">
        <f>IF(N475="nulová",J475,0)</f>
        <v>0</v>
      </c>
      <c r="BJ475" s="20" t="s">
        <v>79</v>
      </c>
      <c r="BK475" s="219">
        <f>ROUND(I475*H475,2)</f>
        <v>0</v>
      </c>
      <c r="BL475" s="20" t="s">
        <v>256</v>
      </c>
      <c r="BM475" s="218" t="s">
        <v>645</v>
      </c>
    </row>
    <row r="476" s="2" customFormat="1">
      <c r="A476" s="41"/>
      <c r="B476" s="42"/>
      <c r="C476" s="43"/>
      <c r="D476" s="220" t="s">
        <v>142</v>
      </c>
      <c r="E476" s="43"/>
      <c r="F476" s="221" t="s">
        <v>646</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142</v>
      </c>
      <c r="AU476" s="20" t="s">
        <v>81</v>
      </c>
    </row>
    <row r="477" s="13" customFormat="1">
      <c r="A477" s="13"/>
      <c r="B477" s="225"/>
      <c r="C477" s="226"/>
      <c r="D477" s="227" t="s">
        <v>144</v>
      </c>
      <c r="E477" s="228" t="s">
        <v>19</v>
      </c>
      <c r="F477" s="229" t="s">
        <v>630</v>
      </c>
      <c r="G477" s="226"/>
      <c r="H477" s="228" t="s">
        <v>19</v>
      </c>
      <c r="I477" s="230"/>
      <c r="J477" s="226"/>
      <c r="K477" s="226"/>
      <c r="L477" s="231"/>
      <c r="M477" s="232"/>
      <c r="N477" s="233"/>
      <c r="O477" s="233"/>
      <c r="P477" s="233"/>
      <c r="Q477" s="233"/>
      <c r="R477" s="233"/>
      <c r="S477" s="233"/>
      <c r="T477" s="234"/>
      <c r="U477" s="13"/>
      <c r="V477" s="13"/>
      <c r="W477" s="13"/>
      <c r="X477" s="13"/>
      <c r="Y477" s="13"/>
      <c r="Z477" s="13"/>
      <c r="AA477" s="13"/>
      <c r="AB477" s="13"/>
      <c r="AC477" s="13"/>
      <c r="AD477" s="13"/>
      <c r="AE477" s="13"/>
      <c r="AT477" s="235" t="s">
        <v>144</v>
      </c>
      <c r="AU477" s="235" t="s">
        <v>81</v>
      </c>
      <c r="AV477" s="13" t="s">
        <v>79</v>
      </c>
      <c r="AW477" s="13" t="s">
        <v>32</v>
      </c>
      <c r="AX477" s="13" t="s">
        <v>71</v>
      </c>
      <c r="AY477" s="235" t="s">
        <v>129</v>
      </c>
    </row>
    <row r="478" s="13" customFormat="1">
      <c r="A478" s="13"/>
      <c r="B478" s="225"/>
      <c r="C478" s="226"/>
      <c r="D478" s="227" t="s">
        <v>144</v>
      </c>
      <c r="E478" s="228" t="s">
        <v>19</v>
      </c>
      <c r="F478" s="229" t="s">
        <v>849</v>
      </c>
      <c r="G478" s="226"/>
      <c r="H478" s="228" t="s">
        <v>19</v>
      </c>
      <c r="I478" s="230"/>
      <c r="J478" s="226"/>
      <c r="K478" s="226"/>
      <c r="L478" s="231"/>
      <c r="M478" s="232"/>
      <c r="N478" s="233"/>
      <c r="O478" s="233"/>
      <c r="P478" s="233"/>
      <c r="Q478" s="233"/>
      <c r="R478" s="233"/>
      <c r="S478" s="233"/>
      <c r="T478" s="234"/>
      <c r="U478" s="13"/>
      <c r="V478" s="13"/>
      <c r="W478" s="13"/>
      <c r="X478" s="13"/>
      <c r="Y478" s="13"/>
      <c r="Z478" s="13"/>
      <c r="AA478" s="13"/>
      <c r="AB478" s="13"/>
      <c r="AC478" s="13"/>
      <c r="AD478" s="13"/>
      <c r="AE478" s="13"/>
      <c r="AT478" s="235" t="s">
        <v>144</v>
      </c>
      <c r="AU478" s="235" t="s">
        <v>81</v>
      </c>
      <c r="AV478" s="13" t="s">
        <v>79</v>
      </c>
      <c r="AW478" s="13" t="s">
        <v>32</v>
      </c>
      <c r="AX478" s="13" t="s">
        <v>71</v>
      </c>
      <c r="AY478" s="235" t="s">
        <v>129</v>
      </c>
    </row>
    <row r="479" s="14" customFormat="1">
      <c r="A479" s="14"/>
      <c r="B479" s="236"/>
      <c r="C479" s="237"/>
      <c r="D479" s="227" t="s">
        <v>144</v>
      </c>
      <c r="E479" s="238" t="s">
        <v>19</v>
      </c>
      <c r="F479" s="239" t="s">
        <v>1005</v>
      </c>
      <c r="G479" s="237"/>
      <c r="H479" s="240">
        <v>15</v>
      </c>
      <c r="I479" s="241"/>
      <c r="J479" s="237"/>
      <c r="K479" s="237"/>
      <c r="L479" s="242"/>
      <c r="M479" s="243"/>
      <c r="N479" s="244"/>
      <c r="O479" s="244"/>
      <c r="P479" s="244"/>
      <c r="Q479" s="244"/>
      <c r="R479" s="244"/>
      <c r="S479" s="244"/>
      <c r="T479" s="245"/>
      <c r="U479" s="14"/>
      <c r="V479" s="14"/>
      <c r="W479" s="14"/>
      <c r="X479" s="14"/>
      <c r="Y479" s="14"/>
      <c r="Z479" s="14"/>
      <c r="AA479" s="14"/>
      <c r="AB479" s="14"/>
      <c r="AC479" s="14"/>
      <c r="AD479" s="14"/>
      <c r="AE479" s="14"/>
      <c r="AT479" s="246" t="s">
        <v>144</v>
      </c>
      <c r="AU479" s="246" t="s">
        <v>81</v>
      </c>
      <c r="AV479" s="14" t="s">
        <v>81</v>
      </c>
      <c r="AW479" s="14" t="s">
        <v>32</v>
      </c>
      <c r="AX479" s="14" t="s">
        <v>71</v>
      </c>
      <c r="AY479" s="246" t="s">
        <v>129</v>
      </c>
    </row>
    <row r="480" s="14" customFormat="1">
      <c r="A480" s="14"/>
      <c r="B480" s="236"/>
      <c r="C480" s="237"/>
      <c r="D480" s="227" t="s">
        <v>144</v>
      </c>
      <c r="E480" s="238" t="s">
        <v>19</v>
      </c>
      <c r="F480" s="239" t="s">
        <v>1006</v>
      </c>
      <c r="G480" s="237"/>
      <c r="H480" s="240">
        <v>16</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144</v>
      </c>
      <c r="AU480" s="246" t="s">
        <v>81</v>
      </c>
      <c r="AV480" s="14" t="s">
        <v>81</v>
      </c>
      <c r="AW480" s="14" t="s">
        <v>32</v>
      </c>
      <c r="AX480" s="14" t="s">
        <v>71</v>
      </c>
      <c r="AY480" s="246" t="s">
        <v>129</v>
      </c>
    </row>
    <row r="481" s="15" customFormat="1">
      <c r="A481" s="15"/>
      <c r="B481" s="247"/>
      <c r="C481" s="248"/>
      <c r="D481" s="227" t="s">
        <v>144</v>
      </c>
      <c r="E481" s="249" t="s">
        <v>19</v>
      </c>
      <c r="F481" s="250" t="s">
        <v>150</v>
      </c>
      <c r="G481" s="248"/>
      <c r="H481" s="251">
        <v>31</v>
      </c>
      <c r="I481" s="252"/>
      <c r="J481" s="248"/>
      <c r="K481" s="248"/>
      <c r="L481" s="253"/>
      <c r="M481" s="254"/>
      <c r="N481" s="255"/>
      <c r="O481" s="255"/>
      <c r="P481" s="255"/>
      <c r="Q481" s="255"/>
      <c r="R481" s="255"/>
      <c r="S481" s="255"/>
      <c r="T481" s="256"/>
      <c r="U481" s="15"/>
      <c r="V481" s="15"/>
      <c r="W481" s="15"/>
      <c r="X481" s="15"/>
      <c r="Y481" s="15"/>
      <c r="Z481" s="15"/>
      <c r="AA481" s="15"/>
      <c r="AB481" s="15"/>
      <c r="AC481" s="15"/>
      <c r="AD481" s="15"/>
      <c r="AE481" s="15"/>
      <c r="AT481" s="257" t="s">
        <v>144</v>
      </c>
      <c r="AU481" s="257" t="s">
        <v>81</v>
      </c>
      <c r="AV481" s="15" t="s">
        <v>140</v>
      </c>
      <c r="AW481" s="15" t="s">
        <v>32</v>
      </c>
      <c r="AX481" s="15" t="s">
        <v>71</v>
      </c>
      <c r="AY481" s="257" t="s">
        <v>129</v>
      </c>
    </row>
    <row r="482" s="13" customFormat="1">
      <c r="A482" s="13"/>
      <c r="B482" s="225"/>
      <c r="C482" s="226"/>
      <c r="D482" s="227" t="s">
        <v>144</v>
      </c>
      <c r="E482" s="228" t="s">
        <v>19</v>
      </c>
      <c r="F482" s="229" t="s">
        <v>891</v>
      </c>
      <c r="G482" s="226"/>
      <c r="H482" s="228" t="s">
        <v>19</v>
      </c>
      <c r="I482" s="230"/>
      <c r="J482" s="226"/>
      <c r="K482" s="226"/>
      <c r="L482" s="231"/>
      <c r="M482" s="232"/>
      <c r="N482" s="233"/>
      <c r="O482" s="233"/>
      <c r="P482" s="233"/>
      <c r="Q482" s="233"/>
      <c r="R482" s="233"/>
      <c r="S482" s="233"/>
      <c r="T482" s="234"/>
      <c r="U482" s="13"/>
      <c r="V482" s="13"/>
      <c r="W482" s="13"/>
      <c r="X482" s="13"/>
      <c r="Y482" s="13"/>
      <c r="Z482" s="13"/>
      <c r="AA482" s="13"/>
      <c r="AB482" s="13"/>
      <c r="AC482" s="13"/>
      <c r="AD482" s="13"/>
      <c r="AE482" s="13"/>
      <c r="AT482" s="235" t="s">
        <v>144</v>
      </c>
      <c r="AU482" s="235" t="s">
        <v>81</v>
      </c>
      <c r="AV482" s="13" t="s">
        <v>79</v>
      </c>
      <c r="AW482" s="13" t="s">
        <v>32</v>
      </c>
      <c r="AX482" s="13" t="s">
        <v>71</v>
      </c>
      <c r="AY482" s="235" t="s">
        <v>129</v>
      </c>
    </row>
    <row r="483" s="14" customFormat="1">
      <c r="A483" s="14"/>
      <c r="B483" s="236"/>
      <c r="C483" s="237"/>
      <c r="D483" s="227" t="s">
        <v>144</v>
      </c>
      <c r="E483" s="238" t="s">
        <v>19</v>
      </c>
      <c r="F483" s="239" t="s">
        <v>1007</v>
      </c>
      <c r="G483" s="237"/>
      <c r="H483" s="240">
        <v>10</v>
      </c>
      <c r="I483" s="241"/>
      <c r="J483" s="237"/>
      <c r="K483" s="237"/>
      <c r="L483" s="242"/>
      <c r="M483" s="243"/>
      <c r="N483" s="244"/>
      <c r="O483" s="244"/>
      <c r="P483" s="244"/>
      <c r="Q483" s="244"/>
      <c r="R483" s="244"/>
      <c r="S483" s="244"/>
      <c r="T483" s="245"/>
      <c r="U483" s="14"/>
      <c r="V483" s="14"/>
      <c r="W483" s="14"/>
      <c r="X483" s="14"/>
      <c r="Y483" s="14"/>
      <c r="Z483" s="14"/>
      <c r="AA483" s="14"/>
      <c r="AB483" s="14"/>
      <c r="AC483" s="14"/>
      <c r="AD483" s="14"/>
      <c r="AE483" s="14"/>
      <c r="AT483" s="246" t="s">
        <v>144</v>
      </c>
      <c r="AU483" s="246" t="s">
        <v>81</v>
      </c>
      <c r="AV483" s="14" t="s">
        <v>81</v>
      </c>
      <c r="AW483" s="14" t="s">
        <v>32</v>
      </c>
      <c r="AX483" s="14" t="s">
        <v>71</v>
      </c>
      <c r="AY483" s="246" t="s">
        <v>129</v>
      </c>
    </row>
    <row r="484" s="15" customFormat="1">
      <c r="A484" s="15"/>
      <c r="B484" s="247"/>
      <c r="C484" s="248"/>
      <c r="D484" s="227" t="s">
        <v>144</v>
      </c>
      <c r="E484" s="249" t="s">
        <v>19</v>
      </c>
      <c r="F484" s="250" t="s">
        <v>150</v>
      </c>
      <c r="G484" s="248"/>
      <c r="H484" s="251">
        <v>10</v>
      </c>
      <c r="I484" s="252"/>
      <c r="J484" s="248"/>
      <c r="K484" s="248"/>
      <c r="L484" s="253"/>
      <c r="M484" s="254"/>
      <c r="N484" s="255"/>
      <c r="O484" s="255"/>
      <c r="P484" s="255"/>
      <c r="Q484" s="255"/>
      <c r="R484" s="255"/>
      <c r="S484" s="255"/>
      <c r="T484" s="256"/>
      <c r="U484" s="15"/>
      <c r="V484" s="15"/>
      <c r="W484" s="15"/>
      <c r="X484" s="15"/>
      <c r="Y484" s="15"/>
      <c r="Z484" s="15"/>
      <c r="AA484" s="15"/>
      <c r="AB484" s="15"/>
      <c r="AC484" s="15"/>
      <c r="AD484" s="15"/>
      <c r="AE484" s="15"/>
      <c r="AT484" s="257" t="s">
        <v>144</v>
      </c>
      <c r="AU484" s="257" t="s">
        <v>81</v>
      </c>
      <c r="AV484" s="15" t="s">
        <v>140</v>
      </c>
      <c r="AW484" s="15" t="s">
        <v>32</v>
      </c>
      <c r="AX484" s="15" t="s">
        <v>71</v>
      </c>
      <c r="AY484" s="257" t="s">
        <v>129</v>
      </c>
    </row>
    <row r="485" s="16" customFormat="1">
      <c r="A485" s="16"/>
      <c r="B485" s="258"/>
      <c r="C485" s="259"/>
      <c r="D485" s="227" t="s">
        <v>144</v>
      </c>
      <c r="E485" s="260" t="s">
        <v>19</v>
      </c>
      <c r="F485" s="261" t="s">
        <v>155</v>
      </c>
      <c r="G485" s="259"/>
      <c r="H485" s="262">
        <v>41</v>
      </c>
      <c r="I485" s="263"/>
      <c r="J485" s="259"/>
      <c r="K485" s="259"/>
      <c r="L485" s="264"/>
      <c r="M485" s="265"/>
      <c r="N485" s="266"/>
      <c r="O485" s="266"/>
      <c r="P485" s="266"/>
      <c r="Q485" s="266"/>
      <c r="R485" s="266"/>
      <c r="S485" s="266"/>
      <c r="T485" s="267"/>
      <c r="U485" s="16"/>
      <c r="V485" s="16"/>
      <c r="W485" s="16"/>
      <c r="X485" s="16"/>
      <c r="Y485" s="16"/>
      <c r="Z485" s="16"/>
      <c r="AA485" s="16"/>
      <c r="AB485" s="16"/>
      <c r="AC485" s="16"/>
      <c r="AD485" s="16"/>
      <c r="AE485" s="16"/>
      <c r="AT485" s="268" t="s">
        <v>144</v>
      </c>
      <c r="AU485" s="268" t="s">
        <v>81</v>
      </c>
      <c r="AV485" s="16" t="s">
        <v>139</v>
      </c>
      <c r="AW485" s="16" t="s">
        <v>32</v>
      </c>
      <c r="AX485" s="16" t="s">
        <v>79</v>
      </c>
      <c r="AY485" s="268" t="s">
        <v>129</v>
      </c>
    </row>
    <row r="486" s="2" customFormat="1" ht="55.5" customHeight="1">
      <c r="A486" s="41"/>
      <c r="B486" s="42"/>
      <c r="C486" s="207" t="s">
        <v>482</v>
      </c>
      <c r="D486" s="207" t="s">
        <v>134</v>
      </c>
      <c r="E486" s="208" t="s">
        <v>659</v>
      </c>
      <c r="F486" s="209" t="s">
        <v>660</v>
      </c>
      <c r="G486" s="210" t="s">
        <v>237</v>
      </c>
      <c r="H486" s="211">
        <v>6</v>
      </c>
      <c r="I486" s="212"/>
      <c r="J486" s="213">
        <f>ROUND(I486*H486,2)</f>
        <v>0</v>
      </c>
      <c r="K486" s="209" t="s">
        <v>138</v>
      </c>
      <c r="L486" s="47"/>
      <c r="M486" s="214" t="s">
        <v>19</v>
      </c>
      <c r="N486" s="215" t="s">
        <v>42</v>
      </c>
      <c r="O486" s="87"/>
      <c r="P486" s="216">
        <f>O486*H486</f>
        <v>0</v>
      </c>
      <c r="Q486" s="216">
        <v>0</v>
      </c>
      <c r="R486" s="216">
        <f>Q486*H486</f>
        <v>0</v>
      </c>
      <c r="S486" s="216">
        <v>0</v>
      </c>
      <c r="T486" s="217">
        <f>S486*H486</f>
        <v>0</v>
      </c>
      <c r="U486" s="41"/>
      <c r="V486" s="41"/>
      <c r="W486" s="41"/>
      <c r="X486" s="41"/>
      <c r="Y486" s="41"/>
      <c r="Z486" s="41"/>
      <c r="AA486" s="41"/>
      <c r="AB486" s="41"/>
      <c r="AC486" s="41"/>
      <c r="AD486" s="41"/>
      <c r="AE486" s="41"/>
      <c r="AR486" s="218" t="s">
        <v>256</v>
      </c>
      <c r="AT486" s="218" t="s">
        <v>134</v>
      </c>
      <c r="AU486" s="218" t="s">
        <v>81</v>
      </c>
      <c r="AY486" s="20" t="s">
        <v>129</v>
      </c>
      <c r="BE486" s="219">
        <f>IF(N486="základní",J486,0)</f>
        <v>0</v>
      </c>
      <c r="BF486" s="219">
        <f>IF(N486="snížená",J486,0)</f>
        <v>0</v>
      </c>
      <c r="BG486" s="219">
        <f>IF(N486="zákl. přenesená",J486,0)</f>
        <v>0</v>
      </c>
      <c r="BH486" s="219">
        <f>IF(N486="sníž. přenesená",J486,0)</f>
        <v>0</v>
      </c>
      <c r="BI486" s="219">
        <f>IF(N486="nulová",J486,0)</f>
        <v>0</v>
      </c>
      <c r="BJ486" s="20" t="s">
        <v>79</v>
      </c>
      <c r="BK486" s="219">
        <f>ROUND(I486*H486,2)</f>
        <v>0</v>
      </c>
      <c r="BL486" s="20" t="s">
        <v>256</v>
      </c>
      <c r="BM486" s="218" t="s">
        <v>661</v>
      </c>
    </row>
    <row r="487" s="2" customFormat="1">
      <c r="A487" s="41"/>
      <c r="B487" s="42"/>
      <c r="C487" s="43"/>
      <c r="D487" s="220" t="s">
        <v>142</v>
      </c>
      <c r="E487" s="43"/>
      <c r="F487" s="221" t="s">
        <v>662</v>
      </c>
      <c r="G487" s="43"/>
      <c r="H487" s="43"/>
      <c r="I487" s="222"/>
      <c r="J487" s="43"/>
      <c r="K487" s="43"/>
      <c r="L487" s="47"/>
      <c r="M487" s="223"/>
      <c r="N487" s="224"/>
      <c r="O487" s="87"/>
      <c r="P487" s="87"/>
      <c r="Q487" s="87"/>
      <c r="R487" s="87"/>
      <c r="S487" s="87"/>
      <c r="T487" s="88"/>
      <c r="U487" s="41"/>
      <c r="V487" s="41"/>
      <c r="W487" s="41"/>
      <c r="X487" s="41"/>
      <c r="Y487" s="41"/>
      <c r="Z487" s="41"/>
      <c r="AA487" s="41"/>
      <c r="AB487" s="41"/>
      <c r="AC487" s="41"/>
      <c r="AD487" s="41"/>
      <c r="AE487" s="41"/>
      <c r="AT487" s="20" t="s">
        <v>142</v>
      </c>
      <c r="AU487" s="20" t="s">
        <v>81</v>
      </c>
    </row>
    <row r="488" s="13" customFormat="1">
      <c r="A488" s="13"/>
      <c r="B488" s="225"/>
      <c r="C488" s="226"/>
      <c r="D488" s="227" t="s">
        <v>144</v>
      </c>
      <c r="E488" s="228" t="s">
        <v>19</v>
      </c>
      <c r="F488" s="229" t="s">
        <v>1008</v>
      </c>
      <c r="G488" s="226"/>
      <c r="H488" s="228" t="s">
        <v>19</v>
      </c>
      <c r="I488" s="230"/>
      <c r="J488" s="226"/>
      <c r="K488" s="226"/>
      <c r="L488" s="231"/>
      <c r="M488" s="232"/>
      <c r="N488" s="233"/>
      <c r="O488" s="233"/>
      <c r="P488" s="233"/>
      <c r="Q488" s="233"/>
      <c r="R488" s="233"/>
      <c r="S488" s="233"/>
      <c r="T488" s="234"/>
      <c r="U488" s="13"/>
      <c r="V488" s="13"/>
      <c r="W488" s="13"/>
      <c r="X488" s="13"/>
      <c r="Y488" s="13"/>
      <c r="Z488" s="13"/>
      <c r="AA488" s="13"/>
      <c r="AB488" s="13"/>
      <c r="AC488" s="13"/>
      <c r="AD488" s="13"/>
      <c r="AE488" s="13"/>
      <c r="AT488" s="235" t="s">
        <v>144</v>
      </c>
      <c r="AU488" s="235" t="s">
        <v>81</v>
      </c>
      <c r="AV488" s="13" t="s">
        <v>79</v>
      </c>
      <c r="AW488" s="13" t="s">
        <v>32</v>
      </c>
      <c r="AX488" s="13" t="s">
        <v>71</v>
      </c>
      <c r="AY488" s="235" t="s">
        <v>129</v>
      </c>
    </row>
    <row r="489" s="14" customFormat="1">
      <c r="A489" s="14"/>
      <c r="B489" s="236"/>
      <c r="C489" s="237"/>
      <c r="D489" s="227" t="s">
        <v>144</v>
      </c>
      <c r="E489" s="238" t="s">
        <v>19</v>
      </c>
      <c r="F489" s="239" t="s">
        <v>1009</v>
      </c>
      <c r="G489" s="237"/>
      <c r="H489" s="240">
        <v>6</v>
      </c>
      <c r="I489" s="241"/>
      <c r="J489" s="237"/>
      <c r="K489" s="237"/>
      <c r="L489" s="242"/>
      <c r="M489" s="243"/>
      <c r="N489" s="244"/>
      <c r="O489" s="244"/>
      <c r="P489" s="244"/>
      <c r="Q489" s="244"/>
      <c r="R489" s="244"/>
      <c r="S489" s="244"/>
      <c r="T489" s="245"/>
      <c r="U489" s="14"/>
      <c r="V489" s="14"/>
      <c r="W489" s="14"/>
      <c r="X489" s="14"/>
      <c r="Y489" s="14"/>
      <c r="Z489" s="14"/>
      <c r="AA489" s="14"/>
      <c r="AB489" s="14"/>
      <c r="AC489" s="14"/>
      <c r="AD489" s="14"/>
      <c r="AE489" s="14"/>
      <c r="AT489" s="246" t="s">
        <v>144</v>
      </c>
      <c r="AU489" s="246" t="s">
        <v>81</v>
      </c>
      <c r="AV489" s="14" t="s">
        <v>81</v>
      </c>
      <c r="AW489" s="14" t="s">
        <v>32</v>
      </c>
      <c r="AX489" s="14" t="s">
        <v>71</v>
      </c>
      <c r="AY489" s="246" t="s">
        <v>129</v>
      </c>
    </row>
    <row r="490" s="16" customFormat="1">
      <c r="A490" s="16"/>
      <c r="B490" s="258"/>
      <c r="C490" s="259"/>
      <c r="D490" s="227" t="s">
        <v>144</v>
      </c>
      <c r="E490" s="260" t="s">
        <v>19</v>
      </c>
      <c r="F490" s="261" t="s">
        <v>155</v>
      </c>
      <c r="G490" s="259"/>
      <c r="H490" s="262">
        <v>6</v>
      </c>
      <c r="I490" s="263"/>
      <c r="J490" s="259"/>
      <c r="K490" s="259"/>
      <c r="L490" s="264"/>
      <c r="M490" s="265"/>
      <c r="N490" s="266"/>
      <c r="O490" s="266"/>
      <c r="P490" s="266"/>
      <c r="Q490" s="266"/>
      <c r="R490" s="266"/>
      <c r="S490" s="266"/>
      <c r="T490" s="267"/>
      <c r="U490" s="16"/>
      <c r="V490" s="16"/>
      <c r="W490" s="16"/>
      <c r="X490" s="16"/>
      <c r="Y490" s="16"/>
      <c r="Z490" s="16"/>
      <c r="AA490" s="16"/>
      <c r="AB490" s="16"/>
      <c r="AC490" s="16"/>
      <c r="AD490" s="16"/>
      <c r="AE490" s="16"/>
      <c r="AT490" s="268" t="s">
        <v>144</v>
      </c>
      <c r="AU490" s="268" t="s">
        <v>81</v>
      </c>
      <c r="AV490" s="16" t="s">
        <v>139</v>
      </c>
      <c r="AW490" s="16" t="s">
        <v>32</v>
      </c>
      <c r="AX490" s="16" t="s">
        <v>79</v>
      </c>
      <c r="AY490" s="268" t="s">
        <v>129</v>
      </c>
    </row>
    <row r="491" s="2" customFormat="1" ht="37.8" customHeight="1">
      <c r="A491" s="41"/>
      <c r="B491" s="42"/>
      <c r="C491" s="207" t="s">
        <v>488</v>
      </c>
      <c r="D491" s="207" t="s">
        <v>134</v>
      </c>
      <c r="E491" s="208" t="s">
        <v>666</v>
      </c>
      <c r="F491" s="209" t="s">
        <v>667</v>
      </c>
      <c r="G491" s="210" t="s">
        <v>179</v>
      </c>
      <c r="H491" s="211">
        <v>36.350000000000001</v>
      </c>
      <c r="I491" s="212"/>
      <c r="J491" s="213">
        <f>ROUND(I491*H491,2)</f>
        <v>0</v>
      </c>
      <c r="K491" s="209" t="s">
        <v>138</v>
      </c>
      <c r="L491" s="47"/>
      <c r="M491" s="214" t="s">
        <v>19</v>
      </c>
      <c r="N491" s="215" t="s">
        <v>42</v>
      </c>
      <c r="O491" s="87"/>
      <c r="P491" s="216">
        <f>O491*H491</f>
        <v>0</v>
      </c>
      <c r="Q491" s="216">
        <v>0.0020200000000000001</v>
      </c>
      <c r="R491" s="216">
        <f>Q491*H491</f>
        <v>0.073427000000000006</v>
      </c>
      <c r="S491" s="216">
        <v>0</v>
      </c>
      <c r="T491" s="217">
        <f>S491*H491</f>
        <v>0</v>
      </c>
      <c r="U491" s="41"/>
      <c r="V491" s="41"/>
      <c r="W491" s="41"/>
      <c r="X491" s="41"/>
      <c r="Y491" s="41"/>
      <c r="Z491" s="41"/>
      <c r="AA491" s="41"/>
      <c r="AB491" s="41"/>
      <c r="AC491" s="41"/>
      <c r="AD491" s="41"/>
      <c r="AE491" s="41"/>
      <c r="AR491" s="218" t="s">
        <v>256</v>
      </c>
      <c r="AT491" s="218" t="s">
        <v>134</v>
      </c>
      <c r="AU491" s="218" t="s">
        <v>81</v>
      </c>
      <c r="AY491" s="20" t="s">
        <v>129</v>
      </c>
      <c r="BE491" s="219">
        <f>IF(N491="základní",J491,0)</f>
        <v>0</v>
      </c>
      <c r="BF491" s="219">
        <f>IF(N491="snížená",J491,0)</f>
        <v>0</v>
      </c>
      <c r="BG491" s="219">
        <f>IF(N491="zákl. přenesená",J491,0)</f>
        <v>0</v>
      </c>
      <c r="BH491" s="219">
        <f>IF(N491="sníž. přenesená",J491,0)</f>
        <v>0</v>
      </c>
      <c r="BI491" s="219">
        <f>IF(N491="nulová",J491,0)</f>
        <v>0</v>
      </c>
      <c r="BJ491" s="20" t="s">
        <v>79</v>
      </c>
      <c r="BK491" s="219">
        <f>ROUND(I491*H491,2)</f>
        <v>0</v>
      </c>
      <c r="BL491" s="20" t="s">
        <v>256</v>
      </c>
      <c r="BM491" s="218" t="s">
        <v>668</v>
      </c>
    </row>
    <row r="492" s="2" customFormat="1">
      <c r="A492" s="41"/>
      <c r="B492" s="42"/>
      <c r="C492" s="43"/>
      <c r="D492" s="220" t="s">
        <v>142</v>
      </c>
      <c r="E492" s="43"/>
      <c r="F492" s="221" t="s">
        <v>669</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142</v>
      </c>
      <c r="AU492" s="20" t="s">
        <v>81</v>
      </c>
    </row>
    <row r="493" s="13" customFormat="1">
      <c r="A493" s="13"/>
      <c r="B493" s="225"/>
      <c r="C493" s="226"/>
      <c r="D493" s="227" t="s">
        <v>144</v>
      </c>
      <c r="E493" s="228" t="s">
        <v>19</v>
      </c>
      <c r="F493" s="229" t="s">
        <v>670</v>
      </c>
      <c r="G493" s="226"/>
      <c r="H493" s="228" t="s">
        <v>19</v>
      </c>
      <c r="I493" s="230"/>
      <c r="J493" s="226"/>
      <c r="K493" s="226"/>
      <c r="L493" s="231"/>
      <c r="M493" s="232"/>
      <c r="N493" s="233"/>
      <c r="O493" s="233"/>
      <c r="P493" s="233"/>
      <c r="Q493" s="233"/>
      <c r="R493" s="233"/>
      <c r="S493" s="233"/>
      <c r="T493" s="234"/>
      <c r="U493" s="13"/>
      <c r="V493" s="13"/>
      <c r="W493" s="13"/>
      <c r="X493" s="13"/>
      <c r="Y493" s="13"/>
      <c r="Z493" s="13"/>
      <c r="AA493" s="13"/>
      <c r="AB493" s="13"/>
      <c r="AC493" s="13"/>
      <c r="AD493" s="13"/>
      <c r="AE493" s="13"/>
      <c r="AT493" s="235" t="s">
        <v>144</v>
      </c>
      <c r="AU493" s="235" t="s">
        <v>81</v>
      </c>
      <c r="AV493" s="13" t="s">
        <v>79</v>
      </c>
      <c r="AW493" s="13" t="s">
        <v>32</v>
      </c>
      <c r="AX493" s="13" t="s">
        <v>71</v>
      </c>
      <c r="AY493" s="235" t="s">
        <v>129</v>
      </c>
    </row>
    <row r="494" s="14" customFormat="1">
      <c r="A494" s="14"/>
      <c r="B494" s="236"/>
      <c r="C494" s="237"/>
      <c r="D494" s="227" t="s">
        <v>144</v>
      </c>
      <c r="E494" s="238" t="s">
        <v>19</v>
      </c>
      <c r="F494" s="239" t="s">
        <v>994</v>
      </c>
      <c r="G494" s="237"/>
      <c r="H494" s="240">
        <v>3.7999999999999998</v>
      </c>
      <c r="I494" s="241"/>
      <c r="J494" s="237"/>
      <c r="K494" s="237"/>
      <c r="L494" s="242"/>
      <c r="M494" s="243"/>
      <c r="N494" s="244"/>
      <c r="O494" s="244"/>
      <c r="P494" s="244"/>
      <c r="Q494" s="244"/>
      <c r="R494" s="244"/>
      <c r="S494" s="244"/>
      <c r="T494" s="245"/>
      <c r="U494" s="14"/>
      <c r="V494" s="14"/>
      <c r="W494" s="14"/>
      <c r="X494" s="14"/>
      <c r="Y494" s="14"/>
      <c r="Z494" s="14"/>
      <c r="AA494" s="14"/>
      <c r="AB494" s="14"/>
      <c r="AC494" s="14"/>
      <c r="AD494" s="14"/>
      <c r="AE494" s="14"/>
      <c r="AT494" s="246" t="s">
        <v>144</v>
      </c>
      <c r="AU494" s="246" t="s">
        <v>81</v>
      </c>
      <c r="AV494" s="14" t="s">
        <v>81</v>
      </c>
      <c r="AW494" s="14" t="s">
        <v>32</v>
      </c>
      <c r="AX494" s="14" t="s">
        <v>71</v>
      </c>
      <c r="AY494" s="246" t="s">
        <v>129</v>
      </c>
    </row>
    <row r="495" s="14" customFormat="1">
      <c r="A495" s="14"/>
      <c r="B495" s="236"/>
      <c r="C495" s="237"/>
      <c r="D495" s="227" t="s">
        <v>144</v>
      </c>
      <c r="E495" s="238" t="s">
        <v>19</v>
      </c>
      <c r="F495" s="239" t="s">
        <v>997</v>
      </c>
      <c r="G495" s="237"/>
      <c r="H495" s="240">
        <v>0.94999999999999996</v>
      </c>
      <c r="I495" s="241"/>
      <c r="J495" s="237"/>
      <c r="K495" s="237"/>
      <c r="L495" s="242"/>
      <c r="M495" s="243"/>
      <c r="N495" s="244"/>
      <c r="O495" s="244"/>
      <c r="P495" s="244"/>
      <c r="Q495" s="244"/>
      <c r="R495" s="244"/>
      <c r="S495" s="244"/>
      <c r="T495" s="245"/>
      <c r="U495" s="14"/>
      <c r="V495" s="14"/>
      <c r="W495" s="14"/>
      <c r="X495" s="14"/>
      <c r="Y495" s="14"/>
      <c r="Z495" s="14"/>
      <c r="AA495" s="14"/>
      <c r="AB495" s="14"/>
      <c r="AC495" s="14"/>
      <c r="AD495" s="14"/>
      <c r="AE495" s="14"/>
      <c r="AT495" s="246" t="s">
        <v>144</v>
      </c>
      <c r="AU495" s="246" t="s">
        <v>81</v>
      </c>
      <c r="AV495" s="14" t="s">
        <v>81</v>
      </c>
      <c r="AW495" s="14" t="s">
        <v>32</v>
      </c>
      <c r="AX495" s="14" t="s">
        <v>71</v>
      </c>
      <c r="AY495" s="246" t="s">
        <v>129</v>
      </c>
    </row>
    <row r="496" s="14" customFormat="1">
      <c r="A496" s="14"/>
      <c r="B496" s="236"/>
      <c r="C496" s="237"/>
      <c r="D496" s="227" t="s">
        <v>144</v>
      </c>
      <c r="E496" s="238" t="s">
        <v>19</v>
      </c>
      <c r="F496" s="239" t="s">
        <v>998</v>
      </c>
      <c r="G496" s="237"/>
      <c r="H496" s="240">
        <v>17.5</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144</v>
      </c>
      <c r="AU496" s="246" t="s">
        <v>81</v>
      </c>
      <c r="AV496" s="14" t="s">
        <v>81</v>
      </c>
      <c r="AW496" s="14" t="s">
        <v>32</v>
      </c>
      <c r="AX496" s="14" t="s">
        <v>71</v>
      </c>
      <c r="AY496" s="246" t="s">
        <v>129</v>
      </c>
    </row>
    <row r="497" s="14" customFormat="1">
      <c r="A497" s="14"/>
      <c r="B497" s="236"/>
      <c r="C497" s="237"/>
      <c r="D497" s="227" t="s">
        <v>144</v>
      </c>
      <c r="E497" s="238" t="s">
        <v>19</v>
      </c>
      <c r="F497" s="239" t="s">
        <v>1000</v>
      </c>
      <c r="G497" s="237"/>
      <c r="H497" s="240">
        <v>4.2000000000000002</v>
      </c>
      <c r="I497" s="241"/>
      <c r="J497" s="237"/>
      <c r="K497" s="237"/>
      <c r="L497" s="242"/>
      <c r="M497" s="243"/>
      <c r="N497" s="244"/>
      <c r="O497" s="244"/>
      <c r="P497" s="244"/>
      <c r="Q497" s="244"/>
      <c r="R497" s="244"/>
      <c r="S497" s="244"/>
      <c r="T497" s="245"/>
      <c r="U497" s="14"/>
      <c r="V497" s="14"/>
      <c r="W497" s="14"/>
      <c r="X497" s="14"/>
      <c r="Y497" s="14"/>
      <c r="Z497" s="14"/>
      <c r="AA497" s="14"/>
      <c r="AB497" s="14"/>
      <c r="AC497" s="14"/>
      <c r="AD497" s="14"/>
      <c r="AE497" s="14"/>
      <c r="AT497" s="246" t="s">
        <v>144</v>
      </c>
      <c r="AU497" s="246" t="s">
        <v>81</v>
      </c>
      <c r="AV497" s="14" t="s">
        <v>81</v>
      </c>
      <c r="AW497" s="14" t="s">
        <v>32</v>
      </c>
      <c r="AX497" s="14" t="s">
        <v>71</v>
      </c>
      <c r="AY497" s="246" t="s">
        <v>129</v>
      </c>
    </row>
    <row r="498" s="14" customFormat="1">
      <c r="A498" s="14"/>
      <c r="B498" s="236"/>
      <c r="C498" s="237"/>
      <c r="D498" s="227" t="s">
        <v>144</v>
      </c>
      <c r="E498" s="238" t="s">
        <v>19</v>
      </c>
      <c r="F498" s="239" t="s">
        <v>1001</v>
      </c>
      <c r="G498" s="237"/>
      <c r="H498" s="240">
        <v>4</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144</v>
      </c>
      <c r="AU498" s="246" t="s">
        <v>81</v>
      </c>
      <c r="AV498" s="14" t="s">
        <v>81</v>
      </c>
      <c r="AW498" s="14" t="s">
        <v>32</v>
      </c>
      <c r="AX498" s="14" t="s">
        <v>71</v>
      </c>
      <c r="AY498" s="246" t="s">
        <v>129</v>
      </c>
    </row>
    <row r="499" s="14" customFormat="1">
      <c r="A499" s="14"/>
      <c r="B499" s="236"/>
      <c r="C499" s="237"/>
      <c r="D499" s="227" t="s">
        <v>144</v>
      </c>
      <c r="E499" s="238" t="s">
        <v>19</v>
      </c>
      <c r="F499" s="239" t="s">
        <v>1002</v>
      </c>
      <c r="G499" s="237"/>
      <c r="H499" s="240">
        <v>2.7000000000000002</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144</v>
      </c>
      <c r="AU499" s="246" t="s">
        <v>81</v>
      </c>
      <c r="AV499" s="14" t="s">
        <v>81</v>
      </c>
      <c r="AW499" s="14" t="s">
        <v>32</v>
      </c>
      <c r="AX499" s="14" t="s">
        <v>71</v>
      </c>
      <c r="AY499" s="246" t="s">
        <v>129</v>
      </c>
    </row>
    <row r="500" s="14" customFormat="1">
      <c r="A500" s="14"/>
      <c r="B500" s="236"/>
      <c r="C500" s="237"/>
      <c r="D500" s="227" t="s">
        <v>144</v>
      </c>
      <c r="E500" s="238" t="s">
        <v>19</v>
      </c>
      <c r="F500" s="239" t="s">
        <v>1003</v>
      </c>
      <c r="G500" s="237"/>
      <c r="H500" s="240">
        <v>3.2000000000000002</v>
      </c>
      <c r="I500" s="241"/>
      <c r="J500" s="237"/>
      <c r="K500" s="237"/>
      <c r="L500" s="242"/>
      <c r="M500" s="243"/>
      <c r="N500" s="244"/>
      <c r="O500" s="244"/>
      <c r="P500" s="244"/>
      <c r="Q500" s="244"/>
      <c r="R500" s="244"/>
      <c r="S500" s="244"/>
      <c r="T500" s="245"/>
      <c r="U500" s="14"/>
      <c r="V500" s="14"/>
      <c r="W500" s="14"/>
      <c r="X500" s="14"/>
      <c r="Y500" s="14"/>
      <c r="Z500" s="14"/>
      <c r="AA500" s="14"/>
      <c r="AB500" s="14"/>
      <c r="AC500" s="14"/>
      <c r="AD500" s="14"/>
      <c r="AE500" s="14"/>
      <c r="AT500" s="246" t="s">
        <v>144</v>
      </c>
      <c r="AU500" s="246" t="s">
        <v>81</v>
      </c>
      <c r="AV500" s="14" t="s">
        <v>81</v>
      </c>
      <c r="AW500" s="14" t="s">
        <v>32</v>
      </c>
      <c r="AX500" s="14" t="s">
        <v>71</v>
      </c>
      <c r="AY500" s="246" t="s">
        <v>129</v>
      </c>
    </row>
    <row r="501" s="16" customFormat="1">
      <c r="A501" s="16"/>
      <c r="B501" s="258"/>
      <c r="C501" s="259"/>
      <c r="D501" s="227" t="s">
        <v>144</v>
      </c>
      <c r="E501" s="260" t="s">
        <v>19</v>
      </c>
      <c r="F501" s="261" t="s">
        <v>155</v>
      </c>
      <c r="G501" s="259"/>
      <c r="H501" s="262">
        <v>36.350000000000001</v>
      </c>
      <c r="I501" s="263"/>
      <c r="J501" s="259"/>
      <c r="K501" s="259"/>
      <c r="L501" s="264"/>
      <c r="M501" s="265"/>
      <c r="N501" s="266"/>
      <c r="O501" s="266"/>
      <c r="P501" s="266"/>
      <c r="Q501" s="266"/>
      <c r="R501" s="266"/>
      <c r="S501" s="266"/>
      <c r="T501" s="267"/>
      <c r="U501" s="16"/>
      <c r="V501" s="16"/>
      <c r="W501" s="16"/>
      <c r="X501" s="16"/>
      <c r="Y501" s="16"/>
      <c r="Z501" s="16"/>
      <c r="AA501" s="16"/>
      <c r="AB501" s="16"/>
      <c r="AC501" s="16"/>
      <c r="AD501" s="16"/>
      <c r="AE501" s="16"/>
      <c r="AT501" s="268" t="s">
        <v>144</v>
      </c>
      <c r="AU501" s="268" t="s">
        <v>81</v>
      </c>
      <c r="AV501" s="16" t="s">
        <v>139</v>
      </c>
      <c r="AW501" s="16" t="s">
        <v>32</v>
      </c>
      <c r="AX501" s="16" t="s">
        <v>79</v>
      </c>
      <c r="AY501" s="268" t="s">
        <v>129</v>
      </c>
    </row>
    <row r="502" s="2" customFormat="1" ht="37.8" customHeight="1">
      <c r="A502" s="41"/>
      <c r="B502" s="42"/>
      <c r="C502" s="207" t="s">
        <v>492</v>
      </c>
      <c r="D502" s="207" t="s">
        <v>134</v>
      </c>
      <c r="E502" s="208" t="s">
        <v>672</v>
      </c>
      <c r="F502" s="209" t="s">
        <v>673</v>
      </c>
      <c r="G502" s="210" t="s">
        <v>179</v>
      </c>
      <c r="H502" s="211">
        <v>13.550000000000001</v>
      </c>
      <c r="I502" s="212"/>
      <c r="J502" s="213">
        <f>ROUND(I502*H502,2)</f>
        <v>0</v>
      </c>
      <c r="K502" s="209" t="s">
        <v>138</v>
      </c>
      <c r="L502" s="47"/>
      <c r="M502" s="214" t="s">
        <v>19</v>
      </c>
      <c r="N502" s="215" t="s">
        <v>42</v>
      </c>
      <c r="O502" s="87"/>
      <c r="P502" s="216">
        <f>O502*H502</f>
        <v>0</v>
      </c>
      <c r="Q502" s="216">
        <v>0.0026800000000000001</v>
      </c>
      <c r="R502" s="216">
        <f>Q502*H502</f>
        <v>0.036314000000000006</v>
      </c>
      <c r="S502" s="216">
        <v>0</v>
      </c>
      <c r="T502" s="217">
        <f>S502*H502</f>
        <v>0</v>
      </c>
      <c r="U502" s="41"/>
      <c r="V502" s="41"/>
      <c r="W502" s="41"/>
      <c r="X502" s="41"/>
      <c r="Y502" s="41"/>
      <c r="Z502" s="41"/>
      <c r="AA502" s="41"/>
      <c r="AB502" s="41"/>
      <c r="AC502" s="41"/>
      <c r="AD502" s="41"/>
      <c r="AE502" s="41"/>
      <c r="AR502" s="218" t="s">
        <v>256</v>
      </c>
      <c r="AT502" s="218" t="s">
        <v>134</v>
      </c>
      <c r="AU502" s="218" t="s">
        <v>81</v>
      </c>
      <c r="AY502" s="20" t="s">
        <v>129</v>
      </c>
      <c r="BE502" s="219">
        <f>IF(N502="základní",J502,0)</f>
        <v>0</v>
      </c>
      <c r="BF502" s="219">
        <f>IF(N502="snížená",J502,0)</f>
        <v>0</v>
      </c>
      <c r="BG502" s="219">
        <f>IF(N502="zákl. přenesená",J502,0)</f>
        <v>0</v>
      </c>
      <c r="BH502" s="219">
        <f>IF(N502="sníž. přenesená",J502,0)</f>
        <v>0</v>
      </c>
      <c r="BI502" s="219">
        <f>IF(N502="nulová",J502,0)</f>
        <v>0</v>
      </c>
      <c r="BJ502" s="20" t="s">
        <v>79</v>
      </c>
      <c r="BK502" s="219">
        <f>ROUND(I502*H502,2)</f>
        <v>0</v>
      </c>
      <c r="BL502" s="20" t="s">
        <v>256</v>
      </c>
      <c r="BM502" s="218" t="s">
        <v>674</v>
      </c>
    </row>
    <row r="503" s="2" customFormat="1">
      <c r="A503" s="41"/>
      <c r="B503" s="42"/>
      <c r="C503" s="43"/>
      <c r="D503" s="220" t="s">
        <v>142</v>
      </c>
      <c r="E503" s="43"/>
      <c r="F503" s="221" t="s">
        <v>675</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20" t="s">
        <v>142</v>
      </c>
      <c r="AU503" s="20" t="s">
        <v>81</v>
      </c>
    </row>
    <row r="504" s="13" customFormat="1">
      <c r="A504" s="13"/>
      <c r="B504" s="225"/>
      <c r="C504" s="226"/>
      <c r="D504" s="227" t="s">
        <v>144</v>
      </c>
      <c r="E504" s="228" t="s">
        <v>19</v>
      </c>
      <c r="F504" s="229" t="s">
        <v>1010</v>
      </c>
      <c r="G504" s="226"/>
      <c r="H504" s="228" t="s">
        <v>19</v>
      </c>
      <c r="I504" s="230"/>
      <c r="J504" s="226"/>
      <c r="K504" s="226"/>
      <c r="L504" s="231"/>
      <c r="M504" s="232"/>
      <c r="N504" s="233"/>
      <c r="O504" s="233"/>
      <c r="P504" s="233"/>
      <c r="Q504" s="233"/>
      <c r="R504" s="233"/>
      <c r="S504" s="233"/>
      <c r="T504" s="234"/>
      <c r="U504" s="13"/>
      <c r="V504" s="13"/>
      <c r="W504" s="13"/>
      <c r="X504" s="13"/>
      <c r="Y504" s="13"/>
      <c r="Z504" s="13"/>
      <c r="AA504" s="13"/>
      <c r="AB504" s="13"/>
      <c r="AC504" s="13"/>
      <c r="AD504" s="13"/>
      <c r="AE504" s="13"/>
      <c r="AT504" s="235" t="s">
        <v>144</v>
      </c>
      <c r="AU504" s="235" t="s">
        <v>81</v>
      </c>
      <c r="AV504" s="13" t="s">
        <v>79</v>
      </c>
      <c r="AW504" s="13" t="s">
        <v>32</v>
      </c>
      <c r="AX504" s="13" t="s">
        <v>71</v>
      </c>
      <c r="AY504" s="235" t="s">
        <v>129</v>
      </c>
    </row>
    <row r="505" s="14" customFormat="1">
      <c r="A505" s="14"/>
      <c r="B505" s="236"/>
      <c r="C505" s="237"/>
      <c r="D505" s="227" t="s">
        <v>144</v>
      </c>
      <c r="E505" s="238" t="s">
        <v>19</v>
      </c>
      <c r="F505" s="239" t="s">
        <v>1011</v>
      </c>
      <c r="G505" s="237"/>
      <c r="H505" s="240">
        <v>4.7999999999999998</v>
      </c>
      <c r="I505" s="241"/>
      <c r="J505" s="237"/>
      <c r="K505" s="237"/>
      <c r="L505" s="242"/>
      <c r="M505" s="243"/>
      <c r="N505" s="244"/>
      <c r="O505" s="244"/>
      <c r="P505" s="244"/>
      <c r="Q505" s="244"/>
      <c r="R505" s="244"/>
      <c r="S505" s="244"/>
      <c r="T505" s="245"/>
      <c r="U505" s="14"/>
      <c r="V505" s="14"/>
      <c r="W505" s="14"/>
      <c r="X505" s="14"/>
      <c r="Y505" s="14"/>
      <c r="Z505" s="14"/>
      <c r="AA505" s="14"/>
      <c r="AB505" s="14"/>
      <c r="AC505" s="14"/>
      <c r="AD505" s="14"/>
      <c r="AE505" s="14"/>
      <c r="AT505" s="246" t="s">
        <v>144</v>
      </c>
      <c r="AU505" s="246" t="s">
        <v>81</v>
      </c>
      <c r="AV505" s="14" t="s">
        <v>81</v>
      </c>
      <c r="AW505" s="14" t="s">
        <v>32</v>
      </c>
      <c r="AX505" s="14" t="s">
        <v>71</v>
      </c>
      <c r="AY505" s="246" t="s">
        <v>129</v>
      </c>
    </row>
    <row r="506" s="14" customFormat="1">
      <c r="A506" s="14"/>
      <c r="B506" s="236"/>
      <c r="C506" s="237"/>
      <c r="D506" s="227" t="s">
        <v>144</v>
      </c>
      <c r="E506" s="238" t="s">
        <v>19</v>
      </c>
      <c r="F506" s="239" t="s">
        <v>1012</v>
      </c>
      <c r="G506" s="237"/>
      <c r="H506" s="240">
        <v>8.75</v>
      </c>
      <c r="I506" s="241"/>
      <c r="J506" s="237"/>
      <c r="K506" s="237"/>
      <c r="L506" s="242"/>
      <c r="M506" s="243"/>
      <c r="N506" s="244"/>
      <c r="O506" s="244"/>
      <c r="P506" s="244"/>
      <c r="Q506" s="244"/>
      <c r="R506" s="244"/>
      <c r="S506" s="244"/>
      <c r="T506" s="245"/>
      <c r="U506" s="14"/>
      <c r="V506" s="14"/>
      <c r="W506" s="14"/>
      <c r="X506" s="14"/>
      <c r="Y506" s="14"/>
      <c r="Z506" s="14"/>
      <c r="AA506" s="14"/>
      <c r="AB506" s="14"/>
      <c r="AC506" s="14"/>
      <c r="AD506" s="14"/>
      <c r="AE506" s="14"/>
      <c r="AT506" s="246" t="s">
        <v>144</v>
      </c>
      <c r="AU506" s="246" t="s">
        <v>81</v>
      </c>
      <c r="AV506" s="14" t="s">
        <v>81</v>
      </c>
      <c r="AW506" s="14" t="s">
        <v>32</v>
      </c>
      <c r="AX506" s="14" t="s">
        <v>71</v>
      </c>
      <c r="AY506" s="246" t="s">
        <v>129</v>
      </c>
    </row>
    <row r="507" s="16" customFormat="1">
      <c r="A507" s="16"/>
      <c r="B507" s="258"/>
      <c r="C507" s="259"/>
      <c r="D507" s="227" t="s">
        <v>144</v>
      </c>
      <c r="E507" s="260" t="s">
        <v>19</v>
      </c>
      <c r="F507" s="261" t="s">
        <v>155</v>
      </c>
      <c r="G507" s="259"/>
      <c r="H507" s="262">
        <v>13.550000000000001</v>
      </c>
      <c r="I507" s="263"/>
      <c r="J507" s="259"/>
      <c r="K507" s="259"/>
      <c r="L507" s="264"/>
      <c r="M507" s="265"/>
      <c r="N507" s="266"/>
      <c r="O507" s="266"/>
      <c r="P507" s="266"/>
      <c r="Q507" s="266"/>
      <c r="R507" s="266"/>
      <c r="S507" s="266"/>
      <c r="T507" s="267"/>
      <c r="U507" s="16"/>
      <c r="V507" s="16"/>
      <c r="W507" s="16"/>
      <c r="X507" s="16"/>
      <c r="Y507" s="16"/>
      <c r="Z507" s="16"/>
      <c r="AA507" s="16"/>
      <c r="AB507" s="16"/>
      <c r="AC507" s="16"/>
      <c r="AD507" s="16"/>
      <c r="AE507" s="16"/>
      <c r="AT507" s="268" t="s">
        <v>144</v>
      </c>
      <c r="AU507" s="268" t="s">
        <v>81</v>
      </c>
      <c r="AV507" s="16" t="s">
        <v>139</v>
      </c>
      <c r="AW507" s="16" t="s">
        <v>32</v>
      </c>
      <c r="AX507" s="16" t="s">
        <v>79</v>
      </c>
      <c r="AY507" s="268" t="s">
        <v>129</v>
      </c>
    </row>
    <row r="508" s="2" customFormat="1" ht="44.25" customHeight="1">
      <c r="A508" s="41"/>
      <c r="B508" s="42"/>
      <c r="C508" s="207" t="s">
        <v>130</v>
      </c>
      <c r="D508" s="207" t="s">
        <v>134</v>
      </c>
      <c r="E508" s="208" t="s">
        <v>1013</v>
      </c>
      <c r="F508" s="209" t="s">
        <v>1014</v>
      </c>
      <c r="G508" s="210" t="s">
        <v>137</v>
      </c>
      <c r="H508" s="211">
        <v>7.3440000000000003</v>
      </c>
      <c r="I508" s="212"/>
      <c r="J508" s="213">
        <f>ROUND(I508*H508,2)</f>
        <v>0</v>
      </c>
      <c r="K508" s="209" t="s">
        <v>138</v>
      </c>
      <c r="L508" s="47"/>
      <c r="M508" s="214" t="s">
        <v>19</v>
      </c>
      <c r="N508" s="215" t="s">
        <v>42</v>
      </c>
      <c r="O508" s="87"/>
      <c r="P508" s="216">
        <f>O508*H508</f>
        <v>0</v>
      </c>
      <c r="Q508" s="216">
        <v>0.0077799999999999996</v>
      </c>
      <c r="R508" s="216">
        <f>Q508*H508</f>
        <v>0.057136319999999997</v>
      </c>
      <c r="S508" s="216">
        <v>0</v>
      </c>
      <c r="T508" s="217">
        <f>S508*H508</f>
        <v>0</v>
      </c>
      <c r="U508" s="41"/>
      <c r="V508" s="41"/>
      <c r="W508" s="41"/>
      <c r="X508" s="41"/>
      <c r="Y508" s="41"/>
      <c r="Z508" s="41"/>
      <c r="AA508" s="41"/>
      <c r="AB508" s="41"/>
      <c r="AC508" s="41"/>
      <c r="AD508" s="41"/>
      <c r="AE508" s="41"/>
      <c r="AR508" s="218" t="s">
        <v>256</v>
      </c>
      <c r="AT508" s="218" t="s">
        <v>134</v>
      </c>
      <c r="AU508" s="218" t="s">
        <v>81</v>
      </c>
      <c r="AY508" s="20" t="s">
        <v>129</v>
      </c>
      <c r="BE508" s="219">
        <f>IF(N508="základní",J508,0)</f>
        <v>0</v>
      </c>
      <c r="BF508" s="219">
        <f>IF(N508="snížená",J508,0)</f>
        <v>0</v>
      </c>
      <c r="BG508" s="219">
        <f>IF(N508="zákl. přenesená",J508,0)</f>
        <v>0</v>
      </c>
      <c r="BH508" s="219">
        <f>IF(N508="sníž. přenesená",J508,0)</f>
        <v>0</v>
      </c>
      <c r="BI508" s="219">
        <f>IF(N508="nulová",J508,0)</f>
        <v>0</v>
      </c>
      <c r="BJ508" s="20" t="s">
        <v>79</v>
      </c>
      <c r="BK508" s="219">
        <f>ROUND(I508*H508,2)</f>
        <v>0</v>
      </c>
      <c r="BL508" s="20" t="s">
        <v>256</v>
      </c>
      <c r="BM508" s="218" t="s">
        <v>699</v>
      </c>
    </row>
    <row r="509" s="2" customFormat="1">
      <c r="A509" s="41"/>
      <c r="B509" s="42"/>
      <c r="C509" s="43"/>
      <c r="D509" s="220" t="s">
        <v>142</v>
      </c>
      <c r="E509" s="43"/>
      <c r="F509" s="221" t="s">
        <v>1015</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142</v>
      </c>
      <c r="AU509" s="20" t="s">
        <v>81</v>
      </c>
    </row>
    <row r="510" s="14" customFormat="1">
      <c r="A510" s="14"/>
      <c r="B510" s="236"/>
      <c r="C510" s="237"/>
      <c r="D510" s="227" t="s">
        <v>144</v>
      </c>
      <c r="E510" s="238" t="s">
        <v>19</v>
      </c>
      <c r="F510" s="239" t="s">
        <v>1016</v>
      </c>
      <c r="G510" s="237"/>
      <c r="H510" s="240">
        <v>7.3440000000000003</v>
      </c>
      <c r="I510" s="241"/>
      <c r="J510" s="237"/>
      <c r="K510" s="237"/>
      <c r="L510" s="242"/>
      <c r="M510" s="243"/>
      <c r="N510" s="244"/>
      <c r="O510" s="244"/>
      <c r="P510" s="244"/>
      <c r="Q510" s="244"/>
      <c r="R510" s="244"/>
      <c r="S510" s="244"/>
      <c r="T510" s="245"/>
      <c r="U510" s="14"/>
      <c r="V510" s="14"/>
      <c r="W510" s="14"/>
      <c r="X510" s="14"/>
      <c r="Y510" s="14"/>
      <c r="Z510" s="14"/>
      <c r="AA510" s="14"/>
      <c r="AB510" s="14"/>
      <c r="AC510" s="14"/>
      <c r="AD510" s="14"/>
      <c r="AE510" s="14"/>
      <c r="AT510" s="246" t="s">
        <v>144</v>
      </c>
      <c r="AU510" s="246" t="s">
        <v>81</v>
      </c>
      <c r="AV510" s="14" t="s">
        <v>81</v>
      </c>
      <c r="AW510" s="14" t="s">
        <v>32</v>
      </c>
      <c r="AX510" s="14" t="s">
        <v>79</v>
      </c>
      <c r="AY510" s="246" t="s">
        <v>129</v>
      </c>
    </row>
    <row r="511" s="2" customFormat="1" ht="37.8" customHeight="1">
      <c r="A511" s="41"/>
      <c r="B511" s="42"/>
      <c r="C511" s="207" t="s">
        <v>499</v>
      </c>
      <c r="D511" s="207" t="s">
        <v>134</v>
      </c>
      <c r="E511" s="208" t="s">
        <v>712</v>
      </c>
      <c r="F511" s="209" t="s">
        <v>713</v>
      </c>
      <c r="G511" s="210" t="s">
        <v>179</v>
      </c>
      <c r="H511" s="211">
        <v>10</v>
      </c>
      <c r="I511" s="212"/>
      <c r="J511" s="213">
        <f>ROUND(I511*H511,2)</f>
        <v>0</v>
      </c>
      <c r="K511" s="209" t="s">
        <v>138</v>
      </c>
      <c r="L511" s="47"/>
      <c r="M511" s="214" t="s">
        <v>19</v>
      </c>
      <c r="N511" s="215" t="s">
        <v>42</v>
      </c>
      <c r="O511" s="87"/>
      <c r="P511" s="216">
        <f>O511*H511</f>
        <v>0</v>
      </c>
      <c r="Q511" s="216">
        <v>0.0022300000000000002</v>
      </c>
      <c r="R511" s="216">
        <f>Q511*H511</f>
        <v>0.0223</v>
      </c>
      <c r="S511" s="216">
        <v>0</v>
      </c>
      <c r="T511" s="217">
        <f>S511*H511</f>
        <v>0</v>
      </c>
      <c r="U511" s="41"/>
      <c r="V511" s="41"/>
      <c r="W511" s="41"/>
      <c r="X511" s="41"/>
      <c r="Y511" s="41"/>
      <c r="Z511" s="41"/>
      <c r="AA511" s="41"/>
      <c r="AB511" s="41"/>
      <c r="AC511" s="41"/>
      <c r="AD511" s="41"/>
      <c r="AE511" s="41"/>
      <c r="AR511" s="218" t="s">
        <v>256</v>
      </c>
      <c r="AT511" s="218" t="s">
        <v>134</v>
      </c>
      <c r="AU511" s="218" t="s">
        <v>81</v>
      </c>
      <c r="AY511" s="20" t="s">
        <v>129</v>
      </c>
      <c r="BE511" s="219">
        <f>IF(N511="základní",J511,0)</f>
        <v>0</v>
      </c>
      <c r="BF511" s="219">
        <f>IF(N511="snížená",J511,0)</f>
        <v>0</v>
      </c>
      <c r="BG511" s="219">
        <f>IF(N511="zákl. přenesená",J511,0)</f>
        <v>0</v>
      </c>
      <c r="BH511" s="219">
        <f>IF(N511="sníž. přenesená",J511,0)</f>
        <v>0</v>
      </c>
      <c r="BI511" s="219">
        <f>IF(N511="nulová",J511,0)</f>
        <v>0</v>
      </c>
      <c r="BJ511" s="20" t="s">
        <v>79</v>
      </c>
      <c r="BK511" s="219">
        <f>ROUND(I511*H511,2)</f>
        <v>0</v>
      </c>
      <c r="BL511" s="20" t="s">
        <v>256</v>
      </c>
      <c r="BM511" s="218" t="s">
        <v>1017</v>
      </c>
    </row>
    <row r="512" s="2" customFormat="1">
      <c r="A512" s="41"/>
      <c r="B512" s="42"/>
      <c r="C512" s="43"/>
      <c r="D512" s="220" t="s">
        <v>142</v>
      </c>
      <c r="E512" s="43"/>
      <c r="F512" s="221" t="s">
        <v>715</v>
      </c>
      <c r="G512" s="43"/>
      <c r="H512" s="43"/>
      <c r="I512" s="222"/>
      <c r="J512" s="43"/>
      <c r="K512" s="43"/>
      <c r="L512" s="47"/>
      <c r="M512" s="223"/>
      <c r="N512" s="224"/>
      <c r="O512" s="87"/>
      <c r="P512" s="87"/>
      <c r="Q512" s="87"/>
      <c r="R512" s="87"/>
      <c r="S512" s="87"/>
      <c r="T512" s="88"/>
      <c r="U512" s="41"/>
      <c r="V512" s="41"/>
      <c r="W512" s="41"/>
      <c r="X512" s="41"/>
      <c r="Y512" s="41"/>
      <c r="Z512" s="41"/>
      <c r="AA512" s="41"/>
      <c r="AB512" s="41"/>
      <c r="AC512" s="41"/>
      <c r="AD512" s="41"/>
      <c r="AE512" s="41"/>
      <c r="AT512" s="20" t="s">
        <v>142</v>
      </c>
      <c r="AU512" s="20" t="s">
        <v>81</v>
      </c>
    </row>
    <row r="513" s="14" customFormat="1">
      <c r="A513" s="14"/>
      <c r="B513" s="236"/>
      <c r="C513" s="237"/>
      <c r="D513" s="227" t="s">
        <v>144</v>
      </c>
      <c r="E513" s="238" t="s">
        <v>19</v>
      </c>
      <c r="F513" s="239" t="s">
        <v>1007</v>
      </c>
      <c r="G513" s="237"/>
      <c r="H513" s="240">
        <v>10</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144</v>
      </c>
      <c r="AU513" s="246" t="s">
        <v>81</v>
      </c>
      <c r="AV513" s="14" t="s">
        <v>81</v>
      </c>
      <c r="AW513" s="14" t="s">
        <v>32</v>
      </c>
      <c r="AX513" s="14" t="s">
        <v>79</v>
      </c>
      <c r="AY513" s="246" t="s">
        <v>129</v>
      </c>
    </row>
    <row r="514" s="2" customFormat="1" ht="37.8" customHeight="1">
      <c r="A514" s="41"/>
      <c r="B514" s="42"/>
      <c r="C514" s="207" t="s">
        <v>503</v>
      </c>
      <c r="D514" s="207" t="s">
        <v>134</v>
      </c>
      <c r="E514" s="208" t="s">
        <v>716</v>
      </c>
      <c r="F514" s="209" t="s">
        <v>717</v>
      </c>
      <c r="G514" s="210" t="s">
        <v>179</v>
      </c>
      <c r="H514" s="211">
        <v>31</v>
      </c>
      <c r="I514" s="212"/>
      <c r="J514" s="213">
        <f>ROUND(I514*H514,2)</f>
        <v>0</v>
      </c>
      <c r="K514" s="209" t="s">
        <v>138</v>
      </c>
      <c r="L514" s="47"/>
      <c r="M514" s="214" t="s">
        <v>19</v>
      </c>
      <c r="N514" s="215" t="s">
        <v>42</v>
      </c>
      <c r="O514" s="87"/>
      <c r="P514" s="216">
        <f>O514*H514</f>
        <v>0</v>
      </c>
      <c r="Q514" s="216">
        <v>0.00364</v>
      </c>
      <c r="R514" s="216">
        <f>Q514*H514</f>
        <v>0.11284</v>
      </c>
      <c r="S514" s="216">
        <v>0</v>
      </c>
      <c r="T514" s="217">
        <f>S514*H514</f>
        <v>0</v>
      </c>
      <c r="U514" s="41"/>
      <c r="V514" s="41"/>
      <c r="W514" s="41"/>
      <c r="X514" s="41"/>
      <c r="Y514" s="41"/>
      <c r="Z514" s="41"/>
      <c r="AA514" s="41"/>
      <c r="AB514" s="41"/>
      <c r="AC514" s="41"/>
      <c r="AD514" s="41"/>
      <c r="AE514" s="41"/>
      <c r="AR514" s="218" t="s">
        <v>256</v>
      </c>
      <c r="AT514" s="218" t="s">
        <v>134</v>
      </c>
      <c r="AU514" s="218" t="s">
        <v>81</v>
      </c>
      <c r="AY514" s="20" t="s">
        <v>129</v>
      </c>
      <c r="BE514" s="219">
        <f>IF(N514="základní",J514,0)</f>
        <v>0</v>
      </c>
      <c r="BF514" s="219">
        <f>IF(N514="snížená",J514,0)</f>
        <v>0</v>
      </c>
      <c r="BG514" s="219">
        <f>IF(N514="zákl. přenesená",J514,0)</f>
        <v>0</v>
      </c>
      <c r="BH514" s="219">
        <f>IF(N514="sníž. přenesená",J514,0)</f>
        <v>0</v>
      </c>
      <c r="BI514" s="219">
        <f>IF(N514="nulová",J514,0)</f>
        <v>0</v>
      </c>
      <c r="BJ514" s="20" t="s">
        <v>79</v>
      </c>
      <c r="BK514" s="219">
        <f>ROUND(I514*H514,2)</f>
        <v>0</v>
      </c>
      <c r="BL514" s="20" t="s">
        <v>256</v>
      </c>
      <c r="BM514" s="218" t="s">
        <v>718</v>
      </c>
    </row>
    <row r="515" s="2" customFormat="1">
      <c r="A515" s="41"/>
      <c r="B515" s="42"/>
      <c r="C515" s="43"/>
      <c r="D515" s="220" t="s">
        <v>142</v>
      </c>
      <c r="E515" s="43"/>
      <c r="F515" s="221" t="s">
        <v>719</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142</v>
      </c>
      <c r="AU515" s="20" t="s">
        <v>81</v>
      </c>
    </row>
    <row r="516" s="14" customFormat="1">
      <c r="A516" s="14"/>
      <c r="B516" s="236"/>
      <c r="C516" s="237"/>
      <c r="D516" s="227" t="s">
        <v>144</v>
      </c>
      <c r="E516" s="238" t="s">
        <v>19</v>
      </c>
      <c r="F516" s="239" t="s">
        <v>1005</v>
      </c>
      <c r="G516" s="237"/>
      <c r="H516" s="240">
        <v>15</v>
      </c>
      <c r="I516" s="241"/>
      <c r="J516" s="237"/>
      <c r="K516" s="237"/>
      <c r="L516" s="242"/>
      <c r="M516" s="243"/>
      <c r="N516" s="244"/>
      <c r="O516" s="244"/>
      <c r="P516" s="244"/>
      <c r="Q516" s="244"/>
      <c r="R516" s="244"/>
      <c r="S516" s="244"/>
      <c r="T516" s="245"/>
      <c r="U516" s="14"/>
      <c r="V516" s="14"/>
      <c r="W516" s="14"/>
      <c r="X516" s="14"/>
      <c r="Y516" s="14"/>
      <c r="Z516" s="14"/>
      <c r="AA516" s="14"/>
      <c r="AB516" s="14"/>
      <c r="AC516" s="14"/>
      <c r="AD516" s="14"/>
      <c r="AE516" s="14"/>
      <c r="AT516" s="246" t="s">
        <v>144</v>
      </c>
      <c r="AU516" s="246" t="s">
        <v>81</v>
      </c>
      <c r="AV516" s="14" t="s">
        <v>81</v>
      </c>
      <c r="AW516" s="14" t="s">
        <v>32</v>
      </c>
      <c r="AX516" s="14" t="s">
        <v>71</v>
      </c>
      <c r="AY516" s="246" t="s">
        <v>129</v>
      </c>
    </row>
    <row r="517" s="14" customFormat="1">
      <c r="A517" s="14"/>
      <c r="B517" s="236"/>
      <c r="C517" s="237"/>
      <c r="D517" s="227" t="s">
        <v>144</v>
      </c>
      <c r="E517" s="238" t="s">
        <v>19</v>
      </c>
      <c r="F517" s="239" t="s">
        <v>1006</v>
      </c>
      <c r="G517" s="237"/>
      <c r="H517" s="240">
        <v>16</v>
      </c>
      <c r="I517" s="241"/>
      <c r="J517" s="237"/>
      <c r="K517" s="237"/>
      <c r="L517" s="242"/>
      <c r="M517" s="243"/>
      <c r="N517" s="244"/>
      <c r="O517" s="244"/>
      <c r="P517" s="244"/>
      <c r="Q517" s="244"/>
      <c r="R517" s="244"/>
      <c r="S517" s="244"/>
      <c r="T517" s="245"/>
      <c r="U517" s="14"/>
      <c r="V517" s="14"/>
      <c r="W517" s="14"/>
      <c r="X517" s="14"/>
      <c r="Y517" s="14"/>
      <c r="Z517" s="14"/>
      <c r="AA517" s="14"/>
      <c r="AB517" s="14"/>
      <c r="AC517" s="14"/>
      <c r="AD517" s="14"/>
      <c r="AE517" s="14"/>
      <c r="AT517" s="246" t="s">
        <v>144</v>
      </c>
      <c r="AU517" s="246" t="s">
        <v>81</v>
      </c>
      <c r="AV517" s="14" t="s">
        <v>81</v>
      </c>
      <c r="AW517" s="14" t="s">
        <v>32</v>
      </c>
      <c r="AX517" s="14" t="s">
        <v>71</v>
      </c>
      <c r="AY517" s="246" t="s">
        <v>129</v>
      </c>
    </row>
    <row r="518" s="16" customFormat="1">
      <c r="A518" s="16"/>
      <c r="B518" s="258"/>
      <c r="C518" s="259"/>
      <c r="D518" s="227" t="s">
        <v>144</v>
      </c>
      <c r="E518" s="260" t="s">
        <v>19</v>
      </c>
      <c r="F518" s="261" t="s">
        <v>155</v>
      </c>
      <c r="G518" s="259"/>
      <c r="H518" s="262">
        <v>31</v>
      </c>
      <c r="I518" s="263"/>
      <c r="J518" s="259"/>
      <c r="K518" s="259"/>
      <c r="L518" s="264"/>
      <c r="M518" s="265"/>
      <c r="N518" s="266"/>
      <c r="O518" s="266"/>
      <c r="P518" s="266"/>
      <c r="Q518" s="266"/>
      <c r="R518" s="266"/>
      <c r="S518" s="266"/>
      <c r="T518" s="267"/>
      <c r="U518" s="16"/>
      <c r="V518" s="16"/>
      <c r="W518" s="16"/>
      <c r="X518" s="16"/>
      <c r="Y518" s="16"/>
      <c r="Z518" s="16"/>
      <c r="AA518" s="16"/>
      <c r="AB518" s="16"/>
      <c r="AC518" s="16"/>
      <c r="AD518" s="16"/>
      <c r="AE518" s="16"/>
      <c r="AT518" s="268" t="s">
        <v>144</v>
      </c>
      <c r="AU518" s="268" t="s">
        <v>81</v>
      </c>
      <c r="AV518" s="16" t="s">
        <v>139</v>
      </c>
      <c r="AW518" s="16" t="s">
        <v>32</v>
      </c>
      <c r="AX518" s="16" t="s">
        <v>79</v>
      </c>
      <c r="AY518" s="268" t="s">
        <v>129</v>
      </c>
    </row>
    <row r="519" s="12" customFormat="1" ht="25.92" customHeight="1">
      <c r="A519" s="12"/>
      <c r="B519" s="191"/>
      <c r="C519" s="192"/>
      <c r="D519" s="193" t="s">
        <v>70</v>
      </c>
      <c r="E519" s="194" t="s">
        <v>734</v>
      </c>
      <c r="F519" s="194" t="s">
        <v>735</v>
      </c>
      <c r="G519" s="192"/>
      <c r="H519" s="192"/>
      <c r="I519" s="195"/>
      <c r="J519" s="196">
        <f>BK519</f>
        <v>0</v>
      </c>
      <c r="K519" s="192"/>
      <c r="L519" s="197"/>
      <c r="M519" s="198"/>
      <c r="N519" s="199"/>
      <c r="O519" s="199"/>
      <c r="P519" s="200">
        <f>P520+P530+P541+P555</f>
        <v>0</v>
      </c>
      <c r="Q519" s="199"/>
      <c r="R519" s="200">
        <f>R520+R530+R541+R555</f>
        <v>0</v>
      </c>
      <c r="S519" s="199"/>
      <c r="T519" s="201">
        <f>T520+T530+T541+T555</f>
        <v>0</v>
      </c>
      <c r="U519" s="12"/>
      <c r="V519" s="12"/>
      <c r="W519" s="12"/>
      <c r="X519" s="12"/>
      <c r="Y519" s="12"/>
      <c r="Z519" s="12"/>
      <c r="AA519" s="12"/>
      <c r="AB519" s="12"/>
      <c r="AC519" s="12"/>
      <c r="AD519" s="12"/>
      <c r="AE519" s="12"/>
      <c r="AR519" s="202" t="s">
        <v>185</v>
      </c>
      <c r="AT519" s="203" t="s">
        <v>70</v>
      </c>
      <c r="AU519" s="203" t="s">
        <v>71</v>
      </c>
      <c r="AY519" s="202" t="s">
        <v>129</v>
      </c>
      <c r="BK519" s="204">
        <f>BK520+BK530+BK541+BK555</f>
        <v>0</v>
      </c>
    </row>
    <row r="520" s="12" customFormat="1" ht="22.8" customHeight="1">
      <c r="A520" s="12"/>
      <c r="B520" s="191"/>
      <c r="C520" s="192"/>
      <c r="D520" s="193" t="s">
        <v>70</v>
      </c>
      <c r="E520" s="205" t="s">
        <v>736</v>
      </c>
      <c r="F520" s="205" t="s">
        <v>737</v>
      </c>
      <c r="G520" s="192"/>
      <c r="H520" s="192"/>
      <c r="I520" s="195"/>
      <c r="J520" s="206">
        <f>BK520</f>
        <v>0</v>
      </c>
      <c r="K520" s="192"/>
      <c r="L520" s="197"/>
      <c r="M520" s="198"/>
      <c r="N520" s="199"/>
      <c r="O520" s="199"/>
      <c r="P520" s="200">
        <f>SUM(P521:P529)</f>
        <v>0</v>
      </c>
      <c r="Q520" s="199"/>
      <c r="R520" s="200">
        <f>SUM(R521:R529)</f>
        <v>0</v>
      </c>
      <c r="S520" s="199"/>
      <c r="T520" s="201">
        <f>SUM(T521:T529)</f>
        <v>0</v>
      </c>
      <c r="U520" s="12"/>
      <c r="V520" s="12"/>
      <c r="W520" s="12"/>
      <c r="X520" s="12"/>
      <c r="Y520" s="12"/>
      <c r="Z520" s="12"/>
      <c r="AA520" s="12"/>
      <c r="AB520" s="12"/>
      <c r="AC520" s="12"/>
      <c r="AD520" s="12"/>
      <c r="AE520" s="12"/>
      <c r="AR520" s="202" t="s">
        <v>185</v>
      </c>
      <c r="AT520" s="203" t="s">
        <v>70</v>
      </c>
      <c r="AU520" s="203" t="s">
        <v>79</v>
      </c>
      <c r="AY520" s="202" t="s">
        <v>129</v>
      </c>
      <c r="BK520" s="204">
        <f>SUM(BK521:BK529)</f>
        <v>0</v>
      </c>
    </row>
    <row r="521" s="2" customFormat="1" ht="16.5" customHeight="1">
      <c r="A521" s="41"/>
      <c r="B521" s="42"/>
      <c r="C521" s="207" t="s">
        <v>511</v>
      </c>
      <c r="D521" s="207" t="s">
        <v>134</v>
      </c>
      <c r="E521" s="208" t="s">
        <v>739</v>
      </c>
      <c r="F521" s="209" t="s">
        <v>740</v>
      </c>
      <c r="G521" s="210" t="s">
        <v>741</v>
      </c>
      <c r="H521" s="211">
        <v>1</v>
      </c>
      <c r="I521" s="212"/>
      <c r="J521" s="213">
        <f>ROUND(I521*H521,2)</f>
        <v>0</v>
      </c>
      <c r="K521" s="209" t="s">
        <v>138</v>
      </c>
      <c r="L521" s="47"/>
      <c r="M521" s="214" t="s">
        <v>19</v>
      </c>
      <c r="N521" s="215" t="s">
        <v>42</v>
      </c>
      <c r="O521" s="87"/>
      <c r="P521" s="216">
        <f>O521*H521</f>
        <v>0</v>
      </c>
      <c r="Q521" s="216">
        <v>0</v>
      </c>
      <c r="R521" s="216">
        <f>Q521*H521</f>
        <v>0</v>
      </c>
      <c r="S521" s="216">
        <v>0</v>
      </c>
      <c r="T521" s="217">
        <f>S521*H521</f>
        <v>0</v>
      </c>
      <c r="U521" s="41"/>
      <c r="V521" s="41"/>
      <c r="W521" s="41"/>
      <c r="X521" s="41"/>
      <c r="Y521" s="41"/>
      <c r="Z521" s="41"/>
      <c r="AA521" s="41"/>
      <c r="AB521" s="41"/>
      <c r="AC521" s="41"/>
      <c r="AD521" s="41"/>
      <c r="AE521" s="41"/>
      <c r="AR521" s="218" t="s">
        <v>742</v>
      </c>
      <c r="AT521" s="218" t="s">
        <v>134</v>
      </c>
      <c r="AU521" s="218" t="s">
        <v>81</v>
      </c>
      <c r="AY521" s="20" t="s">
        <v>129</v>
      </c>
      <c r="BE521" s="219">
        <f>IF(N521="základní",J521,0)</f>
        <v>0</v>
      </c>
      <c r="BF521" s="219">
        <f>IF(N521="snížená",J521,0)</f>
        <v>0</v>
      </c>
      <c r="BG521" s="219">
        <f>IF(N521="zákl. přenesená",J521,0)</f>
        <v>0</v>
      </c>
      <c r="BH521" s="219">
        <f>IF(N521="sníž. přenesená",J521,0)</f>
        <v>0</v>
      </c>
      <c r="BI521" s="219">
        <f>IF(N521="nulová",J521,0)</f>
        <v>0</v>
      </c>
      <c r="BJ521" s="20" t="s">
        <v>79</v>
      </c>
      <c r="BK521" s="219">
        <f>ROUND(I521*H521,2)</f>
        <v>0</v>
      </c>
      <c r="BL521" s="20" t="s">
        <v>742</v>
      </c>
      <c r="BM521" s="218" t="s">
        <v>743</v>
      </c>
    </row>
    <row r="522" s="2" customFormat="1">
      <c r="A522" s="41"/>
      <c r="B522" s="42"/>
      <c r="C522" s="43"/>
      <c r="D522" s="220" t="s">
        <v>142</v>
      </c>
      <c r="E522" s="43"/>
      <c r="F522" s="221" t="s">
        <v>744</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142</v>
      </c>
      <c r="AU522" s="20" t="s">
        <v>81</v>
      </c>
    </row>
    <row r="523" s="14" customFormat="1">
      <c r="A523" s="14"/>
      <c r="B523" s="236"/>
      <c r="C523" s="237"/>
      <c r="D523" s="227" t="s">
        <v>144</v>
      </c>
      <c r="E523" s="238" t="s">
        <v>19</v>
      </c>
      <c r="F523" s="239" t="s">
        <v>745</v>
      </c>
      <c r="G523" s="237"/>
      <c r="H523" s="240">
        <v>1</v>
      </c>
      <c r="I523" s="241"/>
      <c r="J523" s="237"/>
      <c r="K523" s="237"/>
      <c r="L523" s="242"/>
      <c r="M523" s="243"/>
      <c r="N523" s="244"/>
      <c r="O523" s="244"/>
      <c r="P523" s="244"/>
      <c r="Q523" s="244"/>
      <c r="R523" s="244"/>
      <c r="S523" s="244"/>
      <c r="T523" s="245"/>
      <c r="U523" s="14"/>
      <c r="V523" s="14"/>
      <c r="W523" s="14"/>
      <c r="X523" s="14"/>
      <c r="Y523" s="14"/>
      <c r="Z523" s="14"/>
      <c r="AA523" s="14"/>
      <c r="AB523" s="14"/>
      <c r="AC523" s="14"/>
      <c r="AD523" s="14"/>
      <c r="AE523" s="14"/>
      <c r="AT523" s="246" t="s">
        <v>144</v>
      </c>
      <c r="AU523" s="246" t="s">
        <v>81</v>
      </c>
      <c r="AV523" s="14" t="s">
        <v>81</v>
      </c>
      <c r="AW523" s="14" t="s">
        <v>32</v>
      </c>
      <c r="AX523" s="14" t="s">
        <v>79</v>
      </c>
      <c r="AY523" s="246" t="s">
        <v>129</v>
      </c>
    </row>
    <row r="524" s="2" customFormat="1" ht="16.5" customHeight="1">
      <c r="A524" s="41"/>
      <c r="B524" s="42"/>
      <c r="C524" s="207" t="s">
        <v>518</v>
      </c>
      <c r="D524" s="207" t="s">
        <v>134</v>
      </c>
      <c r="E524" s="208" t="s">
        <v>747</v>
      </c>
      <c r="F524" s="209" t="s">
        <v>748</v>
      </c>
      <c r="G524" s="210" t="s">
        <v>741</v>
      </c>
      <c r="H524" s="211">
        <v>1</v>
      </c>
      <c r="I524" s="212"/>
      <c r="J524" s="213">
        <f>ROUND(I524*H524,2)</f>
        <v>0</v>
      </c>
      <c r="K524" s="209" t="s">
        <v>138</v>
      </c>
      <c r="L524" s="47"/>
      <c r="M524" s="214" t="s">
        <v>19</v>
      </c>
      <c r="N524" s="215" t="s">
        <v>42</v>
      </c>
      <c r="O524" s="87"/>
      <c r="P524" s="216">
        <f>O524*H524</f>
        <v>0</v>
      </c>
      <c r="Q524" s="216">
        <v>0</v>
      </c>
      <c r="R524" s="216">
        <f>Q524*H524</f>
        <v>0</v>
      </c>
      <c r="S524" s="216">
        <v>0</v>
      </c>
      <c r="T524" s="217">
        <f>S524*H524</f>
        <v>0</v>
      </c>
      <c r="U524" s="41"/>
      <c r="V524" s="41"/>
      <c r="W524" s="41"/>
      <c r="X524" s="41"/>
      <c r="Y524" s="41"/>
      <c r="Z524" s="41"/>
      <c r="AA524" s="41"/>
      <c r="AB524" s="41"/>
      <c r="AC524" s="41"/>
      <c r="AD524" s="41"/>
      <c r="AE524" s="41"/>
      <c r="AR524" s="218" t="s">
        <v>742</v>
      </c>
      <c r="AT524" s="218" t="s">
        <v>134</v>
      </c>
      <c r="AU524" s="218" t="s">
        <v>81</v>
      </c>
      <c r="AY524" s="20" t="s">
        <v>129</v>
      </c>
      <c r="BE524" s="219">
        <f>IF(N524="základní",J524,0)</f>
        <v>0</v>
      </c>
      <c r="BF524" s="219">
        <f>IF(N524="snížená",J524,0)</f>
        <v>0</v>
      </c>
      <c r="BG524" s="219">
        <f>IF(N524="zákl. přenesená",J524,0)</f>
        <v>0</v>
      </c>
      <c r="BH524" s="219">
        <f>IF(N524="sníž. přenesená",J524,0)</f>
        <v>0</v>
      </c>
      <c r="BI524" s="219">
        <f>IF(N524="nulová",J524,0)</f>
        <v>0</v>
      </c>
      <c r="BJ524" s="20" t="s">
        <v>79</v>
      </c>
      <c r="BK524" s="219">
        <f>ROUND(I524*H524,2)</f>
        <v>0</v>
      </c>
      <c r="BL524" s="20" t="s">
        <v>742</v>
      </c>
      <c r="BM524" s="218" t="s">
        <v>749</v>
      </c>
    </row>
    <row r="525" s="2" customFormat="1">
      <c r="A525" s="41"/>
      <c r="B525" s="42"/>
      <c r="C525" s="43"/>
      <c r="D525" s="220" t="s">
        <v>142</v>
      </c>
      <c r="E525" s="43"/>
      <c r="F525" s="221" t="s">
        <v>750</v>
      </c>
      <c r="G525" s="43"/>
      <c r="H525" s="43"/>
      <c r="I525" s="222"/>
      <c r="J525" s="43"/>
      <c r="K525" s="43"/>
      <c r="L525" s="47"/>
      <c r="M525" s="223"/>
      <c r="N525" s="224"/>
      <c r="O525" s="87"/>
      <c r="P525" s="87"/>
      <c r="Q525" s="87"/>
      <c r="R525" s="87"/>
      <c r="S525" s="87"/>
      <c r="T525" s="88"/>
      <c r="U525" s="41"/>
      <c r="V525" s="41"/>
      <c r="W525" s="41"/>
      <c r="X525" s="41"/>
      <c r="Y525" s="41"/>
      <c r="Z525" s="41"/>
      <c r="AA525" s="41"/>
      <c r="AB525" s="41"/>
      <c r="AC525" s="41"/>
      <c r="AD525" s="41"/>
      <c r="AE525" s="41"/>
      <c r="AT525" s="20" t="s">
        <v>142</v>
      </c>
      <c r="AU525" s="20" t="s">
        <v>81</v>
      </c>
    </row>
    <row r="526" s="2" customFormat="1" ht="16.5" customHeight="1">
      <c r="A526" s="41"/>
      <c r="B526" s="42"/>
      <c r="C526" s="207" t="s">
        <v>528</v>
      </c>
      <c r="D526" s="207" t="s">
        <v>134</v>
      </c>
      <c r="E526" s="208" t="s">
        <v>752</v>
      </c>
      <c r="F526" s="209" t="s">
        <v>753</v>
      </c>
      <c r="G526" s="210" t="s">
        <v>741</v>
      </c>
      <c r="H526" s="211">
        <v>1</v>
      </c>
      <c r="I526" s="212"/>
      <c r="J526" s="213">
        <f>ROUND(I526*H526,2)</f>
        <v>0</v>
      </c>
      <c r="K526" s="209" t="s">
        <v>138</v>
      </c>
      <c r="L526" s="47"/>
      <c r="M526" s="214" t="s">
        <v>19</v>
      </c>
      <c r="N526" s="215" t="s">
        <v>42</v>
      </c>
      <c r="O526" s="87"/>
      <c r="P526" s="216">
        <f>O526*H526</f>
        <v>0</v>
      </c>
      <c r="Q526" s="216">
        <v>0</v>
      </c>
      <c r="R526" s="216">
        <f>Q526*H526</f>
        <v>0</v>
      </c>
      <c r="S526" s="216">
        <v>0</v>
      </c>
      <c r="T526" s="217">
        <f>S526*H526</f>
        <v>0</v>
      </c>
      <c r="U526" s="41"/>
      <c r="V526" s="41"/>
      <c r="W526" s="41"/>
      <c r="X526" s="41"/>
      <c r="Y526" s="41"/>
      <c r="Z526" s="41"/>
      <c r="AA526" s="41"/>
      <c r="AB526" s="41"/>
      <c r="AC526" s="41"/>
      <c r="AD526" s="41"/>
      <c r="AE526" s="41"/>
      <c r="AR526" s="218" t="s">
        <v>742</v>
      </c>
      <c r="AT526" s="218" t="s">
        <v>134</v>
      </c>
      <c r="AU526" s="218" t="s">
        <v>81</v>
      </c>
      <c r="AY526" s="20" t="s">
        <v>129</v>
      </c>
      <c r="BE526" s="219">
        <f>IF(N526="základní",J526,0)</f>
        <v>0</v>
      </c>
      <c r="BF526" s="219">
        <f>IF(N526="snížená",J526,0)</f>
        <v>0</v>
      </c>
      <c r="BG526" s="219">
        <f>IF(N526="zákl. přenesená",J526,0)</f>
        <v>0</v>
      </c>
      <c r="BH526" s="219">
        <f>IF(N526="sníž. přenesená",J526,0)</f>
        <v>0</v>
      </c>
      <c r="BI526" s="219">
        <f>IF(N526="nulová",J526,0)</f>
        <v>0</v>
      </c>
      <c r="BJ526" s="20" t="s">
        <v>79</v>
      </c>
      <c r="BK526" s="219">
        <f>ROUND(I526*H526,2)</f>
        <v>0</v>
      </c>
      <c r="BL526" s="20" t="s">
        <v>742</v>
      </c>
      <c r="BM526" s="218" t="s">
        <v>754</v>
      </c>
    </row>
    <row r="527" s="2" customFormat="1">
      <c r="A527" s="41"/>
      <c r="B527" s="42"/>
      <c r="C527" s="43"/>
      <c r="D527" s="220" t="s">
        <v>142</v>
      </c>
      <c r="E527" s="43"/>
      <c r="F527" s="221" t="s">
        <v>755</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20" t="s">
        <v>142</v>
      </c>
      <c r="AU527" s="20" t="s">
        <v>81</v>
      </c>
    </row>
    <row r="528" s="13" customFormat="1">
      <c r="A528" s="13"/>
      <c r="B528" s="225"/>
      <c r="C528" s="226"/>
      <c r="D528" s="227" t="s">
        <v>144</v>
      </c>
      <c r="E528" s="228" t="s">
        <v>19</v>
      </c>
      <c r="F528" s="229" t="s">
        <v>756</v>
      </c>
      <c r="G528" s="226"/>
      <c r="H528" s="228" t="s">
        <v>19</v>
      </c>
      <c r="I528" s="230"/>
      <c r="J528" s="226"/>
      <c r="K528" s="226"/>
      <c r="L528" s="231"/>
      <c r="M528" s="232"/>
      <c r="N528" s="233"/>
      <c r="O528" s="233"/>
      <c r="P528" s="233"/>
      <c r="Q528" s="233"/>
      <c r="R528" s="233"/>
      <c r="S528" s="233"/>
      <c r="T528" s="234"/>
      <c r="U528" s="13"/>
      <c r="V528" s="13"/>
      <c r="W528" s="13"/>
      <c r="X528" s="13"/>
      <c r="Y528" s="13"/>
      <c r="Z528" s="13"/>
      <c r="AA528" s="13"/>
      <c r="AB528" s="13"/>
      <c r="AC528" s="13"/>
      <c r="AD528" s="13"/>
      <c r="AE528" s="13"/>
      <c r="AT528" s="235" t="s">
        <v>144</v>
      </c>
      <c r="AU528" s="235" t="s">
        <v>81</v>
      </c>
      <c r="AV528" s="13" t="s">
        <v>79</v>
      </c>
      <c r="AW528" s="13" t="s">
        <v>32</v>
      </c>
      <c r="AX528" s="13" t="s">
        <v>71</v>
      </c>
      <c r="AY528" s="235" t="s">
        <v>129</v>
      </c>
    </row>
    <row r="529" s="14" customFormat="1">
      <c r="A529" s="14"/>
      <c r="B529" s="236"/>
      <c r="C529" s="237"/>
      <c r="D529" s="227" t="s">
        <v>144</v>
      </c>
      <c r="E529" s="238" t="s">
        <v>19</v>
      </c>
      <c r="F529" s="239" t="s">
        <v>79</v>
      </c>
      <c r="G529" s="237"/>
      <c r="H529" s="240">
        <v>1</v>
      </c>
      <c r="I529" s="241"/>
      <c r="J529" s="237"/>
      <c r="K529" s="237"/>
      <c r="L529" s="242"/>
      <c r="M529" s="243"/>
      <c r="N529" s="244"/>
      <c r="O529" s="244"/>
      <c r="P529" s="244"/>
      <c r="Q529" s="244"/>
      <c r="R529" s="244"/>
      <c r="S529" s="244"/>
      <c r="T529" s="245"/>
      <c r="U529" s="14"/>
      <c r="V529" s="14"/>
      <c r="W529" s="14"/>
      <c r="X529" s="14"/>
      <c r="Y529" s="14"/>
      <c r="Z529" s="14"/>
      <c r="AA529" s="14"/>
      <c r="AB529" s="14"/>
      <c r="AC529" s="14"/>
      <c r="AD529" s="14"/>
      <c r="AE529" s="14"/>
      <c r="AT529" s="246" t="s">
        <v>144</v>
      </c>
      <c r="AU529" s="246" t="s">
        <v>81</v>
      </c>
      <c r="AV529" s="14" t="s">
        <v>81</v>
      </c>
      <c r="AW529" s="14" t="s">
        <v>32</v>
      </c>
      <c r="AX529" s="14" t="s">
        <v>79</v>
      </c>
      <c r="AY529" s="246" t="s">
        <v>129</v>
      </c>
    </row>
    <row r="530" s="12" customFormat="1" ht="22.8" customHeight="1">
      <c r="A530" s="12"/>
      <c r="B530" s="191"/>
      <c r="C530" s="192"/>
      <c r="D530" s="193" t="s">
        <v>70</v>
      </c>
      <c r="E530" s="205" t="s">
        <v>757</v>
      </c>
      <c r="F530" s="205" t="s">
        <v>758</v>
      </c>
      <c r="G530" s="192"/>
      <c r="H530" s="192"/>
      <c r="I530" s="195"/>
      <c r="J530" s="206">
        <f>BK530</f>
        <v>0</v>
      </c>
      <c r="K530" s="192"/>
      <c r="L530" s="197"/>
      <c r="M530" s="198"/>
      <c r="N530" s="199"/>
      <c r="O530" s="199"/>
      <c r="P530" s="200">
        <f>SUM(P531:P540)</f>
        <v>0</v>
      </c>
      <c r="Q530" s="199"/>
      <c r="R530" s="200">
        <f>SUM(R531:R540)</f>
        <v>0</v>
      </c>
      <c r="S530" s="199"/>
      <c r="T530" s="201">
        <f>SUM(T531:T540)</f>
        <v>0</v>
      </c>
      <c r="U530" s="12"/>
      <c r="V530" s="12"/>
      <c r="W530" s="12"/>
      <c r="X530" s="12"/>
      <c r="Y530" s="12"/>
      <c r="Z530" s="12"/>
      <c r="AA530" s="12"/>
      <c r="AB530" s="12"/>
      <c r="AC530" s="12"/>
      <c r="AD530" s="12"/>
      <c r="AE530" s="12"/>
      <c r="AR530" s="202" t="s">
        <v>185</v>
      </c>
      <c r="AT530" s="203" t="s">
        <v>70</v>
      </c>
      <c r="AU530" s="203" t="s">
        <v>79</v>
      </c>
      <c r="AY530" s="202" t="s">
        <v>129</v>
      </c>
      <c r="BK530" s="204">
        <f>SUM(BK531:BK540)</f>
        <v>0</v>
      </c>
    </row>
    <row r="531" s="2" customFormat="1" ht="16.5" customHeight="1">
      <c r="A531" s="41"/>
      <c r="B531" s="42"/>
      <c r="C531" s="207" t="s">
        <v>533</v>
      </c>
      <c r="D531" s="207" t="s">
        <v>134</v>
      </c>
      <c r="E531" s="208" t="s">
        <v>760</v>
      </c>
      <c r="F531" s="209" t="s">
        <v>758</v>
      </c>
      <c r="G531" s="210" t="s">
        <v>741</v>
      </c>
      <c r="H531" s="211">
        <v>1</v>
      </c>
      <c r="I531" s="212"/>
      <c r="J531" s="213">
        <f>ROUND(I531*H531,2)</f>
        <v>0</v>
      </c>
      <c r="K531" s="209" t="s">
        <v>138</v>
      </c>
      <c r="L531" s="47"/>
      <c r="M531" s="214" t="s">
        <v>19</v>
      </c>
      <c r="N531" s="215" t="s">
        <v>42</v>
      </c>
      <c r="O531" s="87"/>
      <c r="P531" s="216">
        <f>O531*H531</f>
        <v>0</v>
      </c>
      <c r="Q531" s="216">
        <v>0</v>
      </c>
      <c r="R531" s="216">
        <f>Q531*H531</f>
        <v>0</v>
      </c>
      <c r="S531" s="216">
        <v>0</v>
      </c>
      <c r="T531" s="217">
        <f>S531*H531</f>
        <v>0</v>
      </c>
      <c r="U531" s="41"/>
      <c r="V531" s="41"/>
      <c r="W531" s="41"/>
      <c r="X531" s="41"/>
      <c r="Y531" s="41"/>
      <c r="Z531" s="41"/>
      <c r="AA531" s="41"/>
      <c r="AB531" s="41"/>
      <c r="AC531" s="41"/>
      <c r="AD531" s="41"/>
      <c r="AE531" s="41"/>
      <c r="AR531" s="218" t="s">
        <v>742</v>
      </c>
      <c r="AT531" s="218" t="s">
        <v>134</v>
      </c>
      <c r="AU531" s="218" t="s">
        <v>81</v>
      </c>
      <c r="AY531" s="20" t="s">
        <v>129</v>
      </c>
      <c r="BE531" s="219">
        <f>IF(N531="základní",J531,0)</f>
        <v>0</v>
      </c>
      <c r="BF531" s="219">
        <f>IF(N531="snížená",J531,0)</f>
        <v>0</v>
      </c>
      <c r="BG531" s="219">
        <f>IF(N531="zákl. přenesená",J531,0)</f>
        <v>0</v>
      </c>
      <c r="BH531" s="219">
        <f>IF(N531="sníž. přenesená",J531,0)</f>
        <v>0</v>
      </c>
      <c r="BI531" s="219">
        <f>IF(N531="nulová",J531,0)</f>
        <v>0</v>
      </c>
      <c r="BJ531" s="20" t="s">
        <v>79</v>
      </c>
      <c r="BK531" s="219">
        <f>ROUND(I531*H531,2)</f>
        <v>0</v>
      </c>
      <c r="BL531" s="20" t="s">
        <v>742</v>
      </c>
      <c r="BM531" s="218" t="s">
        <v>761</v>
      </c>
    </row>
    <row r="532" s="2" customFormat="1">
      <c r="A532" s="41"/>
      <c r="B532" s="42"/>
      <c r="C532" s="43"/>
      <c r="D532" s="220" t="s">
        <v>142</v>
      </c>
      <c r="E532" s="43"/>
      <c r="F532" s="221" t="s">
        <v>762</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20" t="s">
        <v>142</v>
      </c>
      <c r="AU532" s="20" t="s">
        <v>81</v>
      </c>
    </row>
    <row r="533" s="14" customFormat="1">
      <c r="A533" s="14"/>
      <c r="B533" s="236"/>
      <c r="C533" s="237"/>
      <c r="D533" s="227" t="s">
        <v>144</v>
      </c>
      <c r="E533" s="238" t="s">
        <v>19</v>
      </c>
      <c r="F533" s="239" t="s">
        <v>763</v>
      </c>
      <c r="G533" s="237"/>
      <c r="H533" s="240">
        <v>1</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144</v>
      </c>
      <c r="AU533" s="246" t="s">
        <v>81</v>
      </c>
      <c r="AV533" s="14" t="s">
        <v>81</v>
      </c>
      <c r="AW533" s="14" t="s">
        <v>32</v>
      </c>
      <c r="AX533" s="14" t="s">
        <v>71</v>
      </c>
      <c r="AY533" s="246" t="s">
        <v>129</v>
      </c>
    </row>
    <row r="534" s="13" customFormat="1">
      <c r="A534" s="13"/>
      <c r="B534" s="225"/>
      <c r="C534" s="226"/>
      <c r="D534" s="227" t="s">
        <v>144</v>
      </c>
      <c r="E534" s="228" t="s">
        <v>19</v>
      </c>
      <c r="F534" s="229" t="s">
        <v>764</v>
      </c>
      <c r="G534" s="226"/>
      <c r="H534" s="228" t="s">
        <v>19</v>
      </c>
      <c r="I534" s="230"/>
      <c r="J534" s="226"/>
      <c r="K534" s="226"/>
      <c r="L534" s="231"/>
      <c r="M534" s="232"/>
      <c r="N534" s="233"/>
      <c r="O534" s="233"/>
      <c r="P534" s="233"/>
      <c r="Q534" s="233"/>
      <c r="R534" s="233"/>
      <c r="S534" s="233"/>
      <c r="T534" s="234"/>
      <c r="U534" s="13"/>
      <c r="V534" s="13"/>
      <c r="W534" s="13"/>
      <c r="X534" s="13"/>
      <c r="Y534" s="13"/>
      <c r="Z534" s="13"/>
      <c r="AA534" s="13"/>
      <c r="AB534" s="13"/>
      <c r="AC534" s="13"/>
      <c r="AD534" s="13"/>
      <c r="AE534" s="13"/>
      <c r="AT534" s="235" t="s">
        <v>144</v>
      </c>
      <c r="AU534" s="235" t="s">
        <v>81</v>
      </c>
      <c r="AV534" s="13" t="s">
        <v>79</v>
      </c>
      <c r="AW534" s="13" t="s">
        <v>32</v>
      </c>
      <c r="AX534" s="13" t="s">
        <v>71</v>
      </c>
      <c r="AY534" s="235" t="s">
        <v>129</v>
      </c>
    </row>
    <row r="535" s="13" customFormat="1">
      <c r="A535" s="13"/>
      <c r="B535" s="225"/>
      <c r="C535" s="226"/>
      <c r="D535" s="227" t="s">
        <v>144</v>
      </c>
      <c r="E535" s="228" t="s">
        <v>19</v>
      </c>
      <c r="F535" s="229" t="s">
        <v>765</v>
      </c>
      <c r="G535" s="226"/>
      <c r="H535" s="228" t="s">
        <v>19</v>
      </c>
      <c r="I535" s="230"/>
      <c r="J535" s="226"/>
      <c r="K535" s="226"/>
      <c r="L535" s="231"/>
      <c r="M535" s="232"/>
      <c r="N535" s="233"/>
      <c r="O535" s="233"/>
      <c r="P535" s="233"/>
      <c r="Q535" s="233"/>
      <c r="R535" s="233"/>
      <c r="S535" s="233"/>
      <c r="T535" s="234"/>
      <c r="U535" s="13"/>
      <c r="V535" s="13"/>
      <c r="W535" s="13"/>
      <c r="X535" s="13"/>
      <c r="Y535" s="13"/>
      <c r="Z535" s="13"/>
      <c r="AA535" s="13"/>
      <c r="AB535" s="13"/>
      <c r="AC535" s="13"/>
      <c r="AD535" s="13"/>
      <c r="AE535" s="13"/>
      <c r="AT535" s="235" t="s">
        <v>144</v>
      </c>
      <c r="AU535" s="235" t="s">
        <v>81</v>
      </c>
      <c r="AV535" s="13" t="s">
        <v>79</v>
      </c>
      <c r="AW535" s="13" t="s">
        <v>32</v>
      </c>
      <c r="AX535" s="13" t="s">
        <v>71</v>
      </c>
      <c r="AY535" s="235" t="s">
        <v>129</v>
      </c>
    </row>
    <row r="536" s="13" customFormat="1">
      <c r="A536" s="13"/>
      <c r="B536" s="225"/>
      <c r="C536" s="226"/>
      <c r="D536" s="227" t="s">
        <v>144</v>
      </c>
      <c r="E536" s="228" t="s">
        <v>19</v>
      </c>
      <c r="F536" s="229" t="s">
        <v>766</v>
      </c>
      <c r="G536" s="226"/>
      <c r="H536" s="228" t="s">
        <v>19</v>
      </c>
      <c r="I536" s="230"/>
      <c r="J536" s="226"/>
      <c r="K536" s="226"/>
      <c r="L536" s="231"/>
      <c r="M536" s="232"/>
      <c r="N536" s="233"/>
      <c r="O536" s="233"/>
      <c r="P536" s="233"/>
      <c r="Q536" s="233"/>
      <c r="R536" s="233"/>
      <c r="S536" s="233"/>
      <c r="T536" s="234"/>
      <c r="U536" s="13"/>
      <c r="V536" s="13"/>
      <c r="W536" s="13"/>
      <c r="X536" s="13"/>
      <c r="Y536" s="13"/>
      <c r="Z536" s="13"/>
      <c r="AA536" s="13"/>
      <c r="AB536" s="13"/>
      <c r="AC536" s="13"/>
      <c r="AD536" s="13"/>
      <c r="AE536" s="13"/>
      <c r="AT536" s="235" t="s">
        <v>144</v>
      </c>
      <c r="AU536" s="235" t="s">
        <v>81</v>
      </c>
      <c r="AV536" s="13" t="s">
        <v>79</v>
      </c>
      <c r="AW536" s="13" t="s">
        <v>32</v>
      </c>
      <c r="AX536" s="13" t="s">
        <v>71</v>
      </c>
      <c r="AY536" s="235" t="s">
        <v>129</v>
      </c>
    </row>
    <row r="537" s="13" customFormat="1">
      <c r="A537" s="13"/>
      <c r="B537" s="225"/>
      <c r="C537" s="226"/>
      <c r="D537" s="227" t="s">
        <v>144</v>
      </c>
      <c r="E537" s="228" t="s">
        <v>19</v>
      </c>
      <c r="F537" s="229" t="s">
        <v>767</v>
      </c>
      <c r="G537" s="226"/>
      <c r="H537" s="228" t="s">
        <v>19</v>
      </c>
      <c r="I537" s="230"/>
      <c r="J537" s="226"/>
      <c r="K537" s="226"/>
      <c r="L537" s="231"/>
      <c r="M537" s="232"/>
      <c r="N537" s="233"/>
      <c r="O537" s="233"/>
      <c r="P537" s="233"/>
      <c r="Q537" s="233"/>
      <c r="R537" s="233"/>
      <c r="S537" s="233"/>
      <c r="T537" s="234"/>
      <c r="U537" s="13"/>
      <c r="V537" s="13"/>
      <c r="W537" s="13"/>
      <c r="X537" s="13"/>
      <c r="Y537" s="13"/>
      <c r="Z537" s="13"/>
      <c r="AA537" s="13"/>
      <c r="AB537" s="13"/>
      <c r="AC537" s="13"/>
      <c r="AD537" s="13"/>
      <c r="AE537" s="13"/>
      <c r="AT537" s="235" t="s">
        <v>144</v>
      </c>
      <c r="AU537" s="235" t="s">
        <v>81</v>
      </c>
      <c r="AV537" s="13" t="s">
        <v>79</v>
      </c>
      <c r="AW537" s="13" t="s">
        <v>32</v>
      </c>
      <c r="AX537" s="13" t="s">
        <v>71</v>
      </c>
      <c r="AY537" s="235" t="s">
        <v>129</v>
      </c>
    </row>
    <row r="538" s="13" customFormat="1">
      <c r="A538" s="13"/>
      <c r="B538" s="225"/>
      <c r="C538" s="226"/>
      <c r="D538" s="227" t="s">
        <v>144</v>
      </c>
      <c r="E538" s="228" t="s">
        <v>19</v>
      </c>
      <c r="F538" s="229" t="s">
        <v>768</v>
      </c>
      <c r="G538" s="226"/>
      <c r="H538" s="228" t="s">
        <v>19</v>
      </c>
      <c r="I538" s="230"/>
      <c r="J538" s="226"/>
      <c r="K538" s="226"/>
      <c r="L538" s="231"/>
      <c r="M538" s="232"/>
      <c r="N538" s="233"/>
      <c r="O538" s="233"/>
      <c r="P538" s="233"/>
      <c r="Q538" s="233"/>
      <c r="R538" s="233"/>
      <c r="S538" s="233"/>
      <c r="T538" s="234"/>
      <c r="U538" s="13"/>
      <c r="V538" s="13"/>
      <c r="W538" s="13"/>
      <c r="X538" s="13"/>
      <c r="Y538" s="13"/>
      <c r="Z538" s="13"/>
      <c r="AA538" s="13"/>
      <c r="AB538" s="13"/>
      <c r="AC538" s="13"/>
      <c r="AD538" s="13"/>
      <c r="AE538" s="13"/>
      <c r="AT538" s="235" t="s">
        <v>144</v>
      </c>
      <c r="AU538" s="235" t="s">
        <v>81</v>
      </c>
      <c r="AV538" s="13" t="s">
        <v>79</v>
      </c>
      <c r="AW538" s="13" t="s">
        <v>32</v>
      </c>
      <c r="AX538" s="13" t="s">
        <v>71</v>
      </c>
      <c r="AY538" s="235" t="s">
        <v>129</v>
      </c>
    </row>
    <row r="539" s="13" customFormat="1">
      <c r="A539" s="13"/>
      <c r="B539" s="225"/>
      <c r="C539" s="226"/>
      <c r="D539" s="227" t="s">
        <v>144</v>
      </c>
      <c r="E539" s="228" t="s">
        <v>19</v>
      </c>
      <c r="F539" s="229" t="s">
        <v>769</v>
      </c>
      <c r="G539" s="226"/>
      <c r="H539" s="228" t="s">
        <v>19</v>
      </c>
      <c r="I539" s="230"/>
      <c r="J539" s="226"/>
      <c r="K539" s="226"/>
      <c r="L539" s="231"/>
      <c r="M539" s="232"/>
      <c r="N539" s="233"/>
      <c r="O539" s="233"/>
      <c r="P539" s="233"/>
      <c r="Q539" s="233"/>
      <c r="R539" s="233"/>
      <c r="S539" s="233"/>
      <c r="T539" s="234"/>
      <c r="U539" s="13"/>
      <c r="V539" s="13"/>
      <c r="W539" s="13"/>
      <c r="X539" s="13"/>
      <c r="Y539" s="13"/>
      <c r="Z539" s="13"/>
      <c r="AA539" s="13"/>
      <c r="AB539" s="13"/>
      <c r="AC539" s="13"/>
      <c r="AD539" s="13"/>
      <c r="AE539" s="13"/>
      <c r="AT539" s="235" t="s">
        <v>144</v>
      </c>
      <c r="AU539" s="235" t="s">
        <v>81</v>
      </c>
      <c r="AV539" s="13" t="s">
        <v>79</v>
      </c>
      <c r="AW539" s="13" t="s">
        <v>32</v>
      </c>
      <c r="AX539" s="13" t="s">
        <v>71</v>
      </c>
      <c r="AY539" s="235" t="s">
        <v>129</v>
      </c>
    </row>
    <row r="540" s="16" customFormat="1">
      <c r="A540" s="16"/>
      <c r="B540" s="258"/>
      <c r="C540" s="259"/>
      <c r="D540" s="227" t="s">
        <v>144</v>
      </c>
      <c r="E540" s="260" t="s">
        <v>19</v>
      </c>
      <c r="F540" s="261" t="s">
        <v>155</v>
      </c>
      <c r="G540" s="259"/>
      <c r="H540" s="262">
        <v>1</v>
      </c>
      <c r="I540" s="263"/>
      <c r="J540" s="259"/>
      <c r="K540" s="259"/>
      <c r="L540" s="264"/>
      <c r="M540" s="265"/>
      <c r="N540" s="266"/>
      <c r="O540" s="266"/>
      <c r="P540" s="266"/>
      <c r="Q540" s="266"/>
      <c r="R540" s="266"/>
      <c r="S540" s="266"/>
      <c r="T540" s="267"/>
      <c r="U540" s="16"/>
      <c r="V540" s="16"/>
      <c r="W540" s="16"/>
      <c r="X540" s="16"/>
      <c r="Y540" s="16"/>
      <c r="Z540" s="16"/>
      <c r="AA540" s="16"/>
      <c r="AB540" s="16"/>
      <c r="AC540" s="16"/>
      <c r="AD540" s="16"/>
      <c r="AE540" s="16"/>
      <c r="AT540" s="268" t="s">
        <v>144</v>
      </c>
      <c r="AU540" s="268" t="s">
        <v>81</v>
      </c>
      <c r="AV540" s="16" t="s">
        <v>139</v>
      </c>
      <c r="AW540" s="16" t="s">
        <v>32</v>
      </c>
      <c r="AX540" s="16" t="s">
        <v>79</v>
      </c>
      <c r="AY540" s="268" t="s">
        <v>129</v>
      </c>
    </row>
    <row r="541" s="12" customFormat="1" ht="22.8" customHeight="1">
      <c r="A541" s="12"/>
      <c r="B541" s="191"/>
      <c r="C541" s="192"/>
      <c r="D541" s="193" t="s">
        <v>70</v>
      </c>
      <c r="E541" s="205" t="s">
        <v>770</v>
      </c>
      <c r="F541" s="205" t="s">
        <v>771</v>
      </c>
      <c r="G541" s="192"/>
      <c r="H541" s="192"/>
      <c r="I541" s="195"/>
      <c r="J541" s="206">
        <f>BK541</f>
        <v>0</v>
      </c>
      <c r="K541" s="192"/>
      <c r="L541" s="197"/>
      <c r="M541" s="198"/>
      <c r="N541" s="199"/>
      <c r="O541" s="199"/>
      <c r="P541" s="200">
        <f>SUM(P542:P554)</f>
        <v>0</v>
      </c>
      <c r="Q541" s="199"/>
      <c r="R541" s="200">
        <f>SUM(R542:R554)</f>
        <v>0</v>
      </c>
      <c r="S541" s="199"/>
      <c r="T541" s="201">
        <f>SUM(T542:T554)</f>
        <v>0</v>
      </c>
      <c r="U541" s="12"/>
      <c r="V541" s="12"/>
      <c r="W541" s="12"/>
      <c r="X541" s="12"/>
      <c r="Y541" s="12"/>
      <c r="Z541" s="12"/>
      <c r="AA541" s="12"/>
      <c r="AB541" s="12"/>
      <c r="AC541" s="12"/>
      <c r="AD541" s="12"/>
      <c r="AE541" s="12"/>
      <c r="AR541" s="202" t="s">
        <v>185</v>
      </c>
      <c r="AT541" s="203" t="s">
        <v>70</v>
      </c>
      <c r="AU541" s="203" t="s">
        <v>79</v>
      </c>
      <c r="AY541" s="202" t="s">
        <v>129</v>
      </c>
      <c r="BK541" s="204">
        <f>SUM(BK542:BK554)</f>
        <v>0</v>
      </c>
    </row>
    <row r="542" s="2" customFormat="1" ht="16.5" customHeight="1">
      <c r="A542" s="41"/>
      <c r="B542" s="42"/>
      <c r="C542" s="207" t="s">
        <v>539</v>
      </c>
      <c r="D542" s="207" t="s">
        <v>134</v>
      </c>
      <c r="E542" s="208" t="s">
        <v>773</v>
      </c>
      <c r="F542" s="209" t="s">
        <v>774</v>
      </c>
      <c r="G542" s="210" t="s">
        <v>741</v>
      </c>
      <c r="H542" s="211">
        <v>1</v>
      </c>
      <c r="I542" s="212"/>
      <c r="J542" s="213">
        <f>ROUND(I542*H542,2)</f>
        <v>0</v>
      </c>
      <c r="K542" s="209" t="s">
        <v>138</v>
      </c>
      <c r="L542" s="47"/>
      <c r="M542" s="214" t="s">
        <v>19</v>
      </c>
      <c r="N542" s="215" t="s">
        <v>42</v>
      </c>
      <c r="O542" s="87"/>
      <c r="P542" s="216">
        <f>O542*H542</f>
        <v>0</v>
      </c>
      <c r="Q542" s="216">
        <v>0</v>
      </c>
      <c r="R542" s="216">
        <f>Q542*H542</f>
        <v>0</v>
      </c>
      <c r="S542" s="216">
        <v>0</v>
      </c>
      <c r="T542" s="217">
        <f>S542*H542</f>
        <v>0</v>
      </c>
      <c r="U542" s="41"/>
      <c r="V542" s="41"/>
      <c r="W542" s="41"/>
      <c r="X542" s="41"/>
      <c r="Y542" s="41"/>
      <c r="Z542" s="41"/>
      <c r="AA542" s="41"/>
      <c r="AB542" s="41"/>
      <c r="AC542" s="41"/>
      <c r="AD542" s="41"/>
      <c r="AE542" s="41"/>
      <c r="AR542" s="218" t="s">
        <v>742</v>
      </c>
      <c r="AT542" s="218" t="s">
        <v>134</v>
      </c>
      <c r="AU542" s="218" t="s">
        <v>81</v>
      </c>
      <c r="AY542" s="20" t="s">
        <v>129</v>
      </c>
      <c r="BE542" s="219">
        <f>IF(N542="základní",J542,0)</f>
        <v>0</v>
      </c>
      <c r="BF542" s="219">
        <f>IF(N542="snížená",J542,0)</f>
        <v>0</v>
      </c>
      <c r="BG542" s="219">
        <f>IF(N542="zákl. přenesená",J542,0)</f>
        <v>0</v>
      </c>
      <c r="BH542" s="219">
        <f>IF(N542="sníž. přenesená",J542,0)</f>
        <v>0</v>
      </c>
      <c r="BI542" s="219">
        <f>IF(N542="nulová",J542,0)</f>
        <v>0</v>
      </c>
      <c r="BJ542" s="20" t="s">
        <v>79</v>
      </c>
      <c r="BK542" s="219">
        <f>ROUND(I542*H542,2)</f>
        <v>0</v>
      </c>
      <c r="BL542" s="20" t="s">
        <v>742</v>
      </c>
      <c r="BM542" s="218" t="s">
        <v>775</v>
      </c>
    </row>
    <row r="543" s="2" customFormat="1">
      <c r="A543" s="41"/>
      <c r="B543" s="42"/>
      <c r="C543" s="43"/>
      <c r="D543" s="220" t="s">
        <v>142</v>
      </c>
      <c r="E543" s="43"/>
      <c r="F543" s="221" t="s">
        <v>776</v>
      </c>
      <c r="G543" s="43"/>
      <c r="H543" s="43"/>
      <c r="I543" s="222"/>
      <c r="J543" s="43"/>
      <c r="K543" s="43"/>
      <c r="L543" s="47"/>
      <c r="M543" s="223"/>
      <c r="N543" s="224"/>
      <c r="O543" s="87"/>
      <c r="P543" s="87"/>
      <c r="Q543" s="87"/>
      <c r="R543" s="87"/>
      <c r="S543" s="87"/>
      <c r="T543" s="88"/>
      <c r="U543" s="41"/>
      <c r="V543" s="41"/>
      <c r="W543" s="41"/>
      <c r="X543" s="41"/>
      <c r="Y543" s="41"/>
      <c r="Z543" s="41"/>
      <c r="AA543" s="41"/>
      <c r="AB543" s="41"/>
      <c r="AC543" s="41"/>
      <c r="AD543" s="41"/>
      <c r="AE543" s="41"/>
      <c r="AT543" s="20" t="s">
        <v>142</v>
      </c>
      <c r="AU543" s="20" t="s">
        <v>81</v>
      </c>
    </row>
    <row r="544" s="14" customFormat="1">
      <c r="A544" s="14"/>
      <c r="B544" s="236"/>
      <c r="C544" s="237"/>
      <c r="D544" s="227" t="s">
        <v>144</v>
      </c>
      <c r="E544" s="238" t="s">
        <v>19</v>
      </c>
      <c r="F544" s="239" t="s">
        <v>777</v>
      </c>
      <c r="G544" s="237"/>
      <c r="H544" s="240">
        <v>1</v>
      </c>
      <c r="I544" s="241"/>
      <c r="J544" s="237"/>
      <c r="K544" s="237"/>
      <c r="L544" s="242"/>
      <c r="M544" s="243"/>
      <c r="N544" s="244"/>
      <c r="O544" s="244"/>
      <c r="P544" s="244"/>
      <c r="Q544" s="244"/>
      <c r="R544" s="244"/>
      <c r="S544" s="244"/>
      <c r="T544" s="245"/>
      <c r="U544" s="14"/>
      <c r="V544" s="14"/>
      <c r="W544" s="14"/>
      <c r="X544" s="14"/>
      <c r="Y544" s="14"/>
      <c r="Z544" s="14"/>
      <c r="AA544" s="14"/>
      <c r="AB544" s="14"/>
      <c r="AC544" s="14"/>
      <c r="AD544" s="14"/>
      <c r="AE544" s="14"/>
      <c r="AT544" s="246" t="s">
        <v>144</v>
      </c>
      <c r="AU544" s="246" t="s">
        <v>81</v>
      </c>
      <c r="AV544" s="14" t="s">
        <v>81</v>
      </c>
      <c r="AW544" s="14" t="s">
        <v>32</v>
      </c>
      <c r="AX544" s="14" t="s">
        <v>79</v>
      </c>
      <c r="AY544" s="246" t="s">
        <v>129</v>
      </c>
    </row>
    <row r="545" s="2" customFormat="1" ht="16.5" customHeight="1">
      <c r="A545" s="41"/>
      <c r="B545" s="42"/>
      <c r="C545" s="207" t="s">
        <v>553</v>
      </c>
      <c r="D545" s="207" t="s">
        <v>134</v>
      </c>
      <c r="E545" s="208" t="s">
        <v>779</v>
      </c>
      <c r="F545" s="209" t="s">
        <v>780</v>
      </c>
      <c r="G545" s="210" t="s">
        <v>741</v>
      </c>
      <c r="H545" s="211">
        <v>1</v>
      </c>
      <c r="I545" s="212"/>
      <c r="J545" s="213">
        <f>ROUND(I545*H545,2)</f>
        <v>0</v>
      </c>
      <c r="K545" s="209" t="s">
        <v>138</v>
      </c>
      <c r="L545" s="47"/>
      <c r="M545" s="214" t="s">
        <v>19</v>
      </c>
      <c r="N545" s="215" t="s">
        <v>42</v>
      </c>
      <c r="O545" s="87"/>
      <c r="P545" s="216">
        <f>O545*H545</f>
        <v>0</v>
      </c>
      <c r="Q545" s="216">
        <v>0</v>
      </c>
      <c r="R545" s="216">
        <f>Q545*H545</f>
        <v>0</v>
      </c>
      <c r="S545" s="216">
        <v>0</v>
      </c>
      <c r="T545" s="217">
        <f>S545*H545</f>
        <v>0</v>
      </c>
      <c r="U545" s="41"/>
      <c r="V545" s="41"/>
      <c r="W545" s="41"/>
      <c r="X545" s="41"/>
      <c r="Y545" s="41"/>
      <c r="Z545" s="41"/>
      <c r="AA545" s="41"/>
      <c r="AB545" s="41"/>
      <c r="AC545" s="41"/>
      <c r="AD545" s="41"/>
      <c r="AE545" s="41"/>
      <c r="AR545" s="218" t="s">
        <v>742</v>
      </c>
      <c r="AT545" s="218" t="s">
        <v>134</v>
      </c>
      <c r="AU545" s="218" t="s">
        <v>81</v>
      </c>
      <c r="AY545" s="20" t="s">
        <v>129</v>
      </c>
      <c r="BE545" s="219">
        <f>IF(N545="základní",J545,0)</f>
        <v>0</v>
      </c>
      <c r="BF545" s="219">
        <f>IF(N545="snížená",J545,0)</f>
        <v>0</v>
      </c>
      <c r="BG545" s="219">
        <f>IF(N545="zákl. přenesená",J545,0)</f>
        <v>0</v>
      </c>
      <c r="BH545" s="219">
        <f>IF(N545="sníž. přenesená",J545,0)</f>
        <v>0</v>
      </c>
      <c r="BI545" s="219">
        <f>IF(N545="nulová",J545,0)</f>
        <v>0</v>
      </c>
      <c r="BJ545" s="20" t="s">
        <v>79</v>
      </c>
      <c r="BK545" s="219">
        <f>ROUND(I545*H545,2)</f>
        <v>0</v>
      </c>
      <c r="BL545" s="20" t="s">
        <v>742</v>
      </c>
      <c r="BM545" s="218" t="s">
        <v>781</v>
      </c>
    </row>
    <row r="546" s="2" customFormat="1">
      <c r="A546" s="41"/>
      <c r="B546" s="42"/>
      <c r="C546" s="43"/>
      <c r="D546" s="220" t="s">
        <v>142</v>
      </c>
      <c r="E546" s="43"/>
      <c r="F546" s="221" t="s">
        <v>782</v>
      </c>
      <c r="G546" s="43"/>
      <c r="H546" s="43"/>
      <c r="I546" s="222"/>
      <c r="J546" s="43"/>
      <c r="K546" s="43"/>
      <c r="L546" s="47"/>
      <c r="M546" s="223"/>
      <c r="N546" s="224"/>
      <c r="O546" s="87"/>
      <c r="P546" s="87"/>
      <c r="Q546" s="87"/>
      <c r="R546" s="87"/>
      <c r="S546" s="87"/>
      <c r="T546" s="88"/>
      <c r="U546" s="41"/>
      <c r="V546" s="41"/>
      <c r="W546" s="41"/>
      <c r="X546" s="41"/>
      <c r="Y546" s="41"/>
      <c r="Z546" s="41"/>
      <c r="AA546" s="41"/>
      <c r="AB546" s="41"/>
      <c r="AC546" s="41"/>
      <c r="AD546" s="41"/>
      <c r="AE546" s="41"/>
      <c r="AT546" s="20" t="s">
        <v>142</v>
      </c>
      <c r="AU546" s="20" t="s">
        <v>81</v>
      </c>
    </row>
    <row r="547" s="14" customFormat="1">
      <c r="A547" s="14"/>
      <c r="B547" s="236"/>
      <c r="C547" s="237"/>
      <c r="D547" s="227" t="s">
        <v>144</v>
      </c>
      <c r="E547" s="238" t="s">
        <v>19</v>
      </c>
      <c r="F547" s="239" t="s">
        <v>783</v>
      </c>
      <c r="G547" s="237"/>
      <c r="H547" s="240">
        <v>1</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144</v>
      </c>
      <c r="AU547" s="246" t="s">
        <v>81</v>
      </c>
      <c r="AV547" s="14" t="s">
        <v>81</v>
      </c>
      <c r="AW547" s="14" t="s">
        <v>32</v>
      </c>
      <c r="AX547" s="14" t="s">
        <v>71</v>
      </c>
      <c r="AY547" s="246" t="s">
        <v>129</v>
      </c>
    </row>
    <row r="548" s="13" customFormat="1">
      <c r="A548" s="13"/>
      <c r="B548" s="225"/>
      <c r="C548" s="226"/>
      <c r="D548" s="227" t="s">
        <v>144</v>
      </c>
      <c r="E548" s="228" t="s">
        <v>19</v>
      </c>
      <c r="F548" s="229" t="s">
        <v>784</v>
      </c>
      <c r="G548" s="226"/>
      <c r="H548" s="228" t="s">
        <v>19</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144</v>
      </c>
      <c r="AU548" s="235" t="s">
        <v>81</v>
      </c>
      <c r="AV548" s="13" t="s">
        <v>79</v>
      </c>
      <c r="AW548" s="13" t="s">
        <v>32</v>
      </c>
      <c r="AX548" s="13" t="s">
        <v>71</v>
      </c>
      <c r="AY548" s="235" t="s">
        <v>129</v>
      </c>
    </row>
    <row r="549" s="13" customFormat="1">
      <c r="A549" s="13"/>
      <c r="B549" s="225"/>
      <c r="C549" s="226"/>
      <c r="D549" s="227" t="s">
        <v>144</v>
      </c>
      <c r="E549" s="228" t="s">
        <v>19</v>
      </c>
      <c r="F549" s="229" t="s">
        <v>785</v>
      </c>
      <c r="G549" s="226"/>
      <c r="H549" s="228" t="s">
        <v>19</v>
      </c>
      <c r="I549" s="230"/>
      <c r="J549" s="226"/>
      <c r="K549" s="226"/>
      <c r="L549" s="231"/>
      <c r="M549" s="232"/>
      <c r="N549" s="233"/>
      <c r="O549" s="233"/>
      <c r="P549" s="233"/>
      <c r="Q549" s="233"/>
      <c r="R549" s="233"/>
      <c r="S549" s="233"/>
      <c r="T549" s="234"/>
      <c r="U549" s="13"/>
      <c r="V549" s="13"/>
      <c r="W549" s="13"/>
      <c r="X549" s="13"/>
      <c r="Y549" s="13"/>
      <c r="Z549" s="13"/>
      <c r="AA549" s="13"/>
      <c r="AB549" s="13"/>
      <c r="AC549" s="13"/>
      <c r="AD549" s="13"/>
      <c r="AE549" s="13"/>
      <c r="AT549" s="235" t="s">
        <v>144</v>
      </c>
      <c r="AU549" s="235" t="s">
        <v>81</v>
      </c>
      <c r="AV549" s="13" t="s">
        <v>79</v>
      </c>
      <c r="AW549" s="13" t="s">
        <v>32</v>
      </c>
      <c r="AX549" s="13" t="s">
        <v>71</v>
      </c>
      <c r="AY549" s="235" t="s">
        <v>129</v>
      </c>
    </row>
    <row r="550" s="13" customFormat="1">
      <c r="A550" s="13"/>
      <c r="B550" s="225"/>
      <c r="C550" s="226"/>
      <c r="D550" s="227" t="s">
        <v>144</v>
      </c>
      <c r="E550" s="228" t="s">
        <v>19</v>
      </c>
      <c r="F550" s="229" t="s">
        <v>786</v>
      </c>
      <c r="G550" s="226"/>
      <c r="H550" s="228" t="s">
        <v>19</v>
      </c>
      <c r="I550" s="230"/>
      <c r="J550" s="226"/>
      <c r="K550" s="226"/>
      <c r="L550" s="231"/>
      <c r="M550" s="232"/>
      <c r="N550" s="233"/>
      <c r="O550" s="233"/>
      <c r="P550" s="233"/>
      <c r="Q550" s="233"/>
      <c r="R550" s="233"/>
      <c r="S550" s="233"/>
      <c r="T550" s="234"/>
      <c r="U550" s="13"/>
      <c r="V550" s="13"/>
      <c r="W550" s="13"/>
      <c r="X550" s="13"/>
      <c r="Y550" s="13"/>
      <c r="Z550" s="13"/>
      <c r="AA550" s="13"/>
      <c r="AB550" s="13"/>
      <c r="AC550" s="13"/>
      <c r="AD550" s="13"/>
      <c r="AE550" s="13"/>
      <c r="AT550" s="235" t="s">
        <v>144</v>
      </c>
      <c r="AU550" s="235" t="s">
        <v>81</v>
      </c>
      <c r="AV550" s="13" t="s">
        <v>79</v>
      </c>
      <c r="AW550" s="13" t="s">
        <v>32</v>
      </c>
      <c r="AX550" s="13" t="s">
        <v>71</v>
      </c>
      <c r="AY550" s="235" t="s">
        <v>129</v>
      </c>
    </row>
    <row r="551" s="13" customFormat="1">
      <c r="A551" s="13"/>
      <c r="B551" s="225"/>
      <c r="C551" s="226"/>
      <c r="D551" s="227" t="s">
        <v>144</v>
      </c>
      <c r="E551" s="228" t="s">
        <v>19</v>
      </c>
      <c r="F551" s="229" t="s">
        <v>787</v>
      </c>
      <c r="G551" s="226"/>
      <c r="H551" s="228" t="s">
        <v>19</v>
      </c>
      <c r="I551" s="230"/>
      <c r="J551" s="226"/>
      <c r="K551" s="226"/>
      <c r="L551" s="231"/>
      <c r="M551" s="232"/>
      <c r="N551" s="233"/>
      <c r="O551" s="233"/>
      <c r="P551" s="233"/>
      <c r="Q551" s="233"/>
      <c r="R551" s="233"/>
      <c r="S551" s="233"/>
      <c r="T551" s="234"/>
      <c r="U551" s="13"/>
      <c r="V551" s="13"/>
      <c r="W551" s="13"/>
      <c r="X551" s="13"/>
      <c r="Y551" s="13"/>
      <c r="Z551" s="13"/>
      <c r="AA551" s="13"/>
      <c r="AB551" s="13"/>
      <c r="AC551" s="13"/>
      <c r="AD551" s="13"/>
      <c r="AE551" s="13"/>
      <c r="AT551" s="235" t="s">
        <v>144</v>
      </c>
      <c r="AU551" s="235" t="s">
        <v>81</v>
      </c>
      <c r="AV551" s="13" t="s">
        <v>79</v>
      </c>
      <c r="AW551" s="13" t="s">
        <v>32</v>
      </c>
      <c r="AX551" s="13" t="s">
        <v>71</v>
      </c>
      <c r="AY551" s="235" t="s">
        <v>129</v>
      </c>
    </row>
    <row r="552" s="13" customFormat="1">
      <c r="A552" s="13"/>
      <c r="B552" s="225"/>
      <c r="C552" s="226"/>
      <c r="D552" s="227" t="s">
        <v>144</v>
      </c>
      <c r="E552" s="228" t="s">
        <v>19</v>
      </c>
      <c r="F552" s="229" t="s">
        <v>788</v>
      </c>
      <c r="G552" s="226"/>
      <c r="H552" s="228" t="s">
        <v>19</v>
      </c>
      <c r="I552" s="230"/>
      <c r="J552" s="226"/>
      <c r="K552" s="226"/>
      <c r="L552" s="231"/>
      <c r="M552" s="232"/>
      <c r="N552" s="233"/>
      <c r="O552" s="233"/>
      <c r="P552" s="233"/>
      <c r="Q552" s="233"/>
      <c r="R552" s="233"/>
      <c r="S552" s="233"/>
      <c r="T552" s="234"/>
      <c r="U552" s="13"/>
      <c r="V552" s="13"/>
      <c r="W552" s="13"/>
      <c r="X552" s="13"/>
      <c r="Y552" s="13"/>
      <c r="Z552" s="13"/>
      <c r="AA552" s="13"/>
      <c r="AB552" s="13"/>
      <c r="AC552" s="13"/>
      <c r="AD552" s="13"/>
      <c r="AE552" s="13"/>
      <c r="AT552" s="235" t="s">
        <v>144</v>
      </c>
      <c r="AU552" s="235" t="s">
        <v>81</v>
      </c>
      <c r="AV552" s="13" t="s">
        <v>79</v>
      </c>
      <c r="AW552" s="13" t="s">
        <v>32</v>
      </c>
      <c r="AX552" s="13" t="s">
        <v>71</v>
      </c>
      <c r="AY552" s="235" t="s">
        <v>129</v>
      </c>
    </row>
    <row r="553" s="13" customFormat="1">
      <c r="A553" s="13"/>
      <c r="B553" s="225"/>
      <c r="C553" s="226"/>
      <c r="D553" s="227" t="s">
        <v>144</v>
      </c>
      <c r="E553" s="228" t="s">
        <v>19</v>
      </c>
      <c r="F553" s="229" t="s">
        <v>789</v>
      </c>
      <c r="G553" s="226"/>
      <c r="H553" s="228" t="s">
        <v>19</v>
      </c>
      <c r="I553" s="230"/>
      <c r="J553" s="226"/>
      <c r="K553" s="226"/>
      <c r="L553" s="231"/>
      <c r="M553" s="232"/>
      <c r="N553" s="233"/>
      <c r="O553" s="233"/>
      <c r="P553" s="233"/>
      <c r="Q553" s="233"/>
      <c r="R553" s="233"/>
      <c r="S553" s="233"/>
      <c r="T553" s="234"/>
      <c r="U553" s="13"/>
      <c r="V553" s="13"/>
      <c r="W553" s="13"/>
      <c r="X553" s="13"/>
      <c r="Y553" s="13"/>
      <c r="Z553" s="13"/>
      <c r="AA553" s="13"/>
      <c r="AB553" s="13"/>
      <c r="AC553" s="13"/>
      <c r="AD553" s="13"/>
      <c r="AE553" s="13"/>
      <c r="AT553" s="235" t="s">
        <v>144</v>
      </c>
      <c r="AU553" s="235" t="s">
        <v>81</v>
      </c>
      <c r="AV553" s="13" t="s">
        <v>79</v>
      </c>
      <c r="AW553" s="13" t="s">
        <v>32</v>
      </c>
      <c r="AX553" s="13" t="s">
        <v>71</v>
      </c>
      <c r="AY553" s="235" t="s">
        <v>129</v>
      </c>
    </row>
    <row r="554" s="16" customFormat="1">
      <c r="A554" s="16"/>
      <c r="B554" s="258"/>
      <c r="C554" s="259"/>
      <c r="D554" s="227" t="s">
        <v>144</v>
      </c>
      <c r="E554" s="260" t="s">
        <v>19</v>
      </c>
      <c r="F554" s="261" t="s">
        <v>155</v>
      </c>
      <c r="G554" s="259"/>
      <c r="H554" s="262">
        <v>1</v>
      </c>
      <c r="I554" s="263"/>
      <c r="J554" s="259"/>
      <c r="K554" s="259"/>
      <c r="L554" s="264"/>
      <c r="M554" s="265"/>
      <c r="N554" s="266"/>
      <c r="O554" s="266"/>
      <c r="P554" s="266"/>
      <c r="Q554" s="266"/>
      <c r="R554" s="266"/>
      <c r="S554" s="266"/>
      <c r="T554" s="267"/>
      <c r="U554" s="16"/>
      <c r="V554" s="16"/>
      <c r="W554" s="16"/>
      <c r="X554" s="16"/>
      <c r="Y554" s="16"/>
      <c r="Z554" s="16"/>
      <c r="AA554" s="16"/>
      <c r="AB554" s="16"/>
      <c r="AC554" s="16"/>
      <c r="AD554" s="16"/>
      <c r="AE554" s="16"/>
      <c r="AT554" s="268" t="s">
        <v>144</v>
      </c>
      <c r="AU554" s="268" t="s">
        <v>81</v>
      </c>
      <c r="AV554" s="16" t="s">
        <v>139</v>
      </c>
      <c r="AW554" s="16" t="s">
        <v>32</v>
      </c>
      <c r="AX554" s="16" t="s">
        <v>79</v>
      </c>
      <c r="AY554" s="268" t="s">
        <v>129</v>
      </c>
    </row>
    <row r="555" s="12" customFormat="1" ht="22.8" customHeight="1">
      <c r="A555" s="12"/>
      <c r="B555" s="191"/>
      <c r="C555" s="192"/>
      <c r="D555" s="193" t="s">
        <v>70</v>
      </c>
      <c r="E555" s="205" t="s">
        <v>790</v>
      </c>
      <c r="F555" s="205" t="s">
        <v>791</v>
      </c>
      <c r="G555" s="192"/>
      <c r="H555" s="192"/>
      <c r="I555" s="195"/>
      <c r="J555" s="206">
        <f>BK555</f>
        <v>0</v>
      </c>
      <c r="K555" s="192"/>
      <c r="L555" s="197"/>
      <c r="M555" s="198"/>
      <c r="N555" s="199"/>
      <c r="O555" s="199"/>
      <c r="P555" s="200">
        <f>SUM(P556:P563)</f>
        <v>0</v>
      </c>
      <c r="Q555" s="199"/>
      <c r="R555" s="200">
        <f>SUM(R556:R563)</f>
        <v>0</v>
      </c>
      <c r="S555" s="199"/>
      <c r="T555" s="201">
        <f>SUM(T556:T563)</f>
        <v>0</v>
      </c>
      <c r="U555" s="12"/>
      <c r="V555" s="12"/>
      <c r="W555" s="12"/>
      <c r="X555" s="12"/>
      <c r="Y555" s="12"/>
      <c r="Z555" s="12"/>
      <c r="AA555" s="12"/>
      <c r="AB555" s="12"/>
      <c r="AC555" s="12"/>
      <c r="AD555" s="12"/>
      <c r="AE555" s="12"/>
      <c r="AR555" s="202" t="s">
        <v>185</v>
      </c>
      <c r="AT555" s="203" t="s">
        <v>70</v>
      </c>
      <c r="AU555" s="203" t="s">
        <v>79</v>
      </c>
      <c r="AY555" s="202" t="s">
        <v>129</v>
      </c>
      <c r="BK555" s="204">
        <f>SUM(BK556:BK563)</f>
        <v>0</v>
      </c>
    </row>
    <row r="556" s="2" customFormat="1" ht="16.5" customHeight="1">
      <c r="A556" s="41"/>
      <c r="B556" s="42"/>
      <c r="C556" s="207" t="s">
        <v>559</v>
      </c>
      <c r="D556" s="207" t="s">
        <v>134</v>
      </c>
      <c r="E556" s="208" t="s">
        <v>793</v>
      </c>
      <c r="F556" s="209" t="s">
        <v>791</v>
      </c>
      <c r="G556" s="210" t="s">
        <v>741</v>
      </c>
      <c r="H556" s="211">
        <v>1</v>
      </c>
      <c r="I556" s="212"/>
      <c r="J556" s="213">
        <f>ROUND(I556*H556,2)</f>
        <v>0</v>
      </c>
      <c r="K556" s="209" t="s">
        <v>138</v>
      </c>
      <c r="L556" s="47"/>
      <c r="M556" s="214" t="s">
        <v>19</v>
      </c>
      <c r="N556" s="215" t="s">
        <v>42</v>
      </c>
      <c r="O556" s="87"/>
      <c r="P556" s="216">
        <f>O556*H556</f>
        <v>0</v>
      </c>
      <c r="Q556" s="216">
        <v>0</v>
      </c>
      <c r="R556" s="216">
        <f>Q556*H556</f>
        <v>0</v>
      </c>
      <c r="S556" s="216">
        <v>0</v>
      </c>
      <c r="T556" s="217">
        <f>S556*H556</f>
        <v>0</v>
      </c>
      <c r="U556" s="41"/>
      <c r="V556" s="41"/>
      <c r="W556" s="41"/>
      <c r="X556" s="41"/>
      <c r="Y556" s="41"/>
      <c r="Z556" s="41"/>
      <c r="AA556" s="41"/>
      <c r="AB556" s="41"/>
      <c r="AC556" s="41"/>
      <c r="AD556" s="41"/>
      <c r="AE556" s="41"/>
      <c r="AR556" s="218" t="s">
        <v>742</v>
      </c>
      <c r="AT556" s="218" t="s">
        <v>134</v>
      </c>
      <c r="AU556" s="218" t="s">
        <v>81</v>
      </c>
      <c r="AY556" s="20" t="s">
        <v>129</v>
      </c>
      <c r="BE556" s="219">
        <f>IF(N556="základní",J556,0)</f>
        <v>0</v>
      </c>
      <c r="BF556" s="219">
        <f>IF(N556="snížená",J556,0)</f>
        <v>0</v>
      </c>
      <c r="BG556" s="219">
        <f>IF(N556="zákl. přenesená",J556,0)</f>
        <v>0</v>
      </c>
      <c r="BH556" s="219">
        <f>IF(N556="sníž. přenesená",J556,0)</f>
        <v>0</v>
      </c>
      <c r="BI556" s="219">
        <f>IF(N556="nulová",J556,0)</f>
        <v>0</v>
      </c>
      <c r="BJ556" s="20" t="s">
        <v>79</v>
      </c>
      <c r="BK556" s="219">
        <f>ROUND(I556*H556,2)</f>
        <v>0</v>
      </c>
      <c r="BL556" s="20" t="s">
        <v>742</v>
      </c>
      <c r="BM556" s="218" t="s">
        <v>794</v>
      </c>
    </row>
    <row r="557" s="2" customFormat="1">
      <c r="A557" s="41"/>
      <c r="B557" s="42"/>
      <c r="C557" s="43"/>
      <c r="D557" s="220" t="s">
        <v>142</v>
      </c>
      <c r="E557" s="43"/>
      <c r="F557" s="221" t="s">
        <v>795</v>
      </c>
      <c r="G557" s="43"/>
      <c r="H557" s="43"/>
      <c r="I557" s="222"/>
      <c r="J557" s="43"/>
      <c r="K557" s="43"/>
      <c r="L557" s="47"/>
      <c r="M557" s="223"/>
      <c r="N557" s="224"/>
      <c r="O557" s="87"/>
      <c r="P557" s="87"/>
      <c r="Q557" s="87"/>
      <c r="R557" s="87"/>
      <c r="S557" s="87"/>
      <c r="T557" s="88"/>
      <c r="U557" s="41"/>
      <c r="V557" s="41"/>
      <c r="W557" s="41"/>
      <c r="X557" s="41"/>
      <c r="Y557" s="41"/>
      <c r="Z557" s="41"/>
      <c r="AA557" s="41"/>
      <c r="AB557" s="41"/>
      <c r="AC557" s="41"/>
      <c r="AD557" s="41"/>
      <c r="AE557" s="41"/>
      <c r="AT557" s="20" t="s">
        <v>142</v>
      </c>
      <c r="AU557" s="20" t="s">
        <v>81</v>
      </c>
    </row>
    <row r="558" s="13" customFormat="1">
      <c r="A558" s="13"/>
      <c r="B558" s="225"/>
      <c r="C558" s="226"/>
      <c r="D558" s="227" t="s">
        <v>144</v>
      </c>
      <c r="E558" s="228" t="s">
        <v>19</v>
      </c>
      <c r="F558" s="229" t="s">
        <v>796</v>
      </c>
      <c r="G558" s="226"/>
      <c r="H558" s="228" t="s">
        <v>19</v>
      </c>
      <c r="I558" s="230"/>
      <c r="J558" s="226"/>
      <c r="K558" s="226"/>
      <c r="L558" s="231"/>
      <c r="M558" s="232"/>
      <c r="N558" s="233"/>
      <c r="O558" s="233"/>
      <c r="P558" s="233"/>
      <c r="Q558" s="233"/>
      <c r="R558" s="233"/>
      <c r="S558" s="233"/>
      <c r="T558" s="234"/>
      <c r="U558" s="13"/>
      <c r="V558" s="13"/>
      <c r="W558" s="13"/>
      <c r="X558" s="13"/>
      <c r="Y558" s="13"/>
      <c r="Z558" s="13"/>
      <c r="AA558" s="13"/>
      <c r="AB558" s="13"/>
      <c r="AC558" s="13"/>
      <c r="AD558" s="13"/>
      <c r="AE558" s="13"/>
      <c r="AT558" s="235" t="s">
        <v>144</v>
      </c>
      <c r="AU558" s="235" t="s">
        <v>81</v>
      </c>
      <c r="AV558" s="13" t="s">
        <v>79</v>
      </c>
      <c r="AW558" s="13" t="s">
        <v>32</v>
      </c>
      <c r="AX558" s="13" t="s">
        <v>71</v>
      </c>
      <c r="AY558" s="235" t="s">
        <v>129</v>
      </c>
    </row>
    <row r="559" s="13" customFormat="1">
      <c r="A559" s="13"/>
      <c r="B559" s="225"/>
      <c r="C559" s="226"/>
      <c r="D559" s="227" t="s">
        <v>144</v>
      </c>
      <c r="E559" s="228" t="s">
        <v>19</v>
      </c>
      <c r="F559" s="229" t="s">
        <v>797</v>
      </c>
      <c r="G559" s="226"/>
      <c r="H559" s="228" t="s">
        <v>19</v>
      </c>
      <c r="I559" s="230"/>
      <c r="J559" s="226"/>
      <c r="K559" s="226"/>
      <c r="L559" s="231"/>
      <c r="M559" s="232"/>
      <c r="N559" s="233"/>
      <c r="O559" s="233"/>
      <c r="P559" s="233"/>
      <c r="Q559" s="233"/>
      <c r="R559" s="233"/>
      <c r="S559" s="233"/>
      <c r="T559" s="234"/>
      <c r="U559" s="13"/>
      <c r="V559" s="13"/>
      <c r="W559" s="13"/>
      <c r="X559" s="13"/>
      <c r="Y559" s="13"/>
      <c r="Z559" s="13"/>
      <c r="AA559" s="13"/>
      <c r="AB559" s="13"/>
      <c r="AC559" s="13"/>
      <c r="AD559" s="13"/>
      <c r="AE559" s="13"/>
      <c r="AT559" s="235" t="s">
        <v>144</v>
      </c>
      <c r="AU559" s="235" t="s">
        <v>81</v>
      </c>
      <c r="AV559" s="13" t="s">
        <v>79</v>
      </c>
      <c r="AW559" s="13" t="s">
        <v>32</v>
      </c>
      <c r="AX559" s="13" t="s">
        <v>71</v>
      </c>
      <c r="AY559" s="235" t="s">
        <v>129</v>
      </c>
    </row>
    <row r="560" s="14" customFormat="1">
      <c r="A560" s="14"/>
      <c r="B560" s="236"/>
      <c r="C560" s="237"/>
      <c r="D560" s="227" t="s">
        <v>144</v>
      </c>
      <c r="E560" s="238" t="s">
        <v>19</v>
      </c>
      <c r="F560" s="239" t="s">
        <v>79</v>
      </c>
      <c r="G560" s="237"/>
      <c r="H560" s="240">
        <v>1</v>
      </c>
      <c r="I560" s="241"/>
      <c r="J560" s="237"/>
      <c r="K560" s="237"/>
      <c r="L560" s="242"/>
      <c r="M560" s="243"/>
      <c r="N560" s="244"/>
      <c r="O560" s="244"/>
      <c r="P560" s="244"/>
      <c r="Q560" s="244"/>
      <c r="R560" s="244"/>
      <c r="S560" s="244"/>
      <c r="T560" s="245"/>
      <c r="U560" s="14"/>
      <c r="V560" s="14"/>
      <c r="W560" s="14"/>
      <c r="X560" s="14"/>
      <c r="Y560" s="14"/>
      <c r="Z560" s="14"/>
      <c r="AA560" s="14"/>
      <c r="AB560" s="14"/>
      <c r="AC560" s="14"/>
      <c r="AD560" s="14"/>
      <c r="AE560" s="14"/>
      <c r="AT560" s="246" t="s">
        <v>144</v>
      </c>
      <c r="AU560" s="246" t="s">
        <v>81</v>
      </c>
      <c r="AV560" s="14" t="s">
        <v>81</v>
      </c>
      <c r="AW560" s="14" t="s">
        <v>32</v>
      </c>
      <c r="AX560" s="14" t="s">
        <v>79</v>
      </c>
      <c r="AY560" s="246" t="s">
        <v>129</v>
      </c>
    </row>
    <row r="561" s="2" customFormat="1" ht="16.5" customHeight="1">
      <c r="A561" s="41"/>
      <c r="B561" s="42"/>
      <c r="C561" s="207" t="s">
        <v>565</v>
      </c>
      <c r="D561" s="207" t="s">
        <v>134</v>
      </c>
      <c r="E561" s="208" t="s">
        <v>799</v>
      </c>
      <c r="F561" s="209" t="s">
        <v>800</v>
      </c>
      <c r="G561" s="210" t="s">
        <v>741</v>
      </c>
      <c r="H561" s="211">
        <v>1</v>
      </c>
      <c r="I561" s="212"/>
      <c r="J561" s="213">
        <f>ROUND(I561*H561,2)</f>
        <v>0</v>
      </c>
      <c r="K561" s="209" t="s">
        <v>138</v>
      </c>
      <c r="L561" s="47"/>
      <c r="M561" s="214" t="s">
        <v>19</v>
      </c>
      <c r="N561" s="215" t="s">
        <v>42</v>
      </c>
      <c r="O561" s="87"/>
      <c r="P561" s="216">
        <f>O561*H561</f>
        <v>0</v>
      </c>
      <c r="Q561" s="216">
        <v>0</v>
      </c>
      <c r="R561" s="216">
        <f>Q561*H561</f>
        <v>0</v>
      </c>
      <c r="S561" s="216">
        <v>0</v>
      </c>
      <c r="T561" s="217">
        <f>S561*H561</f>
        <v>0</v>
      </c>
      <c r="U561" s="41"/>
      <c r="V561" s="41"/>
      <c r="W561" s="41"/>
      <c r="X561" s="41"/>
      <c r="Y561" s="41"/>
      <c r="Z561" s="41"/>
      <c r="AA561" s="41"/>
      <c r="AB561" s="41"/>
      <c r="AC561" s="41"/>
      <c r="AD561" s="41"/>
      <c r="AE561" s="41"/>
      <c r="AR561" s="218" t="s">
        <v>742</v>
      </c>
      <c r="AT561" s="218" t="s">
        <v>134</v>
      </c>
      <c r="AU561" s="218" t="s">
        <v>81</v>
      </c>
      <c r="AY561" s="20" t="s">
        <v>129</v>
      </c>
      <c r="BE561" s="219">
        <f>IF(N561="základní",J561,0)</f>
        <v>0</v>
      </c>
      <c r="BF561" s="219">
        <f>IF(N561="snížená",J561,0)</f>
        <v>0</v>
      </c>
      <c r="BG561" s="219">
        <f>IF(N561="zákl. přenesená",J561,0)</f>
        <v>0</v>
      </c>
      <c r="BH561" s="219">
        <f>IF(N561="sníž. přenesená",J561,0)</f>
        <v>0</v>
      </c>
      <c r="BI561" s="219">
        <f>IF(N561="nulová",J561,0)</f>
        <v>0</v>
      </c>
      <c r="BJ561" s="20" t="s">
        <v>79</v>
      </c>
      <c r="BK561" s="219">
        <f>ROUND(I561*H561,2)</f>
        <v>0</v>
      </c>
      <c r="BL561" s="20" t="s">
        <v>742</v>
      </c>
      <c r="BM561" s="218" t="s">
        <v>801</v>
      </c>
    </row>
    <row r="562" s="2" customFormat="1">
      <c r="A562" s="41"/>
      <c r="B562" s="42"/>
      <c r="C562" s="43"/>
      <c r="D562" s="220" t="s">
        <v>142</v>
      </c>
      <c r="E562" s="43"/>
      <c r="F562" s="221" t="s">
        <v>802</v>
      </c>
      <c r="G562" s="43"/>
      <c r="H562" s="43"/>
      <c r="I562" s="222"/>
      <c r="J562" s="43"/>
      <c r="K562" s="43"/>
      <c r="L562" s="47"/>
      <c r="M562" s="223"/>
      <c r="N562" s="224"/>
      <c r="O562" s="87"/>
      <c r="P562" s="87"/>
      <c r="Q562" s="87"/>
      <c r="R562" s="87"/>
      <c r="S562" s="87"/>
      <c r="T562" s="88"/>
      <c r="U562" s="41"/>
      <c r="V562" s="41"/>
      <c r="W562" s="41"/>
      <c r="X562" s="41"/>
      <c r="Y562" s="41"/>
      <c r="Z562" s="41"/>
      <c r="AA562" s="41"/>
      <c r="AB562" s="41"/>
      <c r="AC562" s="41"/>
      <c r="AD562" s="41"/>
      <c r="AE562" s="41"/>
      <c r="AT562" s="20" t="s">
        <v>142</v>
      </c>
      <c r="AU562" s="20" t="s">
        <v>81</v>
      </c>
    </row>
    <row r="563" s="14" customFormat="1">
      <c r="A563" s="14"/>
      <c r="B563" s="236"/>
      <c r="C563" s="237"/>
      <c r="D563" s="227" t="s">
        <v>144</v>
      </c>
      <c r="E563" s="238" t="s">
        <v>19</v>
      </c>
      <c r="F563" s="239" t="s">
        <v>803</v>
      </c>
      <c r="G563" s="237"/>
      <c r="H563" s="240">
        <v>1</v>
      </c>
      <c r="I563" s="241"/>
      <c r="J563" s="237"/>
      <c r="K563" s="237"/>
      <c r="L563" s="242"/>
      <c r="M563" s="270"/>
      <c r="N563" s="271"/>
      <c r="O563" s="271"/>
      <c r="P563" s="271"/>
      <c r="Q563" s="271"/>
      <c r="R563" s="271"/>
      <c r="S563" s="271"/>
      <c r="T563" s="272"/>
      <c r="U563" s="14"/>
      <c r="V563" s="14"/>
      <c r="W563" s="14"/>
      <c r="X563" s="14"/>
      <c r="Y563" s="14"/>
      <c r="Z563" s="14"/>
      <c r="AA563" s="14"/>
      <c r="AB563" s="14"/>
      <c r="AC563" s="14"/>
      <c r="AD563" s="14"/>
      <c r="AE563" s="14"/>
      <c r="AT563" s="246" t="s">
        <v>144</v>
      </c>
      <c r="AU563" s="246" t="s">
        <v>81</v>
      </c>
      <c r="AV563" s="14" t="s">
        <v>81</v>
      </c>
      <c r="AW563" s="14" t="s">
        <v>32</v>
      </c>
      <c r="AX563" s="14" t="s">
        <v>79</v>
      </c>
      <c r="AY563" s="246" t="s">
        <v>129</v>
      </c>
    </row>
    <row r="564" s="2" customFormat="1" ht="6.96" customHeight="1">
      <c r="A564" s="41"/>
      <c r="B564" s="62"/>
      <c r="C564" s="63"/>
      <c r="D564" s="63"/>
      <c r="E564" s="63"/>
      <c r="F564" s="63"/>
      <c r="G564" s="63"/>
      <c r="H564" s="63"/>
      <c r="I564" s="63"/>
      <c r="J564" s="63"/>
      <c r="K564" s="63"/>
      <c r="L564" s="47"/>
      <c r="M564" s="41"/>
      <c r="O564" s="41"/>
      <c r="P564" s="41"/>
      <c r="Q564" s="41"/>
      <c r="R564" s="41"/>
      <c r="S564" s="41"/>
      <c r="T564" s="41"/>
      <c r="U564" s="41"/>
      <c r="V564" s="41"/>
      <c r="W564" s="41"/>
      <c r="X564" s="41"/>
      <c r="Y564" s="41"/>
      <c r="Z564" s="41"/>
      <c r="AA564" s="41"/>
      <c r="AB564" s="41"/>
      <c r="AC564" s="41"/>
      <c r="AD564" s="41"/>
      <c r="AE564" s="41"/>
    </row>
  </sheetData>
  <sheetProtection sheet="1" autoFilter="0" formatColumns="0" formatRows="0" objects="1" scenarios="1" spinCount="100000" saltValue="2HTSgQ9IgVZpU5e08dy2XZgb0K1OPRyVFLozm4KmJ0oZLL8oeDrLZNfHr8bXmMuRx38P3dpKJRSe+lqM8BNVVQ==" hashValue="1vzgEi1vlK7yC+H0zBYyAq8vCbdVtIZUXN9nI3FIrXmJvetScLgB773LTn7ahVnSax1K7z+hYIqf1e+XdJFsgQ==" algorithmName="SHA-512" password="CC35"/>
  <autoFilter ref="C94:K563"/>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5_01/629991011"/>
    <hyperlink ref="F115" r:id="rId2" display="https://podminky.urs.cz/item/CS_URS_2025_01/619996137"/>
    <hyperlink ref="F129" r:id="rId3" display="https://podminky.urs.cz/item/CS_URS_2025_01/629995103"/>
    <hyperlink ref="F133" r:id="rId4" display="https://podminky.urs.cz/item/CS_URS_2025_01/629995101"/>
    <hyperlink ref="F135" r:id="rId5" display="https://podminky.urs.cz/item/CS_URS_2025_01/622131121"/>
    <hyperlink ref="F137" r:id="rId6" display="https://podminky.urs.cz/item/CS_URS_2025_01/622142001"/>
    <hyperlink ref="F139" r:id="rId7" display="https://podminky.urs.cz/item/CS_URS_2025_01/622151011"/>
    <hyperlink ref="F141" r:id="rId8" display="https://podminky.urs.cz/item/CS_URS_2025_01/622521012"/>
    <hyperlink ref="F143" r:id="rId9" display="https://podminky.urs.cz/item/CS_URS_2025_01/622252002"/>
    <hyperlink ref="F185" r:id="rId10" display="https://podminky.urs.cz/item/CS_URS_2025_01/622143004"/>
    <hyperlink ref="F191" r:id="rId11" display="https://podminky.urs.cz/item/CS_URS_2025_01/629135102"/>
    <hyperlink ref="F214" r:id="rId12" display="https://podminky.urs.cz/item/CS_URS_2025_01/629995101"/>
    <hyperlink ref="F236" r:id="rId13" display="https://podminky.urs.cz/item/CS_URS_2025_01/622325109"/>
    <hyperlink ref="F260" r:id="rId14" display="https://podminky.urs.cz/item/CS_URS_2025_01/622131121"/>
    <hyperlink ref="F262" r:id="rId15" display="https://podminky.urs.cz/item/CS_URS_2025_01/622142001"/>
    <hyperlink ref="F289" r:id="rId16" display="https://podminky.urs.cz/item/CS_URS_2025_01/622151011"/>
    <hyperlink ref="F291" r:id="rId17" display="https://podminky.urs.cz/item/CS_URS_2025_01/622521012"/>
    <hyperlink ref="F319" r:id="rId18" display="https://podminky.urs.cz/item/CS_URS_2025_01/621325109"/>
    <hyperlink ref="F330" r:id="rId19" display="https://podminky.urs.cz/item/CS_URS_2025_01/621131121"/>
    <hyperlink ref="F332" r:id="rId20" display="https://podminky.urs.cz/item/CS_URS_2025_01/621142001"/>
    <hyperlink ref="F334" r:id="rId21" display="https://podminky.urs.cz/item/CS_URS_2025_01/621151011"/>
    <hyperlink ref="F336" r:id="rId22" display="https://podminky.urs.cz/item/CS_URS_2025_01/621521012"/>
    <hyperlink ref="F351" r:id="rId23" display="https://podminky.urs.cz/item/CS_URS_2025_01/629995103"/>
    <hyperlink ref="F353" r:id="rId24" display="https://podminky.urs.cz/item/CS_URS_2025_01/629995101"/>
    <hyperlink ref="F361" r:id="rId25" display="https://podminky.urs.cz/item/CS_URS_2025_01/941111132"/>
    <hyperlink ref="F375" r:id="rId26" display="https://podminky.urs.cz/item/CS_URS_2025_01/941111232"/>
    <hyperlink ref="F378" r:id="rId27" display="https://podminky.urs.cz/item/CS_URS_2025_01/941111832"/>
    <hyperlink ref="F380" r:id="rId28" display="https://podminky.urs.cz/item/CS_URS_2025_01/944511111"/>
    <hyperlink ref="F382" r:id="rId29" display="https://podminky.urs.cz/item/CS_URS_2025_01/944511211"/>
    <hyperlink ref="F385" r:id="rId30" display="https://podminky.urs.cz/item/CS_URS_2025_01/944511811"/>
    <hyperlink ref="F387" r:id="rId31" display="https://podminky.urs.cz/item/CS_URS_2025_01/993111111"/>
    <hyperlink ref="F389" r:id="rId32" display="https://podminky.urs.cz/item/CS_URS_2025_01/993111119"/>
    <hyperlink ref="F402" r:id="rId33" display="https://podminky.urs.cz/item/CS_URS_2025_01/965045111"/>
    <hyperlink ref="F425" r:id="rId34" display="https://podminky.urs.cz/item/CS_URS_2025_01/997013154"/>
    <hyperlink ref="F427" r:id="rId35" display="https://podminky.urs.cz/item/CS_URS_2025_01/997013501"/>
    <hyperlink ref="F430" r:id="rId36" display="https://podminky.urs.cz/item/CS_URS_2025_01/997013509"/>
    <hyperlink ref="F434" r:id="rId37" display="https://podminky.urs.cz/item/CS_URS_2025_01/997013869"/>
    <hyperlink ref="F439" r:id="rId38" display="https://podminky.urs.cz/item/CS_URS_2025_01/998011010"/>
    <hyperlink ref="F443" r:id="rId39" display="https://podminky.urs.cz/item/CS_URS_2025_01/751398824"/>
    <hyperlink ref="F449" r:id="rId40" display="https://podminky.urs.cz/item/CS_URS_2025_01/751398024"/>
    <hyperlink ref="F452" r:id="rId41" display="https://podminky.urs.cz/item/CS_URS_2025_01/764002851"/>
    <hyperlink ref="F470" r:id="rId42" display="https://podminky.urs.cz/item/CS_URS_2025_01/764002861"/>
    <hyperlink ref="F476" r:id="rId43" display="https://podminky.urs.cz/item/CS_URS_2025_01/764004861"/>
    <hyperlink ref="F487" r:id="rId44" display="https://podminky.urs.cz/item/CS_URS_2025_01/764246365"/>
    <hyperlink ref="F492" r:id="rId45" display="https://podminky.urs.cz/item/CS_URS_2025_01/764246343"/>
    <hyperlink ref="F503" r:id="rId46" display="https://podminky.urs.cz/item/CS_URS_2025_01/764246344"/>
    <hyperlink ref="F509" r:id="rId47" display="https://podminky.urs.cz/item/CS_URS_2025_01/764248331"/>
    <hyperlink ref="F512" r:id="rId48" display="https://podminky.urs.cz/item/CS_URS_2025_01/764548323"/>
    <hyperlink ref="F515" r:id="rId49" display="https://podminky.urs.cz/item/CS_URS_2025_01/764548325"/>
    <hyperlink ref="F522" r:id="rId50" display="https://podminky.urs.cz/item/CS_URS_2025_01/011002000"/>
    <hyperlink ref="F525" r:id="rId51" display="https://podminky.urs.cz/item/CS_URS_2025_01/013254000"/>
    <hyperlink ref="F527" r:id="rId52" display="https://podminky.urs.cz/item/CS_URS_2025_01/013294000"/>
    <hyperlink ref="F532" r:id="rId53" display="https://podminky.urs.cz/item/CS_URS_2025_01/030001000"/>
    <hyperlink ref="F543" r:id="rId54" display="https://podminky.urs.cz/item/CS_URS_2025_01/043002000"/>
    <hyperlink ref="F546" r:id="rId55" display="https://podminky.urs.cz/item/CS_URS_2025_01/045002000"/>
    <hyperlink ref="F557" r:id="rId56" display="https://podminky.urs.cz/item/CS_URS_2025_01/070001000"/>
    <hyperlink ref="F562" r:id="rId57" display="https://podminky.urs.cz/item/CS_URS_2025_01/071103000"/>
  </hyperlinks>
  <pageMargins left="0.39375" right="0.39375" top="0.39375" bottom="0.39375" header="0" footer="0"/>
  <pageSetup paperSize="9" orientation="portrait" blackAndWhite="1" fitToHeight="100"/>
  <headerFooter>
    <oddFooter>&amp;CStrana &amp;P z &amp;N</oddFooter>
  </headerFooter>
  <drawing r:id="rId5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87</v>
      </c>
    </row>
    <row r="3" s="1" customFormat="1" ht="6.96" customHeight="1">
      <c r="B3" s="131"/>
      <c r="C3" s="132"/>
      <c r="D3" s="132"/>
      <c r="E3" s="132"/>
      <c r="F3" s="132"/>
      <c r="G3" s="132"/>
      <c r="H3" s="132"/>
      <c r="I3" s="132"/>
      <c r="J3" s="132"/>
      <c r="K3" s="132"/>
      <c r="L3" s="23"/>
      <c r="AT3" s="20" t="s">
        <v>81</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ZŠ Husova 9, Chrudim - oprava fasády</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1018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31</v>
      </c>
      <c r="F21" s="41"/>
      <c r="G21" s="41"/>
      <c r="H21" s="41"/>
      <c r="I21" s="135" t="s">
        <v>27</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33</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34</v>
      </c>
      <c r="F24" s="41"/>
      <c r="G24" s="41"/>
      <c r="H24" s="41"/>
      <c r="I24" s="135" t="s">
        <v>27</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37</v>
      </c>
      <c r="E30" s="41"/>
      <c r="F30" s="41"/>
      <c r="G30" s="41"/>
      <c r="H30" s="41"/>
      <c r="I30" s="41"/>
      <c r="J30" s="147">
        <f>ROUND(J94,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39</v>
      </c>
      <c r="G32" s="41"/>
      <c r="H32" s="41"/>
      <c r="I32" s="148" t="s">
        <v>38</v>
      </c>
      <c r="J32" s="148" t="s">
        <v>40</v>
      </c>
      <c r="K32" s="41"/>
      <c r="L32" s="137"/>
      <c r="S32" s="41"/>
      <c r="T32" s="41"/>
      <c r="U32" s="41"/>
      <c r="V32" s="41"/>
      <c r="W32" s="41"/>
      <c r="X32" s="41"/>
      <c r="Y32" s="41"/>
      <c r="Z32" s="41"/>
      <c r="AA32" s="41"/>
      <c r="AB32" s="41"/>
      <c r="AC32" s="41"/>
      <c r="AD32" s="41"/>
      <c r="AE32" s="41"/>
    </row>
    <row r="33" s="2" customFormat="1" ht="14.4" customHeight="1">
      <c r="A33" s="41"/>
      <c r="B33" s="47"/>
      <c r="C33" s="41"/>
      <c r="D33" s="149" t="s">
        <v>41</v>
      </c>
      <c r="E33" s="135" t="s">
        <v>42</v>
      </c>
      <c r="F33" s="150">
        <f>ROUND((SUM(BE94:BE276)),  2)</f>
        <v>0</v>
      </c>
      <c r="G33" s="41"/>
      <c r="H33" s="41"/>
      <c r="I33" s="151">
        <v>0.20999999999999999</v>
      </c>
      <c r="J33" s="150">
        <f>ROUND(((SUM(BE94:BE276))*I33),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43</v>
      </c>
      <c r="F34" s="150">
        <f>ROUND((SUM(BF94:BF276)),  2)</f>
        <v>0</v>
      </c>
      <c r="G34" s="41"/>
      <c r="H34" s="41"/>
      <c r="I34" s="151">
        <v>0.12</v>
      </c>
      <c r="J34" s="150">
        <f>ROUND(((SUM(BF94:BF276))*I34),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44</v>
      </c>
      <c r="F35" s="150">
        <f>ROUND((SUM(BG94:BG276)),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45</v>
      </c>
      <c r="F36" s="150">
        <f>ROUND((SUM(BH94:BH276)),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46</v>
      </c>
      <c r="F37" s="150">
        <f>ROUND((SUM(BI94:BI276)),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47</v>
      </c>
      <c r="E39" s="154"/>
      <c r="F39" s="154"/>
      <c r="G39" s="155" t="s">
        <v>48</v>
      </c>
      <c r="H39" s="156" t="s">
        <v>49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ZŠ Husova 9, Chrudim - oprava fasády</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03 - Oprava střešní krytiny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Ing. Josef Dvořák</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33</v>
      </c>
      <c r="J55" s="39" t="str">
        <f>E24</f>
        <v>Ing.Jiří Pitra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69</v>
      </c>
      <c r="D59" s="43"/>
      <c r="E59" s="43"/>
      <c r="F59" s="43"/>
      <c r="G59" s="43"/>
      <c r="H59" s="43"/>
      <c r="I59" s="43"/>
      <c r="J59" s="105">
        <f>J94</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95</v>
      </c>
      <c r="E60" s="171"/>
      <c r="F60" s="171"/>
      <c r="G60" s="171"/>
      <c r="H60" s="171"/>
      <c r="I60" s="171"/>
      <c r="J60" s="172">
        <f>J95</f>
        <v>0</v>
      </c>
      <c r="K60" s="169"/>
      <c r="L60" s="173"/>
      <c r="S60" s="9"/>
      <c r="T60" s="9"/>
      <c r="U60" s="9"/>
      <c r="V60" s="9"/>
      <c r="W60" s="9"/>
      <c r="X60" s="9"/>
      <c r="Y60" s="9"/>
      <c r="Z60" s="9"/>
      <c r="AA60" s="9"/>
      <c r="AB60" s="9"/>
      <c r="AC60" s="9"/>
      <c r="AD60" s="9"/>
      <c r="AE60" s="9"/>
    </row>
    <row r="61" s="10" customFormat="1" ht="19.92" customHeight="1">
      <c r="A61" s="10"/>
      <c r="B61" s="174"/>
      <c r="C61" s="175"/>
      <c r="D61" s="176" t="s">
        <v>1019</v>
      </c>
      <c r="E61" s="177"/>
      <c r="F61" s="177"/>
      <c r="G61" s="177"/>
      <c r="H61" s="177"/>
      <c r="I61" s="177"/>
      <c r="J61" s="178">
        <f>J96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102</v>
      </c>
      <c r="E62" s="177"/>
      <c r="F62" s="177"/>
      <c r="G62" s="177"/>
      <c r="H62" s="177"/>
      <c r="I62" s="177"/>
      <c r="J62" s="178">
        <f>J114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104</v>
      </c>
      <c r="E63" s="177"/>
      <c r="F63" s="177"/>
      <c r="G63" s="177"/>
      <c r="H63" s="177"/>
      <c r="I63" s="177"/>
      <c r="J63" s="178">
        <f>J125</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105</v>
      </c>
      <c r="E64" s="171"/>
      <c r="F64" s="171"/>
      <c r="G64" s="171"/>
      <c r="H64" s="171"/>
      <c r="I64" s="171"/>
      <c r="J64" s="172">
        <f>J128</f>
        <v>0</v>
      </c>
      <c r="K64" s="169"/>
      <c r="L64" s="173"/>
      <c r="S64" s="9"/>
      <c r="T64" s="9"/>
      <c r="U64" s="9"/>
      <c r="V64" s="9"/>
      <c r="W64" s="9"/>
      <c r="X64" s="9"/>
      <c r="Y64" s="9"/>
      <c r="Z64" s="9"/>
      <c r="AA64" s="9"/>
      <c r="AB64" s="9"/>
      <c r="AC64" s="9"/>
      <c r="AD64" s="9"/>
      <c r="AE64" s="9"/>
    </row>
    <row r="65" s="10" customFormat="1" ht="19.92" customHeight="1">
      <c r="A65" s="10"/>
      <c r="B65" s="174"/>
      <c r="C65" s="175"/>
      <c r="D65" s="176" t="s">
        <v>1020</v>
      </c>
      <c r="E65" s="177"/>
      <c r="F65" s="177"/>
      <c r="G65" s="177"/>
      <c r="H65" s="177"/>
      <c r="I65" s="177"/>
      <c r="J65" s="178">
        <f>J129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1021</v>
      </c>
      <c r="E66" s="177"/>
      <c r="F66" s="177"/>
      <c r="G66" s="177"/>
      <c r="H66" s="177"/>
      <c r="I66" s="177"/>
      <c r="J66" s="178">
        <f>J184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1022</v>
      </c>
      <c r="E67" s="177"/>
      <c r="F67" s="177"/>
      <c r="G67" s="177"/>
      <c r="H67" s="177"/>
      <c r="I67" s="177"/>
      <c r="J67" s="178">
        <f>J190</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107</v>
      </c>
      <c r="E68" s="177"/>
      <c r="F68" s="177"/>
      <c r="G68" s="177"/>
      <c r="H68" s="177"/>
      <c r="I68" s="177"/>
      <c r="J68" s="178">
        <f>J192</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108</v>
      </c>
      <c r="E69" s="177"/>
      <c r="F69" s="177"/>
      <c r="G69" s="177"/>
      <c r="H69" s="177"/>
      <c r="I69" s="177"/>
      <c r="J69" s="178">
        <f>J220</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109</v>
      </c>
      <c r="E70" s="171"/>
      <c r="F70" s="171"/>
      <c r="G70" s="171"/>
      <c r="H70" s="171"/>
      <c r="I70" s="171"/>
      <c r="J70" s="172">
        <f>J236</f>
        <v>0</v>
      </c>
      <c r="K70" s="169"/>
      <c r="L70" s="173"/>
      <c r="S70" s="9"/>
      <c r="T70" s="9"/>
      <c r="U70" s="9"/>
      <c r="V70" s="9"/>
      <c r="W70" s="9"/>
      <c r="X70" s="9"/>
      <c r="Y70" s="9"/>
      <c r="Z70" s="9"/>
      <c r="AA70" s="9"/>
      <c r="AB70" s="9"/>
      <c r="AC70" s="9"/>
      <c r="AD70" s="9"/>
      <c r="AE70" s="9"/>
    </row>
    <row r="71" s="10" customFormat="1" ht="19.92" customHeight="1">
      <c r="A71" s="10"/>
      <c r="B71" s="174"/>
      <c r="C71" s="175"/>
      <c r="D71" s="176" t="s">
        <v>110</v>
      </c>
      <c r="E71" s="177"/>
      <c r="F71" s="177"/>
      <c r="G71" s="177"/>
      <c r="H71" s="177"/>
      <c r="I71" s="177"/>
      <c r="J71" s="178">
        <f>J237</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111</v>
      </c>
      <c r="E72" s="177"/>
      <c r="F72" s="177"/>
      <c r="G72" s="177"/>
      <c r="H72" s="177"/>
      <c r="I72" s="177"/>
      <c r="J72" s="178">
        <f>J243</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112</v>
      </c>
      <c r="E73" s="177"/>
      <c r="F73" s="177"/>
      <c r="G73" s="177"/>
      <c r="H73" s="177"/>
      <c r="I73" s="177"/>
      <c r="J73" s="178">
        <f>J254</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113</v>
      </c>
      <c r="E74" s="177"/>
      <c r="F74" s="177"/>
      <c r="G74" s="177"/>
      <c r="H74" s="177"/>
      <c r="I74" s="177"/>
      <c r="J74" s="178">
        <f>J268</f>
        <v>0</v>
      </c>
      <c r="K74" s="175"/>
      <c r="L74" s="179"/>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7"/>
      <c r="S80" s="41"/>
      <c r="T80" s="41"/>
      <c r="U80" s="41"/>
      <c r="V80" s="41"/>
      <c r="W80" s="41"/>
      <c r="X80" s="41"/>
      <c r="Y80" s="41"/>
      <c r="Z80" s="41"/>
      <c r="AA80" s="41"/>
      <c r="AB80" s="41"/>
      <c r="AC80" s="41"/>
      <c r="AD80" s="41"/>
      <c r="AE80" s="41"/>
    </row>
    <row r="81" s="2" customFormat="1" ht="24.96" customHeight="1">
      <c r="A81" s="41"/>
      <c r="B81" s="42"/>
      <c r="C81" s="26" t="s">
        <v>114</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163" t="str">
        <f>E7</f>
        <v>ZŠ Husova 9, Chrudim - oprava fasády</v>
      </c>
      <c r="F84" s="35"/>
      <c r="G84" s="35"/>
      <c r="H84" s="35"/>
      <c r="I84" s="43"/>
      <c r="J84" s="43"/>
      <c r="K84" s="43"/>
      <c r="L84" s="137"/>
      <c r="S84" s="41"/>
      <c r="T84" s="41"/>
      <c r="U84" s="41"/>
      <c r="V84" s="41"/>
      <c r="W84" s="41"/>
      <c r="X84" s="41"/>
      <c r="Y84" s="41"/>
      <c r="Z84" s="41"/>
      <c r="AA84" s="41"/>
      <c r="AB84" s="41"/>
      <c r="AC84" s="41"/>
      <c r="AD84" s="41"/>
      <c r="AE84" s="41"/>
    </row>
    <row r="85" s="2" customFormat="1" ht="12" customHeight="1">
      <c r="A85" s="41"/>
      <c r="B85" s="42"/>
      <c r="C85" s="35" t="s">
        <v>89</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72" t="str">
        <f>E9</f>
        <v>03 - Oprava střešní krytiny</v>
      </c>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27. 1. 2025</v>
      </c>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 xml:space="preserve"> </v>
      </c>
      <c r="G90" s="43"/>
      <c r="H90" s="43"/>
      <c r="I90" s="35" t="s">
        <v>30</v>
      </c>
      <c r="J90" s="39" t="str">
        <f>E21</f>
        <v>Ing. Josef Dvořák</v>
      </c>
      <c r="K90" s="43"/>
      <c r="L90" s="137"/>
      <c r="S90" s="41"/>
      <c r="T90" s="41"/>
      <c r="U90" s="41"/>
      <c r="V90" s="41"/>
      <c r="W90" s="41"/>
      <c r="X90" s="41"/>
      <c r="Y90" s="41"/>
      <c r="Z90" s="41"/>
      <c r="AA90" s="41"/>
      <c r="AB90" s="41"/>
      <c r="AC90" s="41"/>
      <c r="AD90" s="41"/>
      <c r="AE90" s="41"/>
    </row>
    <row r="91" s="2" customFormat="1" ht="15.15" customHeight="1">
      <c r="A91" s="41"/>
      <c r="B91" s="42"/>
      <c r="C91" s="35" t="s">
        <v>28</v>
      </c>
      <c r="D91" s="43"/>
      <c r="E91" s="43"/>
      <c r="F91" s="30" t="str">
        <f>IF(E18="","",E18)</f>
        <v>Vyplň údaj</v>
      </c>
      <c r="G91" s="43"/>
      <c r="H91" s="43"/>
      <c r="I91" s="35" t="s">
        <v>33</v>
      </c>
      <c r="J91" s="39" t="str">
        <f>E24</f>
        <v>Ing.Jiří Pitra</v>
      </c>
      <c r="K91" s="43"/>
      <c r="L91" s="13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11" customFormat="1" ht="29.28" customHeight="1">
      <c r="A93" s="180"/>
      <c r="B93" s="181"/>
      <c r="C93" s="182" t="s">
        <v>115</v>
      </c>
      <c r="D93" s="183" t="s">
        <v>56</v>
      </c>
      <c r="E93" s="183" t="s">
        <v>52</v>
      </c>
      <c r="F93" s="183" t="s">
        <v>53</v>
      </c>
      <c r="G93" s="183" t="s">
        <v>116</v>
      </c>
      <c r="H93" s="183" t="s">
        <v>117</v>
      </c>
      <c r="I93" s="183" t="s">
        <v>118</v>
      </c>
      <c r="J93" s="183" t="s">
        <v>93</v>
      </c>
      <c r="K93" s="184" t="s">
        <v>119</v>
      </c>
      <c r="L93" s="185"/>
      <c r="M93" s="95" t="s">
        <v>19</v>
      </c>
      <c r="N93" s="96" t="s">
        <v>41</v>
      </c>
      <c r="O93" s="96" t="s">
        <v>120</v>
      </c>
      <c r="P93" s="96" t="s">
        <v>121</v>
      </c>
      <c r="Q93" s="96" t="s">
        <v>122</v>
      </c>
      <c r="R93" s="96" t="s">
        <v>123</v>
      </c>
      <c r="S93" s="96" t="s">
        <v>124</v>
      </c>
      <c r="T93" s="97" t="s">
        <v>125</v>
      </c>
      <c r="U93" s="180"/>
      <c r="V93" s="180"/>
      <c r="W93" s="180"/>
      <c r="X93" s="180"/>
      <c r="Y93" s="180"/>
      <c r="Z93" s="180"/>
      <c r="AA93" s="180"/>
      <c r="AB93" s="180"/>
      <c r="AC93" s="180"/>
      <c r="AD93" s="180"/>
      <c r="AE93" s="180"/>
    </row>
    <row r="94" s="2" customFormat="1" ht="22.8" customHeight="1">
      <c r="A94" s="41"/>
      <c r="B94" s="42"/>
      <c r="C94" s="102" t="s">
        <v>126</v>
      </c>
      <c r="D94" s="43"/>
      <c r="E94" s="43"/>
      <c r="F94" s="43"/>
      <c r="G94" s="43"/>
      <c r="H94" s="43"/>
      <c r="I94" s="43"/>
      <c r="J94" s="186">
        <f>BK94</f>
        <v>0</v>
      </c>
      <c r="K94" s="43"/>
      <c r="L94" s="47"/>
      <c r="M94" s="98"/>
      <c r="N94" s="187"/>
      <c r="O94" s="99"/>
      <c r="P94" s="188">
        <f>P95+P128+P236</f>
        <v>0</v>
      </c>
      <c r="Q94" s="99"/>
      <c r="R94" s="188">
        <f>R95+R128+R236</f>
        <v>1.5275873899999999</v>
      </c>
      <c r="S94" s="99"/>
      <c r="T94" s="189">
        <f>T95+T128+T236</f>
        <v>1.1337545000000002</v>
      </c>
      <c r="U94" s="41"/>
      <c r="V94" s="41"/>
      <c r="W94" s="41"/>
      <c r="X94" s="41"/>
      <c r="Y94" s="41"/>
      <c r="Z94" s="41"/>
      <c r="AA94" s="41"/>
      <c r="AB94" s="41"/>
      <c r="AC94" s="41"/>
      <c r="AD94" s="41"/>
      <c r="AE94" s="41"/>
      <c r="AT94" s="20" t="s">
        <v>70</v>
      </c>
      <c r="AU94" s="20" t="s">
        <v>94</v>
      </c>
      <c r="BK94" s="190">
        <f>BK95+BK128+BK236</f>
        <v>0</v>
      </c>
    </row>
    <row r="95" s="12" customFormat="1" ht="25.92" customHeight="1">
      <c r="A95" s="12"/>
      <c r="B95" s="191"/>
      <c r="C95" s="192"/>
      <c r="D95" s="193" t="s">
        <v>70</v>
      </c>
      <c r="E95" s="194" t="s">
        <v>127</v>
      </c>
      <c r="F95" s="194" t="s">
        <v>128</v>
      </c>
      <c r="G95" s="192"/>
      <c r="H95" s="192"/>
      <c r="I95" s="195"/>
      <c r="J95" s="196">
        <f>BK95</f>
        <v>0</v>
      </c>
      <c r="K95" s="192"/>
      <c r="L95" s="197"/>
      <c r="M95" s="198"/>
      <c r="N95" s="199"/>
      <c r="O95" s="199"/>
      <c r="P95" s="200">
        <f>P96+P114+P125</f>
        <v>0</v>
      </c>
      <c r="Q95" s="199"/>
      <c r="R95" s="200">
        <f>R96+R114+R125</f>
        <v>0.49619435999999995</v>
      </c>
      <c r="S95" s="199"/>
      <c r="T95" s="201">
        <f>T96+T114+T125</f>
        <v>0.253054</v>
      </c>
      <c r="U95" s="12"/>
      <c r="V95" s="12"/>
      <c r="W95" s="12"/>
      <c r="X95" s="12"/>
      <c r="Y95" s="12"/>
      <c r="Z95" s="12"/>
      <c r="AA95" s="12"/>
      <c r="AB95" s="12"/>
      <c r="AC95" s="12"/>
      <c r="AD95" s="12"/>
      <c r="AE95" s="12"/>
      <c r="AR95" s="202" t="s">
        <v>79</v>
      </c>
      <c r="AT95" s="203" t="s">
        <v>70</v>
      </c>
      <c r="AU95" s="203" t="s">
        <v>71</v>
      </c>
      <c r="AY95" s="202" t="s">
        <v>129</v>
      </c>
      <c r="BK95" s="204">
        <f>BK96+BK114+BK125</f>
        <v>0</v>
      </c>
    </row>
    <row r="96" s="12" customFormat="1" ht="22.8" customHeight="1">
      <c r="A96" s="12"/>
      <c r="B96" s="191"/>
      <c r="C96" s="192"/>
      <c r="D96" s="193" t="s">
        <v>70</v>
      </c>
      <c r="E96" s="205" t="s">
        <v>140</v>
      </c>
      <c r="F96" s="205" t="s">
        <v>1023</v>
      </c>
      <c r="G96" s="192"/>
      <c r="H96" s="192"/>
      <c r="I96" s="195"/>
      <c r="J96" s="206">
        <f>BK96</f>
        <v>0</v>
      </c>
      <c r="K96" s="192"/>
      <c r="L96" s="197"/>
      <c r="M96" s="198"/>
      <c r="N96" s="199"/>
      <c r="O96" s="199"/>
      <c r="P96" s="200">
        <f>SUM(P97:P113)</f>
        <v>0</v>
      </c>
      <c r="Q96" s="199"/>
      <c r="R96" s="200">
        <f>SUM(R97:R113)</f>
        <v>0.49619435999999995</v>
      </c>
      <c r="S96" s="199"/>
      <c r="T96" s="201">
        <f>SUM(T97:T113)</f>
        <v>0</v>
      </c>
      <c r="U96" s="12"/>
      <c r="V96" s="12"/>
      <c r="W96" s="12"/>
      <c r="X96" s="12"/>
      <c r="Y96" s="12"/>
      <c r="Z96" s="12"/>
      <c r="AA96" s="12"/>
      <c r="AB96" s="12"/>
      <c r="AC96" s="12"/>
      <c r="AD96" s="12"/>
      <c r="AE96" s="12"/>
      <c r="AR96" s="202" t="s">
        <v>79</v>
      </c>
      <c r="AT96" s="203" t="s">
        <v>70</v>
      </c>
      <c r="AU96" s="203" t="s">
        <v>79</v>
      </c>
      <c r="AY96" s="202" t="s">
        <v>129</v>
      </c>
      <c r="BK96" s="204">
        <f>SUM(BK97:BK113)</f>
        <v>0</v>
      </c>
    </row>
    <row r="97" s="2" customFormat="1" ht="66.75" customHeight="1">
      <c r="A97" s="41"/>
      <c r="B97" s="42"/>
      <c r="C97" s="207" t="s">
        <v>79</v>
      </c>
      <c r="D97" s="207" t="s">
        <v>134</v>
      </c>
      <c r="E97" s="208" t="s">
        <v>1024</v>
      </c>
      <c r="F97" s="209" t="s">
        <v>1025</v>
      </c>
      <c r="G97" s="210" t="s">
        <v>137</v>
      </c>
      <c r="H97" s="211">
        <v>0.56200000000000006</v>
      </c>
      <c r="I97" s="212"/>
      <c r="J97" s="213">
        <f>ROUND(I97*H97,2)</f>
        <v>0</v>
      </c>
      <c r="K97" s="209" t="s">
        <v>138</v>
      </c>
      <c r="L97" s="47"/>
      <c r="M97" s="214" t="s">
        <v>19</v>
      </c>
      <c r="N97" s="215" t="s">
        <v>42</v>
      </c>
      <c r="O97" s="87"/>
      <c r="P97" s="216">
        <f>O97*H97</f>
        <v>0</v>
      </c>
      <c r="Q97" s="216">
        <v>0.21171999999999999</v>
      </c>
      <c r="R97" s="216">
        <f>Q97*H97</f>
        <v>0.11898664000000001</v>
      </c>
      <c r="S97" s="216">
        <v>0</v>
      </c>
      <c r="T97" s="217">
        <f>S97*H97</f>
        <v>0</v>
      </c>
      <c r="U97" s="41"/>
      <c r="V97" s="41"/>
      <c r="W97" s="41"/>
      <c r="X97" s="41"/>
      <c r="Y97" s="41"/>
      <c r="Z97" s="41"/>
      <c r="AA97" s="41"/>
      <c r="AB97" s="41"/>
      <c r="AC97" s="41"/>
      <c r="AD97" s="41"/>
      <c r="AE97" s="41"/>
      <c r="AR97" s="218" t="s">
        <v>139</v>
      </c>
      <c r="AT97" s="218" t="s">
        <v>134</v>
      </c>
      <c r="AU97" s="218" t="s">
        <v>81</v>
      </c>
      <c r="AY97" s="20" t="s">
        <v>129</v>
      </c>
      <c r="BE97" s="219">
        <f>IF(N97="základní",J97,0)</f>
        <v>0</v>
      </c>
      <c r="BF97" s="219">
        <f>IF(N97="snížená",J97,0)</f>
        <v>0</v>
      </c>
      <c r="BG97" s="219">
        <f>IF(N97="zákl. přenesená",J97,0)</f>
        <v>0</v>
      </c>
      <c r="BH97" s="219">
        <f>IF(N97="sníž. přenesená",J97,0)</f>
        <v>0</v>
      </c>
      <c r="BI97" s="219">
        <f>IF(N97="nulová",J97,0)</f>
        <v>0</v>
      </c>
      <c r="BJ97" s="20" t="s">
        <v>79</v>
      </c>
      <c r="BK97" s="219">
        <f>ROUND(I97*H97,2)</f>
        <v>0</v>
      </c>
      <c r="BL97" s="20" t="s">
        <v>139</v>
      </c>
      <c r="BM97" s="218" t="s">
        <v>1026</v>
      </c>
    </row>
    <row r="98" s="2" customFormat="1">
      <c r="A98" s="41"/>
      <c r="B98" s="42"/>
      <c r="C98" s="43"/>
      <c r="D98" s="220" t="s">
        <v>142</v>
      </c>
      <c r="E98" s="43"/>
      <c r="F98" s="221" t="s">
        <v>1027</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142</v>
      </c>
      <c r="AU98" s="20" t="s">
        <v>81</v>
      </c>
    </row>
    <row r="99" s="13" customFormat="1">
      <c r="A99" s="13"/>
      <c r="B99" s="225"/>
      <c r="C99" s="226"/>
      <c r="D99" s="227" t="s">
        <v>144</v>
      </c>
      <c r="E99" s="228" t="s">
        <v>19</v>
      </c>
      <c r="F99" s="229" t="s">
        <v>1028</v>
      </c>
      <c r="G99" s="226"/>
      <c r="H99" s="228" t="s">
        <v>19</v>
      </c>
      <c r="I99" s="230"/>
      <c r="J99" s="226"/>
      <c r="K99" s="226"/>
      <c r="L99" s="231"/>
      <c r="M99" s="232"/>
      <c r="N99" s="233"/>
      <c r="O99" s="233"/>
      <c r="P99" s="233"/>
      <c r="Q99" s="233"/>
      <c r="R99" s="233"/>
      <c r="S99" s="233"/>
      <c r="T99" s="234"/>
      <c r="U99" s="13"/>
      <c r="V99" s="13"/>
      <c r="W99" s="13"/>
      <c r="X99" s="13"/>
      <c r="Y99" s="13"/>
      <c r="Z99" s="13"/>
      <c r="AA99" s="13"/>
      <c r="AB99" s="13"/>
      <c r="AC99" s="13"/>
      <c r="AD99" s="13"/>
      <c r="AE99" s="13"/>
      <c r="AT99" s="235" t="s">
        <v>144</v>
      </c>
      <c r="AU99" s="235" t="s">
        <v>81</v>
      </c>
      <c r="AV99" s="13" t="s">
        <v>79</v>
      </c>
      <c r="AW99" s="13" t="s">
        <v>32</v>
      </c>
      <c r="AX99" s="13" t="s">
        <v>71</v>
      </c>
      <c r="AY99" s="235" t="s">
        <v>129</v>
      </c>
    </row>
    <row r="100" s="13" customFormat="1">
      <c r="A100" s="13"/>
      <c r="B100" s="225"/>
      <c r="C100" s="226"/>
      <c r="D100" s="227" t="s">
        <v>144</v>
      </c>
      <c r="E100" s="228" t="s">
        <v>19</v>
      </c>
      <c r="F100" s="229" t="s">
        <v>1029</v>
      </c>
      <c r="G100" s="226"/>
      <c r="H100" s="228" t="s">
        <v>19</v>
      </c>
      <c r="I100" s="230"/>
      <c r="J100" s="226"/>
      <c r="K100" s="226"/>
      <c r="L100" s="231"/>
      <c r="M100" s="232"/>
      <c r="N100" s="233"/>
      <c r="O100" s="233"/>
      <c r="P100" s="233"/>
      <c r="Q100" s="233"/>
      <c r="R100" s="233"/>
      <c r="S100" s="233"/>
      <c r="T100" s="234"/>
      <c r="U100" s="13"/>
      <c r="V100" s="13"/>
      <c r="W100" s="13"/>
      <c r="X100" s="13"/>
      <c r="Y100" s="13"/>
      <c r="Z100" s="13"/>
      <c r="AA100" s="13"/>
      <c r="AB100" s="13"/>
      <c r="AC100" s="13"/>
      <c r="AD100" s="13"/>
      <c r="AE100" s="13"/>
      <c r="AT100" s="235" t="s">
        <v>144</v>
      </c>
      <c r="AU100" s="235" t="s">
        <v>81</v>
      </c>
      <c r="AV100" s="13" t="s">
        <v>79</v>
      </c>
      <c r="AW100" s="13" t="s">
        <v>32</v>
      </c>
      <c r="AX100" s="13" t="s">
        <v>71</v>
      </c>
      <c r="AY100" s="235" t="s">
        <v>129</v>
      </c>
    </row>
    <row r="101" s="14" customFormat="1">
      <c r="A101" s="14"/>
      <c r="B101" s="236"/>
      <c r="C101" s="237"/>
      <c r="D101" s="227" t="s">
        <v>144</v>
      </c>
      <c r="E101" s="238" t="s">
        <v>19</v>
      </c>
      <c r="F101" s="239" t="s">
        <v>1030</v>
      </c>
      <c r="G101" s="237"/>
      <c r="H101" s="240">
        <v>0.56200000000000006</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144</v>
      </c>
      <c r="AU101" s="246" t="s">
        <v>81</v>
      </c>
      <c r="AV101" s="14" t="s">
        <v>81</v>
      </c>
      <c r="AW101" s="14" t="s">
        <v>32</v>
      </c>
      <c r="AX101" s="14" t="s">
        <v>79</v>
      </c>
      <c r="AY101" s="246" t="s">
        <v>129</v>
      </c>
    </row>
    <row r="102" s="2" customFormat="1" ht="33" customHeight="1">
      <c r="A102" s="41"/>
      <c r="B102" s="42"/>
      <c r="C102" s="207" t="s">
        <v>81</v>
      </c>
      <c r="D102" s="207" t="s">
        <v>134</v>
      </c>
      <c r="E102" s="208" t="s">
        <v>1031</v>
      </c>
      <c r="F102" s="209" t="s">
        <v>1032</v>
      </c>
      <c r="G102" s="210" t="s">
        <v>237</v>
      </c>
      <c r="H102" s="211">
        <v>2</v>
      </c>
      <c r="I102" s="212"/>
      <c r="J102" s="213">
        <f>ROUND(I102*H102,2)</f>
        <v>0</v>
      </c>
      <c r="K102" s="209" t="s">
        <v>19</v>
      </c>
      <c r="L102" s="47"/>
      <c r="M102" s="214" t="s">
        <v>19</v>
      </c>
      <c r="N102" s="215" t="s">
        <v>42</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139</v>
      </c>
      <c r="AT102" s="218" t="s">
        <v>134</v>
      </c>
      <c r="AU102" s="218" t="s">
        <v>81</v>
      </c>
      <c r="AY102" s="20" t="s">
        <v>129</v>
      </c>
      <c r="BE102" s="219">
        <f>IF(N102="základní",J102,0)</f>
        <v>0</v>
      </c>
      <c r="BF102" s="219">
        <f>IF(N102="snížená",J102,0)</f>
        <v>0</v>
      </c>
      <c r="BG102" s="219">
        <f>IF(N102="zákl. přenesená",J102,0)</f>
        <v>0</v>
      </c>
      <c r="BH102" s="219">
        <f>IF(N102="sníž. přenesená",J102,0)</f>
        <v>0</v>
      </c>
      <c r="BI102" s="219">
        <f>IF(N102="nulová",J102,0)</f>
        <v>0</v>
      </c>
      <c r="BJ102" s="20" t="s">
        <v>79</v>
      </c>
      <c r="BK102" s="219">
        <f>ROUND(I102*H102,2)</f>
        <v>0</v>
      </c>
      <c r="BL102" s="20" t="s">
        <v>139</v>
      </c>
      <c r="BM102" s="218" t="s">
        <v>1033</v>
      </c>
    </row>
    <row r="103" s="2" customFormat="1" ht="16.5" customHeight="1">
      <c r="A103" s="41"/>
      <c r="B103" s="42"/>
      <c r="C103" s="207" t="s">
        <v>140</v>
      </c>
      <c r="D103" s="207" t="s">
        <v>134</v>
      </c>
      <c r="E103" s="208" t="s">
        <v>1034</v>
      </c>
      <c r="F103" s="209" t="s">
        <v>1035</v>
      </c>
      <c r="G103" s="210" t="s">
        <v>237</v>
      </c>
      <c r="H103" s="211">
        <v>2</v>
      </c>
      <c r="I103" s="212"/>
      <c r="J103" s="213">
        <f>ROUND(I103*H103,2)</f>
        <v>0</v>
      </c>
      <c r="K103" s="209" t="s">
        <v>19</v>
      </c>
      <c r="L103" s="47"/>
      <c r="M103" s="214" t="s">
        <v>19</v>
      </c>
      <c r="N103" s="215" t="s">
        <v>42</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139</v>
      </c>
      <c r="AT103" s="218" t="s">
        <v>134</v>
      </c>
      <c r="AU103" s="218" t="s">
        <v>81</v>
      </c>
      <c r="AY103" s="20" t="s">
        <v>129</v>
      </c>
      <c r="BE103" s="219">
        <f>IF(N103="základní",J103,0)</f>
        <v>0</v>
      </c>
      <c r="BF103" s="219">
        <f>IF(N103="snížená",J103,0)</f>
        <v>0</v>
      </c>
      <c r="BG103" s="219">
        <f>IF(N103="zákl. přenesená",J103,0)</f>
        <v>0</v>
      </c>
      <c r="BH103" s="219">
        <f>IF(N103="sníž. přenesená",J103,0)</f>
        <v>0</v>
      </c>
      <c r="BI103" s="219">
        <f>IF(N103="nulová",J103,0)</f>
        <v>0</v>
      </c>
      <c r="BJ103" s="20" t="s">
        <v>79</v>
      </c>
      <c r="BK103" s="219">
        <f>ROUND(I103*H103,2)</f>
        <v>0</v>
      </c>
      <c r="BL103" s="20" t="s">
        <v>139</v>
      </c>
      <c r="BM103" s="218" t="s">
        <v>1036</v>
      </c>
    </row>
    <row r="104" s="2" customFormat="1" ht="33" customHeight="1">
      <c r="A104" s="41"/>
      <c r="B104" s="42"/>
      <c r="C104" s="207" t="s">
        <v>139</v>
      </c>
      <c r="D104" s="207" t="s">
        <v>134</v>
      </c>
      <c r="E104" s="208" t="s">
        <v>1037</v>
      </c>
      <c r="F104" s="209" t="s">
        <v>1038</v>
      </c>
      <c r="G104" s="210" t="s">
        <v>1039</v>
      </c>
      <c r="H104" s="211">
        <v>0.14999999999999999</v>
      </c>
      <c r="I104" s="212"/>
      <c r="J104" s="213">
        <f>ROUND(I104*H104,2)</f>
        <v>0</v>
      </c>
      <c r="K104" s="209" t="s">
        <v>138</v>
      </c>
      <c r="L104" s="47"/>
      <c r="M104" s="214" t="s">
        <v>19</v>
      </c>
      <c r="N104" s="215" t="s">
        <v>42</v>
      </c>
      <c r="O104" s="87"/>
      <c r="P104" s="216">
        <f>O104*H104</f>
        <v>0</v>
      </c>
      <c r="Q104" s="216">
        <v>2.5018699999999998</v>
      </c>
      <c r="R104" s="216">
        <f>Q104*H104</f>
        <v>0.37528049999999996</v>
      </c>
      <c r="S104" s="216">
        <v>0</v>
      </c>
      <c r="T104" s="217">
        <f>S104*H104</f>
        <v>0</v>
      </c>
      <c r="U104" s="41"/>
      <c r="V104" s="41"/>
      <c r="W104" s="41"/>
      <c r="X104" s="41"/>
      <c r="Y104" s="41"/>
      <c r="Z104" s="41"/>
      <c r="AA104" s="41"/>
      <c r="AB104" s="41"/>
      <c r="AC104" s="41"/>
      <c r="AD104" s="41"/>
      <c r="AE104" s="41"/>
      <c r="AR104" s="218" t="s">
        <v>139</v>
      </c>
      <c r="AT104" s="218" t="s">
        <v>134</v>
      </c>
      <c r="AU104" s="218" t="s">
        <v>81</v>
      </c>
      <c r="AY104" s="20" t="s">
        <v>129</v>
      </c>
      <c r="BE104" s="219">
        <f>IF(N104="základní",J104,0)</f>
        <v>0</v>
      </c>
      <c r="BF104" s="219">
        <f>IF(N104="snížená",J104,0)</f>
        <v>0</v>
      </c>
      <c r="BG104" s="219">
        <f>IF(N104="zákl. přenesená",J104,0)</f>
        <v>0</v>
      </c>
      <c r="BH104" s="219">
        <f>IF(N104="sníž. přenesená",J104,0)</f>
        <v>0</v>
      </c>
      <c r="BI104" s="219">
        <f>IF(N104="nulová",J104,0)</f>
        <v>0</v>
      </c>
      <c r="BJ104" s="20" t="s">
        <v>79</v>
      </c>
      <c r="BK104" s="219">
        <f>ROUND(I104*H104,2)</f>
        <v>0</v>
      </c>
      <c r="BL104" s="20" t="s">
        <v>139</v>
      </c>
      <c r="BM104" s="218" t="s">
        <v>1040</v>
      </c>
    </row>
    <row r="105" s="2" customFormat="1">
      <c r="A105" s="41"/>
      <c r="B105" s="42"/>
      <c r="C105" s="43"/>
      <c r="D105" s="220" t="s">
        <v>142</v>
      </c>
      <c r="E105" s="43"/>
      <c r="F105" s="221" t="s">
        <v>1041</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142</v>
      </c>
      <c r="AU105" s="20" t="s">
        <v>81</v>
      </c>
    </row>
    <row r="106" s="13" customFormat="1">
      <c r="A106" s="13"/>
      <c r="B106" s="225"/>
      <c r="C106" s="226"/>
      <c r="D106" s="227" t="s">
        <v>144</v>
      </c>
      <c r="E106" s="228" t="s">
        <v>19</v>
      </c>
      <c r="F106" s="229" t="s">
        <v>1042</v>
      </c>
      <c r="G106" s="226"/>
      <c r="H106" s="228" t="s">
        <v>19</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144</v>
      </c>
      <c r="AU106" s="235" t="s">
        <v>81</v>
      </c>
      <c r="AV106" s="13" t="s">
        <v>79</v>
      </c>
      <c r="AW106" s="13" t="s">
        <v>32</v>
      </c>
      <c r="AX106" s="13" t="s">
        <v>71</v>
      </c>
      <c r="AY106" s="235" t="s">
        <v>129</v>
      </c>
    </row>
    <row r="107" s="14" customFormat="1">
      <c r="A107" s="14"/>
      <c r="B107" s="236"/>
      <c r="C107" s="237"/>
      <c r="D107" s="227" t="s">
        <v>144</v>
      </c>
      <c r="E107" s="238" t="s">
        <v>19</v>
      </c>
      <c r="F107" s="239" t="s">
        <v>1043</v>
      </c>
      <c r="G107" s="237"/>
      <c r="H107" s="240">
        <v>0.14999999999999999</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144</v>
      </c>
      <c r="AU107" s="246" t="s">
        <v>81</v>
      </c>
      <c r="AV107" s="14" t="s">
        <v>81</v>
      </c>
      <c r="AW107" s="14" t="s">
        <v>32</v>
      </c>
      <c r="AX107" s="14" t="s">
        <v>79</v>
      </c>
      <c r="AY107" s="246" t="s">
        <v>129</v>
      </c>
    </row>
    <row r="108" s="2" customFormat="1" ht="24.15" customHeight="1">
      <c r="A108" s="41"/>
      <c r="B108" s="42"/>
      <c r="C108" s="207" t="s">
        <v>185</v>
      </c>
      <c r="D108" s="207" t="s">
        <v>134</v>
      </c>
      <c r="E108" s="208" t="s">
        <v>1044</v>
      </c>
      <c r="F108" s="209" t="s">
        <v>1045</v>
      </c>
      <c r="G108" s="210" t="s">
        <v>137</v>
      </c>
      <c r="H108" s="211">
        <v>0.55700000000000005</v>
      </c>
      <c r="I108" s="212"/>
      <c r="J108" s="213">
        <f>ROUND(I108*H108,2)</f>
        <v>0</v>
      </c>
      <c r="K108" s="209" t="s">
        <v>138</v>
      </c>
      <c r="L108" s="47"/>
      <c r="M108" s="214" t="s">
        <v>19</v>
      </c>
      <c r="N108" s="215" t="s">
        <v>42</v>
      </c>
      <c r="O108" s="87"/>
      <c r="P108" s="216">
        <f>O108*H108</f>
        <v>0</v>
      </c>
      <c r="Q108" s="216">
        <v>0.00346</v>
      </c>
      <c r="R108" s="216">
        <f>Q108*H108</f>
        <v>0.0019272200000000001</v>
      </c>
      <c r="S108" s="216">
        <v>0</v>
      </c>
      <c r="T108" s="217">
        <f>S108*H108</f>
        <v>0</v>
      </c>
      <c r="U108" s="41"/>
      <c r="V108" s="41"/>
      <c r="W108" s="41"/>
      <c r="X108" s="41"/>
      <c r="Y108" s="41"/>
      <c r="Z108" s="41"/>
      <c r="AA108" s="41"/>
      <c r="AB108" s="41"/>
      <c r="AC108" s="41"/>
      <c r="AD108" s="41"/>
      <c r="AE108" s="41"/>
      <c r="AR108" s="218" t="s">
        <v>139</v>
      </c>
      <c r="AT108" s="218" t="s">
        <v>134</v>
      </c>
      <c r="AU108" s="218" t="s">
        <v>81</v>
      </c>
      <c r="AY108" s="20" t="s">
        <v>129</v>
      </c>
      <c r="BE108" s="219">
        <f>IF(N108="základní",J108,0)</f>
        <v>0</v>
      </c>
      <c r="BF108" s="219">
        <f>IF(N108="snížená",J108,0)</f>
        <v>0</v>
      </c>
      <c r="BG108" s="219">
        <f>IF(N108="zákl. přenesená",J108,0)</f>
        <v>0</v>
      </c>
      <c r="BH108" s="219">
        <f>IF(N108="sníž. přenesená",J108,0)</f>
        <v>0</v>
      </c>
      <c r="BI108" s="219">
        <f>IF(N108="nulová",J108,0)</f>
        <v>0</v>
      </c>
      <c r="BJ108" s="20" t="s">
        <v>79</v>
      </c>
      <c r="BK108" s="219">
        <f>ROUND(I108*H108,2)</f>
        <v>0</v>
      </c>
      <c r="BL108" s="20" t="s">
        <v>139</v>
      </c>
      <c r="BM108" s="218" t="s">
        <v>1046</v>
      </c>
    </row>
    <row r="109" s="2" customFormat="1">
      <c r="A109" s="41"/>
      <c r="B109" s="42"/>
      <c r="C109" s="43"/>
      <c r="D109" s="220" t="s">
        <v>142</v>
      </c>
      <c r="E109" s="43"/>
      <c r="F109" s="221" t="s">
        <v>1047</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142</v>
      </c>
      <c r="AU109" s="20" t="s">
        <v>81</v>
      </c>
    </row>
    <row r="110" s="13" customFormat="1">
      <c r="A110" s="13"/>
      <c r="B110" s="225"/>
      <c r="C110" s="226"/>
      <c r="D110" s="227" t="s">
        <v>144</v>
      </c>
      <c r="E110" s="228" t="s">
        <v>19</v>
      </c>
      <c r="F110" s="229" t="s">
        <v>1042</v>
      </c>
      <c r="G110" s="226"/>
      <c r="H110" s="228" t="s">
        <v>19</v>
      </c>
      <c r="I110" s="230"/>
      <c r="J110" s="226"/>
      <c r="K110" s="226"/>
      <c r="L110" s="231"/>
      <c r="M110" s="232"/>
      <c r="N110" s="233"/>
      <c r="O110" s="233"/>
      <c r="P110" s="233"/>
      <c r="Q110" s="233"/>
      <c r="R110" s="233"/>
      <c r="S110" s="233"/>
      <c r="T110" s="234"/>
      <c r="U110" s="13"/>
      <c r="V110" s="13"/>
      <c r="W110" s="13"/>
      <c r="X110" s="13"/>
      <c r="Y110" s="13"/>
      <c r="Z110" s="13"/>
      <c r="AA110" s="13"/>
      <c r="AB110" s="13"/>
      <c r="AC110" s="13"/>
      <c r="AD110" s="13"/>
      <c r="AE110" s="13"/>
      <c r="AT110" s="235" t="s">
        <v>144</v>
      </c>
      <c r="AU110" s="235" t="s">
        <v>81</v>
      </c>
      <c r="AV110" s="13" t="s">
        <v>79</v>
      </c>
      <c r="AW110" s="13" t="s">
        <v>32</v>
      </c>
      <c r="AX110" s="13" t="s">
        <v>71</v>
      </c>
      <c r="AY110" s="235" t="s">
        <v>129</v>
      </c>
    </row>
    <row r="111" s="14" customFormat="1">
      <c r="A111" s="14"/>
      <c r="B111" s="236"/>
      <c r="C111" s="237"/>
      <c r="D111" s="227" t="s">
        <v>144</v>
      </c>
      <c r="E111" s="238" t="s">
        <v>19</v>
      </c>
      <c r="F111" s="239" t="s">
        <v>1048</v>
      </c>
      <c r="G111" s="237"/>
      <c r="H111" s="240">
        <v>0.55700000000000005</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144</v>
      </c>
      <c r="AU111" s="246" t="s">
        <v>81</v>
      </c>
      <c r="AV111" s="14" t="s">
        <v>81</v>
      </c>
      <c r="AW111" s="14" t="s">
        <v>32</v>
      </c>
      <c r="AX111" s="14" t="s">
        <v>79</v>
      </c>
      <c r="AY111" s="246" t="s">
        <v>129</v>
      </c>
    </row>
    <row r="112" s="2" customFormat="1" ht="24.15" customHeight="1">
      <c r="A112" s="41"/>
      <c r="B112" s="42"/>
      <c r="C112" s="207" t="s">
        <v>199</v>
      </c>
      <c r="D112" s="207" t="s">
        <v>134</v>
      </c>
      <c r="E112" s="208" t="s">
        <v>1049</v>
      </c>
      <c r="F112" s="209" t="s">
        <v>1050</v>
      </c>
      <c r="G112" s="210" t="s">
        <v>137</v>
      </c>
      <c r="H112" s="211">
        <v>0.55700000000000005</v>
      </c>
      <c r="I112" s="212"/>
      <c r="J112" s="213">
        <f>ROUND(I112*H112,2)</f>
        <v>0</v>
      </c>
      <c r="K112" s="209" t="s">
        <v>138</v>
      </c>
      <c r="L112" s="47"/>
      <c r="M112" s="214" t="s">
        <v>19</v>
      </c>
      <c r="N112" s="215" t="s">
        <v>42</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139</v>
      </c>
      <c r="AT112" s="218" t="s">
        <v>134</v>
      </c>
      <c r="AU112" s="218" t="s">
        <v>81</v>
      </c>
      <c r="AY112" s="20" t="s">
        <v>129</v>
      </c>
      <c r="BE112" s="219">
        <f>IF(N112="základní",J112,0)</f>
        <v>0</v>
      </c>
      <c r="BF112" s="219">
        <f>IF(N112="snížená",J112,0)</f>
        <v>0</v>
      </c>
      <c r="BG112" s="219">
        <f>IF(N112="zákl. přenesená",J112,0)</f>
        <v>0</v>
      </c>
      <c r="BH112" s="219">
        <f>IF(N112="sníž. přenesená",J112,0)</f>
        <v>0</v>
      </c>
      <c r="BI112" s="219">
        <f>IF(N112="nulová",J112,0)</f>
        <v>0</v>
      </c>
      <c r="BJ112" s="20" t="s">
        <v>79</v>
      </c>
      <c r="BK112" s="219">
        <f>ROUND(I112*H112,2)</f>
        <v>0</v>
      </c>
      <c r="BL112" s="20" t="s">
        <v>139</v>
      </c>
      <c r="BM112" s="218" t="s">
        <v>1051</v>
      </c>
    </row>
    <row r="113" s="2" customFormat="1">
      <c r="A113" s="41"/>
      <c r="B113" s="42"/>
      <c r="C113" s="43"/>
      <c r="D113" s="220" t="s">
        <v>142</v>
      </c>
      <c r="E113" s="43"/>
      <c r="F113" s="221" t="s">
        <v>1052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142</v>
      </c>
      <c r="AU113" s="20" t="s">
        <v>81</v>
      </c>
    </row>
    <row r="114" s="12" customFormat="1" ht="22.8" customHeight="1">
      <c r="A114" s="12"/>
      <c r="B114" s="191"/>
      <c r="C114" s="192"/>
      <c r="D114" s="193" t="s">
        <v>70</v>
      </c>
      <c r="E114" s="205" t="s">
        <v>463</v>
      </c>
      <c r="F114" s="205" t="s">
        <v>464</v>
      </c>
      <c r="G114" s="192"/>
      <c r="H114" s="192"/>
      <c r="I114" s="195"/>
      <c r="J114" s="206">
        <f>BK114</f>
        <v>0</v>
      </c>
      <c r="K114" s="192"/>
      <c r="L114" s="197"/>
      <c r="M114" s="198"/>
      <c r="N114" s="199"/>
      <c r="O114" s="199"/>
      <c r="P114" s="200">
        <f>SUM(P115:P124)</f>
        <v>0</v>
      </c>
      <c r="Q114" s="199"/>
      <c r="R114" s="200">
        <f>SUM(R115:R124)</f>
        <v>0</v>
      </c>
      <c r="S114" s="199"/>
      <c r="T114" s="201">
        <f>SUM(T115:T124)</f>
        <v>0.253054</v>
      </c>
      <c r="U114" s="12"/>
      <c r="V114" s="12"/>
      <c r="W114" s="12"/>
      <c r="X114" s="12"/>
      <c r="Y114" s="12"/>
      <c r="Z114" s="12"/>
      <c r="AA114" s="12"/>
      <c r="AB114" s="12"/>
      <c r="AC114" s="12"/>
      <c r="AD114" s="12"/>
      <c r="AE114" s="12"/>
      <c r="AR114" s="202" t="s">
        <v>79</v>
      </c>
      <c r="AT114" s="203" t="s">
        <v>70</v>
      </c>
      <c r="AU114" s="203" t="s">
        <v>79</v>
      </c>
      <c r="AY114" s="202" t="s">
        <v>129</v>
      </c>
      <c r="BK114" s="204">
        <f>SUM(BK115:BK124)</f>
        <v>0</v>
      </c>
    </row>
    <row r="115" s="2" customFormat="1" ht="24.15" customHeight="1">
      <c r="A115" s="41"/>
      <c r="B115" s="42"/>
      <c r="C115" s="207" t="s">
        <v>204</v>
      </c>
      <c r="D115" s="207" t="s">
        <v>134</v>
      </c>
      <c r="E115" s="208" t="s">
        <v>1053</v>
      </c>
      <c r="F115" s="209" t="s">
        <v>1054</v>
      </c>
      <c r="G115" s="210" t="s">
        <v>237</v>
      </c>
      <c r="H115" s="211">
        <v>2</v>
      </c>
      <c r="I115" s="212"/>
      <c r="J115" s="213">
        <f>ROUND(I115*H115,2)</f>
        <v>0</v>
      </c>
      <c r="K115" s="209" t="s">
        <v>138</v>
      </c>
      <c r="L115" s="47"/>
      <c r="M115" s="214" t="s">
        <v>19</v>
      </c>
      <c r="N115" s="215" t="s">
        <v>42</v>
      </c>
      <c r="O115" s="87"/>
      <c r="P115" s="216">
        <f>O115*H115</f>
        <v>0</v>
      </c>
      <c r="Q115" s="216">
        <v>0</v>
      </c>
      <c r="R115" s="216">
        <f>Q115*H115</f>
        <v>0</v>
      </c>
      <c r="S115" s="216">
        <v>0.053999999999999999</v>
      </c>
      <c r="T115" s="217">
        <f>S115*H115</f>
        <v>0.108</v>
      </c>
      <c r="U115" s="41"/>
      <c r="V115" s="41"/>
      <c r="W115" s="41"/>
      <c r="X115" s="41"/>
      <c r="Y115" s="41"/>
      <c r="Z115" s="41"/>
      <c r="AA115" s="41"/>
      <c r="AB115" s="41"/>
      <c r="AC115" s="41"/>
      <c r="AD115" s="41"/>
      <c r="AE115" s="41"/>
      <c r="AR115" s="218" t="s">
        <v>139</v>
      </c>
      <c r="AT115" s="218" t="s">
        <v>134</v>
      </c>
      <c r="AU115" s="218" t="s">
        <v>81</v>
      </c>
      <c r="AY115" s="20" t="s">
        <v>129</v>
      </c>
      <c r="BE115" s="219">
        <f>IF(N115="základní",J115,0)</f>
        <v>0</v>
      </c>
      <c r="BF115" s="219">
        <f>IF(N115="snížená",J115,0)</f>
        <v>0</v>
      </c>
      <c r="BG115" s="219">
        <f>IF(N115="zákl. přenesená",J115,0)</f>
        <v>0</v>
      </c>
      <c r="BH115" s="219">
        <f>IF(N115="sníž. přenesená",J115,0)</f>
        <v>0</v>
      </c>
      <c r="BI115" s="219">
        <f>IF(N115="nulová",J115,0)</f>
        <v>0</v>
      </c>
      <c r="BJ115" s="20" t="s">
        <v>79</v>
      </c>
      <c r="BK115" s="219">
        <f>ROUND(I115*H115,2)</f>
        <v>0</v>
      </c>
      <c r="BL115" s="20" t="s">
        <v>139</v>
      </c>
      <c r="BM115" s="218" t="s">
        <v>1055</v>
      </c>
    </row>
    <row r="116" s="2" customFormat="1">
      <c r="A116" s="41"/>
      <c r="B116" s="42"/>
      <c r="C116" s="43"/>
      <c r="D116" s="220" t="s">
        <v>142</v>
      </c>
      <c r="E116" s="43"/>
      <c r="F116" s="221" t="s">
        <v>1056</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142</v>
      </c>
      <c r="AU116" s="20" t="s">
        <v>81</v>
      </c>
    </row>
    <row r="117" s="13" customFormat="1">
      <c r="A117" s="13"/>
      <c r="B117" s="225"/>
      <c r="C117" s="226"/>
      <c r="D117" s="227" t="s">
        <v>144</v>
      </c>
      <c r="E117" s="228" t="s">
        <v>19</v>
      </c>
      <c r="F117" s="229" t="s">
        <v>1057</v>
      </c>
      <c r="G117" s="226"/>
      <c r="H117" s="228" t="s">
        <v>19</v>
      </c>
      <c r="I117" s="230"/>
      <c r="J117" s="226"/>
      <c r="K117" s="226"/>
      <c r="L117" s="231"/>
      <c r="M117" s="232"/>
      <c r="N117" s="233"/>
      <c r="O117" s="233"/>
      <c r="P117" s="233"/>
      <c r="Q117" s="233"/>
      <c r="R117" s="233"/>
      <c r="S117" s="233"/>
      <c r="T117" s="234"/>
      <c r="U117" s="13"/>
      <c r="V117" s="13"/>
      <c r="W117" s="13"/>
      <c r="X117" s="13"/>
      <c r="Y117" s="13"/>
      <c r="Z117" s="13"/>
      <c r="AA117" s="13"/>
      <c r="AB117" s="13"/>
      <c r="AC117" s="13"/>
      <c r="AD117" s="13"/>
      <c r="AE117" s="13"/>
      <c r="AT117" s="235" t="s">
        <v>144</v>
      </c>
      <c r="AU117" s="235" t="s">
        <v>81</v>
      </c>
      <c r="AV117" s="13" t="s">
        <v>79</v>
      </c>
      <c r="AW117" s="13" t="s">
        <v>32</v>
      </c>
      <c r="AX117" s="13" t="s">
        <v>71</v>
      </c>
      <c r="AY117" s="235" t="s">
        <v>129</v>
      </c>
    </row>
    <row r="118" s="13" customFormat="1">
      <c r="A118" s="13"/>
      <c r="B118" s="225"/>
      <c r="C118" s="226"/>
      <c r="D118" s="227" t="s">
        <v>144</v>
      </c>
      <c r="E118" s="228" t="s">
        <v>19</v>
      </c>
      <c r="F118" s="229" t="s">
        <v>1028</v>
      </c>
      <c r="G118" s="226"/>
      <c r="H118" s="228" t="s">
        <v>19</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144</v>
      </c>
      <c r="AU118" s="235" t="s">
        <v>81</v>
      </c>
      <c r="AV118" s="13" t="s">
        <v>79</v>
      </c>
      <c r="AW118" s="13" t="s">
        <v>32</v>
      </c>
      <c r="AX118" s="13" t="s">
        <v>71</v>
      </c>
      <c r="AY118" s="235" t="s">
        <v>129</v>
      </c>
    </row>
    <row r="119" s="14" customFormat="1">
      <c r="A119" s="14"/>
      <c r="B119" s="236"/>
      <c r="C119" s="237"/>
      <c r="D119" s="227" t="s">
        <v>144</v>
      </c>
      <c r="E119" s="238" t="s">
        <v>19</v>
      </c>
      <c r="F119" s="239" t="s">
        <v>969</v>
      </c>
      <c r="G119" s="237"/>
      <c r="H119" s="240">
        <v>2</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144</v>
      </c>
      <c r="AU119" s="246" t="s">
        <v>81</v>
      </c>
      <c r="AV119" s="14" t="s">
        <v>81</v>
      </c>
      <c r="AW119" s="14" t="s">
        <v>32</v>
      </c>
      <c r="AX119" s="14" t="s">
        <v>79</v>
      </c>
      <c r="AY119" s="246" t="s">
        <v>129</v>
      </c>
    </row>
    <row r="120" s="2" customFormat="1" ht="44.25" customHeight="1">
      <c r="A120" s="41"/>
      <c r="B120" s="42"/>
      <c r="C120" s="207" t="s">
        <v>211</v>
      </c>
      <c r="D120" s="207" t="s">
        <v>134</v>
      </c>
      <c r="E120" s="208" t="s">
        <v>1058</v>
      </c>
      <c r="F120" s="209" t="s">
        <v>1059</v>
      </c>
      <c r="G120" s="210" t="s">
        <v>1039</v>
      </c>
      <c r="H120" s="211">
        <v>0.090999999999999998</v>
      </c>
      <c r="I120" s="212"/>
      <c r="J120" s="213">
        <f>ROUND(I120*H120,2)</f>
        <v>0</v>
      </c>
      <c r="K120" s="209" t="s">
        <v>138</v>
      </c>
      <c r="L120" s="47"/>
      <c r="M120" s="214" t="s">
        <v>19</v>
      </c>
      <c r="N120" s="215" t="s">
        <v>42</v>
      </c>
      <c r="O120" s="87"/>
      <c r="P120" s="216">
        <f>O120*H120</f>
        <v>0</v>
      </c>
      <c r="Q120" s="216">
        <v>0</v>
      </c>
      <c r="R120" s="216">
        <f>Q120*H120</f>
        <v>0</v>
      </c>
      <c r="S120" s="216">
        <v>1.5940000000000001</v>
      </c>
      <c r="T120" s="217">
        <f>S120*H120</f>
        <v>0.14505400000000002</v>
      </c>
      <c r="U120" s="41"/>
      <c r="V120" s="41"/>
      <c r="W120" s="41"/>
      <c r="X120" s="41"/>
      <c r="Y120" s="41"/>
      <c r="Z120" s="41"/>
      <c r="AA120" s="41"/>
      <c r="AB120" s="41"/>
      <c r="AC120" s="41"/>
      <c r="AD120" s="41"/>
      <c r="AE120" s="41"/>
      <c r="AR120" s="218" t="s">
        <v>139</v>
      </c>
      <c r="AT120" s="218" t="s">
        <v>134</v>
      </c>
      <c r="AU120" s="218" t="s">
        <v>81</v>
      </c>
      <c r="AY120" s="20" t="s">
        <v>129</v>
      </c>
      <c r="BE120" s="219">
        <f>IF(N120="základní",J120,0)</f>
        <v>0</v>
      </c>
      <c r="BF120" s="219">
        <f>IF(N120="snížená",J120,0)</f>
        <v>0</v>
      </c>
      <c r="BG120" s="219">
        <f>IF(N120="zákl. přenesená",J120,0)</f>
        <v>0</v>
      </c>
      <c r="BH120" s="219">
        <f>IF(N120="sníž. přenesená",J120,0)</f>
        <v>0</v>
      </c>
      <c r="BI120" s="219">
        <f>IF(N120="nulová",J120,0)</f>
        <v>0</v>
      </c>
      <c r="BJ120" s="20" t="s">
        <v>79</v>
      </c>
      <c r="BK120" s="219">
        <f>ROUND(I120*H120,2)</f>
        <v>0</v>
      </c>
      <c r="BL120" s="20" t="s">
        <v>139</v>
      </c>
      <c r="BM120" s="218" t="s">
        <v>1060</v>
      </c>
    </row>
    <row r="121" s="2" customFormat="1">
      <c r="A121" s="41"/>
      <c r="B121" s="42"/>
      <c r="C121" s="43"/>
      <c r="D121" s="220" t="s">
        <v>142</v>
      </c>
      <c r="E121" s="43"/>
      <c r="F121" s="221" t="s">
        <v>1061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142</v>
      </c>
      <c r="AU121" s="20" t="s">
        <v>81</v>
      </c>
    </row>
    <row r="122" s="13" customFormat="1">
      <c r="A122" s="13"/>
      <c r="B122" s="225"/>
      <c r="C122" s="226"/>
      <c r="D122" s="227" t="s">
        <v>144</v>
      </c>
      <c r="E122" s="228" t="s">
        <v>19</v>
      </c>
      <c r="F122" s="229" t="s">
        <v>1028</v>
      </c>
      <c r="G122" s="226"/>
      <c r="H122" s="228" t="s">
        <v>19</v>
      </c>
      <c r="I122" s="230"/>
      <c r="J122" s="226"/>
      <c r="K122" s="226"/>
      <c r="L122" s="231"/>
      <c r="M122" s="232"/>
      <c r="N122" s="233"/>
      <c r="O122" s="233"/>
      <c r="P122" s="233"/>
      <c r="Q122" s="233"/>
      <c r="R122" s="233"/>
      <c r="S122" s="233"/>
      <c r="T122" s="234"/>
      <c r="U122" s="13"/>
      <c r="V122" s="13"/>
      <c r="W122" s="13"/>
      <c r="X122" s="13"/>
      <c r="Y122" s="13"/>
      <c r="Z122" s="13"/>
      <c r="AA122" s="13"/>
      <c r="AB122" s="13"/>
      <c r="AC122" s="13"/>
      <c r="AD122" s="13"/>
      <c r="AE122" s="13"/>
      <c r="AT122" s="235" t="s">
        <v>144</v>
      </c>
      <c r="AU122" s="235" t="s">
        <v>81</v>
      </c>
      <c r="AV122" s="13" t="s">
        <v>79</v>
      </c>
      <c r="AW122" s="13" t="s">
        <v>32</v>
      </c>
      <c r="AX122" s="13" t="s">
        <v>71</v>
      </c>
      <c r="AY122" s="235" t="s">
        <v>129</v>
      </c>
    </row>
    <row r="123" s="14" customFormat="1">
      <c r="A123" s="14"/>
      <c r="B123" s="236"/>
      <c r="C123" s="237"/>
      <c r="D123" s="227" t="s">
        <v>144</v>
      </c>
      <c r="E123" s="238" t="s">
        <v>19</v>
      </c>
      <c r="F123" s="239" t="s">
        <v>1062</v>
      </c>
      <c r="G123" s="237"/>
      <c r="H123" s="240">
        <v>0.090999999999999998</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144</v>
      </c>
      <c r="AU123" s="246" t="s">
        <v>81</v>
      </c>
      <c r="AV123" s="14" t="s">
        <v>81</v>
      </c>
      <c r="AW123" s="14" t="s">
        <v>32</v>
      </c>
      <c r="AX123" s="14" t="s">
        <v>79</v>
      </c>
      <c r="AY123" s="246" t="s">
        <v>129</v>
      </c>
    </row>
    <row r="124" s="2" customFormat="1" ht="33" customHeight="1">
      <c r="A124" s="41"/>
      <c r="B124" s="42"/>
      <c r="C124" s="207" t="s">
        <v>217</v>
      </c>
      <c r="D124" s="207" t="s">
        <v>134</v>
      </c>
      <c r="E124" s="208" t="s">
        <v>1063</v>
      </c>
      <c r="F124" s="209" t="s">
        <v>1064</v>
      </c>
      <c r="G124" s="210" t="s">
        <v>237</v>
      </c>
      <c r="H124" s="211">
        <v>2</v>
      </c>
      <c r="I124" s="212"/>
      <c r="J124" s="213">
        <f>ROUND(I124*H124,2)</f>
        <v>0</v>
      </c>
      <c r="K124" s="209" t="s">
        <v>19</v>
      </c>
      <c r="L124" s="47"/>
      <c r="M124" s="214" t="s">
        <v>19</v>
      </c>
      <c r="N124" s="215" t="s">
        <v>42</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139</v>
      </c>
      <c r="AT124" s="218" t="s">
        <v>134</v>
      </c>
      <c r="AU124" s="218" t="s">
        <v>81</v>
      </c>
      <c r="AY124" s="20" t="s">
        <v>129</v>
      </c>
      <c r="BE124" s="219">
        <f>IF(N124="základní",J124,0)</f>
        <v>0</v>
      </c>
      <c r="BF124" s="219">
        <f>IF(N124="snížená",J124,0)</f>
        <v>0</v>
      </c>
      <c r="BG124" s="219">
        <f>IF(N124="zákl. přenesená",J124,0)</f>
        <v>0</v>
      </c>
      <c r="BH124" s="219">
        <f>IF(N124="sníž. přenesená",J124,0)</f>
        <v>0</v>
      </c>
      <c r="BI124" s="219">
        <f>IF(N124="nulová",J124,0)</f>
        <v>0</v>
      </c>
      <c r="BJ124" s="20" t="s">
        <v>79</v>
      </c>
      <c r="BK124" s="219">
        <f>ROUND(I124*H124,2)</f>
        <v>0</v>
      </c>
      <c r="BL124" s="20" t="s">
        <v>139</v>
      </c>
      <c r="BM124" s="218" t="s">
        <v>1065</v>
      </c>
    </row>
    <row r="125" s="12" customFormat="1" ht="22.8" customHeight="1">
      <c r="A125" s="12"/>
      <c r="B125" s="191"/>
      <c r="C125" s="192"/>
      <c r="D125" s="193" t="s">
        <v>70</v>
      </c>
      <c r="E125" s="205" t="s">
        <v>580</v>
      </c>
      <c r="F125" s="205" t="s">
        <v>581</v>
      </c>
      <c r="G125" s="192"/>
      <c r="H125" s="192"/>
      <c r="I125" s="195"/>
      <c r="J125" s="206">
        <f>BK125</f>
        <v>0</v>
      </c>
      <c r="K125" s="192"/>
      <c r="L125" s="197"/>
      <c r="M125" s="198"/>
      <c r="N125" s="199"/>
      <c r="O125" s="199"/>
      <c r="P125" s="200">
        <f>SUM(P126:P127)</f>
        <v>0</v>
      </c>
      <c r="Q125" s="199"/>
      <c r="R125" s="200">
        <f>SUM(R126:R127)</f>
        <v>0</v>
      </c>
      <c r="S125" s="199"/>
      <c r="T125" s="201">
        <f>SUM(T126:T127)</f>
        <v>0</v>
      </c>
      <c r="U125" s="12"/>
      <c r="V125" s="12"/>
      <c r="W125" s="12"/>
      <c r="X125" s="12"/>
      <c r="Y125" s="12"/>
      <c r="Z125" s="12"/>
      <c r="AA125" s="12"/>
      <c r="AB125" s="12"/>
      <c r="AC125" s="12"/>
      <c r="AD125" s="12"/>
      <c r="AE125" s="12"/>
      <c r="AR125" s="202" t="s">
        <v>79</v>
      </c>
      <c r="AT125" s="203" t="s">
        <v>70</v>
      </c>
      <c r="AU125" s="203" t="s">
        <v>79</v>
      </c>
      <c r="AY125" s="202" t="s">
        <v>129</v>
      </c>
      <c r="BK125" s="204">
        <f>SUM(BK126:BK127)</f>
        <v>0</v>
      </c>
    </row>
    <row r="126" s="2" customFormat="1" ht="66.75" customHeight="1">
      <c r="A126" s="41"/>
      <c r="B126" s="42"/>
      <c r="C126" s="207" t="s">
        <v>220</v>
      </c>
      <c r="D126" s="207" t="s">
        <v>134</v>
      </c>
      <c r="E126" s="208" t="s">
        <v>583</v>
      </c>
      <c r="F126" s="209" t="s">
        <v>584</v>
      </c>
      <c r="G126" s="210" t="s">
        <v>556</v>
      </c>
      <c r="H126" s="211">
        <v>0.496</v>
      </c>
      <c r="I126" s="212"/>
      <c r="J126" s="213">
        <f>ROUND(I126*H126,2)</f>
        <v>0</v>
      </c>
      <c r="K126" s="209" t="s">
        <v>138</v>
      </c>
      <c r="L126" s="47"/>
      <c r="M126" s="214" t="s">
        <v>19</v>
      </c>
      <c r="N126" s="215" t="s">
        <v>42</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139</v>
      </c>
      <c r="AT126" s="218" t="s">
        <v>134</v>
      </c>
      <c r="AU126" s="218" t="s">
        <v>81</v>
      </c>
      <c r="AY126" s="20" t="s">
        <v>129</v>
      </c>
      <c r="BE126" s="219">
        <f>IF(N126="základní",J126,0)</f>
        <v>0</v>
      </c>
      <c r="BF126" s="219">
        <f>IF(N126="snížená",J126,0)</f>
        <v>0</v>
      </c>
      <c r="BG126" s="219">
        <f>IF(N126="zákl. přenesená",J126,0)</f>
        <v>0</v>
      </c>
      <c r="BH126" s="219">
        <f>IF(N126="sníž. přenesená",J126,0)</f>
        <v>0</v>
      </c>
      <c r="BI126" s="219">
        <f>IF(N126="nulová",J126,0)</f>
        <v>0</v>
      </c>
      <c r="BJ126" s="20" t="s">
        <v>79</v>
      </c>
      <c r="BK126" s="219">
        <f>ROUND(I126*H126,2)</f>
        <v>0</v>
      </c>
      <c r="BL126" s="20" t="s">
        <v>139</v>
      </c>
      <c r="BM126" s="218" t="s">
        <v>1066</v>
      </c>
    </row>
    <row r="127" s="2" customFormat="1">
      <c r="A127" s="41"/>
      <c r="B127" s="42"/>
      <c r="C127" s="43"/>
      <c r="D127" s="220" t="s">
        <v>142</v>
      </c>
      <c r="E127" s="43"/>
      <c r="F127" s="221" t="s">
        <v>586</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142</v>
      </c>
      <c r="AU127" s="20" t="s">
        <v>81</v>
      </c>
    </row>
    <row r="128" s="12" customFormat="1" ht="25.92" customHeight="1">
      <c r="A128" s="12"/>
      <c r="B128" s="191"/>
      <c r="C128" s="192"/>
      <c r="D128" s="193" t="s">
        <v>70</v>
      </c>
      <c r="E128" s="194" t="s">
        <v>587</v>
      </c>
      <c r="F128" s="194" t="s">
        <v>588</v>
      </c>
      <c r="G128" s="192"/>
      <c r="H128" s="192"/>
      <c r="I128" s="195"/>
      <c r="J128" s="196">
        <f>BK128</f>
        <v>0</v>
      </c>
      <c r="K128" s="192"/>
      <c r="L128" s="197"/>
      <c r="M128" s="198"/>
      <c r="N128" s="199"/>
      <c r="O128" s="199"/>
      <c r="P128" s="200">
        <f>P129+P184+P190+P192+P220</f>
        <v>0</v>
      </c>
      <c r="Q128" s="199"/>
      <c r="R128" s="200">
        <f>R129+R184+R190+R192+R220</f>
        <v>1.03139303</v>
      </c>
      <c r="S128" s="199"/>
      <c r="T128" s="201">
        <f>T129+T184+T190+T192+T220</f>
        <v>0.88070050000000011</v>
      </c>
      <c r="U128" s="12"/>
      <c r="V128" s="12"/>
      <c r="W128" s="12"/>
      <c r="X128" s="12"/>
      <c r="Y128" s="12"/>
      <c r="Z128" s="12"/>
      <c r="AA128" s="12"/>
      <c r="AB128" s="12"/>
      <c r="AC128" s="12"/>
      <c r="AD128" s="12"/>
      <c r="AE128" s="12"/>
      <c r="AR128" s="202" t="s">
        <v>81</v>
      </c>
      <c r="AT128" s="203" t="s">
        <v>70</v>
      </c>
      <c r="AU128" s="203" t="s">
        <v>71</v>
      </c>
      <c r="AY128" s="202" t="s">
        <v>129</v>
      </c>
      <c r="BK128" s="204">
        <f>BK129+BK184+BK190+BK192+BK220</f>
        <v>0</v>
      </c>
    </row>
    <row r="129" s="12" customFormat="1" ht="22.8" customHeight="1">
      <c r="A129" s="12"/>
      <c r="B129" s="191"/>
      <c r="C129" s="192"/>
      <c r="D129" s="193" t="s">
        <v>70</v>
      </c>
      <c r="E129" s="205" t="s">
        <v>1067</v>
      </c>
      <c r="F129" s="205" t="s">
        <v>1068</v>
      </c>
      <c r="G129" s="192"/>
      <c r="H129" s="192"/>
      <c r="I129" s="195"/>
      <c r="J129" s="206">
        <f>BK129</f>
        <v>0</v>
      </c>
      <c r="K129" s="192"/>
      <c r="L129" s="197"/>
      <c r="M129" s="198"/>
      <c r="N129" s="199"/>
      <c r="O129" s="199"/>
      <c r="P129" s="200">
        <f>SUM(P130:P183)</f>
        <v>0</v>
      </c>
      <c r="Q129" s="199"/>
      <c r="R129" s="200">
        <f>SUM(R130:R183)</f>
        <v>0.93884025000000004</v>
      </c>
      <c r="S129" s="199"/>
      <c r="T129" s="201">
        <f>SUM(T130:T183)</f>
        <v>0.8519445000000001</v>
      </c>
      <c r="U129" s="12"/>
      <c r="V129" s="12"/>
      <c r="W129" s="12"/>
      <c r="X129" s="12"/>
      <c r="Y129" s="12"/>
      <c r="Z129" s="12"/>
      <c r="AA129" s="12"/>
      <c r="AB129" s="12"/>
      <c r="AC129" s="12"/>
      <c r="AD129" s="12"/>
      <c r="AE129" s="12"/>
      <c r="AR129" s="202" t="s">
        <v>81</v>
      </c>
      <c r="AT129" s="203" t="s">
        <v>70</v>
      </c>
      <c r="AU129" s="203" t="s">
        <v>79</v>
      </c>
      <c r="AY129" s="202" t="s">
        <v>129</v>
      </c>
      <c r="BK129" s="204">
        <f>SUM(BK130:BK183)</f>
        <v>0</v>
      </c>
    </row>
    <row r="130" s="2" customFormat="1" ht="24.15" customHeight="1">
      <c r="A130" s="41"/>
      <c r="B130" s="42"/>
      <c r="C130" s="207" t="s">
        <v>229</v>
      </c>
      <c r="D130" s="207" t="s">
        <v>134</v>
      </c>
      <c r="E130" s="208" t="s">
        <v>1069</v>
      </c>
      <c r="F130" s="209" t="s">
        <v>1070</v>
      </c>
      <c r="G130" s="210" t="s">
        <v>179</v>
      </c>
      <c r="H130" s="211">
        <v>24.34</v>
      </c>
      <c r="I130" s="212"/>
      <c r="J130" s="213">
        <f>ROUND(I130*H130,2)</f>
        <v>0</v>
      </c>
      <c r="K130" s="209" t="s">
        <v>19</v>
      </c>
      <c r="L130" s="47"/>
      <c r="M130" s="214" t="s">
        <v>19</v>
      </c>
      <c r="N130" s="215" t="s">
        <v>42</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256</v>
      </c>
      <c r="AT130" s="218" t="s">
        <v>134</v>
      </c>
      <c r="AU130" s="218" t="s">
        <v>81</v>
      </c>
      <c r="AY130" s="20" t="s">
        <v>129</v>
      </c>
      <c r="BE130" s="219">
        <f>IF(N130="základní",J130,0)</f>
        <v>0</v>
      </c>
      <c r="BF130" s="219">
        <f>IF(N130="snížená",J130,0)</f>
        <v>0</v>
      </c>
      <c r="BG130" s="219">
        <f>IF(N130="zákl. přenesená",J130,0)</f>
        <v>0</v>
      </c>
      <c r="BH130" s="219">
        <f>IF(N130="sníž. přenesená",J130,0)</f>
        <v>0</v>
      </c>
      <c r="BI130" s="219">
        <f>IF(N130="nulová",J130,0)</f>
        <v>0</v>
      </c>
      <c r="BJ130" s="20" t="s">
        <v>79</v>
      </c>
      <c r="BK130" s="219">
        <f>ROUND(I130*H130,2)</f>
        <v>0</v>
      </c>
      <c r="BL130" s="20" t="s">
        <v>256</v>
      </c>
      <c r="BM130" s="218" t="s">
        <v>1071</v>
      </c>
    </row>
    <row r="131" s="13" customFormat="1">
      <c r="A131" s="13"/>
      <c r="B131" s="225"/>
      <c r="C131" s="226"/>
      <c r="D131" s="227" t="s">
        <v>144</v>
      </c>
      <c r="E131" s="228" t="s">
        <v>19</v>
      </c>
      <c r="F131" s="229" t="s">
        <v>1072</v>
      </c>
      <c r="G131" s="226"/>
      <c r="H131" s="228" t="s">
        <v>19</v>
      </c>
      <c r="I131" s="230"/>
      <c r="J131" s="226"/>
      <c r="K131" s="226"/>
      <c r="L131" s="231"/>
      <c r="M131" s="232"/>
      <c r="N131" s="233"/>
      <c r="O131" s="233"/>
      <c r="P131" s="233"/>
      <c r="Q131" s="233"/>
      <c r="R131" s="233"/>
      <c r="S131" s="233"/>
      <c r="T131" s="234"/>
      <c r="U131" s="13"/>
      <c r="V131" s="13"/>
      <c r="W131" s="13"/>
      <c r="X131" s="13"/>
      <c r="Y131" s="13"/>
      <c r="Z131" s="13"/>
      <c r="AA131" s="13"/>
      <c r="AB131" s="13"/>
      <c r="AC131" s="13"/>
      <c r="AD131" s="13"/>
      <c r="AE131" s="13"/>
      <c r="AT131" s="235" t="s">
        <v>144</v>
      </c>
      <c r="AU131" s="235" t="s">
        <v>81</v>
      </c>
      <c r="AV131" s="13" t="s">
        <v>79</v>
      </c>
      <c r="AW131" s="13" t="s">
        <v>32</v>
      </c>
      <c r="AX131" s="13" t="s">
        <v>71</v>
      </c>
      <c r="AY131" s="235" t="s">
        <v>129</v>
      </c>
    </row>
    <row r="132" s="13" customFormat="1">
      <c r="A132" s="13"/>
      <c r="B132" s="225"/>
      <c r="C132" s="226"/>
      <c r="D132" s="227" t="s">
        <v>144</v>
      </c>
      <c r="E132" s="228" t="s">
        <v>19</v>
      </c>
      <c r="F132" s="229" t="s">
        <v>1073</v>
      </c>
      <c r="G132" s="226"/>
      <c r="H132" s="228" t="s">
        <v>19</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144</v>
      </c>
      <c r="AU132" s="235" t="s">
        <v>81</v>
      </c>
      <c r="AV132" s="13" t="s">
        <v>79</v>
      </c>
      <c r="AW132" s="13" t="s">
        <v>32</v>
      </c>
      <c r="AX132" s="13" t="s">
        <v>71</v>
      </c>
      <c r="AY132" s="235" t="s">
        <v>129</v>
      </c>
    </row>
    <row r="133" s="14" customFormat="1">
      <c r="A133" s="14"/>
      <c r="B133" s="236"/>
      <c r="C133" s="237"/>
      <c r="D133" s="227" t="s">
        <v>144</v>
      </c>
      <c r="E133" s="238" t="s">
        <v>19</v>
      </c>
      <c r="F133" s="239" t="s">
        <v>1074</v>
      </c>
      <c r="G133" s="237"/>
      <c r="H133" s="240">
        <v>20.469999999999999</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144</v>
      </c>
      <c r="AU133" s="246" t="s">
        <v>81</v>
      </c>
      <c r="AV133" s="14" t="s">
        <v>81</v>
      </c>
      <c r="AW133" s="14" t="s">
        <v>32</v>
      </c>
      <c r="AX133" s="14" t="s">
        <v>71</v>
      </c>
      <c r="AY133" s="246" t="s">
        <v>129</v>
      </c>
    </row>
    <row r="134" s="14" customFormat="1">
      <c r="A134" s="14"/>
      <c r="B134" s="236"/>
      <c r="C134" s="237"/>
      <c r="D134" s="227" t="s">
        <v>144</v>
      </c>
      <c r="E134" s="238" t="s">
        <v>19</v>
      </c>
      <c r="F134" s="239" t="s">
        <v>1075</v>
      </c>
      <c r="G134" s="237"/>
      <c r="H134" s="240">
        <v>0.98999999999999999</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144</v>
      </c>
      <c r="AU134" s="246" t="s">
        <v>81</v>
      </c>
      <c r="AV134" s="14" t="s">
        <v>81</v>
      </c>
      <c r="AW134" s="14" t="s">
        <v>32</v>
      </c>
      <c r="AX134" s="14" t="s">
        <v>71</v>
      </c>
      <c r="AY134" s="246" t="s">
        <v>129</v>
      </c>
    </row>
    <row r="135" s="14" customFormat="1">
      <c r="A135" s="14"/>
      <c r="B135" s="236"/>
      <c r="C135" s="237"/>
      <c r="D135" s="227" t="s">
        <v>144</v>
      </c>
      <c r="E135" s="238" t="s">
        <v>19</v>
      </c>
      <c r="F135" s="239" t="s">
        <v>1076</v>
      </c>
      <c r="G135" s="237"/>
      <c r="H135" s="240">
        <v>2.8799999999999999</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144</v>
      </c>
      <c r="AU135" s="246" t="s">
        <v>81</v>
      </c>
      <c r="AV135" s="14" t="s">
        <v>81</v>
      </c>
      <c r="AW135" s="14" t="s">
        <v>32</v>
      </c>
      <c r="AX135" s="14" t="s">
        <v>71</v>
      </c>
      <c r="AY135" s="246" t="s">
        <v>129</v>
      </c>
    </row>
    <row r="136" s="16" customFormat="1">
      <c r="A136" s="16"/>
      <c r="B136" s="258"/>
      <c r="C136" s="259"/>
      <c r="D136" s="227" t="s">
        <v>144</v>
      </c>
      <c r="E136" s="260" t="s">
        <v>19</v>
      </c>
      <c r="F136" s="261" t="s">
        <v>155</v>
      </c>
      <c r="G136" s="259"/>
      <c r="H136" s="262">
        <v>24.339999999999996</v>
      </c>
      <c r="I136" s="263"/>
      <c r="J136" s="259"/>
      <c r="K136" s="259"/>
      <c r="L136" s="264"/>
      <c r="M136" s="265"/>
      <c r="N136" s="266"/>
      <c r="O136" s="266"/>
      <c r="P136" s="266"/>
      <c r="Q136" s="266"/>
      <c r="R136" s="266"/>
      <c r="S136" s="266"/>
      <c r="T136" s="267"/>
      <c r="U136" s="16"/>
      <c r="V136" s="16"/>
      <c r="W136" s="16"/>
      <c r="X136" s="16"/>
      <c r="Y136" s="16"/>
      <c r="Z136" s="16"/>
      <c r="AA136" s="16"/>
      <c r="AB136" s="16"/>
      <c r="AC136" s="16"/>
      <c r="AD136" s="16"/>
      <c r="AE136" s="16"/>
      <c r="AT136" s="268" t="s">
        <v>144</v>
      </c>
      <c r="AU136" s="268" t="s">
        <v>81</v>
      </c>
      <c r="AV136" s="16" t="s">
        <v>139</v>
      </c>
      <c r="AW136" s="16" t="s">
        <v>32</v>
      </c>
      <c r="AX136" s="16" t="s">
        <v>79</v>
      </c>
      <c r="AY136" s="268" t="s">
        <v>129</v>
      </c>
    </row>
    <row r="137" s="2" customFormat="1" ht="33" customHeight="1">
      <c r="A137" s="41"/>
      <c r="B137" s="42"/>
      <c r="C137" s="207" t="s">
        <v>8</v>
      </c>
      <c r="D137" s="207" t="s">
        <v>134</v>
      </c>
      <c r="E137" s="208" t="s">
        <v>1077</v>
      </c>
      <c r="F137" s="209" t="s">
        <v>1078</v>
      </c>
      <c r="G137" s="210" t="s">
        <v>137</v>
      </c>
      <c r="H137" s="211">
        <v>51.633000000000003</v>
      </c>
      <c r="I137" s="212"/>
      <c r="J137" s="213">
        <f>ROUND(I137*H137,2)</f>
        <v>0</v>
      </c>
      <c r="K137" s="209" t="s">
        <v>138</v>
      </c>
      <c r="L137" s="47"/>
      <c r="M137" s="214" t="s">
        <v>19</v>
      </c>
      <c r="N137" s="215" t="s">
        <v>42</v>
      </c>
      <c r="O137" s="87"/>
      <c r="P137" s="216">
        <f>O137*H137</f>
        <v>0</v>
      </c>
      <c r="Q137" s="216">
        <v>0</v>
      </c>
      <c r="R137" s="216">
        <f>Q137*H137</f>
        <v>0</v>
      </c>
      <c r="S137" s="216">
        <v>0.016500000000000001</v>
      </c>
      <c r="T137" s="217">
        <f>S137*H137</f>
        <v>0.8519445000000001</v>
      </c>
      <c r="U137" s="41"/>
      <c r="V137" s="41"/>
      <c r="W137" s="41"/>
      <c r="X137" s="41"/>
      <c r="Y137" s="41"/>
      <c r="Z137" s="41"/>
      <c r="AA137" s="41"/>
      <c r="AB137" s="41"/>
      <c r="AC137" s="41"/>
      <c r="AD137" s="41"/>
      <c r="AE137" s="41"/>
      <c r="AR137" s="218" t="s">
        <v>256</v>
      </c>
      <c r="AT137" s="218" t="s">
        <v>134</v>
      </c>
      <c r="AU137" s="218" t="s">
        <v>81</v>
      </c>
      <c r="AY137" s="20" t="s">
        <v>129</v>
      </c>
      <c r="BE137" s="219">
        <f>IF(N137="základní",J137,0)</f>
        <v>0</v>
      </c>
      <c r="BF137" s="219">
        <f>IF(N137="snížená",J137,0)</f>
        <v>0</v>
      </c>
      <c r="BG137" s="219">
        <f>IF(N137="zákl. přenesená",J137,0)</f>
        <v>0</v>
      </c>
      <c r="BH137" s="219">
        <f>IF(N137="sníž. přenesená",J137,0)</f>
        <v>0</v>
      </c>
      <c r="BI137" s="219">
        <f>IF(N137="nulová",J137,0)</f>
        <v>0</v>
      </c>
      <c r="BJ137" s="20" t="s">
        <v>79</v>
      </c>
      <c r="BK137" s="219">
        <f>ROUND(I137*H137,2)</f>
        <v>0</v>
      </c>
      <c r="BL137" s="20" t="s">
        <v>256</v>
      </c>
      <c r="BM137" s="218" t="s">
        <v>1079</v>
      </c>
    </row>
    <row r="138" s="2" customFormat="1">
      <c r="A138" s="41"/>
      <c r="B138" s="42"/>
      <c r="C138" s="43"/>
      <c r="D138" s="220" t="s">
        <v>142</v>
      </c>
      <c r="E138" s="43"/>
      <c r="F138" s="221" t="s">
        <v>1080</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142</v>
      </c>
      <c r="AU138" s="20" t="s">
        <v>81</v>
      </c>
    </row>
    <row r="139" s="13" customFormat="1">
      <c r="A139" s="13"/>
      <c r="B139" s="225"/>
      <c r="C139" s="226"/>
      <c r="D139" s="227" t="s">
        <v>144</v>
      </c>
      <c r="E139" s="228" t="s">
        <v>19</v>
      </c>
      <c r="F139" s="229" t="s">
        <v>1072</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144</v>
      </c>
      <c r="AU139" s="235" t="s">
        <v>81</v>
      </c>
      <c r="AV139" s="13" t="s">
        <v>79</v>
      </c>
      <c r="AW139" s="13" t="s">
        <v>32</v>
      </c>
      <c r="AX139" s="13" t="s">
        <v>71</v>
      </c>
      <c r="AY139" s="235" t="s">
        <v>129</v>
      </c>
    </row>
    <row r="140" s="13" customFormat="1">
      <c r="A140" s="13"/>
      <c r="B140" s="225"/>
      <c r="C140" s="226"/>
      <c r="D140" s="227" t="s">
        <v>144</v>
      </c>
      <c r="E140" s="228" t="s">
        <v>19</v>
      </c>
      <c r="F140" s="229" t="s">
        <v>1081</v>
      </c>
      <c r="G140" s="226"/>
      <c r="H140" s="228" t="s">
        <v>19</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144</v>
      </c>
      <c r="AU140" s="235" t="s">
        <v>81</v>
      </c>
      <c r="AV140" s="13" t="s">
        <v>79</v>
      </c>
      <c r="AW140" s="13" t="s">
        <v>32</v>
      </c>
      <c r="AX140" s="13" t="s">
        <v>71</v>
      </c>
      <c r="AY140" s="235" t="s">
        <v>129</v>
      </c>
    </row>
    <row r="141" s="14" customFormat="1">
      <c r="A141" s="14"/>
      <c r="B141" s="236"/>
      <c r="C141" s="237"/>
      <c r="D141" s="227" t="s">
        <v>144</v>
      </c>
      <c r="E141" s="238" t="s">
        <v>19</v>
      </c>
      <c r="F141" s="239" t="s">
        <v>1082</v>
      </c>
      <c r="G141" s="237"/>
      <c r="H141" s="240">
        <v>26.003</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144</v>
      </c>
      <c r="AU141" s="246" t="s">
        <v>81</v>
      </c>
      <c r="AV141" s="14" t="s">
        <v>81</v>
      </c>
      <c r="AW141" s="14" t="s">
        <v>32</v>
      </c>
      <c r="AX141" s="14" t="s">
        <v>71</v>
      </c>
      <c r="AY141" s="246" t="s">
        <v>129</v>
      </c>
    </row>
    <row r="142" s="14" customFormat="1">
      <c r="A142" s="14"/>
      <c r="B142" s="236"/>
      <c r="C142" s="237"/>
      <c r="D142" s="227" t="s">
        <v>144</v>
      </c>
      <c r="E142" s="238" t="s">
        <v>19</v>
      </c>
      <c r="F142" s="239" t="s">
        <v>1083</v>
      </c>
      <c r="G142" s="237"/>
      <c r="H142" s="240">
        <v>25.629999999999999</v>
      </c>
      <c r="I142" s="241"/>
      <c r="J142" s="237"/>
      <c r="K142" s="237"/>
      <c r="L142" s="242"/>
      <c r="M142" s="243"/>
      <c r="N142" s="244"/>
      <c r="O142" s="244"/>
      <c r="P142" s="244"/>
      <c r="Q142" s="244"/>
      <c r="R142" s="244"/>
      <c r="S142" s="244"/>
      <c r="T142" s="245"/>
      <c r="U142" s="14"/>
      <c r="V142" s="14"/>
      <c r="W142" s="14"/>
      <c r="X142" s="14"/>
      <c r="Y142" s="14"/>
      <c r="Z142" s="14"/>
      <c r="AA142" s="14"/>
      <c r="AB142" s="14"/>
      <c r="AC142" s="14"/>
      <c r="AD142" s="14"/>
      <c r="AE142" s="14"/>
      <c r="AT142" s="246" t="s">
        <v>144</v>
      </c>
      <c r="AU142" s="246" t="s">
        <v>81</v>
      </c>
      <c r="AV142" s="14" t="s">
        <v>81</v>
      </c>
      <c r="AW142" s="14" t="s">
        <v>32</v>
      </c>
      <c r="AX142" s="14" t="s">
        <v>71</v>
      </c>
      <c r="AY142" s="246" t="s">
        <v>129</v>
      </c>
    </row>
    <row r="143" s="16" customFormat="1">
      <c r="A143" s="16"/>
      <c r="B143" s="258"/>
      <c r="C143" s="259"/>
      <c r="D143" s="227" t="s">
        <v>144</v>
      </c>
      <c r="E143" s="260" t="s">
        <v>19</v>
      </c>
      <c r="F143" s="261" t="s">
        <v>155</v>
      </c>
      <c r="G143" s="259"/>
      <c r="H143" s="262">
        <v>51.632999999999996</v>
      </c>
      <c r="I143" s="263"/>
      <c r="J143" s="259"/>
      <c r="K143" s="259"/>
      <c r="L143" s="264"/>
      <c r="M143" s="265"/>
      <c r="N143" s="266"/>
      <c r="O143" s="266"/>
      <c r="P143" s="266"/>
      <c r="Q143" s="266"/>
      <c r="R143" s="266"/>
      <c r="S143" s="266"/>
      <c r="T143" s="267"/>
      <c r="U143" s="16"/>
      <c r="V143" s="16"/>
      <c r="W143" s="16"/>
      <c r="X143" s="16"/>
      <c r="Y143" s="16"/>
      <c r="Z143" s="16"/>
      <c r="AA143" s="16"/>
      <c r="AB143" s="16"/>
      <c r="AC143" s="16"/>
      <c r="AD143" s="16"/>
      <c r="AE143" s="16"/>
      <c r="AT143" s="268" t="s">
        <v>144</v>
      </c>
      <c r="AU143" s="268" t="s">
        <v>81</v>
      </c>
      <c r="AV143" s="16" t="s">
        <v>139</v>
      </c>
      <c r="AW143" s="16" t="s">
        <v>32</v>
      </c>
      <c r="AX143" s="16" t="s">
        <v>79</v>
      </c>
      <c r="AY143" s="268" t="s">
        <v>129</v>
      </c>
    </row>
    <row r="144" s="2" customFormat="1" ht="62.7" customHeight="1">
      <c r="A144" s="41"/>
      <c r="B144" s="42"/>
      <c r="C144" s="207" t="s">
        <v>241</v>
      </c>
      <c r="D144" s="207" t="s">
        <v>134</v>
      </c>
      <c r="E144" s="208" t="s">
        <v>1084</v>
      </c>
      <c r="F144" s="209" t="s">
        <v>1085</v>
      </c>
      <c r="G144" s="210" t="s">
        <v>237</v>
      </c>
      <c r="H144" s="211">
        <v>2</v>
      </c>
      <c r="I144" s="212"/>
      <c r="J144" s="213">
        <f>ROUND(I144*H144,2)</f>
        <v>0</v>
      </c>
      <c r="K144" s="209" t="s">
        <v>19</v>
      </c>
      <c r="L144" s="47"/>
      <c r="M144" s="214" t="s">
        <v>19</v>
      </c>
      <c r="N144" s="215" t="s">
        <v>42</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256</v>
      </c>
      <c r="AT144" s="218" t="s">
        <v>134</v>
      </c>
      <c r="AU144" s="218" t="s">
        <v>81</v>
      </c>
      <c r="AY144" s="20" t="s">
        <v>129</v>
      </c>
      <c r="BE144" s="219">
        <f>IF(N144="základní",J144,0)</f>
        <v>0</v>
      </c>
      <c r="BF144" s="219">
        <f>IF(N144="snížená",J144,0)</f>
        <v>0</v>
      </c>
      <c r="BG144" s="219">
        <f>IF(N144="zákl. přenesená",J144,0)</f>
        <v>0</v>
      </c>
      <c r="BH144" s="219">
        <f>IF(N144="sníž. přenesená",J144,0)</f>
        <v>0</v>
      </c>
      <c r="BI144" s="219">
        <f>IF(N144="nulová",J144,0)</f>
        <v>0</v>
      </c>
      <c r="BJ144" s="20" t="s">
        <v>79</v>
      </c>
      <c r="BK144" s="219">
        <f>ROUND(I144*H144,2)</f>
        <v>0</v>
      </c>
      <c r="BL144" s="20" t="s">
        <v>256</v>
      </c>
      <c r="BM144" s="218" t="s">
        <v>1086</v>
      </c>
    </row>
    <row r="145" s="13" customFormat="1">
      <c r="A145" s="13"/>
      <c r="B145" s="225"/>
      <c r="C145" s="226"/>
      <c r="D145" s="227" t="s">
        <v>144</v>
      </c>
      <c r="E145" s="228" t="s">
        <v>19</v>
      </c>
      <c r="F145" s="229" t="s">
        <v>1042</v>
      </c>
      <c r="G145" s="226"/>
      <c r="H145" s="228" t="s">
        <v>19</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144</v>
      </c>
      <c r="AU145" s="235" t="s">
        <v>81</v>
      </c>
      <c r="AV145" s="13" t="s">
        <v>79</v>
      </c>
      <c r="AW145" s="13" t="s">
        <v>32</v>
      </c>
      <c r="AX145" s="13" t="s">
        <v>71</v>
      </c>
      <c r="AY145" s="235" t="s">
        <v>129</v>
      </c>
    </row>
    <row r="146" s="14" customFormat="1">
      <c r="A146" s="14"/>
      <c r="B146" s="236"/>
      <c r="C146" s="237"/>
      <c r="D146" s="227" t="s">
        <v>144</v>
      </c>
      <c r="E146" s="238" t="s">
        <v>19</v>
      </c>
      <c r="F146" s="239" t="s">
        <v>969</v>
      </c>
      <c r="G146" s="237"/>
      <c r="H146" s="240">
        <v>2</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144</v>
      </c>
      <c r="AU146" s="246" t="s">
        <v>81</v>
      </c>
      <c r="AV146" s="14" t="s">
        <v>81</v>
      </c>
      <c r="AW146" s="14" t="s">
        <v>32</v>
      </c>
      <c r="AX146" s="14" t="s">
        <v>79</v>
      </c>
      <c r="AY146" s="246" t="s">
        <v>129</v>
      </c>
    </row>
    <row r="147" s="2" customFormat="1" ht="37.8" customHeight="1">
      <c r="A147" s="41"/>
      <c r="B147" s="42"/>
      <c r="C147" s="207" t="s">
        <v>246</v>
      </c>
      <c r="D147" s="207" t="s">
        <v>134</v>
      </c>
      <c r="E147" s="208" t="s">
        <v>1087</v>
      </c>
      <c r="F147" s="209" t="s">
        <v>1088</v>
      </c>
      <c r="G147" s="210" t="s">
        <v>137</v>
      </c>
      <c r="H147" s="211">
        <v>58.378</v>
      </c>
      <c r="I147" s="212"/>
      <c r="J147" s="213">
        <f>ROUND(I147*H147,2)</f>
        <v>0</v>
      </c>
      <c r="K147" s="209" t="s">
        <v>138</v>
      </c>
      <c r="L147" s="47"/>
      <c r="M147" s="214" t="s">
        <v>19</v>
      </c>
      <c r="N147" s="215" t="s">
        <v>42</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256</v>
      </c>
      <c r="AT147" s="218" t="s">
        <v>134</v>
      </c>
      <c r="AU147" s="218" t="s">
        <v>81</v>
      </c>
      <c r="AY147" s="20" t="s">
        <v>129</v>
      </c>
      <c r="BE147" s="219">
        <f>IF(N147="základní",J147,0)</f>
        <v>0</v>
      </c>
      <c r="BF147" s="219">
        <f>IF(N147="snížená",J147,0)</f>
        <v>0</v>
      </c>
      <c r="BG147" s="219">
        <f>IF(N147="zákl. přenesená",J147,0)</f>
        <v>0</v>
      </c>
      <c r="BH147" s="219">
        <f>IF(N147="sníž. přenesená",J147,0)</f>
        <v>0</v>
      </c>
      <c r="BI147" s="219">
        <f>IF(N147="nulová",J147,0)</f>
        <v>0</v>
      </c>
      <c r="BJ147" s="20" t="s">
        <v>79</v>
      </c>
      <c r="BK147" s="219">
        <f>ROUND(I147*H147,2)</f>
        <v>0</v>
      </c>
      <c r="BL147" s="20" t="s">
        <v>256</v>
      </c>
      <c r="BM147" s="218" t="s">
        <v>1089</v>
      </c>
    </row>
    <row r="148" s="2" customFormat="1">
      <c r="A148" s="41"/>
      <c r="B148" s="42"/>
      <c r="C148" s="43"/>
      <c r="D148" s="220" t="s">
        <v>142</v>
      </c>
      <c r="E148" s="43"/>
      <c r="F148" s="221" t="s">
        <v>1090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142</v>
      </c>
      <c r="AU148" s="20" t="s">
        <v>81</v>
      </c>
    </row>
    <row r="149" s="13" customFormat="1">
      <c r="A149" s="13"/>
      <c r="B149" s="225"/>
      <c r="C149" s="226"/>
      <c r="D149" s="227" t="s">
        <v>144</v>
      </c>
      <c r="E149" s="228" t="s">
        <v>19</v>
      </c>
      <c r="F149" s="229" t="s">
        <v>1091</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144</v>
      </c>
      <c r="AU149" s="235" t="s">
        <v>81</v>
      </c>
      <c r="AV149" s="13" t="s">
        <v>79</v>
      </c>
      <c r="AW149" s="13" t="s">
        <v>32</v>
      </c>
      <c r="AX149" s="13" t="s">
        <v>71</v>
      </c>
      <c r="AY149" s="235" t="s">
        <v>129</v>
      </c>
    </row>
    <row r="150" s="13" customFormat="1">
      <c r="A150" s="13"/>
      <c r="B150" s="225"/>
      <c r="C150" s="226"/>
      <c r="D150" s="227" t="s">
        <v>144</v>
      </c>
      <c r="E150" s="228" t="s">
        <v>19</v>
      </c>
      <c r="F150" s="229" t="s">
        <v>1072</v>
      </c>
      <c r="G150" s="226"/>
      <c r="H150" s="228" t="s">
        <v>19</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144</v>
      </c>
      <c r="AU150" s="235" t="s">
        <v>81</v>
      </c>
      <c r="AV150" s="13" t="s">
        <v>79</v>
      </c>
      <c r="AW150" s="13" t="s">
        <v>32</v>
      </c>
      <c r="AX150" s="13" t="s">
        <v>71</v>
      </c>
      <c r="AY150" s="235" t="s">
        <v>129</v>
      </c>
    </row>
    <row r="151" s="14" customFormat="1">
      <c r="A151" s="14"/>
      <c r="B151" s="236"/>
      <c r="C151" s="237"/>
      <c r="D151" s="227" t="s">
        <v>144</v>
      </c>
      <c r="E151" s="238" t="s">
        <v>19</v>
      </c>
      <c r="F151" s="239" t="s">
        <v>1092</v>
      </c>
      <c r="G151" s="237"/>
      <c r="H151" s="240">
        <v>54.314999999999998</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144</v>
      </c>
      <c r="AU151" s="246" t="s">
        <v>81</v>
      </c>
      <c r="AV151" s="14" t="s">
        <v>81</v>
      </c>
      <c r="AW151" s="14" t="s">
        <v>32</v>
      </c>
      <c r="AX151" s="14" t="s">
        <v>71</v>
      </c>
      <c r="AY151" s="246" t="s">
        <v>129</v>
      </c>
    </row>
    <row r="152" s="14" customFormat="1">
      <c r="A152" s="14"/>
      <c r="B152" s="236"/>
      <c r="C152" s="237"/>
      <c r="D152" s="227" t="s">
        <v>144</v>
      </c>
      <c r="E152" s="238" t="s">
        <v>19</v>
      </c>
      <c r="F152" s="239" t="s">
        <v>1093</v>
      </c>
      <c r="G152" s="237"/>
      <c r="H152" s="240">
        <v>2.2949999999999999</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144</v>
      </c>
      <c r="AU152" s="246" t="s">
        <v>81</v>
      </c>
      <c r="AV152" s="14" t="s">
        <v>81</v>
      </c>
      <c r="AW152" s="14" t="s">
        <v>32</v>
      </c>
      <c r="AX152" s="14" t="s">
        <v>71</v>
      </c>
      <c r="AY152" s="246" t="s">
        <v>129</v>
      </c>
    </row>
    <row r="153" s="14" customFormat="1">
      <c r="A153" s="14"/>
      <c r="B153" s="236"/>
      <c r="C153" s="237"/>
      <c r="D153" s="227" t="s">
        <v>144</v>
      </c>
      <c r="E153" s="238" t="s">
        <v>19</v>
      </c>
      <c r="F153" s="239" t="s">
        <v>1094</v>
      </c>
      <c r="G153" s="237"/>
      <c r="H153" s="240">
        <v>1.768</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144</v>
      </c>
      <c r="AU153" s="246" t="s">
        <v>81</v>
      </c>
      <c r="AV153" s="14" t="s">
        <v>81</v>
      </c>
      <c r="AW153" s="14" t="s">
        <v>32</v>
      </c>
      <c r="AX153" s="14" t="s">
        <v>71</v>
      </c>
      <c r="AY153" s="246" t="s">
        <v>129</v>
      </c>
    </row>
    <row r="154" s="16" customFormat="1">
      <c r="A154" s="16"/>
      <c r="B154" s="258"/>
      <c r="C154" s="259"/>
      <c r="D154" s="227" t="s">
        <v>144</v>
      </c>
      <c r="E154" s="260" t="s">
        <v>19</v>
      </c>
      <c r="F154" s="261" t="s">
        <v>155</v>
      </c>
      <c r="G154" s="259"/>
      <c r="H154" s="262">
        <v>58.378</v>
      </c>
      <c r="I154" s="263"/>
      <c r="J154" s="259"/>
      <c r="K154" s="259"/>
      <c r="L154" s="264"/>
      <c r="M154" s="265"/>
      <c r="N154" s="266"/>
      <c r="O154" s="266"/>
      <c r="P154" s="266"/>
      <c r="Q154" s="266"/>
      <c r="R154" s="266"/>
      <c r="S154" s="266"/>
      <c r="T154" s="267"/>
      <c r="U154" s="16"/>
      <c r="V154" s="16"/>
      <c r="W154" s="16"/>
      <c r="X154" s="16"/>
      <c r="Y154" s="16"/>
      <c r="Z154" s="16"/>
      <c r="AA154" s="16"/>
      <c r="AB154" s="16"/>
      <c r="AC154" s="16"/>
      <c r="AD154" s="16"/>
      <c r="AE154" s="16"/>
      <c r="AT154" s="268" t="s">
        <v>144</v>
      </c>
      <c r="AU154" s="268" t="s">
        <v>81</v>
      </c>
      <c r="AV154" s="16" t="s">
        <v>139</v>
      </c>
      <c r="AW154" s="16" t="s">
        <v>32</v>
      </c>
      <c r="AX154" s="16" t="s">
        <v>79</v>
      </c>
      <c r="AY154" s="268" t="s">
        <v>129</v>
      </c>
    </row>
    <row r="155" s="2" customFormat="1" ht="16.5" customHeight="1">
      <c r="A155" s="41"/>
      <c r="B155" s="42"/>
      <c r="C155" s="273" t="s">
        <v>251</v>
      </c>
      <c r="D155" s="273" t="s">
        <v>843</v>
      </c>
      <c r="E155" s="274" t="s">
        <v>1095</v>
      </c>
      <c r="F155" s="275" t="s">
        <v>1096</v>
      </c>
      <c r="G155" s="276" t="s">
        <v>556</v>
      </c>
      <c r="H155" s="277">
        <v>0.019</v>
      </c>
      <c r="I155" s="278"/>
      <c r="J155" s="279">
        <f>ROUND(I155*H155,2)</f>
        <v>0</v>
      </c>
      <c r="K155" s="275" t="s">
        <v>138</v>
      </c>
      <c r="L155" s="280"/>
      <c r="M155" s="281" t="s">
        <v>19</v>
      </c>
      <c r="N155" s="282" t="s">
        <v>42</v>
      </c>
      <c r="O155" s="87"/>
      <c r="P155" s="216">
        <f>O155*H155</f>
        <v>0</v>
      </c>
      <c r="Q155" s="216">
        <v>1</v>
      </c>
      <c r="R155" s="216">
        <f>Q155*H155</f>
        <v>0.019</v>
      </c>
      <c r="S155" s="216">
        <v>0</v>
      </c>
      <c r="T155" s="217">
        <f>S155*H155</f>
        <v>0</v>
      </c>
      <c r="U155" s="41"/>
      <c r="V155" s="41"/>
      <c r="W155" s="41"/>
      <c r="X155" s="41"/>
      <c r="Y155" s="41"/>
      <c r="Z155" s="41"/>
      <c r="AA155" s="41"/>
      <c r="AB155" s="41"/>
      <c r="AC155" s="41"/>
      <c r="AD155" s="41"/>
      <c r="AE155" s="41"/>
      <c r="AR155" s="218" t="s">
        <v>330</v>
      </c>
      <c r="AT155" s="218" t="s">
        <v>843</v>
      </c>
      <c r="AU155" s="218" t="s">
        <v>81</v>
      </c>
      <c r="AY155" s="20" t="s">
        <v>129</v>
      </c>
      <c r="BE155" s="219">
        <f>IF(N155="základní",J155,0)</f>
        <v>0</v>
      </c>
      <c r="BF155" s="219">
        <f>IF(N155="snížená",J155,0)</f>
        <v>0</v>
      </c>
      <c r="BG155" s="219">
        <f>IF(N155="zákl. přenesená",J155,0)</f>
        <v>0</v>
      </c>
      <c r="BH155" s="219">
        <f>IF(N155="sníž. přenesená",J155,0)</f>
        <v>0</v>
      </c>
      <c r="BI155" s="219">
        <f>IF(N155="nulová",J155,0)</f>
        <v>0</v>
      </c>
      <c r="BJ155" s="20" t="s">
        <v>79</v>
      </c>
      <c r="BK155" s="219">
        <f>ROUND(I155*H155,2)</f>
        <v>0</v>
      </c>
      <c r="BL155" s="20" t="s">
        <v>256</v>
      </c>
      <c r="BM155" s="218" t="s">
        <v>1097</v>
      </c>
    </row>
    <row r="156" s="14" customFormat="1">
      <c r="A156" s="14"/>
      <c r="B156" s="236"/>
      <c r="C156" s="237"/>
      <c r="D156" s="227" t="s">
        <v>144</v>
      </c>
      <c r="E156" s="237"/>
      <c r="F156" s="239" t="s">
        <v>1098</v>
      </c>
      <c r="G156" s="237"/>
      <c r="H156" s="240">
        <v>0.019</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144</v>
      </c>
      <c r="AU156" s="246" t="s">
        <v>81</v>
      </c>
      <c r="AV156" s="14" t="s">
        <v>81</v>
      </c>
      <c r="AW156" s="14" t="s">
        <v>4</v>
      </c>
      <c r="AX156" s="14" t="s">
        <v>79</v>
      </c>
      <c r="AY156" s="246" t="s">
        <v>129</v>
      </c>
    </row>
    <row r="157" s="2" customFormat="1" ht="24.15" customHeight="1">
      <c r="A157" s="41"/>
      <c r="B157" s="42"/>
      <c r="C157" s="207" t="s">
        <v>256</v>
      </c>
      <c r="D157" s="207" t="s">
        <v>134</v>
      </c>
      <c r="E157" s="208" t="s">
        <v>1099</v>
      </c>
      <c r="F157" s="209" t="s">
        <v>1100</v>
      </c>
      <c r="G157" s="210" t="s">
        <v>137</v>
      </c>
      <c r="H157" s="211">
        <v>61.999000000000002</v>
      </c>
      <c r="I157" s="212"/>
      <c r="J157" s="213">
        <f>ROUND(I157*H157,2)</f>
        <v>0</v>
      </c>
      <c r="K157" s="209" t="s">
        <v>138</v>
      </c>
      <c r="L157" s="47"/>
      <c r="M157" s="214" t="s">
        <v>19</v>
      </c>
      <c r="N157" s="215" t="s">
        <v>42</v>
      </c>
      <c r="O157" s="87"/>
      <c r="P157" s="216">
        <f>O157*H157</f>
        <v>0</v>
      </c>
      <c r="Q157" s="216">
        <v>0.00088000000000000003</v>
      </c>
      <c r="R157" s="216">
        <f>Q157*H157</f>
        <v>0.054559120000000003</v>
      </c>
      <c r="S157" s="216">
        <v>0</v>
      </c>
      <c r="T157" s="217">
        <f>S157*H157</f>
        <v>0</v>
      </c>
      <c r="U157" s="41"/>
      <c r="V157" s="41"/>
      <c r="W157" s="41"/>
      <c r="X157" s="41"/>
      <c r="Y157" s="41"/>
      <c r="Z157" s="41"/>
      <c r="AA157" s="41"/>
      <c r="AB157" s="41"/>
      <c r="AC157" s="41"/>
      <c r="AD157" s="41"/>
      <c r="AE157" s="41"/>
      <c r="AR157" s="218" t="s">
        <v>256</v>
      </c>
      <c r="AT157" s="218" t="s">
        <v>134</v>
      </c>
      <c r="AU157" s="218" t="s">
        <v>81</v>
      </c>
      <c r="AY157" s="20" t="s">
        <v>129</v>
      </c>
      <c r="BE157" s="219">
        <f>IF(N157="základní",J157,0)</f>
        <v>0</v>
      </c>
      <c r="BF157" s="219">
        <f>IF(N157="snížená",J157,0)</f>
        <v>0</v>
      </c>
      <c r="BG157" s="219">
        <f>IF(N157="zákl. přenesená",J157,0)</f>
        <v>0</v>
      </c>
      <c r="BH157" s="219">
        <f>IF(N157="sníž. přenesená",J157,0)</f>
        <v>0</v>
      </c>
      <c r="BI157" s="219">
        <f>IF(N157="nulová",J157,0)</f>
        <v>0</v>
      </c>
      <c r="BJ157" s="20" t="s">
        <v>79</v>
      </c>
      <c r="BK157" s="219">
        <f>ROUND(I157*H157,2)</f>
        <v>0</v>
      </c>
      <c r="BL157" s="20" t="s">
        <v>256</v>
      </c>
      <c r="BM157" s="218" t="s">
        <v>1101</v>
      </c>
    </row>
    <row r="158" s="2" customFormat="1">
      <c r="A158" s="41"/>
      <c r="B158" s="42"/>
      <c r="C158" s="43"/>
      <c r="D158" s="220" t="s">
        <v>142</v>
      </c>
      <c r="E158" s="43"/>
      <c r="F158" s="221" t="s">
        <v>1102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142</v>
      </c>
      <c r="AU158" s="20" t="s">
        <v>81</v>
      </c>
    </row>
    <row r="159" s="13" customFormat="1">
      <c r="A159" s="13"/>
      <c r="B159" s="225"/>
      <c r="C159" s="226"/>
      <c r="D159" s="227" t="s">
        <v>144</v>
      </c>
      <c r="E159" s="228" t="s">
        <v>19</v>
      </c>
      <c r="F159" s="229" t="s">
        <v>1091</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144</v>
      </c>
      <c r="AU159" s="235" t="s">
        <v>81</v>
      </c>
      <c r="AV159" s="13" t="s">
        <v>79</v>
      </c>
      <c r="AW159" s="13" t="s">
        <v>32</v>
      </c>
      <c r="AX159" s="13" t="s">
        <v>71</v>
      </c>
      <c r="AY159" s="235" t="s">
        <v>129</v>
      </c>
    </row>
    <row r="160" s="13" customFormat="1">
      <c r="A160" s="13"/>
      <c r="B160" s="225"/>
      <c r="C160" s="226"/>
      <c r="D160" s="227" t="s">
        <v>144</v>
      </c>
      <c r="E160" s="228" t="s">
        <v>19</v>
      </c>
      <c r="F160" s="229" t="s">
        <v>1072</v>
      </c>
      <c r="G160" s="226"/>
      <c r="H160" s="228" t="s">
        <v>19</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144</v>
      </c>
      <c r="AU160" s="235" t="s">
        <v>81</v>
      </c>
      <c r="AV160" s="13" t="s">
        <v>79</v>
      </c>
      <c r="AW160" s="13" t="s">
        <v>32</v>
      </c>
      <c r="AX160" s="13" t="s">
        <v>71</v>
      </c>
      <c r="AY160" s="235" t="s">
        <v>129</v>
      </c>
    </row>
    <row r="161" s="14" customFormat="1">
      <c r="A161" s="14"/>
      <c r="B161" s="236"/>
      <c r="C161" s="237"/>
      <c r="D161" s="227" t="s">
        <v>144</v>
      </c>
      <c r="E161" s="238" t="s">
        <v>19</v>
      </c>
      <c r="F161" s="239" t="s">
        <v>1092</v>
      </c>
      <c r="G161" s="237"/>
      <c r="H161" s="240">
        <v>54.314999999999998</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144</v>
      </c>
      <c r="AU161" s="246" t="s">
        <v>81</v>
      </c>
      <c r="AV161" s="14" t="s">
        <v>81</v>
      </c>
      <c r="AW161" s="14" t="s">
        <v>32</v>
      </c>
      <c r="AX161" s="14" t="s">
        <v>71</v>
      </c>
      <c r="AY161" s="246" t="s">
        <v>129</v>
      </c>
    </row>
    <row r="162" s="14" customFormat="1">
      <c r="A162" s="14"/>
      <c r="B162" s="236"/>
      <c r="C162" s="237"/>
      <c r="D162" s="227" t="s">
        <v>144</v>
      </c>
      <c r="E162" s="238" t="s">
        <v>19</v>
      </c>
      <c r="F162" s="239" t="s">
        <v>1103</v>
      </c>
      <c r="G162" s="237"/>
      <c r="H162" s="240">
        <v>4.5899999999999999</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144</v>
      </c>
      <c r="AU162" s="246" t="s">
        <v>81</v>
      </c>
      <c r="AV162" s="14" t="s">
        <v>81</v>
      </c>
      <c r="AW162" s="14" t="s">
        <v>32</v>
      </c>
      <c r="AX162" s="14" t="s">
        <v>71</v>
      </c>
      <c r="AY162" s="246" t="s">
        <v>129</v>
      </c>
    </row>
    <row r="163" s="14" customFormat="1">
      <c r="A163" s="14"/>
      <c r="B163" s="236"/>
      <c r="C163" s="237"/>
      <c r="D163" s="227" t="s">
        <v>144</v>
      </c>
      <c r="E163" s="238" t="s">
        <v>19</v>
      </c>
      <c r="F163" s="239" t="s">
        <v>1104</v>
      </c>
      <c r="G163" s="237"/>
      <c r="H163" s="240">
        <v>3.0939999999999999</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144</v>
      </c>
      <c r="AU163" s="246" t="s">
        <v>81</v>
      </c>
      <c r="AV163" s="14" t="s">
        <v>81</v>
      </c>
      <c r="AW163" s="14" t="s">
        <v>32</v>
      </c>
      <c r="AX163" s="14" t="s">
        <v>71</v>
      </c>
      <c r="AY163" s="246" t="s">
        <v>129</v>
      </c>
    </row>
    <row r="164" s="16" customFormat="1">
      <c r="A164" s="16"/>
      <c r="B164" s="258"/>
      <c r="C164" s="259"/>
      <c r="D164" s="227" t="s">
        <v>144</v>
      </c>
      <c r="E164" s="260" t="s">
        <v>19</v>
      </c>
      <c r="F164" s="261" t="s">
        <v>155</v>
      </c>
      <c r="G164" s="259"/>
      <c r="H164" s="262">
        <v>61.999000000000002</v>
      </c>
      <c r="I164" s="263"/>
      <c r="J164" s="259"/>
      <c r="K164" s="259"/>
      <c r="L164" s="264"/>
      <c r="M164" s="265"/>
      <c r="N164" s="266"/>
      <c r="O164" s="266"/>
      <c r="P164" s="266"/>
      <c r="Q164" s="266"/>
      <c r="R164" s="266"/>
      <c r="S164" s="266"/>
      <c r="T164" s="267"/>
      <c r="U164" s="16"/>
      <c r="V164" s="16"/>
      <c r="W164" s="16"/>
      <c r="X164" s="16"/>
      <c r="Y164" s="16"/>
      <c r="Z164" s="16"/>
      <c r="AA164" s="16"/>
      <c r="AB164" s="16"/>
      <c r="AC164" s="16"/>
      <c r="AD164" s="16"/>
      <c r="AE164" s="16"/>
      <c r="AT164" s="268" t="s">
        <v>144</v>
      </c>
      <c r="AU164" s="268" t="s">
        <v>81</v>
      </c>
      <c r="AV164" s="16" t="s">
        <v>139</v>
      </c>
      <c r="AW164" s="16" t="s">
        <v>32</v>
      </c>
      <c r="AX164" s="16" t="s">
        <v>79</v>
      </c>
      <c r="AY164" s="268" t="s">
        <v>129</v>
      </c>
    </row>
    <row r="165" s="2" customFormat="1" ht="49.05" customHeight="1">
      <c r="A165" s="41"/>
      <c r="B165" s="42"/>
      <c r="C165" s="273" t="s">
        <v>267</v>
      </c>
      <c r="D165" s="273" t="s">
        <v>843</v>
      </c>
      <c r="E165" s="274" t="s">
        <v>1105</v>
      </c>
      <c r="F165" s="275" t="s">
        <v>1106</v>
      </c>
      <c r="G165" s="276" t="s">
        <v>137</v>
      </c>
      <c r="H165" s="277">
        <v>72.260000000000005</v>
      </c>
      <c r="I165" s="278"/>
      <c r="J165" s="279">
        <f>ROUND(I165*H165,2)</f>
        <v>0</v>
      </c>
      <c r="K165" s="275" t="s">
        <v>138</v>
      </c>
      <c r="L165" s="280"/>
      <c r="M165" s="281" t="s">
        <v>19</v>
      </c>
      <c r="N165" s="282" t="s">
        <v>42</v>
      </c>
      <c r="O165" s="87"/>
      <c r="P165" s="216">
        <f>O165*H165</f>
        <v>0</v>
      </c>
      <c r="Q165" s="216">
        <v>0.0054000000000000003</v>
      </c>
      <c r="R165" s="216">
        <f>Q165*H165</f>
        <v>0.39020400000000005</v>
      </c>
      <c r="S165" s="216">
        <v>0</v>
      </c>
      <c r="T165" s="217">
        <f>S165*H165</f>
        <v>0</v>
      </c>
      <c r="U165" s="41"/>
      <c r="V165" s="41"/>
      <c r="W165" s="41"/>
      <c r="X165" s="41"/>
      <c r="Y165" s="41"/>
      <c r="Z165" s="41"/>
      <c r="AA165" s="41"/>
      <c r="AB165" s="41"/>
      <c r="AC165" s="41"/>
      <c r="AD165" s="41"/>
      <c r="AE165" s="41"/>
      <c r="AR165" s="218" t="s">
        <v>330</v>
      </c>
      <c r="AT165" s="218" t="s">
        <v>843</v>
      </c>
      <c r="AU165" s="218" t="s">
        <v>81</v>
      </c>
      <c r="AY165" s="20" t="s">
        <v>129</v>
      </c>
      <c r="BE165" s="219">
        <f>IF(N165="základní",J165,0)</f>
        <v>0</v>
      </c>
      <c r="BF165" s="219">
        <f>IF(N165="snížená",J165,0)</f>
        <v>0</v>
      </c>
      <c r="BG165" s="219">
        <f>IF(N165="zákl. přenesená",J165,0)</f>
        <v>0</v>
      </c>
      <c r="BH165" s="219">
        <f>IF(N165="sníž. přenesená",J165,0)</f>
        <v>0</v>
      </c>
      <c r="BI165" s="219">
        <f>IF(N165="nulová",J165,0)</f>
        <v>0</v>
      </c>
      <c r="BJ165" s="20" t="s">
        <v>79</v>
      </c>
      <c r="BK165" s="219">
        <f>ROUND(I165*H165,2)</f>
        <v>0</v>
      </c>
      <c r="BL165" s="20" t="s">
        <v>256</v>
      </c>
      <c r="BM165" s="218" t="s">
        <v>1107</v>
      </c>
    </row>
    <row r="166" s="2" customFormat="1">
      <c r="A166" s="41"/>
      <c r="B166" s="42"/>
      <c r="C166" s="43"/>
      <c r="D166" s="227" t="s">
        <v>209</v>
      </c>
      <c r="E166" s="43"/>
      <c r="F166" s="269" t="s">
        <v>1108</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209</v>
      </c>
      <c r="AU166" s="20" t="s">
        <v>81</v>
      </c>
    </row>
    <row r="167" s="14" customFormat="1">
      <c r="A167" s="14"/>
      <c r="B167" s="236"/>
      <c r="C167" s="237"/>
      <c r="D167" s="227" t="s">
        <v>144</v>
      </c>
      <c r="E167" s="237"/>
      <c r="F167" s="239" t="s">
        <v>1109</v>
      </c>
      <c r="G167" s="237"/>
      <c r="H167" s="240">
        <v>72.260000000000005</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144</v>
      </c>
      <c r="AU167" s="246" t="s">
        <v>81</v>
      </c>
      <c r="AV167" s="14" t="s">
        <v>81</v>
      </c>
      <c r="AW167" s="14" t="s">
        <v>4</v>
      </c>
      <c r="AX167" s="14" t="s">
        <v>79</v>
      </c>
      <c r="AY167" s="246" t="s">
        <v>129</v>
      </c>
    </row>
    <row r="168" s="2" customFormat="1" ht="24.15" customHeight="1">
      <c r="A168" s="41"/>
      <c r="B168" s="42"/>
      <c r="C168" s="207" t="s">
        <v>274</v>
      </c>
      <c r="D168" s="207" t="s">
        <v>134</v>
      </c>
      <c r="E168" s="208" t="s">
        <v>1099</v>
      </c>
      <c r="F168" s="209" t="s">
        <v>1100</v>
      </c>
      <c r="G168" s="210" t="s">
        <v>137</v>
      </c>
      <c r="H168" s="211">
        <v>64.412999999999997</v>
      </c>
      <c r="I168" s="212"/>
      <c r="J168" s="213">
        <f>ROUND(I168*H168,2)</f>
        <v>0</v>
      </c>
      <c r="K168" s="209" t="s">
        <v>138</v>
      </c>
      <c r="L168" s="47"/>
      <c r="M168" s="214" t="s">
        <v>19</v>
      </c>
      <c r="N168" s="215" t="s">
        <v>42</v>
      </c>
      <c r="O168" s="87"/>
      <c r="P168" s="216">
        <f>O168*H168</f>
        <v>0</v>
      </c>
      <c r="Q168" s="216">
        <v>0.00088000000000000003</v>
      </c>
      <c r="R168" s="216">
        <f>Q168*H168</f>
        <v>0.056683440000000002</v>
      </c>
      <c r="S168" s="216">
        <v>0</v>
      </c>
      <c r="T168" s="217">
        <f>S168*H168</f>
        <v>0</v>
      </c>
      <c r="U168" s="41"/>
      <c r="V168" s="41"/>
      <c r="W168" s="41"/>
      <c r="X168" s="41"/>
      <c r="Y168" s="41"/>
      <c r="Z168" s="41"/>
      <c r="AA168" s="41"/>
      <c r="AB168" s="41"/>
      <c r="AC168" s="41"/>
      <c r="AD168" s="41"/>
      <c r="AE168" s="41"/>
      <c r="AR168" s="218" t="s">
        <v>256</v>
      </c>
      <c r="AT168" s="218" t="s">
        <v>134</v>
      </c>
      <c r="AU168" s="218" t="s">
        <v>81</v>
      </c>
      <c r="AY168" s="20" t="s">
        <v>129</v>
      </c>
      <c r="BE168" s="219">
        <f>IF(N168="základní",J168,0)</f>
        <v>0</v>
      </c>
      <c r="BF168" s="219">
        <f>IF(N168="snížená",J168,0)</f>
        <v>0</v>
      </c>
      <c r="BG168" s="219">
        <f>IF(N168="zákl. přenesená",J168,0)</f>
        <v>0</v>
      </c>
      <c r="BH168" s="219">
        <f>IF(N168="sníž. přenesená",J168,0)</f>
        <v>0</v>
      </c>
      <c r="BI168" s="219">
        <f>IF(N168="nulová",J168,0)</f>
        <v>0</v>
      </c>
      <c r="BJ168" s="20" t="s">
        <v>79</v>
      </c>
      <c r="BK168" s="219">
        <f>ROUND(I168*H168,2)</f>
        <v>0</v>
      </c>
      <c r="BL168" s="20" t="s">
        <v>256</v>
      </c>
      <c r="BM168" s="218" t="s">
        <v>1110</v>
      </c>
    </row>
    <row r="169" s="2" customFormat="1">
      <c r="A169" s="41"/>
      <c r="B169" s="42"/>
      <c r="C169" s="43"/>
      <c r="D169" s="220" t="s">
        <v>142</v>
      </c>
      <c r="E169" s="43"/>
      <c r="F169" s="221" t="s">
        <v>1102</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142</v>
      </c>
      <c r="AU169" s="20" t="s">
        <v>81</v>
      </c>
    </row>
    <row r="170" s="13" customFormat="1">
      <c r="A170" s="13"/>
      <c r="B170" s="225"/>
      <c r="C170" s="226"/>
      <c r="D170" s="227" t="s">
        <v>144</v>
      </c>
      <c r="E170" s="228" t="s">
        <v>19</v>
      </c>
      <c r="F170" s="229" t="s">
        <v>1091</v>
      </c>
      <c r="G170" s="226"/>
      <c r="H170" s="228" t="s">
        <v>19</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144</v>
      </c>
      <c r="AU170" s="235" t="s">
        <v>81</v>
      </c>
      <c r="AV170" s="13" t="s">
        <v>79</v>
      </c>
      <c r="AW170" s="13" t="s">
        <v>32</v>
      </c>
      <c r="AX170" s="13" t="s">
        <v>71</v>
      </c>
      <c r="AY170" s="235" t="s">
        <v>129</v>
      </c>
    </row>
    <row r="171" s="13" customFormat="1">
      <c r="A171" s="13"/>
      <c r="B171" s="225"/>
      <c r="C171" s="226"/>
      <c r="D171" s="227" t="s">
        <v>144</v>
      </c>
      <c r="E171" s="228" t="s">
        <v>19</v>
      </c>
      <c r="F171" s="229" t="s">
        <v>1072</v>
      </c>
      <c r="G171" s="226"/>
      <c r="H171" s="228" t="s">
        <v>19</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144</v>
      </c>
      <c r="AU171" s="235" t="s">
        <v>81</v>
      </c>
      <c r="AV171" s="13" t="s">
        <v>79</v>
      </c>
      <c r="AW171" s="13" t="s">
        <v>32</v>
      </c>
      <c r="AX171" s="13" t="s">
        <v>71</v>
      </c>
      <c r="AY171" s="235" t="s">
        <v>129</v>
      </c>
    </row>
    <row r="172" s="14" customFormat="1">
      <c r="A172" s="14"/>
      <c r="B172" s="236"/>
      <c r="C172" s="237"/>
      <c r="D172" s="227" t="s">
        <v>144</v>
      </c>
      <c r="E172" s="238" t="s">
        <v>19</v>
      </c>
      <c r="F172" s="239" t="s">
        <v>1092</v>
      </c>
      <c r="G172" s="237"/>
      <c r="H172" s="240">
        <v>54.314999999999998</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144</v>
      </c>
      <c r="AU172" s="246" t="s">
        <v>81</v>
      </c>
      <c r="AV172" s="14" t="s">
        <v>81</v>
      </c>
      <c r="AW172" s="14" t="s">
        <v>32</v>
      </c>
      <c r="AX172" s="14" t="s">
        <v>71</v>
      </c>
      <c r="AY172" s="246" t="s">
        <v>129</v>
      </c>
    </row>
    <row r="173" s="14" customFormat="1">
      <c r="A173" s="14"/>
      <c r="B173" s="236"/>
      <c r="C173" s="237"/>
      <c r="D173" s="227" t="s">
        <v>144</v>
      </c>
      <c r="E173" s="238" t="s">
        <v>19</v>
      </c>
      <c r="F173" s="239" t="s">
        <v>1111</v>
      </c>
      <c r="G173" s="237"/>
      <c r="H173" s="240">
        <v>6.1200000000000001</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144</v>
      </c>
      <c r="AU173" s="246" t="s">
        <v>81</v>
      </c>
      <c r="AV173" s="14" t="s">
        <v>81</v>
      </c>
      <c r="AW173" s="14" t="s">
        <v>32</v>
      </c>
      <c r="AX173" s="14" t="s">
        <v>71</v>
      </c>
      <c r="AY173" s="246" t="s">
        <v>129</v>
      </c>
    </row>
    <row r="174" s="14" customFormat="1">
      <c r="A174" s="14"/>
      <c r="B174" s="236"/>
      <c r="C174" s="237"/>
      <c r="D174" s="227" t="s">
        <v>144</v>
      </c>
      <c r="E174" s="238" t="s">
        <v>19</v>
      </c>
      <c r="F174" s="239" t="s">
        <v>1112</v>
      </c>
      <c r="G174" s="237"/>
      <c r="H174" s="240">
        <v>3.9780000000000002</v>
      </c>
      <c r="I174" s="241"/>
      <c r="J174" s="237"/>
      <c r="K174" s="237"/>
      <c r="L174" s="242"/>
      <c r="M174" s="243"/>
      <c r="N174" s="244"/>
      <c r="O174" s="244"/>
      <c r="P174" s="244"/>
      <c r="Q174" s="244"/>
      <c r="R174" s="244"/>
      <c r="S174" s="244"/>
      <c r="T174" s="245"/>
      <c r="U174" s="14"/>
      <c r="V174" s="14"/>
      <c r="W174" s="14"/>
      <c r="X174" s="14"/>
      <c r="Y174" s="14"/>
      <c r="Z174" s="14"/>
      <c r="AA174" s="14"/>
      <c r="AB174" s="14"/>
      <c r="AC174" s="14"/>
      <c r="AD174" s="14"/>
      <c r="AE174" s="14"/>
      <c r="AT174" s="246" t="s">
        <v>144</v>
      </c>
      <c r="AU174" s="246" t="s">
        <v>81</v>
      </c>
      <c r="AV174" s="14" t="s">
        <v>81</v>
      </c>
      <c r="AW174" s="14" t="s">
        <v>32</v>
      </c>
      <c r="AX174" s="14" t="s">
        <v>71</v>
      </c>
      <c r="AY174" s="246" t="s">
        <v>129</v>
      </c>
    </row>
    <row r="175" s="16" customFormat="1">
      <c r="A175" s="16"/>
      <c r="B175" s="258"/>
      <c r="C175" s="259"/>
      <c r="D175" s="227" t="s">
        <v>144</v>
      </c>
      <c r="E175" s="260" t="s">
        <v>19</v>
      </c>
      <c r="F175" s="261" t="s">
        <v>155</v>
      </c>
      <c r="G175" s="259"/>
      <c r="H175" s="262">
        <v>64.412999999999997</v>
      </c>
      <c r="I175" s="263"/>
      <c r="J175" s="259"/>
      <c r="K175" s="259"/>
      <c r="L175" s="264"/>
      <c r="M175" s="265"/>
      <c r="N175" s="266"/>
      <c r="O175" s="266"/>
      <c r="P175" s="266"/>
      <c r="Q175" s="266"/>
      <c r="R175" s="266"/>
      <c r="S175" s="266"/>
      <c r="T175" s="267"/>
      <c r="U175" s="16"/>
      <c r="V175" s="16"/>
      <c r="W175" s="16"/>
      <c r="X175" s="16"/>
      <c r="Y175" s="16"/>
      <c r="Z175" s="16"/>
      <c r="AA175" s="16"/>
      <c r="AB175" s="16"/>
      <c r="AC175" s="16"/>
      <c r="AD175" s="16"/>
      <c r="AE175" s="16"/>
      <c r="AT175" s="268" t="s">
        <v>144</v>
      </c>
      <c r="AU175" s="268" t="s">
        <v>81</v>
      </c>
      <c r="AV175" s="16" t="s">
        <v>139</v>
      </c>
      <c r="AW175" s="16" t="s">
        <v>32</v>
      </c>
      <c r="AX175" s="16" t="s">
        <v>79</v>
      </c>
      <c r="AY175" s="268" t="s">
        <v>129</v>
      </c>
    </row>
    <row r="176" s="2" customFormat="1" ht="44.25" customHeight="1">
      <c r="A176" s="41"/>
      <c r="B176" s="42"/>
      <c r="C176" s="273" t="s">
        <v>278</v>
      </c>
      <c r="D176" s="273" t="s">
        <v>843</v>
      </c>
      <c r="E176" s="274" t="s">
        <v>1113</v>
      </c>
      <c r="F176" s="275" t="s">
        <v>1114</v>
      </c>
      <c r="G176" s="276" t="s">
        <v>137</v>
      </c>
      <c r="H176" s="277">
        <v>75.072999999999993</v>
      </c>
      <c r="I176" s="278"/>
      <c r="J176" s="279">
        <f>ROUND(I176*H176,2)</f>
        <v>0</v>
      </c>
      <c r="K176" s="275" t="s">
        <v>138</v>
      </c>
      <c r="L176" s="280"/>
      <c r="M176" s="281" t="s">
        <v>19</v>
      </c>
      <c r="N176" s="282" t="s">
        <v>42</v>
      </c>
      <c r="O176" s="87"/>
      <c r="P176" s="216">
        <f>O176*H176</f>
        <v>0</v>
      </c>
      <c r="Q176" s="216">
        <v>0.0055300000000000002</v>
      </c>
      <c r="R176" s="216">
        <f>Q176*H176</f>
        <v>0.41515368999999996</v>
      </c>
      <c r="S176" s="216">
        <v>0</v>
      </c>
      <c r="T176" s="217">
        <f>S176*H176</f>
        <v>0</v>
      </c>
      <c r="U176" s="41"/>
      <c r="V176" s="41"/>
      <c r="W176" s="41"/>
      <c r="X176" s="41"/>
      <c r="Y176" s="41"/>
      <c r="Z176" s="41"/>
      <c r="AA176" s="41"/>
      <c r="AB176" s="41"/>
      <c r="AC176" s="41"/>
      <c r="AD176" s="41"/>
      <c r="AE176" s="41"/>
      <c r="AR176" s="218" t="s">
        <v>330</v>
      </c>
      <c r="AT176" s="218" t="s">
        <v>843</v>
      </c>
      <c r="AU176" s="218" t="s">
        <v>81</v>
      </c>
      <c r="AY176" s="20" t="s">
        <v>129</v>
      </c>
      <c r="BE176" s="219">
        <f>IF(N176="základní",J176,0)</f>
        <v>0</v>
      </c>
      <c r="BF176" s="219">
        <f>IF(N176="snížená",J176,0)</f>
        <v>0</v>
      </c>
      <c r="BG176" s="219">
        <f>IF(N176="zákl. přenesená",J176,0)</f>
        <v>0</v>
      </c>
      <c r="BH176" s="219">
        <f>IF(N176="sníž. přenesená",J176,0)</f>
        <v>0</v>
      </c>
      <c r="BI176" s="219">
        <f>IF(N176="nulová",J176,0)</f>
        <v>0</v>
      </c>
      <c r="BJ176" s="20" t="s">
        <v>79</v>
      </c>
      <c r="BK176" s="219">
        <f>ROUND(I176*H176,2)</f>
        <v>0</v>
      </c>
      <c r="BL176" s="20" t="s">
        <v>256</v>
      </c>
      <c r="BM176" s="218" t="s">
        <v>1115</v>
      </c>
    </row>
    <row r="177" s="2" customFormat="1">
      <c r="A177" s="41"/>
      <c r="B177" s="42"/>
      <c r="C177" s="43"/>
      <c r="D177" s="227" t="s">
        <v>209</v>
      </c>
      <c r="E177" s="43"/>
      <c r="F177" s="269" t="s">
        <v>1116</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209</v>
      </c>
      <c r="AU177" s="20" t="s">
        <v>81</v>
      </c>
    </row>
    <row r="178" s="14" customFormat="1">
      <c r="A178" s="14"/>
      <c r="B178" s="236"/>
      <c r="C178" s="237"/>
      <c r="D178" s="227" t="s">
        <v>144</v>
      </c>
      <c r="E178" s="237"/>
      <c r="F178" s="239" t="s">
        <v>1117</v>
      </c>
      <c r="G178" s="237"/>
      <c r="H178" s="240">
        <v>75.072999999999993</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144</v>
      </c>
      <c r="AU178" s="246" t="s">
        <v>81</v>
      </c>
      <c r="AV178" s="14" t="s">
        <v>81</v>
      </c>
      <c r="AW178" s="14" t="s">
        <v>4</v>
      </c>
      <c r="AX178" s="14" t="s">
        <v>79</v>
      </c>
      <c r="AY178" s="246" t="s">
        <v>129</v>
      </c>
    </row>
    <row r="179" s="2" customFormat="1" ht="55.5" customHeight="1">
      <c r="A179" s="41"/>
      <c r="B179" s="42"/>
      <c r="C179" s="207" t="s">
        <v>284</v>
      </c>
      <c r="D179" s="207" t="s">
        <v>134</v>
      </c>
      <c r="E179" s="208" t="s">
        <v>1118</v>
      </c>
      <c r="F179" s="209" t="s">
        <v>1119</v>
      </c>
      <c r="G179" s="210" t="s">
        <v>237</v>
      </c>
      <c r="H179" s="211">
        <v>3</v>
      </c>
      <c r="I179" s="212"/>
      <c r="J179" s="213">
        <f>ROUND(I179*H179,2)</f>
        <v>0</v>
      </c>
      <c r="K179" s="209" t="s">
        <v>138</v>
      </c>
      <c r="L179" s="47"/>
      <c r="M179" s="214" t="s">
        <v>19</v>
      </c>
      <c r="N179" s="215" t="s">
        <v>42</v>
      </c>
      <c r="O179" s="87"/>
      <c r="P179" s="216">
        <f>O179*H179</f>
        <v>0</v>
      </c>
      <c r="Q179" s="216">
        <v>0.00108</v>
      </c>
      <c r="R179" s="216">
        <f>Q179*H179</f>
        <v>0.0032399999999999998</v>
      </c>
      <c r="S179" s="216">
        <v>0</v>
      </c>
      <c r="T179" s="217">
        <f>S179*H179</f>
        <v>0</v>
      </c>
      <c r="U179" s="41"/>
      <c r="V179" s="41"/>
      <c r="W179" s="41"/>
      <c r="X179" s="41"/>
      <c r="Y179" s="41"/>
      <c r="Z179" s="41"/>
      <c r="AA179" s="41"/>
      <c r="AB179" s="41"/>
      <c r="AC179" s="41"/>
      <c r="AD179" s="41"/>
      <c r="AE179" s="41"/>
      <c r="AR179" s="218" t="s">
        <v>256</v>
      </c>
      <c r="AT179" s="218" t="s">
        <v>134</v>
      </c>
      <c r="AU179" s="218" t="s">
        <v>81</v>
      </c>
      <c r="AY179" s="20" t="s">
        <v>129</v>
      </c>
      <c r="BE179" s="219">
        <f>IF(N179="základní",J179,0)</f>
        <v>0</v>
      </c>
      <c r="BF179" s="219">
        <f>IF(N179="snížená",J179,0)</f>
        <v>0</v>
      </c>
      <c r="BG179" s="219">
        <f>IF(N179="zákl. přenesená",J179,0)</f>
        <v>0</v>
      </c>
      <c r="BH179" s="219">
        <f>IF(N179="sníž. přenesená",J179,0)</f>
        <v>0</v>
      </c>
      <c r="BI179" s="219">
        <f>IF(N179="nulová",J179,0)</f>
        <v>0</v>
      </c>
      <c r="BJ179" s="20" t="s">
        <v>79</v>
      </c>
      <c r="BK179" s="219">
        <f>ROUND(I179*H179,2)</f>
        <v>0</v>
      </c>
      <c r="BL179" s="20" t="s">
        <v>256</v>
      </c>
      <c r="BM179" s="218" t="s">
        <v>1120</v>
      </c>
    </row>
    <row r="180" s="2" customFormat="1">
      <c r="A180" s="41"/>
      <c r="B180" s="42"/>
      <c r="C180" s="43"/>
      <c r="D180" s="220" t="s">
        <v>142</v>
      </c>
      <c r="E180" s="43"/>
      <c r="F180" s="221" t="s">
        <v>1121</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142</v>
      </c>
      <c r="AU180" s="20" t="s">
        <v>81</v>
      </c>
    </row>
    <row r="181" s="14" customFormat="1">
      <c r="A181" s="14"/>
      <c r="B181" s="236"/>
      <c r="C181" s="237"/>
      <c r="D181" s="227" t="s">
        <v>144</v>
      </c>
      <c r="E181" s="238" t="s">
        <v>19</v>
      </c>
      <c r="F181" s="239" t="s">
        <v>1122</v>
      </c>
      <c r="G181" s="237"/>
      <c r="H181" s="240">
        <v>2</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144</v>
      </c>
      <c r="AU181" s="246" t="s">
        <v>81</v>
      </c>
      <c r="AV181" s="14" t="s">
        <v>81</v>
      </c>
      <c r="AW181" s="14" t="s">
        <v>32</v>
      </c>
      <c r="AX181" s="14" t="s">
        <v>71</v>
      </c>
      <c r="AY181" s="246" t="s">
        <v>129</v>
      </c>
    </row>
    <row r="182" s="14" customFormat="1">
      <c r="A182" s="14"/>
      <c r="B182" s="236"/>
      <c r="C182" s="237"/>
      <c r="D182" s="227" t="s">
        <v>144</v>
      </c>
      <c r="E182" s="238" t="s">
        <v>19</v>
      </c>
      <c r="F182" s="239" t="s">
        <v>1123</v>
      </c>
      <c r="G182" s="237"/>
      <c r="H182" s="240">
        <v>1</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144</v>
      </c>
      <c r="AU182" s="246" t="s">
        <v>81</v>
      </c>
      <c r="AV182" s="14" t="s">
        <v>81</v>
      </c>
      <c r="AW182" s="14" t="s">
        <v>32</v>
      </c>
      <c r="AX182" s="14" t="s">
        <v>71</v>
      </c>
      <c r="AY182" s="246" t="s">
        <v>129</v>
      </c>
    </row>
    <row r="183" s="16" customFormat="1">
      <c r="A183" s="16"/>
      <c r="B183" s="258"/>
      <c r="C183" s="259"/>
      <c r="D183" s="227" t="s">
        <v>144</v>
      </c>
      <c r="E183" s="260" t="s">
        <v>19</v>
      </c>
      <c r="F183" s="261" t="s">
        <v>155</v>
      </c>
      <c r="G183" s="259"/>
      <c r="H183" s="262">
        <v>3</v>
      </c>
      <c r="I183" s="263"/>
      <c r="J183" s="259"/>
      <c r="K183" s="259"/>
      <c r="L183" s="264"/>
      <c r="M183" s="265"/>
      <c r="N183" s="266"/>
      <c r="O183" s="266"/>
      <c r="P183" s="266"/>
      <c r="Q183" s="266"/>
      <c r="R183" s="266"/>
      <c r="S183" s="266"/>
      <c r="T183" s="267"/>
      <c r="U183" s="16"/>
      <c r="V183" s="16"/>
      <c r="W183" s="16"/>
      <c r="X183" s="16"/>
      <c r="Y183" s="16"/>
      <c r="Z183" s="16"/>
      <c r="AA183" s="16"/>
      <c r="AB183" s="16"/>
      <c r="AC183" s="16"/>
      <c r="AD183" s="16"/>
      <c r="AE183" s="16"/>
      <c r="AT183" s="268" t="s">
        <v>144</v>
      </c>
      <c r="AU183" s="268" t="s">
        <v>81</v>
      </c>
      <c r="AV183" s="16" t="s">
        <v>139</v>
      </c>
      <c r="AW183" s="16" t="s">
        <v>32</v>
      </c>
      <c r="AX183" s="16" t="s">
        <v>79</v>
      </c>
      <c r="AY183" s="268" t="s">
        <v>129</v>
      </c>
    </row>
    <row r="184" s="12" customFormat="1" ht="22.8" customHeight="1">
      <c r="A184" s="12"/>
      <c r="B184" s="191"/>
      <c r="C184" s="192"/>
      <c r="D184" s="193" t="s">
        <v>70</v>
      </c>
      <c r="E184" s="205" t="s">
        <v>1124</v>
      </c>
      <c r="F184" s="205" t="s">
        <v>1125</v>
      </c>
      <c r="G184" s="192"/>
      <c r="H184" s="192"/>
      <c r="I184" s="195"/>
      <c r="J184" s="206">
        <f>BK184</f>
        <v>0</v>
      </c>
      <c r="K184" s="192"/>
      <c r="L184" s="197"/>
      <c r="M184" s="198"/>
      <c r="N184" s="199"/>
      <c r="O184" s="199"/>
      <c r="P184" s="200">
        <f>SUM(P185:P189)</f>
        <v>0</v>
      </c>
      <c r="Q184" s="199"/>
      <c r="R184" s="200">
        <f>SUM(R185:R189)</f>
        <v>0.010081500000000002</v>
      </c>
      <c r="S184" s="199"/>
      <c r="T184" s="201">
        <f>SUM(T185:T189)</f>
        <v>0</v>
      </c>
      <c r="U184" s="12"/>
      <c r="V184" s="12"/>
      <c r="W184" s="12"/>
      <c r="X184" s="12"/>
      <c r="Y184" s="12"/>
      <c r="Z184" s="12"/>
      <c r="AA184" s="12"/>
      <c r="AB184" s="12"/>
      <c r="AC184" s="12"/>
      <c r="AD184" s="12"/>
      <c r="AE184" s="12"/>
      <c r="AR184" s="202" t="s">
        <v>81</v>
      </c>
      <c r="AT184" s="203" t="s">
        <v>70</v>
      </c>
      <c r="AU184" s="203" t="s">
        <v>79</v>
      </c>
      <c r="AY184" s="202" t="s">
        <v>129</v>
      </c>
      <c r="BK184" s="204">
        <f>SUM(BK185:BK189)</f>
        <v>0</v>
      </c>
    </row>
    <row r="185" s="2" customFormat="1" ht="33" customHeight="1">
      <c r="A185" s="41"/>
      <c r="B185" s="42"/>
      <c r="C185" s="207" t="s">
        <v>7</v>
      </c>
      <c r="D185" s="207" t="s">
        <v>134</v>
      </c>
      <c r="E185" s="208" t="s">
        <v>1126</v>
      </c>
      <c r="F185" s="209" t="s">
        <v>1127</v>
      </c>
      <c r="G185" s="210" t="s">
        <v>179</v>
      </c>
      <c r="H185" s="211">
        <v>23.5</v>
      </c>
      <c r="I185" s="212"/>
      <c r="J185" s="213">
        <f>ROUND(I185*H185,2)</f>
        <v>0</v>
      </c>
      <c r="K185" s="209" t="s">
        <v>138</v>
      </c>
      <c r="L185" s="47"/>
      <c r="M185" s="214" t="s">
        <v>19</v>
      </c>
      <c r="N185" s="215" t="s">
        <v>42</v>
      </c>
      <c r="O185" s="87"/>
      <c r="P185" s="216">
        <f>O185*H185</f>
        <v>0</v>
      </c>
      <c r="Q185" s="216">
        <v>3.0000000000000001E-05</v>
      </c>
      <c r="R185" s="216">
        <f>Q185*H185</f>
        <v>0.00070500000000000001</v>
      </c>
      <c r="S185" s="216">
        <v>0</v>
      </c>
      <c r="T185" s="217">
        <f>S185*H185</f>
        <v>0</v>
      </c>
      <c r="U185" s="41"/>
      <c r="V185" s="41"/>
      <c r="W185" s="41"/>
      <c r="X185" s="41"/>
      <c r="Y185" s="41"/>
      <c r="Z185" s="41"/>
      <c r="AA185" s="41"/>
      <c r="AB185" s="41"/>
      <c r="AC185" s="41"/>
      <c r="AD185" s="41"/>
      <c r="AE185" s="41"/>
      <c r="AR185" s="218" t="s">
        <v>256</v>
      </c>
      <c r="AT185" s="218" t="s">
        <v>134</v>
      </c>
      <c r="AU185" s="218" t="s">
        <v>81</v>
      </c>
      <c r="AY185" s="20" t="s">
        <v>129</v>
      </c>
      <c r="BE185" s="219">
        <f>IF(N185="základní",J185,0)</f>
        <v>0</v>
      </c>
      <c r="BF185" s="219">
        <f>IF(N185="snížená",J185,0)</f>
        <v>0</v>
      </c>
      <c r="BG185" s="219">
        <f>IF(N185="zákl. přenesená",J185,0)</f>
        <v>0</v>
      </c>
      <c r="BH185" s="219">
        <f>IF(N185="sníž. přenesená",J185,0)</f>
        <v>0</v>
      </c>
      <c r="BI185" s="219">
        <f>IF(N185="nulová",J185,0)</f>
        <v>0</v>
      </c>
      <c r="BJ185" s="20" t="s">
        <v>79</v>
      </c>
      <c r="BK185" s="219">
        <f>ROUND(I185*H185,2)</f>
        <v>0</v>
      </c>
      <c r="BL185" s="20" t="s">
        <v>256</v>
      </c>
      <c r="BM185" s="218" t="s">
        <v>1128</v>
      </c>
    </row>
    <row r="186" s="2" customFormat="1">
      <c r="A186" s="41"/>
      <c r="B186" s="42"/>
      <c r="C186" s="43"/>
      <c r="D186" s="220" t="s">
        <v>142</v>
      </c>
      <c r="E186" s="43"/>
      <c r="F186" s="221" t="s">
        <v>1129</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142</v>
      </c>
      <c r="AU186" s="20" t="s">
        <v>81</v>
      </c>
    </row>
    <row r="187" s="14" customFormat="1">
      <c r="A187" s="14"/>
      <c r="B187" s="236"/>
      <c r="C187" s="237"/>
      <c r="D187" s="227" t="s">
        <v>144</v>
      </c>
      <c r="E187" s="238" t="s">
        <v>19</v>
      </c>
      <c r="F187" s="239" t="s">
        <v>1130</v>
      </c>
      <c r="G187" s="237"/>
      <c r="H187" s="240">
        <v>23.5</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144</v>
      </c>
      <c r="AU187" s="246" t="s">
        <v>81</v>
      </c>
      <c r="AV187" s="14" t="s">
        <v>81</v>
      </c>
      <c r="AW187" s="14" t="s">
        <v>32</v>
      </c>
      <c r="AX187" s="14" t="s">
        <v>79</v>
      </c>
      <c r="AY187" s="246" t="s">
        <v>129</v>
      </c>
    </row>
    <row r="188" s="2" customFormat="1" ht="24.15" customHeight="1">
      <c r="A188" s="41"/>
      <c r="B188" s="42"/>
      <c r="C188" s="273" t="s">
        <v>291</v>
      </c>
      <c r="D188" s="273" t="s">
        <v>843</v>
      </c>
      <c r="E188" s="274" t="s">
        <v>1131</v>
      </c>
      <c r="F188" s="275" t="s">
        <v>1132</v>
      </c>
      <c r="G188" s="276" t="s">
        <v>179</v>
      </c>
      <c r="H188" s="277">
        <v>24.675000000000001</v>
      </c>
      <c r="I188" s="278"/>
      <c r="J188" s="279">
        <f>ROUND(I188*H188,2)</f>
        <v>0</v>
      </c>
      <c r="K188" s="275" t="s">
        <v>138</v>
      </c>
      <c r="L188" s="280"/>
      <c r="M188" s="281" t="s">
        <v>19</v>
      </c>
      <c r="N188" s="282" t="s">
        <v>42</v>
      </c>
      <c r="O188" s="87"/>
      <c r="P188" s="216">
        <f>O188*H188</f>
        <v>0</v>
      </c>
      <c r="Q188" s="216">
        <v>0.00038000000000000002</v>
      </c>
      <c r="R188" s="216">
        <f>Q188*H188</f>
        <v>0.0093765000000000012</v>
      </c>
      <c r="S188" s="216">
        <v>0</v>
      </c>
      <c r="T188" s="217">
        <f>S188*H188</f>
        <v>0</v>
      </c>
      <c r="U188" s="41"/>
      <c r="V188" s="41"/>
      <c r="W188" s="41"/>
      <c r="X188" s="41"/>
      <c r="Y188" s="41"/>
      <c r="Z188" s="41"/>
      <c r="AA188" s="41"/>
      <c r="AB188" s="41"/>
      <c r="AC188" s="41"/>
      <c r="AD188" s="41"/>
      <c r="AE188" s="41"/>
      <c r="AR188" s="218" t="s">
        <v>330</v>
      </c>
      <c r="AT188" s="218" t="s">
        <v>843</v>
      </c>
      <c r="AU188" s="218" t="s">
        <v>81</v>
      </c>
      <c r="AY188" s="20" t="s">
        <v>129</v>
      </c>
      <c r="BE188" s="219">
        <f>IF(N188="základní",J188,0)</f>
        <v>0</v>
      </c>
      <c r="BF188" s="219">
        <f>IF(N188="snížená",J188,0)</f>
        <v>0</v>
      </c>
      <c r="BG188" s="219">
        <f>IF(N188="zákl. přenesená",J188,0)</f>
        <v>0</v>
      </c>
      <c r="BH188" s="219">
        <f>IF(N188="sníž. přenesená",J188,0)</f>
        <v>0</v>
      </c>
      <c r="BI188" s="219">
        <f>IF(N188="nulová",J188,0)</f>
        <v>0</v>
      </c>
      <c r="BJ188" s="20" t="s">
        <v>79</v>
      </c>
      <c r="BK188" s="219">
        <f>ROUND(I188*H188,2)</f>
        <v>0</v>
      </c>
      <c r="BL188" s="20" t="s">
        <v>256</v>
      </c>
      <c r="BM188" s="218" t="s">
        <v>1133</v>
      </c>
    </row>
    <row r="189" s="14" customFormat="1">
      <c r="A189" s="14"/>
      <c r="B189" s="236"/>
      <c r="C189" s="237"/>
      <c r="D189" s="227" t="s">
        <v>144</v>
      </c>
      <c r="E189" s="237"/>
      <c r="F189" s="239" t="s">
        <v>1134</v>
      </c>
      <c r="G189" s="237"/>
      <c r="H189" s="240">
        <v>24.675000000000001</v>
      </c>
      <c r="I189" s="241"/>
      <c r="J189" s="237"/>
      <c r="K189" s="237"/>
      <c r="L189" s="242"/>
      <c r="M189" s="243"/>
      <c r="N189" s="244"/>
      <c r="O189" s="244"/>
      <c r="P189" s="244"/>
      <c r="Q189" s="244"/>
      <c r="R189" s="244"/>
      <c r="S189" s="244"/>
      <c r="T189" s="245"/>
      <c r="U189" s="14"/>
      <c r="V189" s="14"/>
      <c r="W189" s="14"/>
      <c r="X189" s="14"/>
      <c r="Y189" s="14"/>
      <c r="Z189" s="14"/>
      <c r="AA189" s="14"/>
      <c r="AB189" s="14"/>
      <c r="AC189" s="14"/>
      <c r="AD189" s="14"/>
      <c r="AE189" s="14"/>
      <c r="AT189" s="246" t="s">
        <v>144</v>
      </c>
      <c r="AU189" s="246" t="s">
        <v>81</v>
      </c>
      <c r="AV189" s="14" t="s">
        <v>81</v>
      </c>
      <c r="AW189" s="14" t="s">
        <v>4</v>
      </c>
      <c r="AX189" s="14" t="s">
        <v>79</v>
      </c>
      <c r="AY189" s="246" t="s">
        <v>129</v>
      </c>
    </row>
    <row r="190" s="12" customFormat="1" ht="22.8" customHeight="1">
      <c r="A190" s="12"/>
      <c r="B190" s="191"/>
      <c r="C190" s="192"/>
      <c r="D190" s="193" t="s">
        <v>70</v>
      </c>
      <c r="E190" s="205" t="s">
        <v>1135</v>
      </c>
      <c r="F190" s="205" t="s">
        <v>1136</v>
      </c>
      <c r="G190" s="192"/>
      <c r="H190" s="192"/>
      <c r="I190" s="195"/>
      <c r="J190" s="206">
        <f>BK190</f>
        <v>0</v>
      </c>
      <c r="K190" s="192"/>
      <c r="L190" s="197"/>
      <c r="M190" s="198"/>
      <c r="N190" s="199"/>
      <c r="O190" s="199"/>
      <c r="P190" s="200">
        <f>P191</f>
        <v>0</v>
      </c>
      <c r="Q190" s="199"/>
      <c r="R190" s="200">
        <f>R191</f>
        <v>0</v>
      </c>
      <c r="S190" s="199"/>
      <c r="T190" s="201">
        <f>T191</f>
        <v>0</v>
      </c>
      <c r="U190" s="12"/>
      <c r="V190" s="12"/>
      <c r="W190" s="12"/>
      <c r="X190" s="12"/>
      <c r="Y190" s="12"/>
      <c r="Z190" s="12"/>
      <c r="AA190" s="12"/>
      <c r="AB190" s="12"/>
      <c r="AC190" s="12"/>
      <c r="AD190" s="12"/>
      <c r="AE190" s="12"/>
      <c r="AR190" s="202" t="s">
        <v>81</v>
      </c>
      <c r="AT190" s="203" t="s">
        <v>70</v>
      </c>
      <c r="AU190" s="203" t="s">
        <v>79</v>
      </c>
      <c r="AY190" s="202" t="s">
        <v>129</v>
      </c>
      <c r="BK190" s="204">
        <f>BK191</f>
        <v>0</v>
      </c>
    </row>
    <row r="191" s="2" customFormat="1" ht="44.25" customHeight="1">
      <c r="A191" s="41"/>
      <c r="B191" s="42"/>
      <c r="C191" s="207" t="s">
        <v>295</v>
      </c>
      <c r="D191" s="207" t="s">
        <v>134</v>
      </c>
      <c r="E191" s="208" t="s">
        <v>1137</v>
      </c>
      <c r="F191" s="209" t="s">
        <v>1138</v>
      </c>
      <c r="G191" s="210" t="s">
        <v>403</v>
      </c>
      <c r="H191" s="211">
        <v>1</v>
      </c>
      <c r="I191" s="212"/>
      <c r="J191" s="213">
        <f>ROUND(I191*H191,2)</f>
        <v>0</v>
      </c>
      <c r="K191" s="209" t="s">
        <v>19</v>
      </c>
      <c r="L191" s="47"/>
      <c r="M191" s="214" t="s">
        <v>19</v>
      </c>
      <c r="N191" s="215" t="s">
        <v>42</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256</v>
      </c>
      <c r="AT191" s="218" t="s">
        <v>134</v>
      </c>
      <c r="AU191" s="218" t="s">
        <v>81</v>
      </c>
      <c r="AY191" s="20" t="s">
        <v>129</v>
      </c>
      <c r="BE191" s="219">
        <f>IF(N191="základní",J191,0)</f>
        <v>0</v>
      </c>
      <c r="BF191" s="219">
        <f>IF(N191="snížená",J191,0)</f>
        <v>0</v>
      </c>
      <c r="BG191" s="219">
        <f>IF(N191="zákl. přenesená",J191,0)</f>
        <v>0</v>
      </c>
      <c r="BH191" s="219">
        <f>IF(N191="sníž. přenesená",J191,0)</f>
        <v>0</v>
      </c>
      <c r="BI191" s="219">
        <f>IF(N191="nulová",J191,0)</f>
        <v>0</v>
      </c>
      <c r="BJ191" s="20" t="s">
        <v>79</v>
      </c>
      <c r="BK191" s="219">
        <f>ROUND(I191*H191,2)</f>
        <v>0</v>
      </c>
      <c r="BL191" s="20" t="s">
        <v>256</v>
      </c>
      <c r="BM191" s="218" t="s">
        <v>1139</v>
      </c>
    </row>
    <row r="192" s="12" customFormat="1" ht="22.8" customHeight="1">
      <c r="A192" s="12"/>
      <c r="B192" s="191"/>
      <c r="C192" s="192"/>
      <c r="D192" s="193" t="s">
        <v>70</v>
      </c>
      <c r="E192" s="205" t="s">
        <v>623</v>
      </c>
      <c r="F192" s="205" t="s">
        <v>624</v>
      </c>
      <c r="G192" s="192"/>
      <c r="H192" s="192"/>
      <c r="I192" s="195"/>
      <c r="J192" s="206">
        <f>BK192</f>
        <v>0</v>
      </c>
      <c r="K192" s="192"/>
      <c r="L192" s="197"/>
      <c r="M192" s="198"/>
      <c r="N192" s="199"/>
      <c r="O192" s="199"/>
      <c r="P192" s="200">
        <f>SUM(P193:P219)</f>
        <v>0</v>
      </c>
      <c r="Q192" s="199"/>
      <c r="R192" s="200">
        <f>SUM(R193:R219)</f>
        <v>0.080984999999999988</v>
      </c>
      <c r="S192" s="199"/>
      <c r="T192" s="201">
        <f>SUM(T193:T219)</f>
        <v>0.028756</v>
      </c>
      <c r="U192" s="12"/>
      <c r="V192" s="12"/>
      <c r="W192" s="12"/>
      <c r="X192" s="12"/>
      <c r="Y192" s="12"/>
      <c r="Z192" s="12"/>
      <c r="AA192" s="12"/>
      <c r="AB192" s="12"/>
      <c r="AC192" s="12"/>
      <c r="AD192" s="12"/>
      <c r="AE192" s="12"/>
      <c r="AR192" s="202" t="s">
        <v>81</v>
      </c>
      <c r="AT192" s="203" t="s">
        <v>70</v>
      </c>
      <c r="AU192" s="203" t="s">
        <v>79</v>
      </c>
      <c r="AY192" s="202" t="s">
        <v>129</v>
      </c>
      <c r="BK192" s="204">
        <f>SUM(BK193:BK219)</f>
        <v>0</v>
      </c>
    </row>
    <row r="193" s="2" customFormat="1" ht="24.15" customHeight="1">
      <c r="A193" s="41"/>
      <c r="B193" s="42"/>
      <c r="C193" s="207" t="s">
        <v>299</v>
      </c>
      <c r="D193" s="207" t="s">
        <v>134</v>
      </c>
      <c r="E193" s="208" t="s">
        <v>1140</v>
      </c>
      <c r="F193" s="209" t="s">
        <v>1141</v>
      </c>
      <c r="G193" s="210" t="s">
        <v>179</v>
      </c>
      <c r="H193" s="211">
        <v>11.060000000000001</v>
      </c>
      <c r="I193" s="212"/>
      <c r="J193" s="213">
        <f>ROUND(I193*H193,2)</f>
        <v>0</v>
      </c>
      <c r="K193" s="209" t="s">
        <v>138</v>
      </c>
      <c r="L193" s="47"/>
      <c r="M193" s="214" t="s">
        <v>19</v>
      </c>
      <c r="N193" s="215" t="s">
        <v>42</v>
      </c>
      <c r="O193" s="87"/>
      <c r="P193" s="216">
        <f>O193*H193</f>
        <v>0</v>
      </c>
      <c r="Q193" s="216">
        <v>0</v>
      </c>
      <c r="R193" s="216">
        <f>Q193*H193</f>
        <v>0</v>
      </c>
      <c r="S193" s="216">
        <v>0.0025999999999999999</v>
      </c>
      <c r="T193" s="217">
        <f>S193*H193</f>
        <v>0.028756</v>
      </c>
      <c r="U193" s="41"/>
      <c r="V193" s="41"/>
      <c r="W193" s="41"/>
      <c r="X193" s="41"/>
      <c r="Y193" s="41"/>
      <c r="Z193" s="41"/>
      <c r="AA193" s="41"/>
      <c r="AB193" s="41"/>
      <c r="AC193" s="41"/>
      <c r="AD193" s="41"/>
      <c r="AE193" s="41"/>
      <c r="AR193" s="218" t="s">
        <v>256</v>
      </c>
      <c r="AT193" s="218" t="s">
        <v>134</v>
      </c>
      <c r="AU193" s="218" t="s">
        <v>81</v>
      </c>
      <c r="AY193" s="20" t="s">
        <v>129</v>
      </c>
      <c r="BE193" s="219">
        <f>IF(N193="základní",J193,0)</f>
        <v>0</v>
      </c>
      <c r="BF193" s="219">
        <f>IF(N193="snížená",J193,0)</f>
        <v>0</v>
      </c>
      <c r="BG193" s="219">
        <f>IF(N193="zákl. přenesená",J193,0)</f>
        <v>0</v>
      </c>
      <c r="BH193" s="219">
        <f>IF(N193="sníž. přenesená",J193,0)</f>
        <v>0</v>
      </c>
      <c r="BI193" s="219">
        <f>IF(N193="nulová",J193,0)</f>
        <v>0</v>
      </c>
      <c r="BJ193" s="20" t="s">
        <v>79</v>
      </c>
      <c r="BK193" s="219">
        <f>ROUND(I193*H193,2)</f>
        <v>0</v>
      </c>
      <c r="BL193" s="20" t="s">
        <v>256</v>
      </c>
      <c r="BM193" s="218" t="s">
        <v>1142</v>
      </c>
    </row>
    <row r="194" s="2" customFormat="1">
      <c r="A194" s="41"/>
      <c r="B194" s="42"/>
      <c r="C194" s="43"/>
      <c r="D194" s="220" t="s">
        <v>142</v>
      </c>
      <c r="E194" s="43"/>
      <c r="F194" s="221" t="s">
        <v>1143</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142</v>
      </c>
      <c r="AU194" s="20" t="s">
        <v>81</v>
      </c>
    </row>
    <row r="195" s="13" customFormat="1">
      <c r="A195" s="13"/>
      <c r="B195" s="225"/>
      <c r="C195" s="226"/>
      <c r="D195" s="227" t="s">
        <v>144</v>
      </c>
      <c r="E195" s="228" t="s">
        <v>19</v>
      </c>
      <c r="F195" s="229" t="s">
        <v>1072</v>
      </c>
      <c r="G195" s="226"/>
      <c r="H195" s="228" t="s">
        <v>19</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144</v>
      </c>
      <c r="AU195" s="235" t="s">
        <v>81</v>
      </c>
      <c r="AV195" s="13" t="s">
        <v>79</v>
      </c>
      <c r="AW195" s="13" t="s">
        <v>32</v>
      </c>
      <c r="AX195" s="13" t="s">
        <v>71</v>
      </c>
      <c r="AY195" s="235" t="s">
        <v>129</v>
      </c>
    </row>
    <row r="196" s="14" customFormat="1">
      <c r="A196" s="14"/>
      <c r="B196" s="236"/>
      <c r="C196" s="237"/>
      <c r="D196" s="227" t="s">
        <v>144</v>
      </c>
      <c r="E196" s="238" t="s">
        <v>19</v>
      </c>
      <c r="F196" s="239" t="s">
        <v>1144</v>
      </c>
      <c r="G196" s="237"/>
      <c r="H196" s="240">
        <v>11.060000000000001</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144</v>
      </c>
      <c r="AU196" s="246" t="s">
        <v>81</v>
      </c>
      <c r="AV196" s="14" t="s">
        <v>81</v>
      </c>
      <c r="AW196" s="14" t="s">
        <v>32</v>
      </c>
      <c r="AX196" s="14" t="s">
        <v>79</v>
      </c>
      <c r="AY196" s="246" t="s">
        <v>129</v>
      </c>
    </row>
    <row r="197" s="2" customFormat="1" ht="33" customHeight="1">
      <c r="A197" s="41"/>
      <c r="B197" s="42"/>
      <c r="C197" s="207" t="s">
        <v>303</v>
      </c>
      <c r="D197" s="207" t="s">
        <v>134</v>
      </c>
      <c r="E197" s="208" t="s">
        <v>1145</v>
      </c>
      <c r="F197" s="209" t="s">
        <v>1146</v>
      </c>
      <c r="G197" s="210" t="s">
        <v>179</v>
      </c>
      <c r="H197" s="211">
        <v>11.1</v>
      </c>
      <c r="I197" s="212"/>
      <c r="J197" s="213">
        <f>ROUND(I197*H197,2)</f>
        <v>0</v>
      </c>
      <c r="K197" s="209" t="s">
        <v>138</v>
      </c>
      <c r="L197" s="47"/>
      <c r="M197" s="214" t="s">
        <v>19</v>
      </c>
      <c r="N197" s="215" t="s">
        <v>42</v>
      </c>
      <c r="O197" s="87"/>
      <c r="P197" s="216">
        <f>O197*H197</f>
        <v>0</v>
      </c>
      <c r="Q197" s="216">
        <v>0.0020300000000000001</v>
      </c>
      <c r="R197" s="216">
        <f>Q197*H197</f>
        <v>0.022533000000000001</v>
      </c>
      <c r="S197" s="216">
        <v>0</v>
      </c>
      <c r="T197" s="217">
        <f>S197*H197</f>
        <v>0</v>
      </c>
      <c r="U197" s="41"/>
      <c r="V197" s="41"/>
      <c r="W197" s="41"/>
      <c r="X197" s="41"/>
      <c r="Y197" s="41"/>
      <c r="Z197" s="41"/>
      <c r="AA197" s="41"/>
      <c r="AB197" s="41"/>
      <c r="AC197" s="41"/>
      <c r="AD197" s="41"/>
      <c r="AE197" s="41"/>
      <c r="AR197" s="218" t="s">
        <v>256</v>
      </c>
      <c r="AT197" s="218" t="s">
        <v>134</v>
      </c>
      <c r="AU197" s="218" t="s">
        <v>81</v>
      </c>
      <c r="AY197" s="20" t="s">
        <v>129</v>
      </c>
      <c r="BE197" s="219">
        <f>IF(N197="základní",J197,0)</f>
        <v>0</v>
      </c>
      <c r="BF197" s="219">
        <f>IF(N197="snížená",J197,0)</f>
        <v>0</v>
      </c>
      <c r="BG197" s="219">
        <f>IF(N197="zákl. přenesená",J197,0)</f>
        <v>0</v>
      </c>
      <c r="BH197" s="219">
        <f>IF(N197="sníž. přenesená",J197,0)</f>
        <v>0</v>
      </c>
      <c r="BI197" s="219">
        <f>IF(N197="nulová",J197,0)</f>
        <v>0</v>
      </c>
      <c r="BJ197" s="20" t="s">
        <v>79</v>
      </c>
      <c r="BK197" s="219">
        <f>ROUND(I197*H197,2)</f>
        <v>0</v>
      </c>
      <c r="BL197" s="20" t="s">
        <v>256</v>
      </c>
      <c r="BM197" s="218" t="s">
        <v>1147</v>
      </c>
    </row>
    <row r="198" s="2" customFormat="1">
      <c r="A198" s="41"/>
      <c r="B198" s="42"/>
      <c r="C198" s="43"/>
      <c r="D198" s="220" t="s">
        <v>142</v>
      </c>
      <c r="E198" s="43"/>
      <c r="F198" s="221" t="s">
        <v>1148</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142</v>
      </c>
      <c r="AU198" s="20" t="s">
        <v>81</v>
      </c>
    </row>
    <row r="199" s="14" customFormat="1">
      <c r="A199" s="14"/>
      <c r="B199" s="236"/>
      <c r="C199" s="237"/>
      <c r="D199" s="227" t="s">
        <v>144</v>
      </c>
      <c r="E199" s="238" t="s">
        <v>19</v>
      </c>
      <c r="F199" s="239" t="s">
        <v>1149</v>
      </c>
      <c r="G199" s="237"/>
      <c r="H199" s="240">
        <v>11.1</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144</v>
      </c>
      <c r="AU199" s="246" t="s">
        <v>81</v>
      </c>
      <c r="AV199" s="14" t="s">
        <v>81</v>
      </c>
      <c r="AW199" s="14" t="s">
        <v>32</v>
      </c>
      <c r="AX199" s="14" t="s">
        <v>79</v>
      </c>
      <c r="AY199" s="246" t="s">
        <v>129</v>
      </c>
    </row>
    <row r="200" s="2" customFormat="1" ht="37.8" customHeight="1">
      <c r="A200" s="41"/>
      <c r="B200" s="42"/>
      <c r="C200" s="207" t="s">
        <v>307</v>
      </c>
      <c r="D200" s="207" t="s">
        <v>134</v>
      </c>
      <c r="E200" s="208" t="s">
        <v>1150</v>
      </c>
      <c r="F200" s="209" t="s">
        <v>1151</v>
      </c>
      <c r="G200" s="210" t="s">
        <v>237</v>
      </c>
      <c r="H200" s="211">
        <v>1</v>
      </c>
      <c r="I200" s="212"/>
      <c r="J200" s="213">
        <f>ROUND(I200*H200,2)</f>
        <v>0</v>
      </c>
      <c r="K200" s="209" t="s">
        <v>138</v>
      </c>
      <c r="L200" s="47"/>
      <c r="M200" s="214" t="s">
        <v>19</v>
      </c>
      <c r="N200" s="215" t="s">
        <v>42</v>
      </c>
      <c r="O200" s="87"/>
      <c r="P200" s="216">
        <f>O200*H200</f>
        <v>0</v>
      </c>
      <c r="Q200" s="216">
        <v>0.00029</v>
      </c>
      <c r="R200" s="216">
        <f>Q200*H200</f>
        <v>0.00029</v>
      </c>
      <c r="S200" s="216">
        <v>0</v>
      </c>
      <c r="T200" s="217">
        <f>S200*H200</f>
        <v>0</v>
      </c>
      <c r="U200" s="41"/>
      <c r="V200" s="41"/>
      <c r="W200" s="41"/>
      <c r="X200" s="41"/>
      <c r="Y200" s="41"/>
      <c r="Z200" s="41"/>
      <c r="AA200" s="41"/>
      <c r="AB200" s="41"/>
      <c r="AC200" s="41"/>
      <c r="AD200" s="41"/>
      <c r="AE200" s="41"/>
      <c r="AR200" s="218" t="s">
        <v>256</v>
      </c>
      <c r="AT200" s="218" t="s">
        <v>134</v>
      </c>
      <c r="AU200" s="218" t="s">
        <v>81</v>
      </c>
      <c r="AY200" s="20" t="s">
        <v>129</v>
      </c>
      <c r="BE200" s="219">
        <f>IF(N200="základní",J200,0)</f>
        <v>0</v>
      </c>
      <c r="BF200" s="219">
        <f>IF(N200="snížená",J200,0)</f>
        <v>0</v>
      </c>
      <c r="BG200" s="219">
        <f>IF(N200="zákl. přenesená",J200,0)</f>
        <v>0</v>
      </c>
      <c r="BH200" s="219">
        <f>IF(N200="sníž. přenesená",J200,0)</f>
        <v>0</v>
      </c>
      <c r="BI200" s="219">
        <f>IF(N200="nulová",J200,0)</f>
        <v>0</v>
      </c>
      <c r="BJ200" s="20" t="s">
        <v>79</v>
      </c>
      <c r="BK200" s="219">
        <f>ROUND(I200*H200,2)</f>
        <v>0</v>
      </c>
      <c r="BL200" s="20" t="s">
        <v>256</v>
      </c>
      <c r="BM200" s="218" t="s">
        <v>1152</v>
      </c>
    </row>
    <row r="201" s="2" customFormat="1">
      <c r="A201" s="41"/>
      <c r="B201" s="42"/>
      <c r="C201" s="43"/>
      <c r="D201" s="220" t="s">
        <v>142</v>
      </c>
      <c r="E201" s="43"/>
      <c r="F201" s="221" t="s">
        <v>1153</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142</v>
      </c>
      <c r="AU201" s="20" t="s">
        <v>81</v>
      </c>
    </row>
    <row r="202" s="13" customFormat="1">
      <c r="A202" s="13"/>
      <c r="B202" s="225"/>
      <c r="C202" s="226"/>
      <c r="D202" s="227" t="s">
        <v>144</v>
      </c>
      <c r="E202" s="228" t="s">
        <v>19</v>
      </c>
      <c r="F202" s="229" t="s">
        <v>1154</v>
      </c>
      <c r="G202" s="226"/>
      <c r="H202" s="228" t="s">
        <v>19</v>
      </c>
      <c r="I202" s="230"/>
      <c r="J202" s="226"/>
      <c r="K202" s="226"/>
      <c r="L202" s="231"/>
      <c r="M202" s="232"/>
      <c r="N202" s="233"/>
      <c r="O202" s="233"/>
      <c r="P202" s="233"/>
      <c r="Q202" s="233"/>
      <c r="R202" s="233"/>
      <c r="S202" s="233"/>
      <c r="T202" s="234"/>
      <c r="U202" s="13"/>
      <c r="V202" s="13"/>
      <c r="W202" s="13"/>
      <c r="X202" s="13"/>
      <c r="Y202" s="13"/>
      <c r="Z202" s="13"/>
      <c r="AA202" s="13"/>
      <c r="AB202" s="13"/>
      <c r="AC202" s="13"/>
      <c r="AD202" s="13"/>
      <c r="AE202" s="13"/>
      <c r="AT202" s="235" t="s">
        <v>144</v>
      </c>
      <c r="AU202" s="235" t="s">
        <v>81</v>
      </c>
      <c r="AV202" s="13" t="s">
        <v>79</v>
      </c>
      <c r="AW202" s="13" t="s">
        <v>32</v>
      </c>
      <c r="AX202" s="13" t="s">
        <v>71</v>
      </c>
      <c r="AY202" s="235" t="s">
        <v>129</v>
      </c>
    </row>
    <row r="203" s="14" customFormat="1">
      <c r="A203" s="14"/>
      <c r="B203" s="236"/>
      <c r="C203" s="237"/>
      <c r="D203" s="227" t="s">
        <v>144</v>
      </c>
      <c r="E203" s="238" t="s">
        <v>19</v>
      </c>
      <c r="F203" s="239" t="s">
        <v>1155</v>
      </c>
      <c r="G203" s="237"/>
      <c r="H203" s="240">
        <v>1</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144</v>
      </c>
      <c r="AU203" s="246" t="s">
        <v>81</v>
      </c>
      <c r="AV203" s="14" t="s">
        <v>81</v>
      </c>
      <c r="AW203" s="14" t="s">
        <v>32</v>
      </c>
      <c r="AX203" s="14" t="s">
        <v>79</v>
      </c>
      <c r="AY203" s="246" t="s">
        <v>129</v>
      </c>
    </row>
    <row r="204" s="2" customFormat="1" ht="37.8" customHeight="1">
      <c r="A204" s="41"/>
      <c r="B204" s="42"/>
      <c r="C204" s="207" t="s">
        <v>311</v>
      </c>
      <c r="D204" s="207" t="s">
        <v>134</v>
      </c>
      <c r="E204" s="208" t="s">
        <v>1156</v>
      </c>
      <c r="F204" s="209" t="s">
        <v>1157</v>
      </c>
      <c r="G204" s="210" t="s">
        <v>179</v>
      </c>
      <c r="H204" s="211">
        <v>11.4</v>
      </c>
      <c r="I204" s="212"/>
      <c r="J204" s="213">
        <f>ROUND(I204*H204,2)</f>
        <v>0</v>
      </c>
      <c r="K204" s="209" t="s">
        <v>138</v>
      </c>
      <c r="L204" s="47"/>
      <c r="M204" s="214" t="s">
        <v>19</v>
      </c>
      <c r="N204" s="215" t="s">
        <v>42</v>
      </c>
      <c r="O204" s="87"/>
      <c r="P204" s="216">
        <f>O204*H204</f>
        <v>0</v>
      </c>
      <c r="Q204" s="216">
        <v>0.0025699999999999998</v>
      </c>
      <c r="R204" s="216">
        <f>Q204*H204</f>
        <v>0.029297999999999998</v>
      </c>
      <c r="S204" s="216">
        <v>0</v>
      </c>
      <c r="T204" s="217">
        <f>S204*H204</f>
        <v>0</v>
      </c>
      <c r="U204" s="41"/>
      <c r="V204" s="41"/>
      <c r="W204" s="41"/>
      <c r="X204" s="41"/>
      <c r="Y204" s="41"/>
      <c r="Z204" s="41"/>
      <c r="AA204" s="41"/>
      <c r="AB204" s="41"/>
      <c r="AC204" s="41"/>
      <c r="AD204" s="41"/>
      <c r="AE204" s="41"/>
      <c r="AR204" s="218" t="s">
        <v>256</v>
      </c>
      <c r="AT204" s="218" t="s">
        <v>134</v>
      </c>
      <c r="AU204" s="218" t="s">
        <v>81</v>
      </c>
      <c r="AY204" s="20" t="s">
        <v>129</v>
      </c>
      <c r="BE204" s="219">
        <f>IF(N204="základní",J204,0)</f>
        <v>0</v>
      </c>
      <c r="BF204" s="219">
        <f>IF(N204="snížená",J204,0)</f>
        <v>0</v>
      </c>
      <c r="BG204" s="219">
        <f>IF(N204="zákl. přenesená",J204,0)</f>
        <v>0</v>
      </c>
      <c r="BH204" s="219">
        <f>IF(N204="sníž. přenesená",J204,0)</f>
        <v>0</v>
      </c>
      <c r="BI204" s="219">
        <f>IF(N204="nulová",J204,0)</f>
        <v>0</v>
      </c>
      <c r="BJ204" s="20" t="s">
        <v>79</v>
      </c>
      <c r="BK204" s="219">
        <f>ROUND(I204*H204,2)</f>
        <v>0</v>
      </c>
      <c r="BL204" s="20" t="s">
        <v>256</v>
      </c>
      <c r="BM204" s="218" t="s">
        <v>1158</v>
      </c>
    </row>
    <row r="205" s="2" customFormat="1">
      <c r="A205" s="41"/>
      <c r="B205" s="42"/>
      <c r="C205" s="43"/>
      <c r="D205" s="220" t="s">
        <v>142</v>
      </c>
      <c r="E205" s="43"/>
      <c r="F205" s="221" t="s">
        <v>1159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142</v>
      </c>
      <c r="AU205" s="20" t="s">
        <v>81</v>
      </c>
    </row>
    <row r="206" s="13" customFormat="1">
      <c r="A206" s="13"/>
      <c r="B206" s="225"/>
      <c r="C206" s="226"/>
      <c r="D206" s="227" t="s">
        <v>144</v>
      </c>
      <c r="E206" s="228" t="s">
        <v>19</v>
      </c>
      <c r="F206" s="229" t="s">
        <v>1160</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144</v>
      </c>
      <c r="AU206" s="235" t="s">
        <v>81</v>
      </c>
      <c r="AV206" s="13" t="s">
        <v>79</v>
      </c>
      <c r="AW206" s="13" t="s">
        <v>32</v>
      </c>
      <c r="AX206" s="13" t="s">
        <v>71</v>
      </c>
      <c r="AY206" s="235" t="s">
        <v>129</v>
      </c>
    </row>
    <row r="207" s="14" customFormat="1">
      <c r="A207" s="14"/>
      <c r="B207" s="236"/>
      <c r="C207" s="237"/>
      <c r="D207" s="227" t="s">
        <v>144</v>
      </c>
      <c r="E207" s="238" t="s">
        <v>19</v>
      </c>
      <c r="F207" s="239" t="s">
        <v>1161</v>
      </c>
      <c r="G207" s="237"/>
      <c r="H207" s="240">
        <v>11.4</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144</v>
      </c>
      <c r="AU207" s="246" t="s">
        <v>81</v>
      </c>
      <c r="AV207" s="14" t="s">
        <v>81</v>
      </c>
      <c r="AW207" s="14" t="s">
        <v>32</v>
      </c>
      <c r="AX207" s="14" t="s">
        <v>79</v>
      </c>
      <c r="AY207" s="246" t="s">
        <v>129</v>
      </c>
    </row>
    <row r="208" s="2" customFormat="1" ht="37.8" customHeight="1">
      <c r="A208" s="41"/>
      <c r="B208" s="42"/>
      <c r="C208" s="207" t="s">
        <v>315</v>
      </c>
      <c r="D208" s="207" t="s">
        <v>134</v>
      </c>
      <c r="E208" s="208" t="s">
        <v>1162</v>
      </c>
      <c r="F208" s="209" t="s">
        <v>1163</v>
      </c>
      <c r="G208" s="210" t="s">
        <v>179</v>
      </c>
      <c r="H208" s="211">
        <v>4.0999999999999996</v>
      </c>
      <c r="I208" s="212"/>
      <c r="J208" s="213">
        <f>ROUND(I208*H208,2)</f>
        <v>0</v>
      </c>
      <c r="K208" s="209" t="s">
        <v>138</v>
      </c>
      <c r="L208" s="47"/>
      <c r="M208" s="214" t="s">
        <v>19</v>
      </c>
      <c r="N208" s="215" t="s">
        <v>42</v>
      </c>
      <c r="O208" s="87"/>
      <c r="P208" s="216">
        <f>O208*H208</f>
        <v>0</v>
      </c>
      <c r="Q208" s="216">
        <v>0.0052199999999999998</v>
      </c>
      <c r="R208" s="216">
        <f>Q208*H208</f>
        <v>0.021401999999999997</v>
      </c>
      <c r="S208" s="216">
        <v>0</v>
      </c>
      <c r="T208" s="217">
        <f>S208*H208</f>
        <v>0</v>
      </c>
      <c r="U208" s="41"/>
      <c r="V208" s="41"/>
      <c r="W208" s="41"/>
      <c r="X208" s="41"/>
      <c r="Y208" s="41"/>
      <c r="Z208" s="41"/>
      <c r="AA208" s="41"/>
      <c r="AB208" s="41"/>
      <c r="AC208" s="41"/>
      <c r="AD208" s="41"/>
      <c r="AE208" s="41"/>
      <c r="AR208" s="218" t="s">
        <v>256</v>
      </c>
      <c r="AT208" s="218" t="s">
        <v>134</v>
      </c>
      <c r="AU208" s="218" t="s">
        <v>81</v>
      </c>
      <c r="AY208" s="20" t="s">
        <v>129</v>
      </c>
      <c r="BE208" s="219">
        <f>IF(N208="základní",J208,0)</f>
        <v>0</v>
      </c>
      <c r="BF208" s="219">
        <f>IF(N208="snížená",J208,0)</f>
        <v>0</v>
      </c>
      <c r="BG208" s="219">
        <f>IF(N208="zákl. přenesená",J208,0)</f>
        <v>0</v>
      </c>
      <c r="BH208" s="219">
        <f>IF(N208="sníž. přenesená",J208,0)</f>
        <v>0</v>
      </c>
      <c r="BI208" s="219">
        <f>IF(N208="nulová",J208,0)</f>
        <v>0</v>
      </c>
      <c r="BJ208" s="20" t="s">
        <v>79</v>
      </c>
      <c r="BK208" s="219">
        <f>ROUND(I208*H208,2)</f>
        <v>0</v>
      </c>
      <c r="BL208" s="20" t="s">
        <v>256</v>
      </c>
      <c r="BM208" s="218" t="s">
        <v>1164</v>
      </c>
    </row>
    <row r="209" s="2" customFormat="1">
      <c r="A209" s="41"/>
      <c r="B209" s="42"/>
      <c r="C209" s="43"/>
      <c r="D209" s="220" t="s">
        <v>142</v>
      </c>
      <c r="E209" s="43"/>
      <c r="F209" s="221" t="s">
        <v>1165</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142</v>
      </c>
      <c r="AU209" s="20" t="s">
        <v>81</v>
      </c>
    </row>
    <row r="210" s="13" customFormat="1">
      <c r="A210" s="13"/>
      <c r="B210" s="225"/>
      <c r="C210" s="226"/>
      <c r="D210" s="227" t="s">
        <v>144</v>
      </c>
      <c r="E210" s="228" t="s">
        <v>19</v>
      </c>
      <c r="F210" s="229" t="s">
        <v>1166</v>
      </c>
      <c r="G210" s="226"/>
      <c r="H210" s="228" t="s">
        <v>19</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144</v>
      </c>
      <c r="AU210" s="235" t="s">
        <v>81</v>
      </c>
      <c r="AV210" s="13" t="s">
        <v>79</v>
      </c>
      <c r="AW210" s="13" t="s">
        <v>32</v>
      </c>
      <c r="AX210" s="13" t="s">
        <v>71</v>
      </c>
      <c r="AY210" s="235" t="s">
        <v>129</v>
      </c>
    </row>
    <row r="211" s="14" customFormat="1">
      <c r="A211" s="14"/>
      <c r="B211" s="236"/>
      <c r="C211" s="237"/>
      <c r="D211" s="227" t="s">
        <v>144</v>
      </c>
      <c r="E211" s="238" t="s">
        <v>19</v>
      </c>
      <c r="F211" s="239" t="s">
        <v>1167</v>
      </c>
      <c r="G211" s="237"/>
      <c r="H211" s="240">
        <v>4.0999999999999996</v>
      </c>
      <c r="I211" s="241"/>
      <c r="J211" s="237"/>
      <c r="K211" s="237"/>
      <c r="L211" s="242"/>
      <c r="M211" s="243"/>
      <c r="N211" s="244"/>
      <c r="O211" s="244"/>
      <c r="P211" s="244"/>
      <c r="Q211" s="244"/>
      <c r="R211" s="244"/>
      <c r="S211" s="244"/>
      <c r="T211" s="245"/>
      <c r="U211" s="14"/>
      <c r="V211" s="14"/>
      <c r="W211" s="14"/>
      <c r="X211" s="14"/>
      <c r="Y211" s="14"/>
      <c r="Z211" s="14"/>
      <c r="AA211" s="14"/>
      <c r="AB211" s="14"/>
      <c r="AC211" s="14"/>
      <c r="AD211" s="14"/>
      <c r="AE211" s="14"/>
      <c r="AT211" s="246" t="s">
        <v>144</v>
      </c>
      <c r="AU211" s="246" t="s">
        <v>81</v>
      </c>
      <c r="AV211" s="14" t="s">
        <v>81</v>
      </c>
      <c r="AW211" s="14" t="s">
        <v>32</v>
      </c>
      <c r="AX211" s="14" t="s">
        <v>79</v>
      </c>
      <c r="AY211" s="246" t="s">
        <v>129</v>
      </c>
    </row>
    <row r="212" s="2" customFormat="1" ht="24.15" customHeight="1">
      <c r="A212" s="41"/>
      <c r="B212" s="42"/>
      <c r="C212" s="207" t="s">
        <v>321</v>
      </c>
      <c r="D212" s="207" t="s">
        <v>134</v>
      </c>
      <c r="E212" s="208" t="s">
        <v>1168</v>
      </c>
      <c r="F212" s="209" t="s">
        <v>1169</v>
      </c>
      <c r="G212" s="210" t="s">
        <v>179</v>
      </c>
      <c r="H212" s="211">
        <v>15.5</v>
      </c>
      <c r="I212" s="212"/>
      <c r="J212" s="213">
        <f>ROUND(I212*H212,2)</f>
        <v>0</v>
      </c>
      <c r="K212" s="209" t="s">
        <v>19</v>
      </c>
      <c r="L212" s="47"/>
      <c r="M212" s="214" t="s">
        <v>19</v>
      </c>
      <c r="N212" s="215" t="s">
        <v>42</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256</v>
      </c>
      <c r="AT212" s="218" t="s">
        <v>134</v>
      </c>
      <c r="AU212" s="218" t="s">
        <v>81</v>
      </c>
      <c r="AY212" s="20" t="s">
        <v>129</v>
      </c>
      <c r="BE212" s="219">
        <f>IF(N212="základní",J212,0)</f>
        <v>0</v>
      </c>
      <c r="BF212" s="219">
        <f>IF(N212="snížená",J212,0)</f>
        <v>0</v>
      </c>
      <c r="BG212" s="219">
        <f>IF(N212="zákl. přenesená",J212,0)</f>
        <v>0</v>
      </c>
      <c r="BH212" s="219">
        <f>IF(N212="sníž. přenesená",J212,0)</f>
        <v>0</v>
      </c>
      <c r="BI212" s="219">
        <f>IF(N212="nulová",J212,0)</f>
        <v>0</v>
      </c>
      <c r="BJ212" s="20" t="s">
        <v>79</v>
      </c>
      <c r="BK212" s="219">
        <f>ROUND(I212*H212,2)</f>
        <v>0</v>
      </c>
      <c r="BL212" s="20" t="s">
        <v>256</v>
      </c>
      <c r="BM212" s="218" t="s">
        <v>1170</v>
      </c>
    </row>
    <row r="213" s="2" customFormat="1" ht="55.5" customHeight="1">
      <c r="A213" s="41"/>
      <c r="B213" s="42"/>
      <c r="C213" s="207" t="s">
        <v>323</v>
      </c>
      <c r="D213" s="207" t="s">
        <v>134</v>
      </c>
      <c r="E213" s="208" t="s">
        <v>1171</v>
      </c>
      <c r="F213" s="209" t="s">
        <v>1172</v>
      </c>
      <c r="G213" s="210" t="s">
        <v>237</v>
      </c>
      <c r="H213" s="211">
        <v>1</v>
      </c>
      <c r="I213" s="212"/>
      <c r="J213" s="213">
        <f>ROUND(I213*H213,2)</f>
        <v>0</v>
      </c>
      <c r="K213" s="209" t="s">
        <v>138</v>
      </c>
      <c r="L213" s="47"/>
      <c r="M213" s="214" t="s">
        <v>19</v>
      </c>
      <c r="N213" s="215" t="s">
        <v>42</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256</v>
      </c>
      <c r="AT213" s="218" t="s">
        <v>134</v>
      </c>
      <c r="AU213" s="218" t="s">
        <v>81</v>
      </c>
      <c r="AY213" s="20" t="s">
        <v>129</v>
      </c>
      <c r="BE213" s="219">
        <f>IF(N213="základní",J213,0)</f>
        <v>0</v>
      </c>
      <c r="BF213" s="219">
        <f>IF(N213="snížená",J213,0)</f>
        <v>0</v>
      </c>
      <c r="BG213" s="219">
        <f>IF(N213="zákl. přenesená",J213,0)</f>
        <v>0</v>
      </c>
      <c r="BH213" s="219">
        <f>IF(N213="sníž. přenesená",J213,0)</f>
        <v>0</v>
      </c>
      <c r="BI213" s="219">
        <f>IF(N213="nulová",J213,0)</f>
        <v>0</v>
      </c>
      <c r="BJ213" s="20" t="s">
        <v>79</v>
      </c>
      <c r="BK213" s="219">
        <f>ROUND(I213*H213,2)</f>
        <v>0</v>
      </c>
      <c r="BL213" s="20" t="s">
        <v>256</v>
      </c>
      <c r="BM213" s="218" t="s">
        <v>1173</v>
      </c>
    </row>
    <row r="214" s="2" customFormat="1">
      <c r="A214" s="41"/>
      <c r="B214" s="42"/>
      <c r="C214" s="43"/>
      <c r="D214" s="220" t="s">
        <v>142</v>
      </c>
      <c r="E214" s="43"/>
      <c r="F214" s="221" t="s">
        <v>1174</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142</v>
      </c>
      <c r="AU214" s="20" t="s">
        <v>81</v>
      </c>
    </row>
    <row r="215" s="14" customFormat="1">
      <c r="A215" s="14"/>
      <c r="B215" s="236"/>
      <c r="C215" s="237"/>
      <c r="D215" s="227" t="s">
        <v>144</v>
      </c>
      <c r="E215" s="238" t="s">
        <v>19</v>
      </c>
      <c r="F215" s="239" t="s">
        <v>1175</v>
      </c>
      <c r="G215" s="237"/>
      <c r="H215" s="240">
        <v>1</v>
      </c>
      <c r="I215" s="241"/>
      <c r="J215" s="237"/>
      <c r="K215" s="237"/>
      <c r="L215" s="242"/>
      <c r="M215" s="243"/>
      <c r="N215" s="244"/>
      <c r="O215" s="244"/>
      <c r="P215" s="244"/>
      <c r="Q215" s="244"/>
      <c r="R215" s="244"/>
      <c r="S215" s="244"/>
      <c r="T215" s="245"/>
      <c r="U215" s="14"/>
      <c r="V215" s="14"/>
      <c r="W215" s="14"/>
      <c r="X215" s="14"/>
      <c r="Y215" s="14"/>
      <c r="Z215" s="14"/>
      <c r="AA215" s="14"/>
      <c r="AB215" s="14"/>
      <c r="AC215" s="14"/>
      <c r="AD215" s="14"/>
      <c r="AE215" s="14"/>
      <c r="AT215" s="246" t="s">
        <v>144</v>
      </c>
      <c r="AU215" s="246" t="s">
        <v>81</v>
      </c>
      <c r="AV215" s="14" t="s">
        <v>81</v>
      </c>
      <c r="AW215" s="14" t="s">
        <v>32</v>
      </c>
      <c r="AX215" s="14" t="s">
        <v>79</v>
      </c>
      <c r="AY215" s="246" t="s">
        <v>129</v>
      </c>
    </row>
    <row r="216" s="2" customFormat="1" ht="33" customHeight="1">
      <c r="A216" s="41"/>
      <c r="B216" s="42"/>
      <c r="C216" s="207" t="s">
        <v>325</v>
      </c>
      <c r="D216" s="207" t="s">
        <v>134</v>
      </c>
      <c r="E216" s="208" t="s">
        <v>1176</v>
      </c>
      <c r="F216" s="209" t="s">
        <v>1177</v>
      </c>
      <c r="G216" s="210" t="s">
        <v>179</v>
      </c>
      <c r="H216" s="211">
        <v>9.0999999999999996</v>
      </c>
      <c r="I216" s="212"/>
      <c r="J216" s="213">
        <f>ROUND(I216*H216,2)</f>
        <v>0</v>
      </c>
      <c r="K216" s="209" t="s">
        <v>138</v>
      </c>
      <c r="L216" s="47"/>
      <c r="M216" s="214" t="s">
        <v>19</v>
      </c>
      <c r="N216" s="215" t="s">
        <v>42</v>
      </c>
      <c r="O216" s="87"/>
      <c r="P216" s="216">
        <f>O216*H216</f>
        <v>0</v>
      </c>
      <c r="Q216" s="216">
        <v>0.00081999999999999998</v>
      </c>
      <c r="R216" s="216">
        <f>Q216*H216</f>
        <v>0.0074619999999999999</v>
      </c>
      <c r="S216" s="216">
        <v>0</v>
      </c>
      <c r="T216" s="217">
        <f>S216*H216</f>
        <v>0</v>
      </c>
      <c r="U216" s="41"/>
      <c r="V216" s="41"/>
      <c r="W216" s="41"/>
      <c r="X216" s="41"/>
      <c r="Y216" s="41"/>
      <c r="Z216" s="41"/>
      <c r="AA216" s="41"/>
      <c r="AB216" s="41"/>
      <c r="AC216" s="41"/>
      <c r="AD216" s="41"/>
      <c r="AE216" s="41"/>
      <c r="AR216" s="218" t="s">
        <v>256</v>
      </c>
      <c r="AT216" s="218" t="s">
        <v>134</v>
      </c>
      <c r="AU216" s="218" t="s">
        <v>81</v>
      </c>
      <c r="AY216" s="20" t="s">
        <v>129</v>
      </c>
      <c r="BE216" s="219">
        <f>IF(N216="základní",J216,0)</f>
        <v>0</v>
      </c>
      <c r="BF216" s="219">
        <f>IF(N216="snížená",J216,0)</f>
        <v>0</v>
      </c>
      <c r="BG216" s="219">
        <f>IF(N216="zákl. přenesená",J216,0)</f>
        <v>0</v>
      </c>
      <c r="BH216" s="219">
        <f>IF(N216="sníž. přenesená",J216,0)</f>
        <v>0</v>
      </c>
      <c r="BI216" s="219">
        <f>IF(N216="nulová",J216,0)</f>
        <v>0</v>
      </c>
      <c r="BJ216" s="20" t="s">
        <v>79</v>
      </c>
      <c r="BK216" s="219">
        <f>ROUND(I216*H216,2)</f>
        <v>0</v>
      </c>
      <c r="BL216" s="20" t="s">
        <v>256</v>
      </c>
      <c r="BM216" s="218" t="s">
        <v>1178</v>
      </c>
    </row>
    <row r="217" s="2" customFormat="1">
      <c r="A217" s="41"/>
      <c r="B217" s="42"/>
      <c r="C217" s="43"/>
      <c r="D217" s="220" t="s">
        <v>142</v>
      </c>
      <c r="E217" s="43"/>
      <c r="F217" s="221" t="s">
        <v>1179</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142</v>
      </c>
      <c r="AU217" s="20" t="s">
        <v>81</v>
      </c>
    </row>
    <row r="218" s="14" customFormat="1">
      <c r="A218" s="14"/>
      <c r="B218" s="236"/>
      <c r="C218" s="237"/>
      <c r="D218" s="227" t="s">
        <v>144</v>
      </c>
      <c r="E218" s="238" t="s">
        <v>19</v>
      </c>
      <c r="F218" s="239" t="s">
        <v>1180</v>
      </c>
      <c r="G218" s="237"/>
      <c r="H218" s="240">
        <v>9.0999999999999996</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144</v>
      </c>
      <c r="AU218" s="246" t="s">
        <v>81</v>
      </c>
      <c r="AV218" s="14" t="s">
        <v>81</v>
      </c>
      <c r="AW218" s="14" t="s">
        <v>32</v>
      </c>
      <c r="AX218" s="14" t="s">
        <v>79</v>
      </c>
      <c r="AY218" s="246" t="s">
        <v>129</v>
      </c>
    </row>
    <row r="219" s="2" customFormat="1" ht="24.15" customHeight="1">
      <c r="A219" s="41"/>
      <c r="B219" s="42"/>
      <c r="C219" s="207" t="s">
        <v>330</v>
      </c>
      <c r="D219" s="207" t="s">
        <v>134</v>
      </c>
      <c r="E219" s="208" t="s">
        <v>1181</v>
      </c>
      <c r="F219" s="209" t="s">
        <v>1182</v>
      </c>
      <c r="G219" s="210" t="s">
        <v>179</v>
      </c>
      <c r="H219" s="211">
        <v>9.0999999999999996</v>
      </c>
      <c r="I219" s="212"/>
      <c r="J219" s="213">
        <f>ROUND(I219*H219,2)</f>
        <v>0</v>
      </c>
      <c r="K219" s="209" t="s">
        <v>19</v>
      </c>
      <c r="L219" s="47"/>
      <c r="M219" s="214" t="s">
        <v>19</v>
      </c>
      <c r="N219" s="215" t="s">
        <v>42</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256</v>
      </c>
      <c r="AT219" s="218" t="s">
        <v>134</v>
      </c>
      <c r="AU219" s="218" t="s">
        <v>81</v>
      </c>
      <c r="AY219" s="20" t="s">
        <v>129</v>
      </c>
      <c r="BE219" s="219">
        <f>IF(N219="základní",J219,0)</f>
        <v>0</v>
      </c>
      <c r="BF219" s="219">
        <f>IF(N219="snížená",J219,0)</f>
        <v>0</v>
      </c>
      <c r="BG219" s="219">
        <f>IF(N219="zákl. přenesená",J219,0)</f>
        <v>0</v>
      </c>
      <c r="BH219" s="219">
        <f>IF(N219="sníž. přenesená",J219,0)</f>
        <v>0</v>
      </c>
      <c r="BI219" s="219">
        <f>IF(N219="nulová",J219,0)</f>
        <v>0</v>
      </c>
      <c r="BJ219" s="20" t="s">
        <v>79</v>
      </c>
      <c r="BK219" s="219">
        <f>ROUND(I219*H219,2)</f>
        <v>0</v>
      </c>
      <c r="BL219" s="20" t="s">
        <v>256</v>
      </c>
      <c r="BM219" s="218" t="s">
        <v>1183</v>
      </c>
    </row>
    <row r="220" s="12" customFormat="1" ht="22.8" customHeight="1">
      <c r="A220" s="12"/>
      <c r="B220" s="191"/>
      <c r="C220" s="192"/>
      <c r="D220" s="193" t="s">
        <v>70</v>
      </c>
      <c r="E220" s="205" t="s">
        <v>720</v>
      </c>
      <c r="F220" s="205" t="s">
        <v>721</v>
      </c>
      <c r="G220" s="192"/>
      <c r="H220" s="192"/>
      <c r="I220" s="195"/>
      <c r="J220" s="206">
        <f>BK220</f>
        <v>0</v>
      </c>
      <c r="K220" s="192"/>
      <c r="L220" s="197"/>
      <c r="M220" s="198"/>
      <c r="N220" s="199"/>
      <c r="O220" s="199"/>
      <c r="P220" s="200">
        <f>SUM(P221:P235)</f>
        <v>0</v>
      </c>
      <c r="Q220" s="199"/>
      <c r="R220" s="200">
        <f>SUM(R221:R235)</f>
        <v>0.0014862800000000002</v>
      </c>
      <c r="S220" s="199"/>
      <c r="T220" s="201">
        <f>SUM(T221:T235)</f>
        <v>0</v>
      </c>
      <c r="U220" s="12"/>
      <c r="V220" s="12"/>
      <c r="W220" s="12"/>
      <c r="X220" s="12"/>
      <c r="Y220" s="12"/>
      <c r="Z220" s="12"/>
      <c r="AA220" s="12"/>
      <c r="AB220" s="12"/>
      <c r="AC220" s="12"/>
      <c r="AD220" s="12"/>
      <c r="AE220" s="12"/>
      <c r="AR220" s="202" t="s">
        <v>81</v>
      </c>
      <c r="AT220" s="203" t="s">
        <v>70</v>
      </c>
      <c r="AU220" s="203" t="s">
        <v>79</v>
      </c>
      <c r="AY220" s="202" t="s">
        <v>129</v>
      </c>
      <c r="BK220" s="204">
        <f>SUM(BK221:BK235)</f>
        <v>0</v>
      </c>
    </row>
    <row r="221" s="2" customFormat="1" ht="24.15" customHeight="1">
      <c r="A221" s="41"/>
      <c r="B221" s="42"/>
      <c r="C221" s="207" t="s">
        <v>334</v>
      </c>
      <c r="D221" s="207" t="s">
        <v>134</v>
      </c>
      <c r="E221" s="208" t="s">
        <v>1184</v>
      </c>
      <c r="F221" s="209" t="s">
        <v>1185</v>
      </c>
      <c r="G221" s="210" t="s">
        <v>137</v>
      </c>
      <c r="H221" s="211">
        <v>2.036</v>
      </c>
      <c r="I221" s="212"/>
      <c r="J221" s="213">
        <f>ROUND(I221*H221,2)</f>
        <v>0</v>
      </c>
      <c r="K221" s="209" t="s">
        <v>138</v>
      </c>
      <c r="L221" s="47"/>
      <c r="M221" s="214" t="s">
        <v>19</v>
      </c>
      <c r="N221" s="215" t="s">
        <v>42</v>
      </c>
      <c r="O221" s="87"/>
      <c r="P221" s="216">
        <f>O221*H221</f>
        <v>0</v>
      </c>
      <c r="Q221" s="216">
        <v>6.0000000000000002E-05</v>
      </c>
      <c r="R221" s="216">
        <f>Q221*H221</f>
        <v>0.00012216000000000001</v>
      </c>
      <c r="S221" s="216">
        <v>0</v>
      </c>
      <c r="T221" s="217">
        <f>S221*H221</f>
        <v>0</v>
      </c>
      <c r="U221" s="41"/>
      <c r="V221" s="41"/>
      <c r="W221" s="41"/>
      <c r="X221" s="41"/>
      <c r="Y221" s="41"/>
      <c r="Z221" s="41"/>
      <c r="AA221" s="41"/>
      <c r="AB221" s="41"/>
      <c r="AC221" s="41"/>
      <c r="AD221" s="41"/>
      <c r="AE221" s="41"/>
      <c r="AR221" s="218" t="s">
        <v>256</v>
      </c>
      <c r="AT221" s="218" t="s">
        <v>134</v>
      </c>
      <c r="AU221" s="218" t="s">
        <v>81</v>
      </c>
      <c r="AY221" s="20" t="s">
        <v>129</v>
      </c>
      <c r="BE221" s="219">
        <f>IF(N221="základní",J221,0)</f>
        <v>0</v>
      </c>
      <c r="BF221" s="219">
        <f>IF(N221="snížená",J221,0)</f>
        <v>0</v>
      </c>
      <c r="BG221" s="219">
        <f>IF(N221="zákl. přenesená",J221,0)</f>
        <v>0</v>
      </c>
      <c r="BH221" s="219">
        <f>IF(N221="sníž. přenesená",J221,0)</f>
        <v>0</v>
      </c>
      <c r="BI221" s="219">
        <f>IF(N221="nulová",J221,0)</f>
        <v>0</v>
      </c>
      <c r="BJ221" s="20" t="s">
        <v>79</v>
      </c>
      <c r="BK221" s="219">
        <f>ROUND(I221*H221,2)</f>
        <v>0</v>
      </c>
      <c r="BL221" s="20" t="s">
        <v>256</v>
      </c>
      <c r="BM221" s="218" t="s">
        <v>1186</v>
      </c>
    </row>
    <row r="222" s="2" customFormat="1">
      <c r="A222" s="41"/>
      <c r="B222" s="42"/>
      <c r="C222" s="43"/>
      <c r="D222" s="220" t="s">
        <v>142</v>
      </c>
      <c r="E222" s="43"/>
      <c r="F222" s="221" t="s">
        <v>1187</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142</v>
      </c>
      <c r="AU222" s="20" t="s">
        <v>81</v>
      </c>
    </row>
    <row r="223" s="2" customFormat="1" ht="24.15" customHeight="1">
      <c r="A223" s="41"/>
      <c r="B223" s="42"/>
      <c r="C223" s="207" t="s">
        <v>340</v>
      </c>
      <c r="D223" s="207" t="s">
        <v>134</v>
      </c>
      <c r="E223" s="208" t="s">
        <v>1188</v>
      </c>
      <c r="F223" s="209" t="s">
        <v>1189</v>
      </c>
      <c r="G223" s="210" t="s">
        <v>137</v>
      </c>
      <c r="H223" s="211">
        <v>2.036</v>
      </c>
      <c r="I223" s="212"/>
      <c r="J223" s="213">
        <f>ROUND(I223*H223,2)</f>
        <v>0</v>
      </c>
      <c r="K223" s="209" t="s">
        <v>138</v>
      </c>
      <c r="L223" s="47"/>
      <c r="M223" s="214" t="s">
        <v>19</v>
      </c>
      <c r="N223" s="215" t="s">
        <v>42</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256</v>
      </c>
      <c r="AT223" s="218" t="s">
        <v>134</v>
      </c>
      <c r="AU223" s="218" t="s">
        <v>81</v>
      </c>
      <c r="AY223" s="20" t="s">
        <v>129</v>
      </c>
      <c r="BE223" s="219">
        <f>IF(N223="základní",J223,0)</f>
        <v>0</v>
      </c>
      <c r="BF223" s="219">
        <f>IF(N223="snížená",J223,0)</f>
        <v>0</v>
      </c>
      <c r="BG223" s="219">
        <f>IF(N223="zákl. přenesená",J223,0)</f>
        <v>0</v>
      </c>
      <c r="BH223" s="219">
        <f>IF(N223="sníž. přenesená",J223,0)</f>
        <v>0</v>
      </c>
      <c r="BI223" s="219">
        <f>IF(N223="nulová",J223,0)</f>
        <v>0</v>
      </c>
      <c r="BJ223" s="20" t="s">
        <v>79</v>
      </c>
      <c r="BK223" s="219">
        <f>ROUND(I223*H223,2)</f>
        <v>0</v>
      </c>
      <c r="BL223" s="20" t="s">
        <v>256</v>
      </c>
      <c r="BM223" s="218" t="s">
        <v>1190</v>
      </c>
    </row>
    <row r="224" s="2" customFormat="1">
      <c r="A224" s="41"/>
      <c r="B224" s="42"/>
      <c r="C224" s="43"/>
      <c r="D224" s="220" t="s">
        <v>142</v>
      </c>
      <c r="E224" s="43"/>
      <c r="F224" s="221" t="s">
        <v>1191</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142</v>
      </c>
      <c r="AU224" s="20" t="s">
        <v>81</v>
      </c>
    </row>
    <row r="225" s="2" customFormat="1" ht="37.8" customHeight="1">
      <c r="A225" s="41"/>
      <c r="B225" s="42"/>
      <c r="C225" s="207" t="s">
        <v>345</v>
      </c>
      <c r="D225" s="207" t="s">
        <v>134</v>
      </c>
      <c r="E225" s="208" t="s">
        <v>1192</v>
      </c>
      <c r="F225" s="209" t="s">
        <v>1193</v>
      </c>
      <c r="G225" s="210" t="s">
        <v>137</v>
      </c>
      <c r="H225" s="211">
        <v>2.036</v>
      </c>
      <c r="I225" s="212"/>
      <c r="J225" s="213">
        <f>ROUND(I225*H225,2)</f>
        <v>0</v>
      </c>
      <c r="K225" s="209" t="s">
        <v>138</v>
      </c>
      <c r="L225" s="47"/>
      <c r="M225" s="214" t="s">
        <v>19</v>
      </c>
      <c r="N225" s="215" t="s">
        <v>42</v>
      </c>
      <c r="O225" s="87"/>
      <c r="P225" s="216">
        <f>O225*H225</f>
        <v>0</v>
      </c>
      <c r="Q225" s="216">
        <v>6.9999999999999994E-05</v>
      </c>
      <c r="R225" s="216">
        <f>Q225*H225</f>
        <v>0.00014251999999999998</v>
      </c>
      <c r="S225" s="216">
        <v>0</v>
      </c>
      <c r="T225" s="217">
        <f>S225*H225</f>
        <v>0</v>
      </c>
      <c r="U225" s="41"/>
      <c r="V225" s="41"/>
      <c r="W225" s="41"/>
      <c r="X225" s="41"/>
      <c r="Y225" s="41"/>
      <c r="Z225" s="41"/>
      <c r="AA225" s="41"/>
      <c r="AB225" s="41"/>
      <c r="AC225" s="41"/>
      <c r="AD225" s="41"/>
      <c r="AE225" s="41"/>
      <c r="AR225" s="218" t="s">
        <v>256</v>
      </c>
      <c r="AT225" s="218" t="s">
        <v>134</v>
      </c>
      <c r="AU225" s="218" t="s">
        <v>81</v>
      </c>
      <c r="AY225" s="20" t="s">
        <v>129</v>
      </c>
      <c r="BE225" s="219">
        <f>IF(N225="základní",J225,0)</f>
        <v>0</v>
      </c>
      <c r="BF225" s="219">
        <f>IF(N225="snížená",J225,0)</f>
        <v>0</v>
      </c>
      <c r="BG225" s="219">
        <f>IF(N225="zákl. přenesená",J225,0)</f>
        <v>0</v>
      </c>
      <c r="BH225" s="219">
        <f>IF(N225="sníž. přenesená",J225,0)</f>
        <v>0</v>
      </c>
      <c r="BI225" s="219">
        <f>IF(N225="nulová",J225,0)</f>
        <v>0</v>
      </c>
      <c r="BJ225" s="20" t="s">
        <v>79</v>
      </c>
      <c r="BK225" s="219">
        <f>ROUND(I225*H225,2)</f>
        <v>0</v>
      </c>
      <c r="BL225" s="20" t="s">
        <v>256</v>
      </c>
      <c r="BM225" s="218" t="s">
        <v>1194</v>
      </c>
    </row>
    <row r="226" s="2" customFormat="1">
      <c r="A226" s="41"/>
      <c r="B226" s="42"/>
      <c r="C226" s="43"/>
      <c r="D226" s="220" t="s">
        <v>142</v>
      </c>
      <c r="E226" s="43"/>
      <c r="F226" s="221" t="s">
        <v>1195</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142</v>
      </c>
      <c r="AU226" s="20" t="s">
        <v>81</v>
      </c>
    </row>
    <row r="227" s="2" customFormat="1" ht="24.15" customHeight="1">
      <c r="A227" s="41"/>
      <c r="B227" s="42"/>
      <c r="C227" s="207" t="s">
        <v>350</v>
      </c>
      <c r="D227" s="207" t="s">
        <v>134</v>
      </c>
      <c r="E227" s="208" t="s">
        <v>1196</v>
      </c>
      <c r="F227" s="209" t="s">
        <v>1197</v>
      </c>
      <c r="G227" s="210" t="s">
        <v>137</v>
      </c>
      <c r="H227" s="211">
        <v>4.0720000000000001</v>
      </c>
      <c r="I227" s="212"/>
      <c r="J227" s="213">
        <f>ROUND(I227*H227,2)</f>
        <v>0</v>
      </c>
      <c r="K227" s="209" t="s">
        <v>138</v>
      </c>
      <c r="L227" s="47"/>
      <c r="M227" s="214" t="s">
        <v>19</v>
      </c>
      <c r="N227" s="215" t="s">
        <v>42</v>
      </c>
      <c r="O227" s="87"/>
      <c r="P227" s="216">
        <f>O227*H227</f>
        <v>0</v>
      </c>
      <c r="Q227" s="216">
        <v>0.00017000000000000001</v>
      </c>
      <c r="R227" s="216">
        <f>Q227*H227</f>
        <v>0.00069224000000000011</v>
      </c>
      <c r="S227" s="216">
        <v>0</v>
      </c>
      <c r="T227" s="217">
        <f>S227*H227</f>
        <v>0</v>
      </c>
      <c r="U227" s="41"/>
      <c r="V227" s="41"/>
      <c r="W227" s="41"/>
      <c r="X227" s="41"/>
      <c r="Y227" s="41"/>
      <c r="Z227" s="41"/>
      <c r="AA227" s="41"/>
      <c r="AB227" s="41"/>
      <c r="AC227" s="41"/>
      <c r="AD227" s="41"/>
      <c r="AE227" s="41"/>
      <c r="AR227" s="218" t="s">
        <v>256</v>
      </c>
      <c r="AT227" s="218" t="s">
        <v>134</v>
      </c>
      <c r="AU227" s="218" t="s">
        <v>81</v>
      </c>
      <c r="AY227" s="20" t="s">
        <v>129</v>
      </c>
      <c r="BE227" s="219">
        <f>IF(N227="základní",J227,0)</f>
        <v>0</v>
      </c>
      <c r="BF227" s="219">
        <f>IF(N227="snížená",J227,0)</f>
        <v>0</v>
      </c>
      <c r="BG227" s="219">
        <f>IF(N227="zákl. přenesená",J227,0)</f>
        <v>0</v>
      </c>
      <c r="BH227" s="219">
        <f>IF(N227="sníž. přenesená",J227,0)</f>
        <v>0</v>
      </c>
      <c r="BI227" s="219">
        <f>IF(N227="nulová",J227,0)</f>
        <v>0</v>
      </c>
      <c r="BJ227" s="20" t="s">
        <v>79</v>
      </c>
      <c r="BK227" s="219">
        <f>ROUND(I227*H227,2)</f>
        <v>0</v>
      </c>
      <c r="BL227" s="20" t="s">
        <v>256</v>
      </c>
      <c r="BM227" s="218" t="s">
        <v>1198</v>
      </c>
    </row>
    <row r="228" s="2" customFormat="1">
      <c r="A228" s="41"/>
      <c r="B228" s="42"/>
      <c r="C228" s="43"/>
      <c r="D228" s="220" t="s">
        <v>142</v>
      </c>
      <c r="E228" s="43"/>
      <c r="F228" s="221" t="s">
        <v>1199</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142</v>
      </c>
      <c r="AU228" s="20" t="s">
        <v>81</v>
      </c>
    </row>
    <row r="229" s="14" customFormat="1">
      <c r="A229" s="14"/>
      <c r="B229" s="236"/>
      <c r="C229" s="237"/>
      <c r="D229" s="227" t="s">
        <v>144</v>
      </c>
      <c r="E229" s="237"/>
      <c r="F229" s="239" t="s">
        <v>1200</v>
      </c>
      <c r="G229" s="237"/>
      <c r="H229" s="240">
        <v>4.0720000000000001</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144</v>
      </c>
      <c r="AU229" s="246" t="s">
        <v>81</v>
      </c>
      <c r="AV229" s="14" t="s">
        <v>81</v>
      </c>
      <c r="AW229" s="14" t="s">
        <v>4</v>
      </c>
      <c r="AX229" s="14" t="s">
        <v>79</v>
      </c>
      <c r="AY229" s="246" t="s">
        <v>129</v>
      </c>
    </row>
    <row r="230" s="2" customFormat="1" ht="24.15" customHeight="1">
      <c r="A230" s="41"/>
      <c r="B230" s="42"/>
      <c r="C230" s="207" t="s">
        <v>356</v>
      </c>
      <c r="D230" s="207" t="s">
        <v>134</v>
      </c>
      <c r="E230" s="208" t="s">
        <v>1201</v>
      </c>
      <c r="F230" s="209" t="s">
        <v>1202</v>
      </c>
      <c r="G230" s="210" t="s">
        <v>137</v>
      </c>
      <c r="H230" s="211">
        <v>4.0720000000000001</v>
      </c>
      <c r="I230" s="212"/>
      <c r="J230" s="213">
        <f>ROUND(I230*H230,2)</f>
        <v>0</v>
      </c>
      <c r="K230" s="209" t="s">
        <v>138</v>
      </c>
      <c r="L230" s="47"/>
      <c r="M230" s="214" t="s">
        <v>19</v>
      </c>
      <c r="N230" s="215" t="s">
        <v>42</v>
      </c>
      <c r="O230" s="87"/>
      <c r="P230" s="216">
        <f>O230*H230</f>
        <v>0</v>
      </c>
      <c r="Q230" s="216">
        <v>0.00012999999999999999</v>
      </c>
      <c r="R230" s="216">
        <f>Q230*H230</f>
        <v>0.00052935999999999999</v>
      </c>
      <c r="S230" s="216">
        <v>0</v>
      </c>
      <c r="T230" s="217">
        <f>S230*H230</f>
        <v>0</v>
      </c>
      <c r="U230" s="41"/>
      <c r="V230" s="41"/>
      <c r="W230" s="41"/>
      <c r="X230" s="41"/>
      <c r="Y230" s="41"/>
      <c r="Z230" s="41"/>
      <c r="AA230" s="41"/>
      <c r="AB230" s="41"/>
      <c r="AC230" s="41"/>
      <c r="AD230" s="41"/>
      <c r="AE230" s="41"/>
      <c r="AR230" s="218" t="s">
        <v>256</v>
      </c>
      <c r="AT230" s="218" t="s">
        <v>134</v>
      </c>
      <c r="AU230" s="218" t="s">
        <v>81</v>
      </c>
      <c r="AY230" s="20" t="s">
        <v>129</v>
      </c>
      <c r="BE230" s="219">
        <f>IF(N230="základní",J230,0)</f>
        <v>0</v>
      </c>
      <c r="BF230" s="219">
        <f>IF(N230="snížená",J230,0)</f>
        <v>0</v>
      </c>
      <c r="BG230" s="219">
        <f>IF(N230="zákl. přenesená",J230,0)</f>
        <v>0</v>
      </c>
      <c r="BH230" s="219">
        <f>IF(N230="sníž. přenesená",J230,0)</f>
        <v>0</v>
      </c>
      <c r="BI230" s="219">
        <f>IF(N230="nulová",J230,0)</f>
        <v>0</v>
      </c>
      <c r="BJ230" s="20" t="s">
        <v>79</v>
      </c>
      <c r="BK230" s="219">
        <f>ROUND(I230*H230,2)</f>
        <v>0</v>
      </c>
      <c r="BL230" s="20" t="s">
        <v>256</v>
      </c>
      <c r="BM230" s="218" t="s">
        <v>1203</v>
      </c>
    </row>
    <row r="231" s="2" customFormat="1">
      <c r="A231" s="41"/>
      <c r="B231" s="42"/>
      <c r="C231" s="43"/>
      <c r="D231" s="220" t="s">
        <v>142</v>
      </c>
      <c r="E231" s="43"/>
      <c r="F231" s="221" t="s">
        <v>1204</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142</v>
      </c>
      <c r="AU231" s="20" t="s">
        <v>81</v>
      </c>
    </row>
    <row r="232" s="2" customFormat="1">
      <c r="A232" s="41"/>
      <c r="B232" s="42"/>
      <c r="C232" s="43"/>
      <c r="D232" s="227" t="s">
        <v>209</v>
      </c>
      <c r="E232" s="43"/>
      <c r="F232" s="269" t="s">
        <v>1205</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209</v>
      </c>
      <c r="AU232" s="20" t="s">
        <v>81</v>
      </c>
    </row>
    <row r="233" s="13" customFormat="1">
      <c r="A233" s="13"/>
      <c r="B233" s="225"/>
      <c r="C233" s="226"/>
      <c r="D233" s="227" t="s">
        <v>144</v>
      </c>
      <c r="E233" s="228" t="s">
        <v>19</v>
      </c>
      <c r="F233" s="229" t="s">
        <v>1072</v>
      </c>
      <c r="G233" s="226"/>
      <c r="H233" s="228" t="s">
        <v>19</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144</v>
      </c>
      <c r="AU233" s="235" t="s">
        <v>81</v>
      </c>
      <c r="AV233" s="13" t="s">
        <v>79</v>
      </c>
      <c r="AW233" s="13" t="s">
        <v>32</v>
      </c>
      <c r="AX233" s="13" t="s">
        <v>71</v>
      </c>
      <c r="AY233" s="235" t="s">
        <v>129</v>
      </c>
    </row>
    <row r="234" s="14" customFormat="1">
      <c r="A234" s="14"/>
      <c r="B234" s="236"/>
      <c r="C234" s="237"/>
      <c r="D234" s="227" t="s">
        <v>144</v>
      </c>
      <c r="E234" s="238" t="s">
        <v>19</v>
      </c>
      <c r="F234" s="239" t="s">
        <v>1206</v>
      </c>
      <c r="G234" s="237"/>
      <c r="H234" s="240">
        <v>2.036</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144</v>
      </c>
      <c r="AU234" s="246" t="s">
        <v>81</v>
      </c>
      <c r="AV234" s="14" t="s">
        <v>81</v>
      </c>
      <c r="AW234" s="14" t="s">
        <v>32</v>
      </c>
      <c r="AX234" s="14" t="s">
        <v>79</v>
      </c>
      <c r="AY234" s="246" t="s">
        <v>129</v>
      </c>
    </row>
    <row r="235" s="14" customFormat="1">
      <c r="A235" s="14"/>
      <c r="B235" s="236"/>
      <c r="C235" s="237"/>
      <c r="D235" s="227" t="s">
        <v>144</v>
      </c>
      <c r="E235" s="237"/>
      <c r="F235" s="239" t="s">
        <v>1200</v>
      </c>
      <c r="G235" s="237"/>
      <c r="H235" s="240">
        <v>4.0720000000000001</v>
      </c>
      <c r="I235" s="241"/>
      <c r="J235" s="237"/>
      <c r="K235" s="237"/>
      <c r="L235" s="242"/>
      <c r="M235" s="243"/>
      <c r="N235" s="244"/>
      <c r="O235" s="244"/>
      <c r="P235" s="244"/>
      <c r="Q235" s="244"/>
      <c r="R235" s="244"/>
      <c r="S235" s="244"/>
      <c r="T235" s="245"/>
      <c r="U235" s="14"/>
      <c r="V235" s="14"/>
      <c r="W235" s="14"/>
      <c r="X235" s="14"/>
      <c r="Y235" s="14"/>
      <c r="Z235" s="14"/>
      <c r="AA235" s="14"/>
      <c r="AB235" s="14"/>
      <c r="AC235" s="14"/>
      <c r="AD235" s="14"/>
      <c r="AE235" s="14"/>
      <c r="AT235" s="246" t="s">
        <v>144</v>
      </c>
      <c r="AU235" s="246" t="s">
        <v>81</v>
      </c>
      <c r="AV235" s="14" t="s">
        <v>81</v>
      </c>
      <c r="AW235" s="14" t="s">
        <v>4</v>
      </c>
      <c r="AX235" s="14" t="s">
        <v>79</v>
      </c>
      <c r="AY235" s="246" t="s">
        <v>129</v>
      </c>
    </row>
    <row r="236" s="12" customFormat="1" ht="25.92" customHeight="1">
      <c r="A236" s="12"/>
      <c r="B236" s="191"/>
      <c r="C236" s="192"/>
      <c r="D236" s="193" t="s">
        <v>70</v>
      </c>
      <c r="E236" s="194" t="s">
        <v>734</v>
      </c>
      <c r="F236" s="194" t="s">
        <v>735</v>
      </c>
      <c r="G236" s="192"/>
      <c r="H236" s="192"/>
      <c r="I236" s="195"/>
      <c r="J236" s="196">
        <f>BK236</f>
        <v>0</v>
      </c>
      <c r="K236" s="192"/>
      <c r="L236" s="197"/>
      <c r="M236" s="198"/>
      <c r="N236" s="199"/>
      <c r="O236" s="199"/>
      <c r="P236" s="200">
        <f>P237+P243+P254+P268</f>
        <v>0</v>
      </c>
      <c r="Q236" s="199"/>
      <c r="R236" s="200">
        <f>R237+R243+R254+R268</f>
        <v>0</v>
      </c>
      <c r="S236" s="199"/>
      <c r="T236" s="201">
        <f>T237+T243+T254+T268</f>
        <v>0</v>
      </c>
      <c r="U236" s="12"/>
      <c r="V236" s="12"/>
      <c r="W236" s="12"/>
      <c r="X236" s="12"/>
      <c r="Y236" s="12"/>
      <c r="Z236" s="12"/>
      <c r="AA236" s="12"/>
      <c r="AB236" s="12"/>
      <c r="AC236" s="12"/>
      <c r="AD236" s="12"/>
      <c r="AE236" s="12"/>
      <c r="AR236" s="202" t="s">
        <v>185</v>
      </c>
      <c r="AT236" s="203" t="s">
        <v>70</v>
      </c>
      <c r="AU236" s="203" t="s">
        <v>71</v>
      </c>
      <c r="AY236" s="202" t="s">
        <v>129</v>
      </c>
      <c r="BK236" s="204">
        <f>BK237+BK243+BK254+BK268</f>
        <v>0</v>
      </c>
    </row>
    <row r="237" s="12" customFormat="1" ht="22.8" customHeight="1">
      <c r="A237" s="12"/>
      <c r="B237" s="191"/>
      <c r="C237" s="192"/>
      <c r="D237" s="193" t="s">
        <v>70</v>
      </c>
      <c r="E237" s="205" t="s">
        <v>736</v>
      </c>
      <c r="F237" s="205" t="s">
        <v>737</v>
      </c>
      <c r="G237" s="192"/>
      <c r="H237" s="192"/>
      <c r="I237" s="195"/>
      <c r="J237" s="206">
        <f>BK237</f>
        <v>0</v>
      </c>
      <c r="K237" s="192"/>
      <c r="L237" s="197"/>
      <c r="M237" s="198"/>
      <c r="N237" s="199"/>
      <c r="O237" s="199"/>
      <c r="P237" s="200">
        <f>SUM(P238:P242)</f>
        <v>0</v>
      </c>
      <c r="Q237" s="199"/>
      <c r="R237" s="200">
        <f>SUM(R238:R242)</f>
        <v>0</v>
      </c>
      <c r="S237" s="199"/>
      <c r="T237" s="201">
        <f>SUM(T238:T242)</f>
        <v>0</v>
      </c>
      <c r="U237" s="12"/>
      <c r="V237" s="12"/>
      <c r="W237" s="12"/>
      <c r="X237" s="12"/>
      <c r="Y237" s="12"/>
      <c r="Z237" s="12"/>
      <c r="AA237" s="12"/>
      <c r="AB237" s="12"/>
      <c r="AC237" s="12"/>
      <c r="AD237" s="12"/>
      <c r="AE237" s="12"/>
      <c r="AR237" s="202" t="s">
        <v>185</v>
      </c>
      <c r="AT237" s="203" t="s">
        <v>70</v>
      </c>
      <c r="AU237" s="203" t="s">
        <v>79</v>
      </c>
      <c r="AY237" s="202" t="s">
        <v>129</v>
      </c>
      <c r="BK237" s="204">
        <f>SUM(BK238:BK242)</f>
        <v>0</v>
      </c>
    </row>
    <row r="238" s="2" customFormat="1" ht="16.5" customHeight="1">
      <c r="A238" s="41"/>
      <c r="B238" s="42"/>
      <c r="C238" s="207" t="s">
        <v>364</v>
      </c>
      <c r="D238" s="207" t="s">
        <v>134</v>
      </c>
      <c r="E238" s="208" t="s">
        <v>739</v>
      </c>
      <c r="F238" s="209" t="s">
        <v>740</v>
      </c>
      <c r="G238" s="210" t="s">
        <v>741</v>
      </c>
      <c r="H238" s="211">
        <v>1</v>
      </c>
      <c r="I238" s="212"/>
      <c r="J238" s="213">
        <f>ROUND(I238*H238,2)</f>
        <v>0</v>
      </c>
      <c r="K238" s="209" t="s">
        <v>138</v>
      </c>
      <c r="L238" s="47"/>
      <c r="M238" s="214" t="s">
        <v>19</v>
      </c>
      <c r="N238" s="215" t="s">
        <v>42</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742</v>
      </c>
      <c r="AT238" s="218" t="s">
        <v>134</v>
      </c>
      <c r="AU238" s="218" t="s">
        <v>81</v>
      </c>
      <c r="AY238" s="20" t="s">
        <v>129</v>
      </c>
      <c r="BE238" s="219">
        <f>IF(N238="základní",J238,0)</f>
        <v>0</v>
      </c>
      <c r="BF238" s="219">
        <f>IF(N238="snížená",J238,0)</f>
        <v>0</v>
      </c>
      <c r="BG238" s="219">
        <f>IF(N238="zákl. přenesená",J238,0)</f>
        <v>0</v>
      </c>
      <c r="BH238" s="219">
        <f>IF(N238="sníž. přenesená",J238,0)</f>
        <v>0</v>
      </c>
      <c r="BI238" s="219">
        <f>IF(N238="nulová",J238,0)</f>
        <v>0</v>
      </c>
      <c r="BJ238" s="20" t="s">
        <v>79</v>
      </c>
      <c r="BK238" s="219">
        <f>ROUND(I238*H238,2)</f>
        <v>0</v>
      </c>
      <c r="BL238" s="20" t="s">
        <v>742</v>
      </c>
      <c r="BM238" s="218" t="s">
        <v>1207</v>
      </c>
    </row>
    <row r="239" s="2" customFormat="1">
      <c r="A239" s="41"/>
      <c r="B239" s="42"/>
      <c r="C239" s="43"/>
      <c r="D239" s="220" t="s">
        <v>142</v>
      </c>
      <c r="E239" s="43"/>
      <c r="F239" s="221" t="s">
        <v>744</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142</v>
      </c>
      <c r="AU239" s="20" t="s">
        <v>81</v>
      </c>
    </row>
    <row r="240" s="14" customFormat="1">
      <c r="A240" s="14"/>
      <c r="B240" s="236"/>
      <c r="C240" s="237"/>
      <c r="D240" s="227" t="s">
        <v>144</v>
      </c>
      <c r="E240" s="238" t="s">
        <v>19</v>
      </c>
      <c r="F240" s="239" t="s">
        <v>745</v>
      </c>
      <c r="G240" s="237"/>
      <c r="H240" s="240">
        <v>1</v>
      </c>
      <c r="I240" s="241"/>
      <c r="J240" s="237"/>
      <c r="K240" s="237"/>
      <c r="L240" s="242"/>
      <c r="M240" s="243"/>
      <c r="N240" s="244"/>
      <c r="O240" s="244"/>
      <c r="P240" s="244"/>
      <c r="Q240" s="244"/>
      <c r="R240" s="244"/>
      <c r="S240" s="244"/>
      <c r="T240" s="245"/>
      <c r="U240" s="14"/>
      <c r="V240" s="14"/>
      <c r="W240" s="14"/>
      <c r="X240" s="14"/>
      <c r="Y240" s="14"/>
      <c r="Z240" s="14"/>
      <c r="AA240" s="14"/>
      <c r="AB240" s="14"/>
      <c r="AC240" s="14"/>
      <c r="AD240" s="14"/>
      <c r="AE240" s="14"/>
      <c r="AT240" s="246" t="s">
        <v>144</v>
      </c>
      <c r="AU240" s="246" t="s">
        <v>81</v>
      </c>
      <c r="AV240" s="14" t="s">
        <v>81</v>
      </c>
      <c r="AW240" s="14" t="s">
        <v>32</v>
      </c>
      <c r="AX240" s="14" t="s">
        <v>79</v>
      </c>
      <c r="AY240" s="246" t="s">
        <v>129</v>
      </c>
    </row>
    <row r="241" s="2" customFormat="1" ht="16.5" customHeight="1">
      <c r="A241" s="41"/>
      <c r="B241" s="42"/>
      <c r="C241" s="207" t="s">
        <v>370</v>
      </c>
      <c r="D241" s="207" t="s">
        <v>134</v>
      </c>
      <c r="E241" s="208" t="s">
        <v>747</v>
      </c>
      <c r="F241" s="209" t="s">
        <v>748</v>
      </c>
      <c r="G241" s="210" t="s">
        <v>741</v>
      </c>
      <c r="H241" s="211">
        <v>1</v>
      </c>
      <c r="I241" s="212"/>
      <c r="J241" s="213">
        <f>ROUND(I241*H241,2)</f>
        <v>0</v>
      </c>
      <c r="K241" s="209" t="s">
        <v>138</v>
      </c>
      <c r="L241" s="47"/>
      <c r="M241" s="214" t="s">
        <v>19</v>
      </c>
      <c r="N241" s="215" t="s">
        <v>42</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742</v>
      </c>
      <c r="AT241" s="218" t="s">
        <v>134</v>
      </c>
      <c r="AU241" s="218" t="s">
        <v>81</v>
      </c>
      <c r="AY241" s="20" t="s">
        <v>129</v>
      </c>
      <c r="BE241" s="219">
        <f>IF(N241="základní",J241,0)</f>
        <v>0</v>
      </c>
      <c r="BF241" s="219">
        <f>IF(N241="snížená",J241,0)</f>
        <v>0</v>
      </c>
      <c r="BG241" s="219">
        <f>IF(N241="zákl. přenesená",J241,0)</f>
        <v>0</v>
      </c>
      <c r="BH241" s="219">
        <f>IF(N241="sníž. přenesená",J241,0)</f>
        <v>0</v>
      </c>
      <c r="BI241" s="219">
        <f>IF(N241="nulová",J241,0)</f>
        <v>0</v>
      </c>
      <c r="BJ241" s="20" t="s">
        <v>79</v>
      </c>
      <c r="BK241" s="219">
        <f>ROUND(I241*H241,2)</f>
        <v>0</v>
      </c>
      <c r="BL241" s="20" t="s">
        <v>742</v>
      </c>
      <c r="BM241" s="218" t="s">
        <v>1208</v>
      </c>
    </row>
    <row r="242" s="2" customFormat="1">
      <c r="A242" s="41"/>
      <c r="B242" s="42"/>
      <c r="C242" s="43"/>
      <c r="D242" s="220" t="s">
        <v>142</v>
      </c>
      <c r="E242" s="43"/>
      <c r="F242" s="221" t="s">
        <v>750</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142</v>
      </c>
      <c r="AU242" s="20" t="s">
        <v>81</v>
      </c>
    </row>
    <row r="243" s="12" customFormat="1" ht="22.8" customHeight="1">
      <c r="A243" s="12"/>
      <c r="B243" s="191"/>
      <c r="C243" s="192"/>
      <c r="D243" s="193" t="s">
        <v>70</v>
      </c>
      <c r="E243" s="205" t="s">
        <v>757</v>
      </c>
      <c r="F243" s="205" t="s">
        <v>758</v>
      </c>
      <c r="G243" s="192"/>
      <c r="H243" s="192"/>
      <c r="I243" s="195"/>
      <c r="J243" s="206">
        <f>BK243</f>
        <v>0</v>
      </c>
      <c r="K243" s="192"/>
      <c r="L243" s="197"/>
      <c r="M243" s="198"/>
      <c r="N243" s="199"/>
      <c r="O243" s="199"/>
      <c r="P243" s="200">
        <f>SUM(P244:P253)</f>
        <v>0</v>
      </c>
      <c r="Q243" s="199"/>
      <c r="R243" s="200">
        <f>SUM(R244:R253)</f>
        <v>0</v>
      </c>
      <c r="S243" s="199"/>
      <c r="T243" s="201">
        <f>SUM(T244:T253)</f>
        <v>0</v>
      </c>
      <c r="U243" s="12"/>
      <c r="V243" s="12"/>
      <c r="W243" s="12"/>
      <c r="X243" s="12"/>
      <c r="Y243" s="12"/>
      <c r="Z243" s="12"/>
      <c r="AA243" s="12"/>
      <c r="AB243" s="12"/>
      <c r="AC243" s="12"/>
      <c r="AD243" s="12"/>
      <c r="AE243" s="12"/>
      <c r="AR243" s="202" t="s">
        <v>185</v>
      </c>
      <c r="AT243" s="203" t="s">
        <v>70</v>
      </c>
      <c r="AU243" s="203" t="s">
        <v>79</v>
      </c>
      <c r="AY243" s="202" t="s">
        <v>129</v>
      </c>
      <c r="BK243" s="204">
        <f>SUM(BK244:BK253)</f>
        <v>0</v>
      </c>
    </row>
    <row r="244" s="2" customFormat="1" ht="16.5" customHeight="1">
      <c r="A244" s="41"/>
      <c r="B244" s="42"/>
      <c r="C244" s="207" t="s">
        <v>375</v>
      </c>
      <c r="D244" s="207" t="s">
        <v>134</v>
      </c>
      <c r="E244" s="208" t="s">
        <v>760</v>
      </c>
      <c r="F244" s="209" t="s">
        <v>758</v>
      </c>
      <c r="G244" s="210" t="s">
        <v>741</v>
      </c>
      <c r="H244" s="211">
        <v>1</v>
      </c>
      <c r="I244" s="212"/>
      <c r="J244" s="213">
        <f>ROUND(I244*H244,2)</f>
        <v>0</v>
      </c>
      <c r="K244" s="209" t="s">
        <v>138</v>
      </c>
      <c r="L244" s="47"/>
      <c r="M244" s="214" t="s">
        <v>19</v>
      </c>
      <c r="N244" s="215" t="s">
        <v>42</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742</v>
      </c>
      <c r="AT244" s="218" t="s">
        <v>134</v>
      </c>
      <c r="AU244" s="218" t="s">
        <v>81</v>
      </c>
      <c r="AY244" s="20" t="s">
        <v>129</v>
      </c>
      <c r="BE244" s="219">
        <f>IF(N244="základní",J244,0)</f>
        <v>0</v>
      </c>
      <c r="BF244" s="219">
        <f>IF(N244="snížená",J244,0)</f>
        <v>0</v>
      </c>
      <c r="BG244" s="219">
        <f>IF(N244="zákl. přenesená",J244,0)</f>
        <v>0</v>
      </c>
      <c r="BH244" s="219">
        <f>IF(N244="sníž. přenesená",J244,0)</f>
        <v>0</v>
      </c>
      <c r="BI244" s="219">
        <f>IF(N244="nulová",J244,0)</f>
        <v>0</v>
      </c>
      <c r="BJ244" s="20" t="s">
        <v>79</v>
      </c>
      <c r="BK244" s="219">
        <f>ROUND(I244*H244,2)</f>
        <v>0</v>
      </c>
      <c r="BL244" s="20" t="s">
        <v>742</v>
      </c>
      <c r="BM244" s="218" t="s">
        <v>1209</v>
      </c>
    </row>
    <row r="245" s="2" customFormat="1">
      <c r="A245" s="41"/>
      <c r="B245" s="42"/>
      <c r="C245" s="43"/>
      <c r="D245" s="220" t="s">
        <v>142</v>
      </c>
      <c r="E245" s="43"/>
      <c r="F245" s="221" t="s">
        <v>762</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142</v>
      </c>
      <c r="AU245" s="20" t="s">
        <v>81</v>
      </c>
    </row>
    <row r="246" s="14" customFormat="1">
      <c r="A246" s="14"/>
      <c r="B246" s="236"/>
      <c r="C246" s="237"/>
      <c r="D246" s="227" t="s">
        <v>144</v>
      </c>
      <c r="E246" s="238" t="s">
        <v>19</v>
      </c>
      <c r="F246" s="239" t="s">
        <v>763</v>
      </c>
      <c r="G246" s="237"/>
      <c r="H246" s="240">
        <v>1</v>
      </c>
      <c r="I246" s="241"/>
      <c r="J246" s="237"/>
      <c r="K246" s="237"/>
      <c r="L246" s="242"/>
      <c r="M246" s="243"/>
      <c r="N246" s="244"/>
      <c r="O246" s="244"/>
      <c r="P246" s="244"/>
      <c r="Q246" s="244"/>
      <c r="R246" s="244"/>
      <c r="S246" s="244"/>
      <c r="T246" s="245"/>
      <c r="U246" s="14"/>
      <c r="V246" s="14"/>
      <c r="W246" s="14"/>
      <c r="X246" s="14"/>
      <c r="Y246" s="14"/>
      <c r="Z246" s="14"/>
      <c r="AA246" s="14"/>
      <c r="AB246" s="14"/>
      <c r="AC246" s="14"/>
      <c r="AD246" s="14"/>
      <c r="AE246" s="14"/>
      <c r="AT246" s="246" t="s">
        <v>144</v>
      </c>
      <c r="AU246" s="246" t="s">
        <v>81</v>
      </c>
      <c r="AV246" s="14" t="s">
        <v>81</v>
      </c>
      <c r="AW246" s="14" t="s">
        <v>32</v>
      </c>
      <c r="AX246" s="14" t="s">
        <v>71</v>
      </c>
      <c r="AY246" s="246" t="s">
        <v>129</v>
      </c>
    </row>
    <row r="247" s="13" customFormat="1">
      <c r="A247" s="13"/>
      <c r="B247" s="225"/>
      <c r="C247" s="226"/>
      <c r="D247" s="227" t="s">
        <v>144</v>
      </c>
      <c r="E247" s="228" t="s">
        <v>19</v>
      </c>
      <c r="F247" s="229" t="s">
        <v>764</v>
      </c>
      <c r="G247" s="226"/>
      <c r="H247" s="228" t="s">
        <v>19</v>
      </c>
      <c r="I247" s="230"/>
      <c r="J247" s="226"/>
      <c r="K247" s="226"/>
      <c r="L247" s="231"/>
      <c r="M247" s="232"/>
      <c r="N247" s="233"/>
      <c r="O247" s="233"/>
      <c r="P247" s="233"/>
      <c r="Q247" s="233"/>
      <c r="R247" s="233"/>
      <c r="S247" s="233"/>
      <c r="T247" s="234"/>
      <c r="U247" s="13"/>
      <c r="V247" s="13"/>
      <c r="W247" s="13"/>
      <c r="X247" s="13"/>
      <c r="Y247" s="13"/>
      <c r="Z247" s="13"/>
      <c r="AA247" s="13"/>
      <c r="AB247" s="13"/>
      <c r="AC247" s="13"/>
      <c r="AD247" s="13"/>
      <c r="AE247" s="13"/>
      <c r="AT247" s="235" t="s">
        <v>144</v>
      </c>
      <c r="AU247" s="235" t="s">
        <v>81</v>
      </c>
      <c r="AV247" s="13" t="s">
        <v>79</v>
      </c>
      <c r="AW247" s="13" t="s">
        <v>32</v>
      </c>
      <c r="AX247" s="13" t="s">
        <v>71</v>
      </c>
      <c r="AY247" s="235" t="s">
        <v>129</v>
      </c>
    </row>
    <row r="248" s="13" customFormat="1">
      <c r="A248" s="13"/>
      <c r="B248" s="225"/>
      <c r="C248" s="226"/>
      <c r="D248" s="227" t="s">
        <v>144</v>
      </c>
      <c r="E248" s="228" t="s">
        <v>19</v>
      </c>
      <c r="F248" s="229" t="s">
        <v>765</v>
      </c>
      <c r="G248" s="226"/>
      <c r="H248" s="228" t="s">
        <v>19</v>
      </c>
      <c r="I248" s="230"/>
      <c r="J248" s="226"/>
      <c r="K248" s="226"/>
      <c r="L248" s="231"/>
      <c r="M248" s="232"/>
      <c r="N248" s="233"/>
      <c r="O248" s="233"/>
      <c r="P248" s="233"/>
      <c r="Q248" s="233"/>
      <c r="R248" s="233"/>
      <c r="S248" s="233"/>
      <c r="T248" s="234"/>
      <c r="U248" s="13"/>
      <c r="V248" s="13"/>
      <c r="W248" s="13"/>
      <c r="X248" s="13"/>
      <c r="Y248" s="13"/>
      <c r="Z248" s="13"/>
      <c r="AA248" s="13"/>
      <c r="AB248" s="13"/>
      <c r="AC248" s="13"/>
      <c r="AD248" s="13"/>
      <c r="AE248" s="13"/>
      <c r="AT248" s="235" t="s">
        <v>144</v>
      </c>
      <c r="AU248" s="235" t="s">
        <v>81</v>
      </c>
      <c r="AV248" s="13" t="s">
        <v>79</v>
      </c>
      <c r="AW248" s="13" t="s">
        <v>32</v>
      </c>
      <c r="AX248" s="13" t="s">
        <v>71</v>
      </c>
      <c r="AY248" s="235" t="s">
        <v>129</v>
      </c>
    </row>
    <row r="249" s="13" customFormat="1">
      <c r="A249" s="13"/>
      <c r="B249" s="225"/>
      <c r="C249" s="226"/>
      <c r="D249" s="227" t="s">
        <v>144</v>
      </c>
      <c r="E249" s="228" t="s">
        <v>19</v>
      </c>
      <c r="F249" s="229" t="s">
        <v>766</v>
      </c>
      <c r="G249" s="226"/>
      <c r="H249" s="228" t="s">
        <v>19</v>
      </c>
      <c r="I249" s="230"/>
      <c r="J249" s="226"/>
      <c r="K249" s="226"/>
      <c r="L249" s="231"/>
      <c r="M249" s="232"/>
      <c r="N249" s="233"/>
      <c r="O249" s="233"/>
      <c r="P249" s="233"/>
      <c r="Q249" s="233"/>
      <c r="R249" s="233"/>
      <c r="S249" s="233"/>
      <c r="T249" s="234"/>
      <c r="U249" s="13"/>
      <c r="V249" s="13"/>
      <c r="W249" s="13"/>
      <c r="X249" s="13"/>
      <c r="Y249" s="13"/>
      <c r="Z249" s="13"/>
      <c r="AA249" s="13"/>
      <c r="AB249" s="13"/>
      <c r="AC249" s="13"/>
      <c r="AD249" s="13"/>
      <c r="AE249" s="13"/>
      <c r="AT249" s="235" t="s">
        <v>144</v>
      </c>
      <c r="AU249" s="235" t="s">
        <v>81</v>
      </c>
      <c r="AV249" s="13" t="s">
        <v>79</v>
      </c>
      <c r="AW249" s="13" t="s">
        <v>32</v>
      </c>
      <c r="AX249" s="13" t="s">
        <v>71</v>
      </c>
      <c r="AY249" s="235" t="s">
        <v>129</v>
      </c>
    </row>
    <row r="250" s="13" customFormat="1">
      <c r="A250" s="13"/>
      <c r="B250" s="225"/>
      <c r="C250" s="226"/>
      <c r="D250" s="227" t="s">
        <v>144</v>
      </c>
      <c r="E250" s="228" t="s">
        <v>19</v>
      </c>
      <c r="F250" s="229" t="s">
        <v>767</v>
      </c>
      <c r="G250" s="226"/>
      <c r="H250" s="228" t="s">
        <v>19</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144</v>
      </c>
      <c r="AU250" s="235" t="s">
        <v>81</v>
      </c>
      <c r="AV250" s="13" t="s">
        <v>79</v>
      </c>
      <c r="AW250" s="13" t="s">
        <v>32</v>
      </c>
      <c r="AX250" s="13" t="s">
        <v>71</v>
      </c>
      <c r="AY250" s="235" t="s">
        <v>129</v>
      </c>
    </row>
    <row r="251" s="13" customFormat="1">
      <c r="A251" s="13"/>
      <c r="B251" s="225"/>
      <c r="C251" s="226"/>
      <c r="D251" s="227" t="s">
        <v>144</v>
      </c>
      <c r="E251" s="228" t="s">
        <v>19</v>
      </c>
      <c r="F251" s="229" t="s">
        <v>768</v>
      </c>
      <c r="G251" s="226"/>
      <c r="H251" s="228" t="s">
        <v>19</v>
      </c>
      <c r="I251" s="230"/>
      <c r="J251" s="226"/>
      <c r="K251" s="226"/>
      <c r="L251" s="231"/>
      <c r="M251" s="232"/>
      <c r="N251" s="233"/>
      <c r="O251" s="233"/>
      <c r="P251" s="233"/>
      <c r="Q251" s="233"/>
      <c r="R251" s="233"/>
      <c r="S251" s="233"/>
      <c r="T251" s="234"/>
      <c r="U251" s="13"/>
      <c r="V251" s="13"/>
      <c r="W251" s="13"/>
      <c r="X251" s="13"/>
      <c r="Y251" s="13"/>
      <c r="Z251" s="13"/>
      <c r="AA251" s="13"/>
      <c r="AB251" s="13"/>
      <c r="AC251" s="13"/>
      <c r="AD251" s="13"/>
      <c r="AE251" s="13"/>
      <c r="AT251" s="235" t="s">
        <v>144</v>
      </c>
      <c r="AU251" s="235" t="s">
        <v>81</v>
      </c>
      <c r="AV251" s="13" t="s">
        <v>79</v>
      </c>
      <c r="AW251" s="13" t="s">
        <v>32</v>
      </c>
      <c r="AX251" s="13" t="s">
        <v>71</v>
      </c>
      <c r="AY251" s="235" t="s">
        <v>129</v>
      </c>
    </row>
    <row r="252" s="13" customFormat="1">
      <c r="A252" s="13"/>
      <c r="B252" s="225"/>
      <c r="C252" s="226"/>
      <c r="D252" s="227" t="s">
        <v>144</v>
      </c>
      <c r="E252" s="228" t="s">
        <v>19</v>
      </c>
      <c r="F252" s="229" t="s">
        <v>769</v>
      </c>
      <c r="G252" s="226"/>
      <c r="H252" s="228" t="s">
        <v>19</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144</v>
      </c>
      <c r="AU252" s="235" t="s">
        <v>81</v>
      </c>
      <c r="AV252" s="13" t="s">
        <v>79</v>
      </c>
      <c r="AW252" s="13" t="s">
        <v>32</v>
      </c>
      <c r="AX252" s="13" t="s">
        <v>71</v>
      </c>
      <c r="AY252" s="235" t="s">
        <v>129</v>
      </c>
    </row>
    <row r="253" s="16" customFormat="1">
      <c r="A253" s="16"/>
      <c r="B253" s="258"/>
      <c r="C253" s="259"/>
      <c r="D253" s="227" t="s">
        <v>144</v>
      </c>
      <c r="E253" s="260" t="s">
        <v>19</v>
      </c>
      <c r="F253" s="261" t="s">
        <v>155</v>
      </c>
      <c r="G253" s="259"/>
      <c r="H253" s="262">
        <v>1</v>
      </c>
      <c r="I253" s="263"/>
      <c r="J253" s="259"/>
      <c r="K253" s="259"/>
      <c r="L253" s="264"/>
      <c r="M253" s="265"/>
      <c r="N253" s="266"/>
      <c r="O253" s="266"/>
      <c r="P253" s="266"/>
      <c r="Q253" s="266"/>
      <c r="R253" s="266"/>
      <c r="S253" s="266"/>
      <c r="T253" s="267"/>
      <c r="U253" s="16"/>
      <c r="V253" s="16"/>
      <c r="W253" s="16"/>
      <c r="X253" s="16"/>
      <c r="Y253" s="16"/>
      <c r="Z253" s="16"/>
      <c r="AA253" s="16"/>
      <c r="AB253" s="16"/>
      <c r="AC253" s="16"/>
      <c r="AD253" s="16"/>
      <c r="AE253" s="16"/>
      <c r="AT253" s="268" t="s">
        <v>144</v>
      </c>
      <c r="AU253" s="268" t="s">
        <v>81</v>
      </c>
      <c r="AV253" s="16" t="s">
        <v>139</v>
      </c>
      <c r="AW253" s="16" t="s">
        <v>32</v>
      </c>
      <c r="AX253" s="16" t="s">
        <v>79</v>
      </c>
      <c r="AY253" s="268" t="s">
        <v>129</v>
      </c>
    </row>
    <row r="254" s="12" customFormat="1" ht="22.8" customHeight="1">
      <c r="A254" s="12"/>
      <c r="B254" s="191"/>
      <c r="C254" s="192"/>
      <c r="D254" s="193" t="s">
        <v>70</v>
      </c>
      <c r="E254" s="205" t="s">
        <v>770</v>
      </c>
      <c r="F254" s="205" t="s">
        <v>771</v>
      </c>
      <c r="G254" s="192"/>
      <c r="H254" s="192"/>
      <c r="I254" s="195"/>
      <c r="J254" s="206">
        <f>BK254</f>
        <v>0</v>
      </c>
      <c r="K254" s="192"/>
      <c r="L254" s="197"/>
      <c r="M254" s="198"/>
      <c r="N254" s="199"/>
      <c r="O254" s="199"/>
      <c r="P254" s="200">
        <f>SUM(P255:P267)</f>
        <v>0</v>
      </c>
      <c r="Q254" s="199"/>
      <c r="R254" s="200">
        <f>SUM(R255:R267)</f>
        <v>0</v>
      </c>
      <c r="S254" s="199"/>
      <c r="T254" s="201">
        <f>SUM(T255:T267)</f>
        <v>0</v>
      </c>
      <c r="U254" s="12"/>
      <c r="V254" s="12"/>
      <c r="W254" s="12"/>
      <c r="X254" s="12"/>
      <c r="Y254" s="12"/>
      <c r="Z254" s="12"/>
      <c r="AA254" s="12"/>
      <c r="AB254" s="12"/>
      <c r="AC254" s="12"/>
      <c r="AD254" s="12"/>
      <c r="AE254" s="12"/>
      <c r="AR254" s="202" t="s">
        <v>185</v>
      </c>
      <c r="AT254" s="203" t="s">
        <v>70</v>
      </c>
      <c r="AU254" s="203" t="s">
        <v>79</v>
      </c>
      <c r="AY254" s="202" t="s">
        <v>129</v>
      </c>
      <c r="BK254" s="204">
        <f>SUM(BK255:BK267)</f>
        <v>0</v>
      </c>
    </row>
    <row r="255" s="2" customFormat="1" ht="16.5" customHeight="1">
      <c r="A255" s="41"/>
      <c r="B255" s="42"/>
      <c r="C255" s="207" t="s">
        <v>380</v>
      </c>
      <c r="D255" s="207" t="s">
        <v>134</v>
      </c>
      <c r="E255" s="208" t="s">
        <v>773</v>
      </c>
      <c r="F255" s="209" t="s">
        <v>774</v>
      </c>
      <c r="G255" s="210" t="s">
        <v>741</v>
      </c>
      <c r="H255" s="211">
        <v>1</v>
      </c>
      <c r="I255" s="212"/>
      <c r="J255" s="213">
        <f>ROUND(I255*H255,2)</f>
        <v>0</v>
      </c>
      <c r="K255" s="209" t="s">
        <v>138</v>
      </c>
      <c r="L255" s="47"/>
      <c r="M255" s="214" t="s">
        <v>19</v>
      </c>
      <c r="N255" s="215" t="s">
        <v>42</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742</v>
      </c>
      <c r="AT255" s="218" t="s">
        <v>134</v>
      </c>
      <c r="AU255" s="218" t="s">
        <v>81</v>
      </c>
      <c r="AY255" s="20" t="s">
        <v>129</v>
      </c>
      <c r="BE255" s="219">
        <f>IF(N255="základní",J255,0)</f>
        <v>0</v>
      </c>
      <c r="BF255" s="219">
        <f>IF(N255="snížená",J255,0)</f>
        <v>0</v>
      </c>
      <c r="BG255" s="219">
        <f>IF(N255="zákl. přenesená",J255,0)</f>
        <v>0</v>
      </c>
      <c r="BH255" s="219">
        <f>IF(N255="sníž. přenesená",J255,0)</f>
        <v>0</v>
      </c>
      <c r="BI255" s="219">
        <f>IF(N255="nulová",J255,0)</f>
        <v>0</v>
      </c>
      <c r="BJ255" s="20" t="s">
        <v>79</v>
      </c>
      <c r="BK255" s="219">
        <f>ROUND(I255*H255,2)</f>
        <v>0</v>
      </c>
      <c r="BL255" s="20" t="s">
        <v>742</v>
      </c>
      <c r="BM255" s="218" t="s">
        <v>1210</v>
      </c>
    </row>
    <row r="256" s="2" customFormat="1">
      <c r="A256" s="41"/>
      <c r="B256" s="42"/>
      <c r="C256" s="43"/>
      <c r="D256" s="220" t="s">
        <v>142</v>
      </c>
      <c r="E256" s="43"/>
      <c r="F256" s="221" t="s">
        <v>776</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142</v>
      </c>
      <c r="AU256" s="20" t="s">
        <v>81</v>
      </c>
    </row>
    <row r="257" s="14" customFormat="1">
      <c r="A257" s="14"/>
      <c r="B257" s="236"/>
      <c r="C257" s="237"/>
      <c r="D257" s="227" t="s">
        <v>144</v>
      </c>
      <c r="E257" s="238" t="s">
        <v>19</v>
      </c>
      <c r="F257" s="239" t="s">
        <v>777</v>
      </c>
      <c r="G257" s="237"/>
      <c r="H257" s="240">
        <v>1</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144</v>
      </c>
      <c r="AU257" s="246" t="s">
        <v>81</v>
      </c>
      <c r="AV257" s="14" t="s">
        <v>81</v>
      </c>
      <c r="AW257" s="14" t="s">
        <v>32</v>
      </c>
      <c r="AX257" s="14" t="s">
        <v>79</v>
      </c>
      <c r="AY257" s="246" t="s">
        <v>129</v>
      </c>
    </row>
    <row r="258" s="2" customFormat="1" ht="16.5" customHeight="1">
      <c r="A258" s="41"/>
      <c r="B258" s="42"/>
      <c r="C258" s="207" t="s">
        <v>385</v>
      </c>
      <c r="D258" s="207" t="s">
        <v>134</v>
      </c>
      <c r="E258" s="208" t="s">
        <v>779</v>
      </c>
      <c r="F258" s="209" t="s">
        <v>780</v>
      </c>
      <c r="G258" s="210" t="s">
        <v>741</v>
      </c>
      <c r="H258" s="211">
        <v>1</v>
      </c>
      <c r="I258" s="212"/>
      <c r="J258" s="213">
        <f>ROUND(I258*H258,2)</f>
        <v>0</v>
      </c>
      <c r="K258" s="209" t="s">
        <v>138</v>
      </c>
      <c r="L258" s="47"/>
      <c r="M258" s="214" t="s">
        <v>19</v>
      </c>
      <c r="N258" s="215" t="s">
        <v>42</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742</v>
      </c>
      <c r="AT258" s="218" t="s">
        <v>134</v>
      </c>
      <c r="AU258" s="218" t="s">
        <v>81</v>
      </c>
      <c r="AY258" s="20" t="s">
        <v>129</v>
      </c>
      <c r="BE258" s="219">
        <f>IF(N258="základní",J258,0)</f>
        <v>0</v>
      </c>
      <c r="BF258" s="219">
        <f>IF(N258="snížená",J258,0)</f>
        <v>0</v>
      </c>
      <c r="BG258" s="219">
        <f>IF(N258="zákl. přenesená",J258,0)</f>
        <v>0</v>
      </c>
      <c r="BH258" s="219">
        <f>IF(N258="sníž. přenesená",J258,0)</f>
        <v>0</v>
      </c>
      <c r="BI258" s="219">
        <f>IF(N258="nulová",J258,0)</f>
        <v>0</v>
      </c>
      <c r="BJ258" s="20" t="s">
        <v>79</v>
      </c>
      <c r="BK258" s="219">
        <f>ROUND(I258*H258,2)</f>
        <v>0</v>
      </c>
      <c r="BL258" s="20" t="s">
        <v>742</v>
      </c>
      <c r="BM258" s="218" t="s">
        <v>1211</v>
      </c>
    </row>
    <row r="259" s="2" customFormat="1">
      <c r="A259" s="41"/>
      <c r="B259" s="42"/>
      <c r="C259" s="43"/>
      <c r="D259" s="220" t="s">
        <v>142</v>
      </c>
      <c r="E259" s="43"/>
      <c r="F259" s="221" t="s">
        <v>782</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142</v>
      </c>
      <c r="AU259" s="20" t="s">
        <v>81</v>
      </c>
    </row>
    <row r="260" s="14" customFormat="1">
      <c r="A260" s="14"/>
      <c r="B260" s="236"/>
      <c r="C260" s="237"/>
      <c r="D260" s="227" t="s">
        <v>144</v>
      </c>
      <c r="E260" s="238" t="s">
        <v>19</v>
      </c>
      <c r="F260" s="239" t="s">
        <v>783</v>
      </c>
      <c r="G260" s="237"/>
      <c r="H260" s="240">
        <v>1</v>
      </c>
      <c r="I260" s="241"/>
      <c r="J260" s="237"/>
      <c r="K260" s="237"/>
      <c r="L260" s="242"/>
      <c r="M260" s="243"/>
      <c r="N260" s="244"/>
      <c r="O260" s="244"/>
      <c r="P260" s="244"/>
      <c r="Q260" s="244"/>
      <c r="R260" s="244"/>
      <c r="S260" s="244"/>
      <c r="T260" s="245"/>
      <c r="U260" s="14"/>
      <c r="V260" s="14"/>
      <c r="W260" s="14"/>
      <c r="X260" s="14"/>
      <c r="Y260" s="14"/>
      <c r="Z260" s="14"/>
      <c r="AA260" s="14"/>
      <c r="AB260" s="14"/>
      <c r="AC260" s="14"/>
      <c r="AD260" s="14"/>
      <c r="AE260" s="14"/>
      <c r="AT260" s="246" t="s">
        <v>144</v>
      </c>
      <c r="AU260" s="246" t="s">
        <v>81</v>
      </c>
      <c r="AV260" s="14" t="s">
        <v>81</v>
      </c>
      <c r="AW260" s="14" t="s">
        <v>32</v>
      </c>
      <c r="AX260" s="14" t="s">
        <v>71</v>
      </c>
      <c r="AY260" s="246" t="s">
        <v>129</v>
      </c>
    </row>
    <row r="261" s="13" customFormat="1">
      <c r="A261" s="13"/>
      <c r="B261" s="225"/>
      <c r="C261" s="226"/>
      <c r="D261" s="227" t="s">
        <v>144</v>
      </c>
      <c r="E261" s="228" t="s">
        <v>19</v>
      </c>
      <c r="F261" s="229" t="s">
        <v>784</v>
      </c>
      <c r="G261" s="226"/>
      <c r="H261" s="228" t="s">
        <v>19</v>
      </c>
      <c r="I261" s="230"/>
      <c r="J261" s="226"/>
      <c r="K261" s="226"/>
      <c r="L261" s="231"/>
      <c r="M261" s="232"/>
      <c r="N261" s="233"/>
      <c r="O261" s="233"/>
      <c r="P261" s="233"/>
      <c r="Q261" s="233"/>
      <c r="R261" s="233"/>
      <c r="S261" s="233"/>
      <c r="T261" s="234"/>
      <c r="U261" s="13"/>
      <c r="V261" s="13"/>
      <c r="W261" s="13"/>
      <c r="X261" s="13"/>
      <c r="Y261" s="13"/>
      <c r="Z261" s="13"/>
      <c r="AA261" s="13"/>
      <c r="AB261" s="13"/>
      <c r="AC261" s="13"/>
      <c r="AD261" s="13"/>
      <c r="AE261" s="13"/>
      <c r="AT261" s="235" t="s">
        <v>144</v>
      </c>
      <c r="AU261" s="235" t="s">
        <v>81</v>
      </c>
      <c r="AV261" s="13" t="s">
        <v>79</v>
      </c>
      <c r="AW261" s="13" t="s">
        <v>32</v>
      </c>
      <c r="AX261" s="13" t="s">
        <v>71</v>
      </c>
      <c r="AY261" s="235" t="s">
        <v>129</v>
      </c>
    </row>
    <row r="262" s="13" customFormat="1">
      <c r="A262" s="13"/>
      <c r="B262" s="225"/>
      <c r="C262" s="226"/>
      <c r="D262" s="227" t="s">
        <v>144</v>
      </c>
      <c r="E262" s="228" t="s">
        <v>19</v>
      </c>
      <c r="F262" s="229" t="s">
        <v>785</v>
      </c>
      <c r="G262" s="226"/>
      <c r="H262" s="228" t="s">
        <v>19</v>
      </c>
      <c r="I262" s="230"/>
      <c r="J262" s="226"/>
      <c r="K262" s="226"/>
      <c r="L262" s="231"/>
      <c r="M262" s="232"/>
      <c r="N262" s="233"/>
      <c r="O262" s="233"/>
      <c r="P262" s="233"/>
      <c r="Q262" s="233"/>
      <c r="R262" s="233"/>
      <c r="S262" s="233"/>
      <c r="T262" s="234"/>
      <c r="U262" s="13"/>
      <c r="V262" s="13"/>
      <c r="W262" s="13"/>
      <c r="X262" s="13"/>
      <c r="Y262" s="13"/>
      <c r="Z262" s="13"/>
      <c r="AA262" s="13"/>
      <c r="AB262" s="13"/>
      <c r="AC262" s="13"/>
      <c r="AD262" s="13"/>
      <c r="AE262" s="13"/>
      <c r="AT262" s="235" t="s">
        <v>144</v>
      </c>
      <c r="AU262" s="235" t="s">
        <v>81</v>
      </c>
      <c r="AV262" s="13" t="s">
        <v>79</v>
      </c>
      <c r="AW262" s="13" t="s">
        <v>32</v>
      </c>
      <c r="AX262" s="13" t="s">
        <v>71</v>
      </c>
      <c r="AY262" s="235" t="s">
        <v>129</v>
      </c>
    </row>
    <row r="263" s="13" customFormat="1">
      <c r="A263" s="13"/>
      <c r="B263" s="225"/>
      <c r="C263" s="226"/>
      <c r="D263" s="227" t="s">
        <v>144</v>
      </c>
      <c r="E263" s="228" t="s">
        <v>19</v>
      </c>
      <c r="F263" s="229" t="s">
        <v>786</v>
      </c>
      <c r="G263" s="226"/>
      <c r="H263" s="228" t="s">
        <v>19</v>
      </c>
      <c r="I263" s="230"/>
      <c r="J263" s="226"/>
      <c r="K263" s="226"/>
      <c r="L263" s="231"/>
      <c r="M263" s="232"/>
      <c r="N263" s="233"/>
      <c r="O263" s="233"/>
      <c r="P263" s="233"/>
      <c r="Q263" s="233"/>
      <c r="R263" s="233"/>
      <c r="S263" s="233"/>
      <c r="T263" s="234"/>
      <c r="U263" s="13"/>
      <c r="V263" s="13"/>
      <c r="W263" s="13"/>
      <c r="X263" s="13"/>
      <c r="Y263" s="13"/>
      <c r="Z263" s="13"/>
      <c r="AA263" s="13"/>
      <c r="AB263" s="13"/>
      <c r="AC263" s="13"/>
      <c r="AD263" s="13"/>
      <c r="AE263" s="13"/>
      <c r="AT263" s="235" t="s">
        <v>144</v>
      </c>
      <c r="AU263" s="235" t="s">
        <v>81</v>
      </c>
      <c r="AV263" s="13" t="s">
        <v>79</v>
      </c>
      <c r="AW263" s="13" t="s">
        <v>32</v>
      </c>
      <c r="AX263" s="13" t="s">
        <v>71</v>
      </c>
      <c r="AY263" s="235" t="s">
        <v>129</v>
      </c>
    </row>
    <row r="264" s="13" customFormat="1">
      <c r="A264" s="13"/>
      <c r="B264" s="225"/>
      <c r="C264" s="226"/>
      <c r="D264" s="227" t="s">
        <v>144</v>
      </c>
      <c r="E264" s="228" t="s">
        <v>19</v>
      </c>
      <c r="F264" s="229" t="s">
        <v>787</v>
      </c>
      <c r="G264" s="226"/>
      <c r="H264" s="228" t="s">
        <v>19</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144</v>
      </c>
      <c r="AU264" s="235" t="s">
        <v>81</v>
      </c>
      <c r="AV264" s="13" t="s">
        <v>79</v>
      </c>
      <c r="AW264" s="13" t="s">
        <v>32</v>
      </c>
      <c r="AX264" s="13" t="s">
        <v>71</v>
      </c>
      <c r="AY264" s="235" t="s">
        <v>129</v>
      </c>
    </row>
    <row r="265" s="13" customFormat="1">
      <c r="A265" s="13"/>
      <c r="B265" s="225"/>
      <c r="C265" s="226"/>
      <c r="D265" s="227" t="s">
        <v>144</v>
      </c>
      <c r="E265" s="228" t="s">
        <v>19</v>
      </c>
      <c r="F265" s="229" t="s">
        <v>788</v>
      </c>
      <c r="G265" s="226"/>
      <c r="H265" s="228" t="s">
        <v>19</v>
      </c>
      <c r="I265" s="230"/>
      <c r="J265" s="226"/>
      <c r="K265" s="226"/>
      <c r="L265" s="231"/>
      <c r="M265" s="232"/>
      <c r="N265" s="233"/>
      <c r="O265" s="233"/>
      <c r="P265" s="233"/>
      <c r="Q265" s="233"/>
      <c r="R265" s="233"/>
      <c r="S265" s="233"/>
      <c r="T265" s="234"/>
      <c r="U265" s="13"/>
      <c r="V265" s="13"/>
      <c r="W265" s="13"/>
      <c r="X265" s="13"/>
      <c r="Y265" s="13"/>
      <c r="Z265" s="13"/>
      <c r="AA265" s="13"/>
      <c r="AB265" s="13"/>
      <c r="AC265" s="13"/>
      <c r="AD265" s="13"/>
      <c r="AE265" s="13"/>
      <c r="AT265" s="235" t="s">
        <v>144</v>
      </c>
      <c r="AU265" s="235" t="s">
        <v>81</v>
      </c>
      <c r="AV265" s="13" t="s">
        <v>79</v>
      </c>
      <c r="AW265" s="13" t="s">
        <v>32</v>
      </c>
      <c r="AX265" s="13" t="s">
        <v>71</v>
      </c>
      <c r="AY265" s="235" t="s">
        <v>129</v>
      </c>
    </row>
    <row r="266" s="13" customFormat="1">
      <c r="A266" s="13"/>
      <c r="B266" s="225"/>
      <c r="C266" s="226"/>
      <c r="D266" s="227" t="s">
        <v>144</v>
      </c>
      <c r="E266" s="228" t="s">
        <v>19</v>
      </c>
      <c r="F266" s="229" t="s">
        <v>789</v>
      </c>
      <c r="G266" s="226"/>
      <c r="H266" s="228" t="s">
        <v>19</v>
      </c>
      <c r="I266" s="230"/>
      <c r="J266" s="226"/>
      <c r="K266" s="226"/>
      <c r="L266" s="231"/>
      <c r="M266" s="232"/>
      <c r="N266" s="233"/>
      <c r="O266" s="233"/>
      <c r="P266" s="233"/>
      <c r="Q266" s="233"/>
      <c r="R266" s="233"/>
      <c r="S266" s="233"/>
      <c r="T266" s="234"/>
      <c r="U266" s="13"/>
      <c r="V266" s="13"/>
      <c r="W266" s="13"/>
      <c r="X266" s="13"/>
      <c r="Y266" s="13"/>
      <c r="Z266" s="13"/>
      <c r="AA266" s="13"/>
      <c r="AB266" s="13"/>
      <c r="AC266" s="13"/>
      <c r="AD266" s="13"/>
      <c r="AE266" s="13"/>
      <c r="AT266" s="235" t="s">
        <v>144</v>
      </c>
      <c r="AU266" s="235" t="s">
        <v>81</v>
      </c>
      <c r="AV266" s="13" t="s">
        <v>79</v>
      </c>
      <c r="AW266" s="13" t="s">
        <v>32</v>
      </c>
      <c r="AX266" s="13" t="s">
        <v>71</v>
      </c>
      <c r="AY266" s="235" t="s">
        <v>129</v>
      </c>
    </row>
    <row r="267" s="16" customFormat="1">
      <c r="A267" s="16"/>
      <c r="B267" s="258"/>
      <c r="C267" s="259"/>
      <c r="D267" s="227" t="s">
        <v>144</v>
      </c>
      <c r="E267" s="260" t="s">
        <v>19</v>
      </c>
      <c r="F267" s="261" t="s">
        <v>155</v>
      </c>
      <c r="G267" s="259"/>
      <c r="H267" s="262">
        <v>1</v>
      </c>
      <c r="I267" s="263"/>
      <c r="J267" s="259"/>
      <c r="K267" s="259"/>
      <c r="L267" s="264"/>
      <c r="M267" s="265"/>
      <c r="N267" s="266"/>
      <c r="O267" s="266"/>
      <c r="P267" s="266"/>
      <c r="Q267" s="266"/>
      <c r="R267" s="266"/>
      <c r="S267" s="266"/>
      <c r="T267" s="267"/>
      <c r="U267" s="16"/>
      <c r="V267" s="16"/>
      <c r="W267" s="16"/>
      <c r="X267" s="16"/>
      <c r="Y267" s="16"/>
      <c r="Z267" s="16"/>
      <c r="AA267" s="16"/>
      <c r="AB267" s="16"/>
      <c r="AC267" s="16"/>
      <c r="AD267" s="16"/>
      <c r="AE267" s="16"/>
      <c r="AT267" s="268" t="s">
        <v>144</v>
      </c>
      <c r="AU267" s="268" t="s">
        <v>81</v>
      </c>
      <c r="AV267" s="16" t="s">
        <v>139</v>
      </c>
      <c r="AW267" s="16" t="s">
        <v>32</v>
      </c>
      <c r="AX267" s="16" t="s">
        <v>79</v>
      </c>
      <c r="AY267" s="268" t="s">
        <v>129</v>
      </c>
    </row>
    <row r="268" s="12" customFormat="1" ht="22.8" customHeight="1">
      <c r="A268" s="12"/>
      <c r="B268" s="191"/>
      <c r="C268" s="192"/>
      <c r="D268" s="193" t="s">
        <v>70</v>
      </c>
      <c r="E268" s="205" t="s">
        <v>790</v>
      </c>
      <c r="F268" s="205" t="s">
        <v>791</v>
      </c>
      <c r="G268" s="192"/>
      <c r="H268" s="192"/>
      <c r="I268" s="195"/>
      <c r="J268" s="206">
        <f>BK268</f>
        <v>0</v>
      </c>
      <c r="K268" s="192"/>
      <c r="L268" s="197"/>
      <c r="M268" s="198"/>
      <c r="N268" s="199"/>
      <c r="O268" s="199"/>
      <c r="P268" s="200">
        <f>SUM(P269:P276)</f>
        <v>0</v>
      </c>
      <c r="Q268" s="199"/>
      <c r="R268" s="200">
        <f>SUM(R269:R276)</f>
        <v>0</v>
      </c>
      <c r="S268" s="199"/>
      <c r="T268" s="201">
        <f>SUM(T269:T276)</f>
        <v>0</v>
      </c>
      <c r="U268" s="12"/>
      <c r="V268" s="12"/>
      <c r="W268" s="12"/>
      <c r="X268" s="12"/>
      <c r="Y268" s="12"/>
      <c r="Z268" s="12"/>
      <c r="AA268" s="12"/>
      <c r="AB268" s="12"/>
      <c r="AC268" s="12"/>
      <c r="AD268" s="12"/>
      <c r="AE268" s="12"/>
      <c r="AR268" s="202" t="s">
        <v>185</v>
      </c>
      <c r="AT268" s="203" t="s">
        <v>70</v>
      </c>
      <c r="AU268" s="203" t="s">
        <v>79</v>
      </c>
      <c r="AY268" s="202" t="s">
        <v>129</v>
      </c>
      <c r="BK268" s="204">
        <f>SUM(BK269:BK276)</f>
        <v>0</v>
      </c>
    </row>
    <row r="269" s="2" customFormat="1" ht="16.5" customHeight="1">
      <c r="A269" s="41"/>
      <c r="B269" s="42"/>
      <c r="C269" s="207" t="s">
        <v>390</v>
      </c>
      <c r="D269" s="207" t="s">
        <v>134</v>
      </c>
      <c r="E269" s="208" t="s">
        <v>793</v>
      </c>
      <c r="F269" s="209" t="s">
        <v>791</v>
      </c>
      <c r="G269" s="210" t="s">
        <v>741</v>
      </c>
      <c r="H269" s="211">
        <v>1</v>
      </c>
      <c r="I269" s="212"/>
      <c r="J269" s="213">
        <f>ROUND(I269*H269,2)</f>
        <v>0</v>
      </c>
      <c r="K269" s="209" t="s">
        <v>138</v>
      </c>
      <c r="L269" s="47"/>
      <c r="M269" s="214" t="s">
        <v>19</v>
      </c>
      <c r="N269" s="215" t="s">
        <v>42</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742</v>
      </c>
      <c r="AT269" s="218" t="s">
        <v>134</v>
      </c>
      <c r="AU269" s="218" t="s">
        <v>81</v>
      </c>
      <c r="AY269" s="20" t="s">
        <v>129</v>
      </c>
      <c r="BE269" s="219">
        <f>IF(N269="základní",J269,0)</f>
        <v>0</v>
      </c>
      <c r="BF269" s="219">
        <f>IF(N269="snížená",J269,0)</f>
        <v>0</v>
      </c>
      <c r="BG269" s="219">
        <f>IF(N269="zákl. přenesená",J269,0)</f>
        <v>0</v>
      </c>
      <c r="BH269" s="219">
        <f>IF(N269="sníž. přenesená",J269,0)</f>
        <v>0</v>
      </c>
      <c r="BI269" s="219">
        <f>IF(N269="nulová",J269,0)</f>
        <v>0</v>
      </c>
      <c r="BJ269" s="20" t="s">
        <v>79</v>
      </c>
      <c r="BK269" s="219">
        <f>ROUND(I269*H269,2)</f>
        <v>0</v>
      </c>
      <c r="BL269" s="20" t="s">
        <v>742</v>
      </c>
      <c r="BM269" s="218" t="s">
        <v>1212</v>
      </c>
    </row>
    <row r="270" s="2" customFormat="1">
      <c r="A270" s="41"/>
      <c r="B270" s="42"/>
      <c r="C270" s="43"/>
      <c r="D270" s="220" t="s">
        <v>142</v>
      </c>
      <c r="E270" s="43"/>
      <c r="F270" s="221" t="s">
        <v>795</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142</v>
      </c>
      <c r="AU270" s="20" t="s">
        <v>81</v>
      </c>
    </row>
    <row r="271" s="13" customFormat="1">
      <c r="A271" s="13"/>
      <c r="B271" s="225"/>
      <c r="C271" s="226"/>
      <c r="D271" s="227" t="s">
        <v>144</v>
      </c>
      <c r="E271" s="228" t="s">
        <v>19</v>
      </c>
      <c r="F271" s="229" t="s">
        <v>796</v>
      </c>
      <c r="G271" s="226"/>
      <c r="H271" s="228" t="s">
        <v>19</v>
      </c>
      <c r="I271" s="230"/>
      <c r="J271" s="226"/>
      <c r="K271" s="226"/>
      <c r="L271" s="231"/>
      <c r="M271" s="232"/>
      <c r="N271" s="233"/>
      <c r="O271" s="233"/>
      <c r="P271" s="233"/>
      <c r="Q271" s="233"/>
      <c r="R271" s="233"/>
      <c r="S271" s="233"/>
      <c r="T271" s="234"/>
      <c r="U271" s="13"/>
      <c r="V271" s="13"/>
      <c r="W271" s="13"/>
      <c r="X271" s="13"/>
      <c r="Y271" s="13"/>
      <c r="Z271" s="13"/>
      <c r="AA271" s="13"/>
      <c r="AB271" s="13"/>
      <c r="AC271" s="13"/>
      <c r="AD271" s="13"/>
      <c r="AE271" s="13"/>
      <c r="AT271" s="235" t="s">
        <v>144</v>
      </c>
      <c r="AU271" s="235" t="s">
        <v>81</v>
      </c>
      <c r="AV271" s="13" t="s">
        <v>79</v>
      </c>
      <c r="AW271" s="13" t="s">
        <v>32</v>
      </c>
      <c r="AX271" s="13" t="s">
        <v>71</v>
      </c>
      <c r="AY271" s="235" t="s">
        <v>129</v>
      </c>
    </row>
    <row r="272" s="13" customFormat="1">
      <c r="A272" s="13"/>
      <c r="B272" s="225"/>
      <c r="C272" s="226"/>
      <c r="D272" s="227" t="s">
        <v>144</v>
      </c>
      <c r="E272" s="228" t="s">
        <v>19</v>
      </c>
      <c r="F272" s="229" t="s">
        <v>797</v>
      </c>
      <c r="G272" s="226"/>
      <c r="H272" s="228" t="s">
        <v>19</v>
      </c>
      <c r="I272" s="230"/>
      <c r="J272" s="226"/>
      <c r="K272" s="226"/>
      <c r="L272" s="231"/>
      <c r="M272" s="232"/>
      <c r="N272" s="233"/>
      <c r="O272" s="233"/>
      <c r="P272" s="233"/>
      <c r="Q272" s="233"/>
      <c r="R272" s="233"/>
      <c r="S272" s="233"/>
      <c r="T272" s="234"/>
      <c r="U272" s="13"/>
      <c r="V272" s="13"/>
      <c r="W272" s="13"/>
      <c r="X272" s="13"/>
      <c r="Y272" s="13"/>
      <c r="Z272" s="13"/>
      <c r="AA272" s="13"/>
      <c r="AB272" s="13"/>
      <c r="AC272" s="13"/>
      <c r="AD272" s="13"/>
      <c r="AE272" s="13"/>
      <c r="AT272" s="235" t="s">
        <v>144</v>
      </c>
      <c r="AU272" s="235" t="s">
        <v>81</v>
      </c>
      <c r="AV272" s="13" t="s">
        <v>79</v>
      </c>
      <c r="AW272" s="13" t="s">
        <v>32</v>
      </c>
      <c r="AX272" s="13" t="s">
        <v>71</v>
      </c>
      <c r="AY272" s="235" t="s">
        <v>129</v>
      </c>
    </row>
    <row r="273" s="14" customFormat="1">
      <c r="A273" s="14"/>
      <c r="B273" s="236"/>
      <c r="C273" s="237"/>
      <c r="D273" s="227" t="s">
        <v>144</v>
      </c>
      <c r="E273" s="238" t="s">
        <v>19</v>
      </c>
      <c r="F273" s="239" t="s">
        <v>79</v>
      </c>
      <c r="G273" s="237"/>
      <c r="H273" s="240">
        <v>1</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144</v>
      </c>
      <c r="AU273" s="246" t="s">
        <v>81</v>
      </c>
      <c r="AV273" s="14" t="s">
        <v>81</v>
      </c>
      <c r="AW273" s="14" t="s">
        <v>32</v>
      </c>
      <c r="AX273" s="14" t="s">
        <v>79</v>
      </c>
      <c r="AY273" s="246" t="s">
        <v>129</v>
      </c>
    </row>
    <row r="274" s="2" customFormat="1" ht="16.5" customHeight="1">
      <c r="A274" s="41"/>
      <c r="B274" s="42"/>
      <c r="C274" s="207" t="s">
        <v>395</v>
      </c>
      <c r="D274" s="207" t="s">
        <v>134</v>
      </c>
      <c r="E274" s="208" t="s">
        <v>799</v>
      </c>
      <c r="F274" s="209" t="s">
        <v>800</v>
      </c>
      <c r="G274" s="210" t="s">
        <v>741</v>
      </c>
      <c r="H274" s="211">
        <v>1</v>
      </c>
      <c r="I274" s="212"/>
      <c r="J274" s="213">
        <f>ROUND(I274*H274,2)</f>
        <v>0</v>
      </c>
      <c r="K274" s="209" t="s">
        <v>138</v>
      </c>
      <c r="L274" s="47"/>
      <c r="M274" s="214" t="s">
        <v>19</v>
      </c>
      <c r="N274" s="215" t="s">
        <v>42</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742</v>
      </c>
      <c r="AT274" s="218" t="s">
        <v>134</v>
      </c>
      <c r="AU274" s="218" t="s">
        <v>81</v>
      </c>
      <c r="AY274" s="20" t="s">
        <v>129</v>
      </c>
      <c r="BE274" s="219">
        <f>IF(N274="základní",J274,0)</f>
        <v>0</v>
      </c>
      <c r="BF274" s="219">
        <f>IF(N274="snížená",J274,0)</f>
        <v>0</v>
      </c>
      <c r="BG274" s="219">
        <f>IF(N274="zákl. přenesená",J274,0)</f>
        <v>0</v>
      </c>
      <c r="BH274" s="219">
        <f>IF(N274="sníž. přenesená",J274,0)</f>
        <v>0</v>
      </c>
      <c r="BI274" s="219">
        <f>IF(N274="nulová",J274,0)</f>
        <v>0</v>
      </c>
      <c r="BJ274" s="20" t="s">
        <v>79</v>
      </c>
      <c r="BK274" s="219">
        <f>ROUND(I274*H274,2)</f>
        <v>0</v>
      </c>
      <c r="BL274" s="20" t="s">
        <v>742</v>
      </c>
      <c r="BM274" s="218" t="s">
        <v>1213</v>
      </c>
    </row>
    <row r="275" s="2" customFormat="1">
      <c r="A275" s="41"/>
      <c r="B275" s="42"/>
      <c r="C275" s="43"/>
      <c r="D275" s="220" t="s">
        <v>142</v>
      </c>
      <c r="E275" s="43"/>
      <c r="F275" s="221" t="s">
        <v>802</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142</v>
      </c>
      <c r="AU275" s="20" t="s">
        <v>81</v>
      </c>
    </row>
    <row r="276" s="14" customFormat="1">
      <c r="A276" s="14"/>
      <c r="B276" s="236"/>
      <c r="C276" s="237"/>
      <c r="D276" s="227" t="s">
        <v>144</v>
      </c>
      <c r="E276" s="238" t="s">
        <v>19</v>
      </c>
      <c r="F276" s="239" t="s">
        <v>803</v>
      </c>
      <c r="G276" s="237"/>
      <c r="H276" s="240">
        <v>1</v>
      </c>
      <c r="I276" s="241"/>
      <c r="J276" s="237"/>
      <c r="K276" s="237"/>
      <c r="L276" s="242"/>
      <c r="M276" s="270"/>
      <c r="N276" s="271"/>
      <c r="O276" s="271"/>
      <c r="P276" s="271"/>
      <c r="Q276" s="271"/>
      <c r="R276" s="271"/>
      <c r="S276" s="271"/>
      <c r="T276" s="272"/>
      <c r="U276" s="14"/>
      <c r="V276" s="14"/>
      <c r="W276" s="14"/>
      <c r="X276" s="14"/>
      <c r="Y276" s="14"/>
      <c r="Z276" s="14"/>
      <c r="AA276" s="14"/>
      <c r="AB276" s="14"/>
      <c r="AC276" s="14"/>
      <c r="AD276" s="14"/>
      <c r="AE276" s="14"/>
      <c r="AT276" s="246" t="s">
        <v>144</v>
      </c>
      <c r="AU276" s="246" t="s">
        <v>81</v>
      </c>
      <c r="AV276" s="14" t="s">
        <v>81</v>
      </c>
      <c r="AW276" s="14" t="s">
        <v>32</v>
      </c>
      <c r="AX276" s="14" t="s">
        <v>79</v>
      </c>
      <c r="AY276" s="246" t="s">
        <v>129</v>
      </c>
    </row>
    <row r="277" s="2" customFormat="1" ht="6.96" customHeight="1">
      <c r="A277" s="41"/>
      <c r="B277" s="62"/>
      <c r="C277" s="63"/>
      <c r="D277" s="63"/>
      <c r="E277" s="63"/>
      <c r="F277" s="63"/>
      <c r="G277" s="63"/>
      <c r="H277" s="63"/>
      <c r="I277" s="63"/>
      <c r="J277" s="63"/>
      <c r="K277" s="63"/>
      <c r="L277" s="47"/>
      <c r="M277" s="41"/>
      <c r="O277" s="41"/>
      <c r="P277" s="41"/>
      <c r="Q277" s="41"/>
      <c r="R277" s="41"/>
      <c r="S277" s="41"/>
      <c r="T277" s="41"/>
      <c r="U277" s="41"/>
      <c r="V277" s="41"/>
      <c r="W277" s="41"/>
      <c r="X277" s="41"/>
      <c r="Y277" s="41"/>
      <c r="Z277" s="41"/>
      <c r="AA277" s="41"/>
      <c r="AB277" s="41"/>
      <c r="AC277" s="41"/>
      <c r="AD277" s="41"/>
      <c r="AE277" s="41"/>
    </row>
  </sheetData>
  <sheetProtection sheet="1" autoFilter="0" formatColumns="0" formatRows="0" objects="1" scenarios="1" spinCount="100000" saltValue="yjY5c6ymDuTV5Uy5ej+BXA+PJas3/l8/Nlp315GOC/fO9iwtbojpWZqZ90kP8vNV7YRTYOW0OgNYmJ6fx3KS3A==" hashValue="lgOBZB/pIkj/Jnk7Q7hLkqAjcKaxBK3m/v+p/sKYYJnyS7ociJnPxOsW+d5m5s5gQMKU/YNrHPlLYHZGg0YigA==" algorithmName="SHA-512" password="CC35"/>
  <autoFilter ref="C93:K276"/>
  <mergeCells count="9">
    <mergeCell ref="E7:H7"/>
    <mergeCell ref="E9:H9"/>
    <mergeCell ref="E18:H18"/>
    <mergeCell ref="E27:H27"/>
    <mergeCell ref="E48:H48"/>
    <mergeCell ref="E50:H50"/>
    <mergeCell ref="E84:H84"/>
    <mergeCell ref="E86:H86"/>
    <mergeCell ref="L2:V2"/>
  </mergeCells>
  <hyperlinks>
    <hyperlink ref="F98" r:id="rId1" display="https://podminky.urs.cz/item/CS_URS_2025_01/316381115"/>
    <hyperlink ref="F105" r:id="rId2" display="https://podminky.urs.cz/item/CS_URS_2025_01/312311951"/>
    <hyperlink ref="F109" r:id="rId3" display="https://podminky.urs.cz/item/CS_URS_2025_01/312351311"/>
    <hyperlink ref="F113" r:id="rId4" display="https://podminky.urs.cz/item/CS_URS_2025_01/312351312"/>
    <hyperlink ref="F116" r:id="rId5" display="https://podminky.urs.cz/item/CS_URS_2025_01/963015111"/>
    <hyperlink ref="F121" r:id="rId6" display="https://podminky.urs.cz/item/CS_URS_2025_01/962032631"/>
    <hyperlink ref="F127" r:id="rId7" display="https://podminky.urs.cz/item/CS_URS_2025_01/998011010"/>
    <hyperlink ref="F138" r:id="rId8" display="https://podminky.urs.cz/item/CS_URS_2025_01/712340833"/>
    <hyperlink ref="F148" r:id="rId9" display="https://podminky.urs.cz/item/CS_URS_2025_01/712311101"/>
    <hyperlink ref="F158" r:id="rId10" display="https://podminky.urs.cz/item/CS_URS_2025_01/712341559"/>
    <hyperlink ref="F169" r:id="rId11" display="https://podminky.urs.cz/item/CS_URS_2025_01/712341559"/>
    <hyperlink ref="F180" r:id="rId12" display="https://podminky.urs.cz/item/CS_URS_2025_01/712341715"/>
    <hyperlink ref="F186" r:id="rId13" display="https://podminky.urs.cz/item/CS_URS_2025_01/713141212"/>
    <hyperlink ref="F194" r:id="rId14" display="https://podminky.urs.cz/item/CS_URS_2025_01/764004801"/>
    <hyperlink ref="F198" r:id="rId15" display="https://podminky.urs.cz/item/CS_URS_2025_01/764541303"/>
    <hyperlink ref="F201" r:id="rId16" display="https://podminky.urs.cz/item/CS_URS_2025_01/764541342"/>
    <hyperlink ref="F205" r:id="rId17" display="https://podminky.urs.cz/item/CS_URS_2025_01/764245304"/>
    <hyperlink ref="F209" r:id="rId18" display="https://podminky.urs.cz/item/CS_URS_2025_01/764245307"/>
    <hyperlink ref="F214" r:id="rId19" display="https://podminky.urs.cz/item/CS_URS_2025_01/764245346"/>
    <hyperlink ref="F217" r:id="rId20" display="https://podminky.urs.cz/item/CS_URS_2025_01/764041322"/>
    <hyperlink ref="F222" r:id="rId21" display="https://podminky.urs.cz/item/CS_URS_2025_01/783406801"/>
    <hyperlink ref="F224" r:id="rId22" display="https://podminky.urs.cz/item/CS_URS_2025_01/783401401"/>
    <hyperlink ref="F226" r:id="rId23" display="https://podminky.urs.cz/item/CS_URS_2025_01/783401313"/>
    <hyperlink ref="F228" r:id="rId24" display="https://podminky.urs.cz/item/CS_URS_2025_01/783414201"/>
    <hyperlink ref="F231" r:id="rId25" display="https://podminky.urs.cz/item/CS_URS_2025_01/783417101"/>
    <hyperlink ref="F239" r:id="rId26" display="https://podminky.urs.cz/item/CS_URS_2025_01/011002000"/>
    <hyperlink ref="F242" r:id="rId27" display="https://podminky.urs.cz/item/CS_URS_2025_01/013254000"/>
    <hyperlink ref="F245" r:id="rId28" display="https://podminky.urs.cz/item/CS_URS_2025_01/030001000"/>
    <hyperlink ref="F256" r:id="rId29" display="https://podminky.urs.cz/item/CS_URS_2025_01/043002000"/>
    <hyperlink ref="F259" r:id="rId30" display="https://podminky.urs.cz/item/CS_URS_2025_01/045002000"/>
    <hyperlink ref="F270" r:id="rId31" display="https://podminky.urs.cz/item/CS_URS_2025_01/070001000"/>
    <hyperlink ref="F275" r:id="rId32" display="https://podminky.urs.cz/item/CS_URS_2025_01/071103000"/>
  </hyperlinks>
  <pageMargins left="0.39375" right="0.39375" top="0.39375" bottom="0.39375" header="0" footer="0"/>
  <pageSetup paperSize="9" orientation="portrait" blackAndWhite="1" fitToHeight="100"/>
  <headerFooter>
    <oddFooter>&amp;CStrana &amp;P z &amp;N</oddFooter>
  </headerFooter>
  <drawing r:id="rId3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3" customWidth="1"/>
    <col min="2" max="2" width="1.667969" style="283" customWidth="1"/>
    <col min="3" max="4" width="5" style="283" customWidth="1"/>
    <col min="5" max="5" width="11.66016" style="283" customWidth="1"/>
    <col min="6" max="6" width="9.160156" style="283" customWidth="1"/>
    <col min="7" max="7" width="5" style="283" customWidth="1"/>
    <col min="8" max="8" width="77.83203" style="283" customWidth="1"/>
    <col min="9" max="10" width="20" style="283" customWidth="1"/>
    <col min="11" max="11" width="1.667969" style="283" customWidth="1"/>
  </cols>
  <sheetData>
    <row r="1" s="1" customFormat="1" ht="37.5" customHeight="1"/>
    <row r="2" s="1" customFormat="1" ht="7.5" customHeight="1">
      <c r="B2" s="284"/>
      <c r="C2" s="285"/>
      <c r="D2" s="285"/>
      <c r="E2" s="285"/>
      <c r="F2" s="285"/>
      <c r="G2" s="285"/>
      <c r="H2" s="285"/>
      <c r="I2" s="285"/>
      <c r="J2" s="285"/>
      <c r="K2" s="286"/>
    </row>
    <row r="3" s="17" customFormat="1" ht="45" customHeight="1">
      <c r="B3" s="287"/>
      <c r="C3" s="288" t="s">
        <v>1214</v>
      </c>
      <c r="D3" s="288"/>
      <c r="E3" s="288"/>
      <c r="F3" s="288"/>
      <c r="G3" s="288"/>
      <c r="H3" s="288"/>
      <c r="I3" s="288"/>
      <c r="J3" s="288"/>
      <c r="K3" s="289"/>
    </row>
    <row r="4" s="1" customFormat="1" ht="25.5" customHeight="1">
      <c r="B4" s="290"/>
      <c r="C4" s="291" t="s">
        <v>1215</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1216</v>
      </c>
      <c r="D6" s="294"/>
      <c r="E6" s="294"/>
      <c r="F6" s="294"/>
      <c r="G6" s="294"/>
      <c r="H6" s="294"/>
      <c r="I6" s="294"/>
      <c r="J6" s="294"/>
      <c r="K6" s="292"/>
    </row>
    <row r="7" s="1" customFormat="1" ht="15" customHeight="1">
      <c r="B7" s="295"/>
      <c r="C7" s="294" t="s">
        <v>1217</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1218</v>
      </c>
      <c r="D9" s="294"/>
      <c r="E9" s="294"/>
      <c r="F9" s="294"/>
      <c r="G9" s="294"/>
      <c r="H9" s="294"/>
      <c r="I9" s="294"/>
      <c r="J9" s="294"/>
      <c r="K9" s="292"/>
    </row>
    <row r="10" s="1" customFormat="1" ht="15" customHeight="1">
      <c r="B10" s="295"/>
      <c r="C10" s="294"/>
      <c r="D10" s="294" t="s">
        <v>1219</v>
      </c>
      <c r="E10" s="294"/>
      <c r="F10" s="294"/>
      <c r="G10" s="294"/>
      <c r="H10" s="294"/>
      <c r="I10" s="294"/>
      <c r="J10" s="294"/>
      <c r="K10" s="292"/>
    </row>
    <row r="11" s="1" customFormat="1" ht="15" customHeight="1">
      <c r="B11" s="295"/>
      <c r="C11" s="296"/>
      <c r="D11" s="294" t="s">
        <v>1220</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1221</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1222</v>
      </c>
      <c r="E15" s="294"/>
      <c r="F15" s="294"/>
      <c r="G15" s="294"/>
      <c r="H15" s="294"/>
      <c r="I15" s="294"/>
      <c r="J15" s="294"/>
      <c r="K15" s="292"/>
    </row>
    <row r="16" s="1" customFormat="1" ht="15" customHeight="1">
      <c r="B16" s="295"/>
      <c r="C16" s="296"/>
      <c r="D16" s="294" t="s">
        <v>1223</v>
      </c>
      <c r="E16" s="294"/>
      <c r="F16" s="294"/>
      <c r="G16" s="294"/>
      <c r="H16" s="294"/>
      <c r="I16" s="294"/>
      <c r="J16" s="294"/>
      <c r="K16" s="292"/>
    </row>
    <row r="17" s="1" customFormat="1" ht="15" customHeight="1">
      <c r="B17" s="295"/>
      <c r="C17" s="296"/>
      <c r="D17" s="294" t="s">
        <v>1224</v>
      </c>
      <c r="E17" s="294"/>
      <c r="F17" s="294"/>
      <c r="G17" s="294"/>
      <c r="H17" s="294"/>
      <c r="I17" s="294"/>
      <c r="J17" s="294"/>
      <c r="K17" s="292"/>
    </row>
    <row r="18" s="1" customFormat="1" ht="15" customHeight="1">
      <c r="B18" s="295"/>
      <c r="C18" s="296"/>
      <c r="D18" s="296"/>
      <c r="E18" s="298" t="s">
        <v>78</v>
      </c>
      <c r="F18" s="294" t="s">
        <v>1225</v>
      </c>
      <c r="G18" s="294"/>
      <c r="H18" s="294"/>
      <c r="I18" s="294"/>
      <c r="J18" s="294"/>
      <c r="K18" s="292"/>
    </row>
    <row r="19" s="1" customFormat="1" ht="15" customHeight="1">
      <c r="B19" s="295"/>
      <c r="C19" s="296"/>
      <c r="D19" s="296"/>
      <c r="E19" s="298" t="s">
        <v>1226</v>
      </c>
      <c r="F19" s="294" t="s">
        <v>1227</v>
      </c>
      <c r="G19" s="294"/>
      <c r="H19" s="294"/>
      <c r="I19" s="294"/>
      <c r="J19" s="294"/>
      <c r="K19" s="292"/>
    </row>
    <row r="20" s="1" customFormat="1" ht="15" customHeight="1">
      <c r="B20" s="295"/>
      <c r="C20" s="296"/>
      <c r="D20" s="296"/>
      <c r="E20" s="298" t="s">
        <v>1228</v>
      </c>
      <c r="F20" s="294" t="s">
        <v>1229</v>
      </c>
      <c r="G20" s="294"/>
      <c r="H20" s="294"/>
      <c r="I20" s="294"/>
      <c r="J20" s="294"/>
      <c r="K20" s="292"/>
    </row>
    <row r="21" s="1" customFormat="1" ht="15" customHeight="1">
      <c r="B21" s="295"/>
      <c r="C21" s="296"/>
      <c r="D21" s="296"/>
      <c r="E21" s="298" t="s">
        <v>1230</v>
      </c>
      <c r="F21" s="294" t="s">
        <v>1231</v>
      </c>
      <c r="G21" s="294"/>
      <c r="H21" s="294"/>
      <c r="I21" s="294"/>
      <c r="J21" s="294"/>
      <c r="K21" s="292"/>
    </row>
    <row r="22" s="1" customFormat="1" ht="15" customHeight="1">
      <c r="B22" s="295"/>
      <c r="C22" s="296"/>
      <c r="D22" s="296"/>
      <c r="E22" s="298" t="s">
        <v>1232</v>
      </c>
      <c r="F22" s="294" t="s">
        <v>1233</v>
      </c>
      <c r="G22" s="294"/>
      <c r="H22" s="294"/>
      <c r="I22" s="294"/>
      <c r="J22" s="294"/>
      <c r="K22" s="292"/>
    </row>
    <row r="23" s="1" customFormat="1" ht="15" customHeight="1">
      <c r="B23" s="295"/>
      <c r="C23" s="296"/>
      <c r="D23" s="296"/>
      <c r="E23" s="298" t="s">
        <v>1234</v>
      </c>
      <c r="F23" s="294" t="s">
        <v>1235</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1236</v>
      </c>
      <c r="D25" s="294"/>
      <c r="E25" s="294"/>
      <c r="F25" s="294"/>
      <c r="G25" s="294"/>
      <c r="H25" s="294"/>
      <c r="I25" s="294"/>
      <c r="J25" s="294"/>
      <c r="K25" s="292"/>
    </row>
    <row r="26" s="1" customFormat="1" ht="15" customHeight="1">
      <c r="B26" s="295"/>
      <c r="C26" s="294" t="s">
        <v>1237</v>
      </c>
      <c r="D26" s="294"/>
      <c r="E26" s="294"/>
      <c r="F26" s="294"/>
      <c r="G26" s="294"/>
      <c r="H26" s="294"/>
      <c r="I26" s="294"/>
      <c r="J26" s="294"/>
      <c r="K26" s="292"/>
    </row>
    <row r="27" s="1" customFormat="1" ht="15" customHeight="1">
      <c r="B27" s="295"/>
      <c r="C27" s="294"/>
      <c r="D27" s="294" t="s">
        <v>1238</v>
      </c>
      <c r="E27" s="294"/>
      <c r="F27" s="294"/>
      <c r="G27" s="294"/>
      <c r="H27" s="294"/>
      <c r="I27" s="294"/>
      <c r="J27" s="294"/>
      <c r="K27" s="292"/>
    </row>
    <row r="28" s="1" customFormat="1" ht="15" customHeight="1">
      <c r="B28" s="295"/>
      <c r="C28" s="296"/>
      <c r="D28" s="294" t="s">
        <v>1239</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1240</v>
      </c>
      <c r="E30" s="294"/>
      <c r="F30" s="294"/>
      <c r="G30" s="294"/>
      <c r="H30" s="294"/>
      <c r="I30" s="294"/>
      <c r="J30" s="294"/>
      <c r="K30" s="292"/>
    </row>
    <row r="31" s="1" customFormat="1" ht="15" customHeight="1">
      <c r="B31" s="295"/>
      <c r="C31" s="296"/>
      <c r="D31" s="294" t="s">
        <v>1241</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1242</v>
      </c>
      <c r="E33" s="294"/>
      <c r="F33" s="294"/>
      <c r="G33" s="294"/>
      <c r="H33" s="294"/>
      <c r="I33" s="294"/>
      <c r="J33" s="294"/>
      <c r="K33" s="292"/>
    </row>
    <row r="34" s="1" customFormat="1" ht="15" customHeight="1">
      <c r="B34" s="295"/>
      <c r="C34" s="296"/>
      <c r="D34" s="294" t="s">
        <v>1243</v>
      </c>
      <c r="E34" s="294"/>
      <c r="F34" s="294"/>
      <c r="G34" s="294"/>
      <c r="H34" s="294"/>
      <c r="I34" s="294"/>
      <c r="J34" s="294"/>
      <c r="K34" s="292"/>
    </row>
    <row r="35" s="1" customFormat="1" ht="15" customHeight="1">
      <c r="B35" s="295"/>
      <c r="C35" s="296"/>
      <c r="D35" s="294" t="s">
        <v>1244</v>
      </c>
      <c r="E35" s="294"/>
      <c r="F35" s="294"/>
      <c r="G35" s="294"/>
      <c r="H35" s="294"/>
      <c r="I35" s="294"/>
      <c r="J35" s="294"/>
      <c r="K35" s="292"/>
    </row>
    <row r="36" s="1" customFormat="1" ht="15" customHeight="1">
      <c r="B36" s="295"/>
      <c r="C36" s="296"/>
      <c r="D36" s="294"/>
      <c r="E36" s="297" t="s">
        <v>115</v>
      </c>
      <c r="F36" s="294"/>
      <c r="G36" s="294" t="s">
        <v>1245</v>
      </c>
      <c r="H36" s="294"/>
      <c r="I36" s="294"/>
      <c r="J36" s="294"/>
      <c r="K36" s="292"/>
    </row>
    <row r="37" s="1" customFormat="1" ht="30.75" customHeight="1">
      <c r="B37" s="295"/>
      <c r="C37" s="296"/>
      <c r="D37" s="294"/>
      <c r="E37" s="297" t="s">
        <v>1246</v>
      </c>
      <c r="F37" s="294"/>
      <c r="G37" s="294" t="s">
        <v>1247</v>
      </c>
      <c r="H37" s="294"/>
      <c r="I37" s="294"/>
      <c r="J37" s="294"/>
      <c r="K37" s="292"/>
    </row>
    <row r="38" s="1" customFormat="1" ht="15" customHeight="1">
      <c r="B38" s="295"/>
      <c r="C38" s="296"/>
      <c r="D38" s="294"/>
      <c r="E38" s="297" t="s">
        <v>52</v>
      </c>
      <c r="F38" s="294"/>
      <c r="G38" s="294" t="s">
        <v>1248</v>
      </c>
      <c r="H38" s="294"/>
      <c r="I38" s="294"/>
      <c r="J38" s="294"/>
      <c r="K38" s="292"/>
    </row>
    <row r="39" s="1" customFormat="1" ht="15" customHeight="1">
      <c r="B39" s="295"/>
      <c r="C39" s="296"/>
      <c r="D39" s="294"/>
      <c r="E39" s="297" t="s">
        <v>53</v>
      </c>
      <c r="F39" s="294"/>
      <c r="G39" s="294" t="s">
        <v>1249</v>
      </c>
      <c r="H39" s="294"/>
      <c r="I39" s="294"/>
      <c r="J39" s="294"/>
      <c r="K39" s="292"/>
    </row>
    <row r="40" s="1" customFormat="1" ht="15" customHeight="1">
      <c r="B40" s="295"/>
      <c r="C40" s="296"/>
      <c r="D40" s="294"/>
      <c r="E40" s="297" t="s">
        <v>116</v>
      </c>
      <c r="F40" s="294"/>
      <c r="G40" s="294" t="s">
        <v>1250</v>
      </c>
      <c r="H40" s="294"/>
      <c r="I40" s="294"/>
      <c r="J40" s="294"/>
      <c r="K40" s="292"/>
    </row>
    <row r="41" s="1" customFormat="1" ht="15" customHeight="1">
      <c r="B41" s="295"/>
      <c r="C41" s="296"/>
      <c r="D41" s="294"/>
      <c r="E41" s="297" t="s">
        <v>117</v>
      </c>
      <c r="F41" s="294"/>
      <c r="G41" s="294" t="s">
        <v>1251</v>
      </c>
      <c r="H41" s="294"/>
      <c r="I41" s="294"/>
      <c r="J41" s="294"/>
      <c r="K41" s="292"/>
    </row>
    <row r="42" s="1" customFormat="1" ht="15" customHeight="1">
      <c r="B42" s="295"/>
      <c r="C42" s="296"/>
      <c r="D42" s="294"/>
      <c r="E42" s="297" t="s">
        <v>1252</v>
      </c>
      <c r="F42" s="294"/>
      <c r="G42" s="294" t="s">
        <v>1253</v>
      </c>
      <c r="H42" s="294"/>
      <c r="I42" s="294"/>
      <c r="J42" s="294"/>
      <c r="K42" s="292"/>
    </row>
    <row r="43" s="1" customFormat="1" ht="15" customHeight="1">
      <c r="B43" s="295"/>
      <c r="C43" s="296"/>
      <c r="D43" s="294"/>
      <c r="E43" s="297"/>
      <c r="F43" s="294"/>
      <c r="G43" s="294" t="s">
        <v>1254</v>
      </c>
      <c r="H43" s="294"/>
      <c r="I43" s="294"/>
      <c r="J43" s="294"/>
      <c r="K43" s="292"/>
    </row>
    <row r="44" s="1" customFormat="1" ht="15" customHeight="1">
      <c r="B44" s="295"/>
      <c r="C44" s="296"/>
      <c r="D44" s="294"/>
      <c r="E44" s="297" t="s">
        <v>1255</v>
      </c>
      <c r="F44" s="294"/>
      <c r="G44" s="294" t="s">
        <v>1256</v>
      </c>
      <c r="H44" s="294"/>
      <c r="I44" s="294"/>
      <c r="J44" s="294"/>
      <c r="K44" s="292"/>
    </row>
    <row r="45" s="1" customFormat="1" ht="15" customHeight="1">
      <c r="B45" s="295"/>
      <c r="C45" s="296"/>
      <c r="D45" s="294"/>
      <c r="E45" s="297" t="s">
        <v>119</v>
      </c>
      <c r="F45" s="294"/>
      <c r="G45" s="294" t="s">
        <v>1257</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1258</v>
      </c>
      <c r="E47" s="294"/>
      <c r="F47" s="294"/>
      <c r="G47" s="294"/>
      <c r="H47" s="294"/>
      <c r="I47" s="294"/>
      <c r="J47" s="294"/>
      <c r="K47" s="292"/>
    </row>
    <row r="48" s="1" customFormat="1" ht="15" customHeight="1">
      <c r="B48" s="295"/>
      <c r="C48" s="296"/>
      <c r="D48" s="296"/>
      <c r="E48" s="294" t="s">
        <v>1259</v>
      </c>
      <c r="F48" s="294"/>
      <c r="G48" s="294"/>
      <c r="H48" s="294"/>
      <c r="I48" s="294"/>
      <c r="J48" s="294"/>
      <c r="K48" s="292"/>
    </row>
    <row r="49" s="1" customFormat="1" ht="15" customHeight="1">
      <c r="B49" s="295"/>
      <c r="C49" s="296"/>
      <c r="D49" s="296"/>
      <c r="E49" s="294" t="s">
        <v>1260</v>
      </c>
      <c r="F49" s="294"/>
      <c r="G49" s="294"/>
      <c r="H49" s="294"/>
      <c r="I49" s="294"/>
      <c r="J49" s="294"/>
      <c r="K49" s="292"/>
    </row>
    <row r="50" s="1" customFormat="1" ht="15" customHeight="1">
      <c r="B50" s="295"/>
      <c r="C50" s="296"/>
      <c r="D50" s="296"/>
      <c r="E50" s="294" t="s">
        <v>1261</v>
      </c>
      <c r="F50" s="294"/>
      <c r="G50" s="294"/>
      <c r="H50" s="294"/>
      <c r="I50" s="294"/>
      <c r="J50" s="294"/>
      <c r="K50" s="292"/>
    </row>
    <row r="51" s="1" customFormat="1" ht="15" customHeight="1">
      <c r="B51" s="295"/>
      <c r="C51" s="296"/>
      <c r="D51" s="294" t="s">
        <v>1262</v>
      </c>
      <c r="E51" s="294"/>
      <c r="F51" s="294"/>
      <c r="G51" s="294"/>
      <c r="H51" s="294"/>
      <c r="I51" s="294"/>
      <c r="J51" s="294"/>
      <c r="K51" s="292"/>
    </row>
    <row r="52" s="1" customFormat="1" ht="25.5" customHeight="1">
      <c r="B52" s="290"/>
      <c r="C52" s="291" t="s">
        <v>1263</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1264</v>
      </c>
      <c r="D54" s="294"/>
      <c r="E54" s="294"/>
      <c r="F54" s="294"/>
      <c r="G54" s="294"/>
      <c r="H54" s="294"/>
      <c r="I54" s="294"/>
      <c r="J54" s="294"/>
      <c r="K54" s="292"/>
    </row>
    <row r="55" s="1" customFormat="1" ht="15" customHeight="1">
      <c r="B55" s="290"/>
      <c r="C55" s="294" t="s">
        <v>1265</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1266</v>
      </c>
      <c r="D57" s="294"/>
      <c r="E57" s="294"/>
      <c r="F57" s="294"/>
      <c r="G57" s="294"/>
      <c r="H57" s="294"/>
      <c r="I57" s="294"/>
      <c r="J57" s="294"/>
      <c r="K57" s="292"/>
    </row>
    <row r="58" s="1" customFormat="1" ht="15" customHeight="1">
      <c r="B58" s="290"/>
      <c r="C58" s="296"/>
      <c r="D58" s="294" t="s">
        <v>1267</v>
      </c>
      <c r="E58" s="294"/>
      <c r="F58" s="294"/>
      <c r="G58" s="294"/>
      <c r="H58" s="294"/>
      <c r="I58" s="294"/>
      <c r="J58" s="294"/>
      <c r="K58" s="292"/>
    </row>
    <row r="59" s="1" customFormat="1" ht="15" customHeight="1">
      <c r="B59" s="290"/>
      <c r="C59" s="296"/>
      <c r="D59" s="294" t="s">
        <v>1268</v>
      </c>
      <c r="E59" s="294"/>
      <c r="F59" s="294"/>
      <c r="G59" s="294"/>
      <c r="H59" s="294"/>
      <c r="I59" s="294"/>
      <c r="J59" s="294"/>
      <c r="K59" s="292"/>
    </row>
    <row r="60" s="1" customFormat="1" ht="15" customHeight="1">
      <c r="B60" s="290"/>
      <c r="C60" s="296"/>
      <c r="D60" s="294" t="s">
        <v>1269</v>
      </c>
      <c r="E60" s="294"/>
      <c r="F60" s="294"/>
      <c r="G60" s="294"/>
      <c r="H60" s="294"/>
      <c r="I60" s="294"/>
      <c r="J60" s="294"/>
      <c r="K60" s="292"/>
    </row>
    <row r="61" s="1" customFormat="1" ht="15" customHeight="1">
      <c r="B61" s="290"/>
      <c r="C61" s="296"/>
      <c r="D61" s="294" t="s">
        <v>1270</v>
      </c>
      <c r="E61" s="294"/>
      <c r="F61" s="294"/>
      <c r="G61" s="294"/>
      <c r="H61" s="294"/>
      <c r="I61" s="294"/>
      <c r="J61" s="294"/>
      <c r="K61" s="292"/>
    </row>
    <row r="62" s="1" customFormat="1" ht="15" customHeight="1">
      <c r="B62" s="290"/>
      <c r="C62" s="296"/>
      <c r="D62" s="299" t="s">
        <v>1271</v>
      </c>
      <c r="E62" s="299"/>
      <c r="F62" s="299"/>
      <c r="G62" s="299"/>
      <c r="H62" s="299"/>
      <c r="I62" s="299"/>
      <c r="J62" s="299"/>
      <c r="K62" s="292"/>
    </row>
    <row r="63" s="1" customFormat="1" ht="15" customHeight="1">
      <c r="B63" s="290"/>
      <c r="C63" s="296"/>
      <c r="D63" s="294" t="s">
        <v>1272</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1273</v>
      </c>
      <c r="E65" s="294"/>
      <c r="F65" s="294"/>
      <c r="G65" s="294"/>
      <c r="H65" s="294"/>
      <c r="I65" s="294"/>
      <c r="J65" s="294"/>
      <c r="K65" s="292"/>
    </row>
    <row r="66" s="1" customFormat="1" ht="15" customHeight="1">
      <c r="B66" s="290"/>
      <c r="C66" s="296"/>
      <c r="D66" s="299" t="s">
        <v>1274</v>
      </c>
      <c r="E66" s="299"/>
      <c r="F66" s="299"/>
      <c r="G66" s="299"/>
      <c r="H66" s="299"/>
      <c r="I66" s="299"/>
      <c r="J66" s="299"/>
      <c r="K66" s="292"/>
    </row>
    <row r="67" s="1" customFormat="1" ht="15" customHeight="1">
      <c r="B67" s="290"/>
      <c r="C67" s="296"/>
      <c r="D67" s="294" t="s">
        <v>1275</v>
      </c>
      <c r="E67" s="294"/>
      <c r="F67" s="294"/>
      <c r="G67" s="294"/>
      <c r="H67" s="294"/>
      <c r="I67" s="294"/>
      <c r="J67" s="294"/>
      <c r="K67" s="292"/>
    </row>
    <row r="68" s="1" customFormat="1" ht="15" customHeight="1">
      <c r="B68" s="290"/>
      <c r="C68" s="296"/>
      <c r="D68" s="294" t="s">
        <v>1276</v>
      </c>
      <c r="E68" s="294"/>
      <c r="F68" s="294"/>
      <c r="G68" s="294"/>
      <c r="H68" s="294"/>
      <c r="I68" s="294"/>
      <c r="J68" s="294"/>
      <c r="K68" s="292"/>
    </row>
    <row r="69" s="1" customFormat="1" ht="15" customHeight="1">
      <c r="B69" s="290"/>
      <c r="C69" s="296"/>
      <c r="D69" s="294" t="s">
        <v>1277</v>
      </c>
      <c r="E69" s="294"/>
      <c r="F69" s="294"/>
      <c r="G69" s="294"/>
      <c r="H69" s="294"/>
      <c r="I69" s="294"/>
      <c r="J69" s="294"/>
      <c r="K69" s="292"/>
    </row>
    <row r="70" s="1" customFormat="1" ht="15" customHeight="1">
      <c r="B70" s="290"/>
      <c r="C70" s="296"/>
      <c r="D70" s="294" t="s">
        <v>1278</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1279</v>
      </c>
      <c r="D75" s="310"/>
      <c r="E75" s="310"/>
      <c r="F75" s="310"/>
      <c r="G75" s="310"/>
      <c r="H75" s="310"/>
      <c r="I75" s="310"/>
      <c r="J75" s="310"/>
      <c r="K75" s="311"/>
    </row>
    <row r="76" s="1" customFormat="1" ht="17.25" customHeight="1">
      <c r="B76" s="309"/>
      <c r="C76" s="312" t="s">
        <v>1280</v>
      </c>
      <c r="D76" s="312"/>
      <c r="E76" s="312"/>
      <c r="F76" s="312" t="s">
        <v>1281</v>
      </c>
      <c r="G76" s="313"/>
      <c r="H76" s="312" t="s">
        <v>53</v>
      </c>
      <c r="I76" s="312" t="s">
        <v>56</v>
      </c>
      <c r="J76" s="312" t="s">
        <v>1282</v>
      </c>
      <c r="K76" s="311"/>
    </row>
    <row r="77" s="1" customFormat="1" ht="17.25" customHeight="1">
      <c r="B77" s="309"/>
      <c r="C77" s="314" t="s">
        <v>1283</v>
      </c>
      <c r="D77" s="314"/>
      <c r="E77" s="314"/>
      <c r="F77" s="315" t="s">
        <v>1284</v>
      </c>
      <c r="G77" s="316"/>
      <c r="H77" s="314"/>
      <c r="I77" s="314"/>
      <c r="J77" s="314" t="s">
        <v>1285</v>
      </c>
      <c r="K77" s="311"/>
    </row>
    <row r="78" s="1" customFormat="1" ht="5.25" customHeight="1">
      <c r="B78" s="309"/>
      <c r="C78" s="317"/>
      <c r="D78" s="317"/>
      <c r="E78" s="317"/>
      <c r="F78" s="317"/>
      <c r="G78" s="318"/>
      <c r="H78" s="317"/>
      <c r="I78" s="317"/>
      <c r="J78" s="317"/>
      <c r="K78" s="311"/>
    </row>
    <row r="79" s="1" customFormat="1" ht="15" customHeight="1">
      <c r="B79" s="309"/>
      <c r="C79" s="297" t="s">
        <v>52</v>
      </c>
      <c r="D79" s="319"/>
      <c r="E79" s="319"/>
      <c r="F79" s="320" t="s">
        <v>1286</v>
      </c>
      <c r="G79" s="321"/>
      <c r="H79" s="297" t="s">
        <v>1287</v>
      </c>
      <c r="I79" s="297" t="s">
        <v>1288</v>
      </c>
      <c r="J79" s="297">
        <v>20</v>
      </c>
      <c r="K79" s="311"/>
    </row>
    <row r="80" s="1" customFormat="1" ht="15" customHeight="1">
      <c r="B80" s="309"/>
      <c r="C80" s="297" t="s">
        <v>1289</v>
      </c>
      <c r="D80" s="297"/>
      <c r="E80" s="297"/>
      <c r="F80" s="320" t="s">
        <v>1286</v>
      </c>
      <c r="G80" s="321"/>
      <c r="H80" s="297" t="s">
        <v>1290</v>
      </c>
      <c r="I80" s="297" t="s">
        <v>1288</v>
      </c>
      <c r="J80" s="297">
        <v>120</v>
      </c>
      <c r="K80" s="311"/>
    </row>
    <row r="81" s="1" customFormat="1" ht="15" customHeight="1">
      <c r="B81" s="322"/>
      <c r="C81" s="297" t="s">
        <v>1291</v>
      </c>
      <c r="D81" s="297"/>
      <c r="E81" s="297"/>
      <c r="F81" s="320" t="s">
        <v>1292</v>
      </c>
      <c r="G81" s="321"/>
      <c r="H81" s="297" t="s">
        <v>1293</v>
      </c>
      <c r="I81" s="297" t="s">
        <v>1288</v>
      </c>
      <c r="J81" s="297">
        <v>50</v>
      </c>
      <c r="K81" s="311"/>
    </row>
    <row r="82" s="1" customFormat="1" ht="15" customHeight="1">
      <c r="B82" s="322"/>
      <c r="C82" s="297" t="s">
        <v>1294</v>
      </c>
      <c r="D82" s="297"/>
      <c r="E82" s="297"/>
      <c r="F82" s="320" t="s">
        <v>1286</v>
      </c>
      <c r="G82" s="321"/>
      <c r="H82" s="297" t="s">
        <v>1295</v>
      </c>
      <c r="I82" s="297" t="s">
        <v>1296</v>
      </c>
      <c r="J82" s="297"/>
      <c r="K82" s="311"/>
    </row>
    <row r="83" s="1" customFormat="1" ht="15" customHeight="1">
      <c r="B83" s="322"/>
      <c r="C83" s="323" t="s">
        <v>1297</v>
      </c>
      <c r="D83" s="323"/>
      <c r="E83" s="323"/>
      <c r="F83" s="324" t="s">
        <v>1292</v>
      </c>
      <c r="G83" s="323"/>
      <c r="H83" s="323" t="s">
        <v>1298</v>
      </c>
      <c r="I83" s="323" t="s">
        <v>1288</v>
      </c>
      <c r="J83" s="323">
        <v>15</v>
      </c>
      <c r="K83" s="311"/>
    </row>
    <row r="84" s="1" customFormat="1" ht="15" customHeight="1">
      <c r="B84" s="322"/>
      <c r="C84" s="323" t="s">
        <v>1299</v>
      </c>
      <c r="D84" s="323"/>
      <c r="E84" s="323"/>
      <c r="F84" s="324" t="s">
        <v>1292</v>
      </c>
      <c r="G84" s="323"/>
      <c r="H84" s="323" t="s">
        <v>1300</v>
      </c>
      <c r="I84" s="323" t="s">
        <v>1288</v>
      </c>
      <c r="J84" s="323">
        <v>15</v>
      </c>
      <c r="K84" s="311"/>
    </row>
    <row r="85" s="1" customFormat="1" ht="15" customHeight="1">
      <c r="B85" s="322"/>
      <c r="C85" s="323" t="s">
        <v>1301</v>
      </c>
      <c r="D85" s="323"/>
      <c r="E85" s="323"/>
      <c r="F85" s="324" t="s">
        <v>1292</v>
      </c>
      <c r="G85" s="323"/>
      <c r="H85" s="323" t="s">
        <v>1302</v>
      </c>
      <c r="I85" s="323" t="s">
        <v>1288</v>
      </c>
      <c r="J85" s="323">
        <v>20</v>
      </c>
      <c r="K85" s="311"/>
    </row>
    <row r="86" s="1" customFormat="1" ht="15" customHeight="1">
      <c r="B86" s="322"/>
      <c r="C86" s="323" t="s">
        <v>1303</v>
      </c>
      <c r="D86" s="323"/>
      <c r="E86" s="323"/>
      <c r="F86" s="324" t="s">
        <v>1292</v>
      </c>
      <c r="G86" s="323"/>
      <c r="H86" s="323" t="s">
        <v>1304</v>
      </c>
      <c r="I86" s="323" t="s">
        <v>1288</v>
      </c>
      <c r="J86" s="323">
        <v>20</v>
      </c>
      <c r="K86" s="311"/>
    </row>
    <row r="87" s="1" customFormat="1" ht="15" customHeight="1">
      <c r="B87" s="322"/>
      <c r="C87" s="297" t="s">
        <v>1305</v>
      </c>
      <c r="D87" s="297"/>
      <c r="E87" s="297"/>
      <c r="F87" s="320" t="s">
        <v>1292</v>
      </c>
      <c r="G87" s="321"/>
      <c r="H87" s="297" t="s">
        <v>1306</v>
      </c>
      <c r="I87" s="297" t="s">
        <v>1288</v>
      </c>
      <c r="J87" s="297">
        <v>50</v>
      </c>
      <c r="K87" s="311"/>
    </row>
    <row r="88" s="1" customFormat="1" ht="15" customHeight="1">
      <c r="B88" s="322"/>
      <c r="C88" s="297" t="s">
        <v>1307</v>
      </c>
      <c r="D88" s="297"/>
      <c r="E88" s="297"/>
      <c r="F88" s="320" t="s">
        <v>1292</v>
      </c>
      <c r="G88" s="321"/>
      <c r="H88" s="297" t="s">
        <v>1308</v>
      </c>
      <c r="I88" s="297" t="s">
        <v>1288</v>
      </c>
      <c r="J88" s="297">
        <v>20</v>
      </c>
      <c r="K88" s="311"/>
    </row>
    <row r="89" s="1" customFormat="1" ht="15" customHeight="1">
      <c r="B89" s="322"/>
      <c r="C89" s="297" t="s">
        <v>1309</v>
      </c>
      <c r="D89" s="297"/>
      <c r="E89" s="297"/>
      <c r="F89" s="320" t="s">
        <v>1292</v>
      </c>
      <c r="G89" s="321"/>
      <c r="H89" s="297" t="s">
        <v>1310</v>
      </c>
      <c r="I89" s="297" t="s">
        <v>1288</v>
      </c>
      <c r="J89" s="297">
        <v>20</v>
      </c>
      <c r="K89" s="311"/>
    </row>
    <row r="90" s="1" customFormat="1" ht="15" customHeight="1">
      <c r="B90" s="322"/>
      <c r="C90" s="297" t="s">
        <v>1311</v>
      </c>
      <c r="D90" s="297"/>
      <c r="E90" s="297"/>
      <c r="F90" s="320" t="s">
        <v>1292</v>
      </c>
      <c r="G90" s="321"/>
      <c r="H90" s="297" t="s">
        <v>1312</v>
      </c>
      <c r="I90" s="297" t="s">
        <v>1288</v>
      </c>
      <c r="J90" s="297">
        <v>50</v>
      </c>
      <c r="K90" s="311"/>
    </row>
    <row r="91" s="1" customFormat="1" ht="15" customHeight="1">
      <c r="B91" s="322"/>
      <c r="C91" s="297" t="s">
        <v>1313</v>
      </c>
      <c r="D91" s="297"/>
      <c r="E91" s="297"/>
      <c r="F91" s="320" t="s">
        <v>1292</v>
      </c>
      <c r="G91" s="321"/>
      <c r="H91" s="297" t="s">
        <v>1313</v>
      </c>
      <c r="I91" s="297" t="s">
        <v>1288</v>
      </c>
      <c r="J91" s="297">
        <v>50</v>
      </c>
      <c r="K91" s="311"/>
    </row>
    <row r="92" s="1" customFormat="1" ht="15" customHeight="1">
      <c r="B92" s="322"/>
      <c r="C92" s="297" t="s">
        <v>1314</v>
      </c>
      <c r="D92" s="297"/>
      <c r="E92" s="297"/>
      <c r="F92" s="320" t="s">
        <v>1292</v>
      </c>
      <c r="G92" s="321"/>
      <c r="H92" s="297" t="s">
        <v>1315</v>
      </c>
      <c r="I92" s="297" t="s">
        <v>1288</v>
      </c>
      <c r="J92" s="297">
        <v>255</v>
      </c>
      <c r="K92" s="311"/>
    </row>
    <row r="93" s="1" customFormat="1" ht="15" customHeight="1">
      <c r="B93" s="322"/>
      <c r="C93" s="297" t="s">
        <v>1316</v>
      </c>
      <c r="D93" s="297"/>
      <c r="E93" s="297"/>
      <c r="F93" s="320" t="s">
        <v>1286</v>
      </c>
      <c r="G93" s="321"/>
      <c r="H93" s="297" t="s">
        <v>1317</v>
      </c>
      <c r="I93" s="297" t="s">
        <v>1318</v>
      </c>
      <c r="J93" s="297"/>
      <c r="K93" s="311"/>
    </row>
    <row r="94" s="1" customFormat="1" ht="15" customHeight="1">
      <c r="B94" s="322"/>
      <c r="C94" s="297" t="s">
        <v>1319</v>
      </c>
      <c r="D94" s="297"/>
      <c r="E94" s="297"/>
      <c r="F94" s="320" t="s">
        <v>1286</v>
      </c>
      <c r="G94" s="321"/>
      <c r="H94" s="297" t="s">
        <v>1320</v>
      </c>
      <c r="I94" s="297" t="s">
        <v>1321</v>
      </c>
      <c r="J94" s="297"/>
      <c r="K94" s="311"/>
    </row>
    <row r="95" s="1" customFormat="1" ht="15" customHeight="1">
      <c r="B95" s="322"/>
      <c r="C95" s="297" t="s">
        <v>1322</v>
      </c>
      <c r="D95" s="297"/>
      <c r="E95" s="297"/>
      <c r="F95" s="320" t="s">
        <v>1286</v>
      </c>
      <c r="G95" s="321"/>
      <c r="H95" s="297" t="s">
        <v>1322</v>
      </c>
      <c r="I95" s="297" t="s">
        <v>1321</v>
      </c>
      <c r="J95" s="297"/>
      <c r="K95" s="311"/>
    </row>
    <row r="96" s="1" customFormat="1" ht="15" customHeight="1">
      <c r="B96" s="322"/>
      <c r="C96" s="297" t="s">
        <v>37</v>
      </c>
      <c r="D96" s="297"/>
      <c r="E96" s="297"/>
      <c r="F96" s="320" t="s">
        <v>1286</v>
      </c>
      <c r="G96" s="321"/>
      <c r="H96" s="297" t="s">
        <v>1323</v>
      </c>
      <c r="I96" s="297" t="s">
        <v>1321</v>
      </c>
      <c r="J96" s="297"/>
      <c r="K96" s="311"/>
    </row>
    <row r="97" s="1" customFormat="1" ht="15" customHeight="1">
      <c r="B97" s="322"/>
      <c r="C97" s="297" t="s">
        <v>47</v>
      </c>
      <c r="D97" s="297"/>
      <c r="E97" s="297"/>
      <c r="F97" s="320" t="s">
        <v>1286</v>
      </c>
      <c r="G97" s="321"/>
      <c r="H97" s="297" t="s">
        <v>1324</v>
      </c>
      <c r="I97" s="297" t="s">
        <v>1321</v>
      </c>
      <c r="J97" s="297"/>
      <c r="K97" s="311"/>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1325</v>
      </c>
      <c r="D102" s="310"/>
      <c r="E102" s="310"/>
      <c r="F102" s="310"/>
      <c r="G102" s="310"/>
      <c r="H102" s="310"/>
      <c r="I102" s="310"/>
      <c r="J102" s="310"/>
      <c r="K102" s="311"/>
    </row>
    <row r="103" s="1" customFormat="1" ht="17.25" customHeight="1">
      <c r="B103" s="309"/>
      <c r="C103" s="312" t="s">
        <v>1280</v>
      </c>
      <c r="D103" s="312"/>
      <c r="E103" s="312"/>
      <c r="F103" s="312" t="s">
        <v>1281</v>
      </c>
      <c r="G103" s="313"/>
      <c r="H103" s="312" t="s">
        <v>53</v>
      </c>
      <c r="I103" s="312" t="s">
        <v>56</v>
      </c>
      <c r="J103" s="312" t="s">
        <v>1282</v>
      </c>
      <c r="K103" s="311"/>
    </row>
    <row r="104" s="1" customFormat="1" ht="17.25" customHeight="1">
      <c r="B104" s="309"/>
      <c r="C104" s="314" t="s">
        <v>1283</v>
      </c>
      <c r="D104" s="314"/>
      <c r="E104" s="314"/>
      <c r="F104" s="315" t="s">
        <v>1284</v>
      </c>
      <c r="G104" s="316"/>
      <c r="H104" s="314"/>
      <c r="I104" s="314"/>
      <c r="J104" s="314" t="s">
        <v>1285</v>
      </c>
      <c r="K104" s="311"/>
    </row>
    <row r="105" s="1" customFormat="1" ht="5.25" customHeight="1">
      <c r="B105" s="309"/>
      <c r="C105" s="312"/>
      <c r="D105" s="312"/>
      <c r="E105" s="312"/>
      <c r="F105" s="312"/>
      <c r="G105" s="330"/>
      <c r="H105" s="312"/>
      <c r="I105" s="312"/>
      <c r="J105" s="312"/>
      <c r="K105" s="311"/>
    </row>
    <row r="106" s="1" customFormat="1" ht="15" customHeight="1">
      <c r="B106" s="309"/>
      <c r="C106" s="297" t="s">
        <v>52</v>
      </c>
      <c r="D106" s="319"/>
      <c r="E106" s="319"/>
      <c r="F106" s="320" t="s">
        <v>1286</v>
      </c>
      <c r="G106" s="297"/>
      <c r="H106" s="297" t="s">
        <v>1326</v>
      </c>
      <c r="I106" s="297" t="s">
        <v>1288</v>
      </c>
      <c r="J106" s="297">
        <v>20</v>
      </c>
      <c r="K106" s="311"/>
    </row>
    <row r="107" s="1" customFormat="1" ht="15" customHeight="1">
      <c r="B107" s="309"/>
      <c r="C107" s="297" t="s">
        <v>1289</v>
      </c>
      <c r="D107" s="297"/>
      <c r="E107" s="297"/>
      <c r="F107" s="320" t="s">
        <v>1286</v>
      </c>
      <c r="G107" s="297"/>
      <c r="H107" s="297" t="s">
        <v>1326</v>
      </c>
      <c r="I107" s="297" t="s">
        <v>1288</v>
      </c>
      <c r="J107" s="297">
        <v>120</v>
      </c>
      <c r="K107" s="311"/>
    </row>
    <row r="108" s="1" customFormat="1" ht="15" customHeight="1">
      <c r="B108" s="322"/>
      <c r="C108" s="297" t="s">
        <v>1291</v>
      </c>
      <c r="D108" s="297"/>
      <c r="E108" s="297"/>
      <c r="F108" s="320" t="s">
        <v>1292</v>
      </c>
      <c r="G108" s="297"/>
      <c r="H108" s="297" t="s">
        <v>1326</v>
      </c>
      <c r="I108" s="297" t="s">
        <v>1288</v>
      </c>
      <c r="J108" s="297">
        <v>50</v>
      </c>
      <c r="K108" s="311"/>
    </row>
    <row r="109" s="1" customFormat="1" ht="15" customHeight="1">
      <c r="B109" s="322"/>
      <c r="C109" s="297" t="s">
        <v>1294</v>
      </c>
      <c r="D109" s="297"/>
      <c r="E109" s="297"/>
      <c r="F109" s="320" t="s">
        <v>1286</v>
      </c>
      <c r="G109" s="297"/>
      <c r="H109" s="297" t="s">
        <v>1326</v>
      </c>
      <c r="I109" s="297" t="s">
        <v>1296</v>
      </c>
      <c r="J109" s="297"/>
      <c r="K109" s="311"/>
    </row>
    <row r="110" s="1" customFormat="1" ht="15" customHeight="1">
      <c r="B110" s="322"/>
      <c r="C110" s="297" t="s">
        <v>1305</v>
      </c>
      <c r="D110" s="297"/>
      <c r="E110" s="297"/>
      <c r="F110" s="320" t="s">
        <v>1292</v>
      </c>
      <c r="G110" s="297"/>
      <c r="H110" s="297" t="s">
        <v>1326</v>
      </c>
      <c r="I110" s="297" t="s">
        <v>1288</v>
      </c>
      <c r="J110" s="297">
        <v>50</v>
      </c>
      <c r="K110" s="311"/>
    </row>
    <row r="111" s="1" customFormat="1" ht="15" customHeight="1">
      <c r="B111" s="322"/>
      <c r="C111" s="297" t="s">
        <v>1313</v>
      </c>
      <c r="D111" s="297"/>
      <c r="E111" s="297"/>
      <c r="F111" s="320" t="s">
        <v>1292</v>
      </c>
      <c r="G111" s="297"/>
      <c r="H111" s="297" t="s">
        <v>1326</v>
      </c>
      <c r="I111" s="297" t="s">
        <v>1288</v>
      </c>
      <c r="J111" s="297">
        <v>50</v>
      </c>
      <c r="K111" s="311"/>
    </row>
    <row r="112" s="1" customFormat="1" ht="15" customHeight="1">
      <c r="B112" s="322"/>
      <c r="C112" s="297" t="s">
        <v>1311</v>
      </c>
      <c r="D112" s="297"/>
      <c r="E112" s="297"/>
      <c r="F112" s="320" t="s">
        <v>1292</v>
      </c>
      <c r="G112" s="297"/>
      <c r="H112" s="297" t="s">
        <v>1326</v>
      </c>
      <c r="I112" s="297" t="s">
        <v>1288</v>
      </c>
      <c r="J112" s="297">
        <v>50</v>
      </c>
      <c r="K112" s="311"/>
    </row>
    <row r="113" s="1" customFormat="1" ht="15" customHeight="1">
      <c r="B113" s="322"/>
      <c r="C113" s="297" t="s">
        <v>52</v>
      </c>
      <c r="D113" s="297"/>
      <c r="E113" s="297"/>
      <c r="F113" s="320" t="s">
        <v>1286</v>
      </c>
      <c r="G113" s="297"/>
      <c r="H113" s="297" t="s">
        <v>1327</v>
      </c>
      <c r="I113" s="297" t="s">
        <v>1288</v>
      </c>
      <c r="J113" s="297">
        <v>20</v>
      </c>
      <c r="K113" s="311"/>
    </row>
    <row r="114" s="1" customFormat="1" ht="15" customHeight="1">
      <c r="B114" s="322"/>
      <c r="C114" s="297" t="s">
        <v>1328</v>
      </c>
      <c r="D114" s="297"/>
      <c r="E114" s="297"/>
      <c r="F114" s="320" t="s">
        <v>1286</v>
      </c>
      <c r="G114" s="297"/>
      <c r="H114" s="297" t="s">
        <v>1329</v>
      </c>
      <c r="I114" s="297" t="s">
        <v>1288</v>
      </c>
      <c r="J114" s="297">
        <v>120</v>
      </c>
      <c r="K114" s="311"/>
    </row>
    <row r="115" s="1" customFormat="1" ht="15" customHeight="1">
      <c r="B115" s="322"/>
      <c r="C115" s="297" t="s">
        <v>37</v>
      </c>
      <c r="D115" s="297"/>
      <c r="E115" s="297"/>
      <c r="F115" s="320" t="s">
        <v>1286</v>
      </c>
      <c r="G115" s="297"/>
      <c r="H115" s="297" t="s">
        <v>1330</v>
      </c>
      <c r="I115" s="297" t="s">
        <v>1321</v>
      </c>
      <c r="J115" s="297"/>
      <c r="K115" s="311"/>
    </row>
    <row r="116" s="1" customFormat="1" ht="15" customHeight="1">
      <c r="B116" s="322"/>
      <c r="C116" s="297" t="s">
        <v>47</v>
      </c>
      <c r="D116" s="297"/>
      <c r="E116" s="297"/>
      <c r="F116" s="320" t="s">
        <v>1286</v>
      </c>
      <c r="G116" s="297"/>
      <c r="H116" s="297" t="s">
        <v>1331</v>
      </c>
      <c r="I116" s="297" t="s">
        <v>1321</v>
      </c>
      <c r="J116" s="297"/>
      <c r="K116" s="311"/>
    </row>
    <row r="117" s="1" customFormat="1" ht="15" customHeight="1">
      <c r="B117" s="322"/>
      <c r="C117" s="297" t="s">
        <v>56</v>
      </c>
      <c r="D117" s="297"/>
      <c r="E117" s="297"/>
      <c r="F117" s="320" t="s">
        <v>1286</v>
      </c>
      <c r="G117" s="297"/>
      <c r="H117" s="297" t="s">
        <v>1332</v>
      </c>
      <c r="I117" s="297" t="s">
        <v>1333</v>
      </c>
      <c r="J117" s="297"/>
      <c r="K117" s="311"/>
    </row>
    <row r="118" s="1" customFormat="1" ht="15" customHeight="1">
      <c r="B118" s="325"/>
      <c r="C118" s="331"/>
      <c r="D118" s="331"/>
      <c r="E118" s="331"/>
      <c r="F118" s="331"/>
      <c r="G118" s="331"/>
      <c r="H118" s="331"/>
      <c r="I118" s="331"/>
      <c r="J118" s="331"/>
      <c r="K118" s="327"/>
    </row>
    <row r="119" s="1" customFormat="1" ht="18.75" customHeight="1">
      <c r="B119" s="332"/>
      <c r="C119" s="333"/>
      <c r="D119" s="333"/>
      <c r="E119" s="333"/>
      <c r="F119" s="334"/>
      <c r="G119" s="333"/>
      <c r="H119" s="333"/>
      <c r="I119" s="333"/>
      <c r="J119" s="333"/>
      <c r="K119" s="332"/>
    </row>
    <row r="120" s="1" customFormat="1" ht="18.75" customHeight="1">
      <c r="B120" s="305"/>
      <c r="C120" s="305"/>
      <c r="D120" s="305"/>
      <c r="E120" s="305"/>
      <c r="F120" s="305"/>
      <c r="G120" s="305"/>
      <c r="H120" s="305"/>
      <c r="I120" s="305"/>
      <c r="J120" s="305"/>
      <c r="K120" s="305"/>
    </row>
    <row r="121" s="1" customFormat="1" ht="7.5" customHeight="1">
      <c r="B121" s="335"/>
      <c r="C121" s="336"/>
      <c r="D121" s="336"/>
      <c r="E121" s="336"/>
      <c r="F121" s="336"/>
      <c r="G121" s="336"/>
      <c r="H121" s="336"/>
      <c r="I121" s="336"/>
      <c r="J121" s="336"/>
      <c r="K121" s="337"/>
    </row>
    <row r="122" s="1" customFormat="1" ht="45" customHeight="1">
      <c r="B122" s="338"/>
      <c r="C122" s="288" t="s">
        <v>1334</v>
      </c>
      <c r="D122" s="288"/>
      <c r="E122" s="288"/>
      <c r="F122" s="288"/>
      <c r="G122" s="288"/>
      <c r="H122" s="288"/>
      <c r="I122" s="288"/>
      <c r="J122" s="288"/>
      <c r="K122" s="339"/>
    </row>
    <row r="123" s="1" customFormat="1" ht="17.25" customHeight="1">
      <c r="B123" s="340"/>
      <c r="C123" s="312" t="s">
        <v>1280</v>
      </c>
      <c r="D123" s="312"/>
      <c r="E123" s="312"/>
      <c r="F123" s="312" t="s">
        <v>1281</v>
      </c>
      <c r="G123" s="313"/>
      <c r="H123" s="312" t="s">
        <v>53</v>
      </c>
      <c r="I123" s="312" t="s">
        <v>56</v>
      </c>
      <c r="J123" s="312" t="s">
        <v>1282</v>
      </c>
      <c r="K123" s="341"/>
    </row>
    <row r="124" s="1" customFormat="1" ht="17.25" customHeight="1">
      <c r="B124" s="340"/>
      <c r="C124" s="314" t="s">
        <v>1283</v>
      </c>
      <c r="D124" s="314"/>
      <c r="E124" s="314"/>
      <c r="F124" s="315" t="s">
        <v>1284</v>
      </c>
      <c r="G124" s="316"/>
      <c r="H124" s="314"/>
      <c r="I124" s="314"/>
      <c r="J124" s="314" t="s">
        <v>1285</v>
      </c>
      <c r="K124" s="341"/>
    </row>
    <row r="125" s="1" customFormat="1" ht="5.25" customHeight="1">
      <c r="B125" s="342"/>
      <c r="C125" s="317"/>
      <c r="D125" s="317"/>
      <c r="E125" s="317"/>
      <c r="F125" s="317"/>
      <c r="G125" s="343"/>
      <c r="H125" s="317"/>
      <c r="I125" s="317"/>
      <c r="J125" s="317"/>
      <c r="K125" s="344"/>
    </row>
    <row r="126" s="1" customFormat="1" ht="15" customHeight="1">
      <c r="B126" s="342"/>
      <c r="C126" s="297" t="s">
        <v>1289</v>
      </c>
      <c r="D126" s="319"/>
      <c r="E126" s="319"/>
      <c r="F126" s="320" t="s">
        <v>1286</v>
      </c>
      <c r="G126" s="297"/>
      <c r="H126" s="297" t="s">
        <v>1326</v>
      </c>
      <c r="I126" s="297" t="s">
        <v>1288</v>
      </c>
      <c r="J126" s="297">
        <v>120</v>
      </c>
      <c r="K126" s="345"/>
    </row>
    <row r="127" s="1" customFormat="1" ht="15" customHeight="1">
      <c r="B127" s="342"/>
      <c r="C127" s="297" t="s">
        <v>1335</v>
      </c>
      <c r="D127" s="297"/>
      <c r="E127" s="297"/>
      <c r="F127" s="320" t="s">
        <v>1286</v>
      </c>
      <c r="G127" s="297"/>
      <c r="H127" s="297" t="s">
        <v>1336</v>
      </c>
      <c r="I127" s="297" t="s">
        <v>1288</v>
      </c>
      <c r="J127" s="297" t="s">
        <v>1337</v>
      </c>
      <c r="K127" s="345"/>
    </row>
    <row r="128" s="1" customFormat="1" ht="15" customHeight="1">
      <c r="B128" s="342"/>
      <c r="C128" s="297" t="s">
        <v>1234</v>
      </c>
      <c r="D128" s="297"/>
      <c r="E128" s="297"/>
      <c r="F128" s="320" t="s">
        <v>1286</v>
      </c>
      <c r="G128" s="297"/>
      <c r="H128" s="297" t="s">
        <v>1338</v>
      </c>
      <c r="I128" s="297" t="s">
        <v>1288</v>
      </c>
      <c r="J128" s="297" t="s">
        <v>1337</v>
      </c>
      <c r="K128" s="345"/>
    </row>
    <row r="129" s="1" customFormat="1" ht="15" customHeight="1">
      <c r="B129" s="342"/>
      <c r="C129" s="297" t="s">
        <v>1297</v>
      </c>
      <c r="D129" s="297"/>
      <c r="E129" s="297"/>
      <c r="F129" s="320" t="s">
        <v>1292</v>
      </c>
      <c r="G129" s="297"/>
      <c r="H129" s="297" t="s">
        <v>1298</v>
      </c>
      <c r="I129" s="297" t="s">
        <v>1288</v>
      </c>
      <c r="J129" s="297">
        <v>15</v>
      </c>
      <c r="K129" s="345"/>
    </row>
    <row r="130" s="1" customFormat="1" ht="15" customHeight="1">
      <c r="B130" s="342"/>
      <c r="C130" s="323" t="s">
        <v>1299</v>
      </c>
      <c r="D130" s="323"/>
      <c r="E130" s="323"/>
      <c r="F130" s="324" t="s">
        <v>1292</v>
      </c>
      <c r="G130" s="323"/>
      <c r="H130" s="323" t="s">
        <v>1300</v>
      </c>
      <c r="I130" s="323" t="s">
        <v>1288</v>
      </c>
      <c r="J130" s="323">
        <v>15</v>
      </c>
      <c r="K130" s="345"/>
    </row>
    <row r="131" s="1" customFormat="1" ht="15" customHeight="1">
      <c r="B131" s="342"/>
      <c r="C131" s="323" t="s">
        <v>1301</v>
      </c>
      <c r="D131" s="323"/>
      <c r="E131" s="323"/>
      <c r="F131" s="324" t="s">
        <v>1292</v>
      </c>
      <c r="G131" s="323"/>
      <c r="H131" s="323" t="s">
        <v>1302</v>
      </c>
      <c r="I131" s="323" t="s">
        <v>1288</v>
      </c>
      <c r="J131" s="323">
        <v>20</v>
      </c>
      <c r="K131" s="345"/>
    </row>
    <row r="132" s="1" customFormat="1" ht="15" customHeight="1">
      <c r="B132" s="342"/>
      <c r="C132" s="323" t="s">
        <v>1303</v>
      </c>
      <c r="D132" s="323"/>
      <c r="E132" s="323"/>
      <c r="F132" s="324" t="s">
        <v>1292</v>
      </c>
      <c r="G132" s="323"/>
      <c r="H132" s="323" t="s">
        <v>1304</v>
      </c>
      <c r="I132" s="323" t="s">
        <v>1288</v>
      </c>
      <c r="J132" s="323">
        <v>20</v>
      </c>
      <c r="K132" s="345"/>
    </row>
    <row r="133" s="1" customFormat="1" ht="15" customHeight="1">
      <c r="B133" s="342"/>
      <c r="C133" s="297" t="s">
        <v>1291</v>
      </c>
      <c r="D133" s="297"/>
      <c r="E133" s="297"/>
      <c r="F133" s="320" t="s">
        <v>1292</v>
      </c>
      <c r="G133" s="297"/>
      <c r="H133" s="297" t="s">
        <v>1326</v>
      </c>
      <c r="I133" s="297" t="s">
        <v>1288</v>
      </c>
      <c r="J133" s="297">
        <v>50</v>
      </c>
      <c r="K133" s="345"/>
    </row>
    <row r="134" s="1" customFormat="1" ht="15" customHeight="1">
      <c r="B134" s="342"/>
      <c r="C134" s="297" t="s">
        <v>1305</v>
      </c>
      <c r="D134" s="297"/>
      <c r="E134" s="297"/>
      <c r="F134" s="320" t="s">
        <v>1292</v>
      </c>
      <c r="G134" s="297"/>
      <c r="H134" s="297" t="s">
        <v>1326</v>
      </c>
      <c r="I134" s="297" t="s">
        <v>1288</v>
      </c>
      <c r="J134" s="297">
        <v>50</v>
      </c>
      <c r="K134" s="345"/>
    </row>
    <row r="135" s="1" customFormat="1" ht="15" customHeight="1">
      <c r="B135" s="342"/>
      <c r="C135" s="297" t="s">
        <v>1311</v>
      </c>
      <c r="D135" s="297"/>
      <c r="E135" s="297"/>
      <c r="F135" s="320" t="s">
        <v>1292</v>
      </c>
      <c r="G135" s="297"/>
      <c r="H135" s="297" t="s">
        <v>1326</v>
      </c>
      <c r="I135" s="297" t="s">
        <v>1288</v>
      </c>
      <c r="J135" s="297">
        <v>50</v>
      </c>
      <c r="K135" s="345"/>
    </row>
    <row r="136" s="1" customFormat="1" ht="15" customHeight="1">
      <c r="B136" s="342"/>
      <c r="C136" s="297" t="s">
        <v>1313</v>
      </c>
      <c r="D136" s="297"/>
      <c r="E136" s="297"/>
      <c r="F136" s="320" t="s">
        <v>1292</v>
      </c>
      <c r="G136" s="297"/>
      <c r="H136" s="297" t="s">
        <v>1326</v>
      </c>
      <c r="I136" s="297" t="s">
        <v>1288</v>
      </c>
      <c r="J136" s="297">
        <v>50</v>
      </c>
      <c r="K136" s="345"/>
    </row>
    <row r="137" s="1" customFormat="1" ht="15" customHeight="1">
      <c r="B137" s="342"/>
      <c r="C137" s="297" t="s">
        <v>1314</v>
      </c>
      <c r="D137" s="297"/>
      <c r="E137" s="297"/>
      <c r="F137" s="320" t="s">
        <v>1292</v>
      </c>
      <c r="G137" s="297"/>
      <c r="H137" s="297" t="s">
        <v>1339</v>
      </c>
      <c r="I137" s="297" t="s">
        <v>1288</v>
      </c>
      <c r="J137" s="297">
        <v>255</v>
      </c>
      <c r="K137" s="345"/>
    </row>
    <row r="138" s="1" customFormat="1" ht="15" customHeight="1">
      <c r="B138" s="342"/>
      <c r="C138" s="297" t="s">
        <v>1316</v>
      </c>
      <c r="D138" s="297"/>
      <c r="E138" s="297"/>
      <c r="F138" s="320" t="s">
        <v>1286</v>
      </c>
      <c r="G138" s="297"/>
      <c r="H138" s="297" t="s">
        <v>1340</v>
      </c>
      <c r="I138" s="297" t="s">
        <v>1318</v>
      </c>
      <c r="J138" s="297"/>
      <c r="K138" s="345"/>
    </row>
    <row r="139" s="1" customFormat="1" ht="15" customHeight="1">
      <c r="B139" s="342"/>
      <c r="C139" s="297" t="s">
        <v>1319</v>
      </c>
      <c r="D139" s="297"/>
      <c r="E139" s="297"/>
      <c r="F139" s="320" t="s">
        <v>1286</v>
      </c>
      <c r="G139" s="297"/>
      <c r="H139" s="297" t="s">
        <v>1341</v>
      </c>
      <c r="I139" s="297" t="s">
        <v>1321</v>
      </c>
      <c r="J139" s="297"/>
      <c r="K139" s="345"/>
    </row>
    <row r="140" s="1" customFormat="1" ht="15" customHeight="1">
      <c r="B140" s="342"/>
      <c r="C140" s="297" t="s">
        <v>1322</v>
      </c>
      <c r="D140" s="297"/>
      <c r="E140" s="297"/>
      <c r="F140" s="320" t="s">
        <v>1286</v>
      </c>
      <c r="G140" s="297"/>
      <c r="H140" s="297" t="s">
        <v>1322</v>
      </c>
      <c r="I140" s="297" t="s">
        <v>1321</v>
      </c>
      <c r="J140" s="297"/>
      <c r="K140" s="345"/>
    </row>
    <row r="141" s="1" customFormat="1" ht="15" customHeight="1">
      <c r="B141" s="342"/>
      <c r="C141" s="297" t="s">
        <v>37</v>
      </c>
      <c r="D141" s="297"/>
      <c r="E141" s="297"/>
      <c r="F141" s="320" t="s">
        <v>1286</v>
      </c>
      <c r="G141" s="297"/>
      <c r="H141" s="297" t="s">
        <v>1342</v>
      </c>
      <c r="I141" s="297" t="s">
        <v>1321</v>
      </c>
      <c r="J141" s="297"/>
      <c r="K141" s="345"/>
    </row>
    <row r="142" s="1" customFormat="1" ht="15" customHeight="1">
      <c r="B142" s="342"/>
      <c r="C142" s="297" t="s">
        <v>1343</v>
      </c>
      <c r="D142" s="297"/>
      <c r="E142" s="297"/>
      <c r="F142" s="320" t="s">
        <v>1286</v>
      </c>
      <c r="G142" s="297"/>
      <c r="H142" s="297" t="s">
        <v>1344</v>
      </c>
      <c r="I142" s="297" t="s">
        <v>1321</v>
      </c>
      <c r="J142" s="297"/>
      <c r="K142" s="345"/>
    </row>
    <row r="143" s="1" customFormat="1" ht="15" customHeight="1">
      <c r="B143" s="346"/>
      <c r="C143" s="347"/>
      <c r="D143" s="347"/>
      <c r="E143" s="347"/>
      <c r="F143" s="347"/>
      <c r="G143" s="347"/>
      <c r="H143" s="347"/>
      <c r="I143" s="347"/>
      <c r="J143" s="347"/>
      <c r="K143" s="348"/>
    </row>
    <row r="144" s="1" customFormat="1" ht="18.75" customHeight="1">
      <c r="B144" s="333"/>
      <c r="C144" s="333"/>
      <c r="D144" s="333"/>
      <c r="E144" s="333"/>
      <c r="F144" s="334"/>
      <c r="G144" s="333"/>
      <c r="H144" s="333"/>
      <c r="I144" s="333"/>
      <c r="J144" s="333"/>
      <c r="K144" s="333"/>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1345</v>
      </c>
      <c r="D147" s="310"/>
      <c r="E147" s="310"/>
      <c r="F147" s="310"/>
      <c r="G147" s="310"/>
      <c r="H147" s="310"/>
      <c r="I147" s="310"/>
      <c r="J147" s="310"/>
      <c r="K147" s="311"/>
    </row>
    <row r="148" s="1" customFormat="1" ht="17.25" customHeight="1">
      <c r="B148" s="309"/>
      <c r="C148" s="312" t="s">
        <v>1280</v>
      </c>
      <c r="D148" s="312"/>
      <c r="E148" s="312"/>
      <c r="F148" s="312" t="s">
        <v>1281</v>
      </c>
      <c r="G148" s="313"/>
      <c r="H148" s="312" t="s">
        <v>53</v>
      </c>
      <c r="I148" s="312" t="s">
        <v>56</v>
      </c>
      <c r="J148" s="312" t="s">
        <v>1282</v>
      </c>
      <c r="K148" s="311"/>
    </row>
    <row r="149" s="1" customFormat="1" ht="17.25" customHeight="1">
      <c r="B149" s="309"/>
      <c r="C149" s="314" t="s">
        <v>1283</v>
      </c>
      <c r="D149" s="314"/>
      <c r="E149" s="314"/>
      <c r="F149" s="315" t="s">
        <v>1284</v>
      </c>
      <c r="G149" s="316"/>
      <c r="H149" s="314"/>
      <c r="I149" s="314"/>
      <c r="J149" s="314" t="s">
        <v>1285</v>
      </c>
      <c r="K149" s="311"/>
    </row>
    <row r="150" s="1" customFormat="1" ht="5.25" customHeight="1">
      <c r="B150" s="322"/>
      <c r="C150" s="317"/>
      <c r="D150" s="317"/>
      <c r="E150" s="317"/>
      <c r="F150" s="317"/>
      <c r="G150" s="318"/>
      <c r="H150" s="317"/>
      <c r="I150" s="317"/>
      <c r="J150" s="317"/>
      <c r="K150" s="345"/>
    </row>
    <row r="151" s="1" customFormat="1" ht="15" customHeight="1">
      <c r="B151" s="322"/>
      <c r="C151" s="349" t="s">
        <v>1289</v>
      </c>
      <c r="D151" s="297"/>
      <c r="E151" s="297"/>
      <c r="F151" s="350" t="s">
        <v>1286</v>
      </c>
      <c r="G151" s="297"/>
      <c r="H151" s="349" t="s">
        <v>1326</v>
      </c>
      <c r="I151" s="349" t="s">
        <v>1288</v>
      </c>
      <c r="J151" s="349">
        <v>120</v>
      </c>
      <c r="K151" s="345"/>
    </row>
    <row r="152" s="1" customFormat="1" ht="15" customHeight="1">
      <c r="B152" s="322"/>
      <c r="C152" s="349" t="s">
        <v>1335</v>
      </c>
      <c r="D152" s="297"/>
      <c r="E152" s="297"/>
      <c r="F152" s="350" t="s">
        <v>1286</v>
      </c>
      <c r="G152" s="297"/>
      <c r="H152" s="349" t="s">
        <v>1346</v>
      </c>
      <c r="I152" s="349" t="s">
        <v>1288</v>
      </c>
      <c r="J152" s="349" t="s">
        <v>1337</v>
      </c>
      <c r="K152" s="345"/>
    </row>
    <row r="153" s="1" customFormat="1" ht="15" customHeight="1">
      <c r="B153" s="322"/>
      <c r="C153" s="349" t="s">
        <v>1234</v>
      </c>
      <c r="D153" s="297"/>
      <c r="E153" s="297"/>
      <c r="F153" s="350" t="s">
        <v>1286</v>
      </c>
      <c r="G153" s="297"/>
      <c r="H153" s="349" t="s">
        <v>1347</v>
      </c>
      <c r="I153" s="349" t="s">
        <v>1288</v>
      </c>
      <c r="J153" s="349" t="s">
        <v>1337</v>
      </c>
      <c r="K153" s="345"/>
    </row>
    <row r="154" s="1" customFormat="1" ht="15" customHeight="1">
      <c r="B154" s="322"/>
      <c r="C154" s="349" t="s">
        <v>1291</v>
      </c>
      <c r="D154" s="297"/>
      <c r="E154" s="297"/>
      <c r="F154" s="350" t="s">
        <v>1292</v>
      </c>
      <c r="G154" s="297"/>
      <c r="H154" s="349" t="s">
        <v>1326</v>
      </c>
      <c r="I154" s="349" t="s">
        <v>1288</v>
      </c>
      <c r="J154" s="349">
        <v>50</v>
      </c>
      <c r="K154" s="345"/>
    </row>
    <row r="155" s="1" customFormat="1" ht="15" customHeight="1">
      <c r="B155" s="322"/>
      <c r="C155" s="349" t="s">
        <v>1294</v>
      </c>
      <c r="D155" s="297"/>
      <c r="E155" s="297"/>
      <c r="F155" s="350" t="s">
        <v>1286</v>
      </c>
      <c r="G155" s="297"/>
      <c r="H155" s="349" t="s">
        <v>1326</v>
      </c>
      <c r="I155" s="349" t="s">
        <v>1296</v>
      </c>
      <c r="J155" s="349"/>
      <c r="K155" s="345"/>
    </row>
    <row r="156" s="1" customFormat="1" ht="15" customHeight="1">
      <c r="B156" s="322"/>
      <c r="C156" s="349" t="s">
        <v>1305</v>
      </c>
      <c r="D156" s="297"/>
      <c r="E156" s="297"/>
      <c r="F156" s="350" t="s">
        <v>1292</v>
      </c>
      <c r="G156" s="297"/>
      <c r="H156" s="349" t="s">
        <v>1326</v>
      </c>
      <c r="I156" s="349" t="s">
        <v>1288</v>
      </c>
      <c r="J156" s="349">
        <v>50</v>
      </c>
      <c r="K156" s="345"/>
    </row>
    <row r="157" s="1" customFormat="1" ht="15" customHeight="1">
      <c r="B157" s="322"/>
      <c r="C157" s="349" t="s">
        <v>1313</v>
      </c>
      <c r="D157" s="297"/>
      <c r="E157" s="297"/>
      <c r="F157" s="350" t="s">
        <v>1292</v>
      </c>
      <c r="G157" s="297"/>
      <c r="H157" s="349" t="s">
        <v>1326</v>
      </c>
      <c r="I157" s="349" t="s">
        <v>1288</v>
      </c>
      <c r="J157" s="349">
        <v>50</v>
      </c>
      <c r="K157" s="345"/>
    </row>
    <row r="158" s="1" customFormat="1" ht="15" customHeight="1">
      <c r="B158" s="322"/>
      <c r="C158" s="349" t="s">
        <v>1311</v>
      </c>
      <c r="D158" s="297"/>
      <c r="E158" s="297"/>
      <c r="F158" s="350" t="s">
        <v>1292</v>
      </c>
      <c r="G158" s="297"/>
      <c r="H158" s="349" t="s">
        <v>1326</v>
      </c>
      <c r="I158" s="349" t="s">
        <v>1288</v>
      </c>
      <c r="J158" s="349">
        <v>50</v>
      </c>
      <c r="K158" s="345"/>
    </row>
    <row r="159" s="1" customFormat="1" ht="15" customHeight="1">
      <c r="B159" s="322"/>
      <c r="C159" s="349" t="s">
        <v>92</v>
      </c>
      <c r="D159" s="297"/>
      <c r="E159" s="297"/>
      <c r="F159" s="350" t="s">
        <v>1286</v>
      </c>
      <c r="G159" s="297"/>
      <c r="H159" s="349" t="s">
        <v>1348</v>
      </c>
      <c r="I159" s="349" t="s">
        <v>1288</v>
      </c>
      <c r="J159" s="349" t="s">
        <v>1349</v>
      </c>
      <c r="K159" s="345"/>
    </row>
    <row r="160" s="1" customFormat="1" ht="15" customHeight="1">
      <c r="B160" s="322"/>
      <c r="C160" s="349" t="s">
        <v>1350</v>
      </c>
      <c r="D160" s="297"/>
      <c r="E160" s="297"/>
      <c r="F160" s="350" t="s">
        <v>1286</v>
      </c>
      <c r="G160" s="297"/>
      <c r="H160" s="349" t="s">
        <v>1351</v>
      </c>
      <c r="I160" s="349" t="s">
        <v>1321</v>
      </c>
      <c r="J160" s="349"/>
      <c r="K160" s="345"/>
    </row>
    <row r="161" s="1" customFormat="1" ht="15" customHeight="1">
      <c r="B161" s="351"/>
      <c r="C161" s="331"/>
      <c r="D161" s="331"/>
      <c r="E161" s="331"/>
      <c r="F161" s="331"/>
      <c r="G161" s="331"/>
      <c r="H161" s="331"/>
      <c r="I161" s="331"/>
      <c r="J161" s="331"/>
      <c r="K161" s="352"/>
    </row>
    <row r="162" s="1" customFormat="1" ht="18.75" customHeight="1">
      <c r="B162" s="333"/>
      <c r="C162" s="343"/>
      <c r="D162" s="343"/>
      <c r="E162" s="343"/>
      <c r="F162" s="353"/>
      <c r="G162" s="343"/>
      <c r="H162" s="343"/>
      <c r="I162" s="343"/>
      <c r="J162" s="343"/>
      <c r="K162" s="333"/>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1352</v>
      </c>
      <c r="D165" s="288"/>
      <c r="E165" s="288"/>
      <c r="F165" s="288"/>
      <c r="G165" s="288"/>
      <c r="H165" s="288"/>
      <c r="I165" s="288"/>
      <c r="J165" s="288"/>
      <c r="K165" s="289"/>
    </row>
    <row r="166" s="1" customFormat="1" ht="17.25" customHeight="1">
      <c r="B166" s="287"/>
      <c r="C166" s="312" t="s">
        <v>1280</v>
      </c>
      <c r="D166" s="312"/>
      <c r="E166" s="312"/>
      <c r="F166" s="312" t="s">
        <v>1281</v>
      </c>
      <c r="G166" s="354"/>
      <c r="H166" s="355" t="s">
        <v>53</v>
      </c>
      <c r="I166" s="355" t="s">
        <v>56</v>
      </c>
      <c r="J166" s="312" t="s">
        <v>1282</v>
      </c>
      <c r="K166" s="289"/>
    </row>
    <row r="167" s="1" customFormat="1" ht="17.25" customHeight="1">
      <c r="B167" s="290"/>
      <c r="C167" s="314" t="s">
        <v>1283</v>
      </c>
      <c r="D167" s="314"/>
      <c r="E167" s="314"/>
      <c r="F167" s="315" t="s">
        <v>1284</v>
      </c>
      <c r="G167" s="356"/>
      <c r="H167" s="357"/>
      <c r="I167" s="357"/>
      <c r="J167" s="314" t="s">
        <v>1285</v>
      </c>
      <c r="K167" s="292"/>
    </row>
    <row r="168" s="1" customFormat="1" ht="5.25" customHeight="1">
      <c r="B168" s="322"/>
      <c r="C168" s="317"/>
      <c r="D168" s="317"/>
      <c r="E168" s="317"/>
      <c r="F168" s="317"/>
      <c r="G168" s="318"/>
      <c r="H168" s="317"/>
      <c r="I168" s="317"/>
      <c r="J168" s="317"/>
      <c r="K168" s="345"/>
    </row>
    <row r="169" s="1" customFormat="1" ht="15" customHeight="1">
      <c r="B169" s="322"/>
      <c r="C169" s="297" t="s">
        <v>1289</v>
      </c>
      <c r="D169" s="297"/>
      <c r="E169" s="297"/>
      <c r="F169" s="320" t="s">
        <v>1286</v>
      </c>
      <c r="G169" s="297"/>
      <c r="H169" s="297" t="s">
        <v>1326</v>
      </c>
      <c r="I169" s="297" t="s">
        <v>1288</v>
      </c>
      <c r="J169" s="297">
        <v>120</v>
      </c>
      <c r="K169" s="345"/>
    </row>
    <row r="170" s="1" customFormat="1" ht="15" customHeight="1">
      <c r="B170" s="322"/>
      <c r="C170" s="297" t="s">
        <v>1335</v>
      </c>
      <c r="D170" s="297"/>
      <c r="E170" s="297"/>
      <c r="F170" s="320" t="s">
        <v>1286</v>
      </c>
      <c r="G170" s="297"/>
      <c r="H170" s="297" t="s">
        <v>1336</v>
      </c>
      <c r="I170" s="297" t="s">
        <v>1288</v>
      </c>
      <c r="J170" s="297" t="s">
        <v>1337</v>
      </c>
      <c r="K170" s="345"/>
    </row>
    <row r="171" s="1" customFormat="1" ht="15" customHeight="1">
      <c r="B171" s="322"/>
      <c r="C171" s="297" t="s">
        <v>1234</v>
      </c>
      <c r="D171" s="297"/>
      <c r="E171" s="297"/>
      <c r="F171" s="320" t="s">
        <v>1286</v>
      </c>
      <c r="G171" s="297"/>
      <c r="H171" s="297" t="s">
        <v>1353</v>
      </c>
      <c r="I171" s="297" t="s">
        <v>1288</v>
      </c>
      <c r="J171" s="297" t="s">
        <v>1337</v>
      </c>
      <c r="K171" s="345"/>
    </row>
    <row r="172" s="1" customFormat="1" ht="15" customHeight="1">
      <c r="B172" s="322"/>
      <c r="C172" s="297" t="s">
        <v>1291</v>
      </c>
      <c r="D172" s="297"/>
      <c r="E172" s="297"/>
      <c r="F172" s="320" t="s">
        <v>1292</v>
      </c>
      <c r="G172" s="297"/>
      <c r="H172" s="297" t="s">
        <v>1353</v>
      </c>
      <c r="I172" s="297" t="s">
        <v>1288</v>
      </c>
      <c r="J172" s="297">
        <v>50</v>
      </c>
      <c r="K172" s="345"/>
    </row>
    <row r="173" s="1" customFormat="1" ht="15" customHeight="1">
      <c r="B173" s="322"/>
      <c r="C173" s="297" t="s">
        <v>1294</v>
      </c>
      <c r="D173" s="297"/>
      <c r="E173" s="297"/>
      <c r="F173" s="320" t="s">
        <v>1286</v>
      </c>
      <c r="G173" s="297"/>
      <c r="H173" s="297" t="s">
        <v>1353</v>
      </c>
      <c r="I173" s="297" t="s">
        <v>1296</v>
      </c>
      <c r="J173" s="297"/>
      <c r="K173" s="345"/>
    </row>
    <row r="174" s="1" customFormat="1" ht="15" customHeight="1">
      <c r="B174" s="322"/>
      <c r="C174" s="297" t="s">
        <v>1305</v>
      </c>
      <c r="D174" s="297"/>
      <c r="E174" s="297"/>
      <c r="F174" s="320" t="s">
        <v>1292</v>
      </c>
      <c r="G174" s="297"/>
      <c r="H174" s="297" t="s">
        <v>1353</v>
      </c>
      <c r="I174" s="297" t="s">
        <v>1288</v>
      </c>
      <c r="J174" s="297">
        <v>50</v>
      </c>
      <c r="K174" s="345"/>
    </row>
    <row r="175" s="1" customFormat="1" ht="15" customHeight="1">
      <c r="B175" s="322"/>
      <c r="C175" s="297" t="s">
        <v>1313</v>
      </c>
      <c r="D175" s="297"/>
      <c r="E175" s="297"/>
      <c r="F175" s="320" t="s">
        <v>1292</v>
      </c>
      <c r="G175" s="297"/>
      <c r="H175" s="297" t="s">
        <v>1353</v>
      </c>
      <c r="I175" s="297" t="s">
        <v>1288</v>
      </c>
      <c r="J175" s="297">
        <v>50</v>
      </c>
      <c r="K175" s="345"/>
    </row>
    <row r="176" s="1" customFormat="1" ht="15" customHeight="1">
      <c r="B176" s="322"/>
      <c r="C176" s="297" t="s">
        <v>1311</v>
      </c>
      <c r="D176" s="297"/>
      <c r="E176" s="297"/>
      <c r="F176" s="320" t="s">
        <v>1292</v>
      </c>
      <c r="G176" s="297"/>
      <c r="H176" s="297" t="s">
        <v>1353</v>
      </c>
      <c r="I176" s="297" t="s">
        <v>1288</v>
      </c>
      <c r="J176" s="297">
        <v>50</v>
      </c>
      <c r="K176" s="345"/>
    </row>
    <row r="177" s="1" customFormat="1" ht="15" customHeight="1">
      <c r="B177" s="322"/>
      <c r="C177" s="297" t="s">
        <v>115</v>
      </c>
      <c r="D177" s="297"/>
      <c r="E177" s="297"/>
      <c r="F177" s="320" t="s">
        <v>1286</v>
      </c>
      <c r="G177" s="297"/>
      <c r="H177" s="297" t="s">
        <v>1354</v>
      </c>
      <c r="I177" s="297" t="s">
        <v>1355</v>
      </c>
      <c r="J177" s="297"/>
      <c r="K177" s="345"/>
    </row>
    <row r="178" s="1" customFormat="1" ht="15" customHeight="1">
      <c r="B178" s="322"/>
      <c r="C178" s="297" t="s">
        <v>56</v>
      </c>
      <c r="D178" s="297"/>
      <c r="E178" s="297"/>
      <c r="F178" s="320" t="s">
        <v>1286</v>
      </c>
      <c r="G178" s="297"/>
      <c r="H178" s="297" t="s">
        <v>1356</v>
      </c>
      <c r="I178" s="297" t="s">
        <v>1357</v>
      </c>
      <c r="J178" s="297">
        <v>1</v>
      </c>
      <c r="K178" s="345"/>
    </row>
    <row r="179" s="1" customFormat="1" ht="15" customHeight="1">
      <c r="B179" s="322"/>
      <c r="C179" s="297" t="s">
        <v>52</v>
      </c>
      <c r="D179" s="297"/>
      <c r="E179" s="297"/>
      <c r="F179" s="320" t="s">
        <v>1286</v>
      </c>
      <c r="G179" s="297"/>
      <c r="H179" s="297" t="s">
        <v>1358</v>
      </c>
      <c r="I179" s="297" t="s">
        <v>1288</v>
      </c>
      <c r="J179" s="297">
        <v>20</v>
      </c>
      <c r="K179" s="345"/>
    </row>
    <row r="180" s="1" customFormat="1" ht="15" customHeight="1">
      <c r="B180" s="322"/>
      <c r="C180" s="297" t="s">
        <v>53</v>
      </c>
      <c r="D180" s="297"/>
      <c r="E180" s="297"/>
      <c r="F180" s="320" t="s">
        <v>1286</v>
      </c>
      <c r="G180" s="297"/>
      <c r="H180" s="297" t="s">
        <v>1359</v>
      </c>
      <c r="I180" s="297" t="s">
        <v>1288</v>
      </c>
      <c r="J180" s="297">
        <v>255</v>
      </c>
      <c r="K180" s="345"/>
    </row>
    <row r="181" s="1" customFormat="1" ht="15" customHeight="1">
      <c r="B181" s="322"/>
      <c r="C181" s="297" t="s">
        <v>116</v>
      </c>
      <c r="D181" s="297"/>
      <c r="E181" s="297"/>
      <c r="F181" s="320" t="s">
        <v>1286</v>
      </c>
      <c r="G181" s="297"/>
      <c r="H181" s="297" t="s">
        <v>1250</v>
      </c>
      <c r="I181" s="297" t="s">
        <v>1288</v>
      </c>
      <c r="J181" s="297">
        <v>10</v>
      </c>
      <c r="K181" s="345"/>
    </row>
    <row r="182" s="1" customFormat="1" ht="15" customHeight="1">
      <c r="B182" s="322"/>
      <c r="C182" s="297" t="s">
        <v>117</v>
      </c>
      <c r="D182" s="297"/>
      <c r="E182" s="297"/>
      <c r="F182" s="320" t="s">
        <v>1286</v>
      </c>
      <c r="G182" s="297"/>
      <c r="H182" s="297" t="s">
        <v>1360</v>
      </c>
      <c r="I182" s="297" t="s">
        <v>1321</v>
      </c>
      <c r="J182" s="297"/>
      <c r="K182" s="345"/>
    </row>
    <row r="183" s="1" customFormat="1" ht="15" customHeight="1">
      <c r="B183" s="322"/>
      <c r="C183" s="297" t="s">
        <v>1361</v>
      </c>
      <c r="D183" s="297"/>
      <c r="E183" s="297"/>
      <c r="F183" s="320" t="s">
        <v>1286</v>
      </c>
      <c r="G183" s="297"/>
      <c r="H183" s="297" t="s">
        <v>1362</v>
      </c>
      <c r="I183" s="297" t="s">
        <v>1321</v>
      </c>
      <c r="J183" s="297"/>
      <c r="K183" s="345"/>
    </row>
    <row r="184" s="1" customFormat="1" ht="15" customHeight="1">
      <c r="B184" s="322"/>
      <c r="C184" s="297" t="s">
        <v>1350</v>
      </c>
      <c r="D184" s="297"/>
      <c r="E184" s="297"/>
      <c r="F184" s="320" t="s">
        <v>1286</v>
      </c>
      <c r="G184" s="297"/>
      <c r="H184" s="297" t="s">
        <v>1363</v>
      </c>
      <c r="I184" s="297" t="s">
        <v>1321</v>
      </c>
      <c r="J184" s="297"/>
      <c r="K184" s="345"/>
    </row>
    <row r="185" s="1" customFormat="1" ht="15" customHeight="1">
      <c r="B185" s="322"/>
      <c r="C185" s="297" t="s">
        <v>119</v>
      </c>
      <c r="D185" s="297"/>
      <c r="E185" s="297"/>
      <c r="F185" s="320" t="s">
        <v>1292</v>
      </c>
      <c r="G185" s="297"/>
      <c r="H185" s="297" t="s">
        <v>1364</v>
      </c>
      <c r="I185" s="297" t="s">
        <v>1288</v>
      </c>
      <c r="J185" s="297">
        <v>50</v>
      </c>
      <c r="K185" s="345"/>
    </row>
    <row r="186" s="1" customFormat="1" ht="15" customHeight="1">
      <c r="B186" s="322"/>
      <c r="C186" s="297" t="s">
        <v>1365</v>
      </c>
      <c r="D186" s="297"/>
      <c r="E186" s="297"/>
      <c r="F186" s="320" t="s">
        <v>1292</v>
      </c>
      <c r="G186" s="297"/>
      <c r="H186" s="297" t="s">
        <v>1366</v>
      </c>
      <c r="I186" s="297" t="s">
        <v>1367</v>
      </c>
      <c r="J186" s="297"/>
      <c r="K186" s="345"/>
    </row>
    <row r="187" s="1" customFormat="1" ht="15" customHeight="1">
      <c r="B187" s="322"/>
      <c r="C187" s="297" t="s">
        <v>1368</v>
      </c>
      <c r="D187" s="297"/>
      <c r="E187" s="297"/>
      <c r="F187" s="320" t="s">
        <v>1292</v>
      </c>
      <c r="G187" s="297"/>
      <c r="H187" s="297" t="s">
        <v>1369</v>
      </c>
      <c r="I187" s="297" t="s">
        <v>1367</v>
      </c>
      <c r="J187" s="297"/>
      <c r="K187" s="345"/>
    </row>
    <row r="188" s="1" customFormat="1" ht="15" customHeight="1">
      <c r="B188" s="322"/>
      <c r="C188" s="297" t="s">
        <v>1370</v>
      </c>
      <c r="D188" s="297"/>
      <c r="E188" s="297"/>
      <c r="F188" s="320" t="s">
        <v>1292</v>
      </c>
      <c r="G188" s="297"/>
      <c r="H188" s="297" t="s">
        <v>1371</v>
      </c>
      <c r="I188" s="297" t="s">
        <v>1367</v>
      </c>
      <c r="J188" s="297"/>
      <c r="K188" s="345"/>
    </row>
    <row r="189" s="1" customFormat="1" ht="15" customHeight="1">
      <c r="B189" s="322"/>
      <c r="C189" s="358" t="s">
        <v>1372</v>
      </c>
      <c r="D189" s="297"/>
      <c r="E189" s="297"/>
      <c r="F189" s="320" t="s">
        <v>1292</v>
      </c>
      <c r="G189" s="297"/>
      <c r="H189" s="297" t="s">
        <v>1373</v>
      </c>
      <c r="I189" s="297" t="s">
        <v>1374</v>
      </c>
      <c r="J189" s="359" t="s">
        <v>1375</v>
      </c>
      <c r="K189" s="345"/>
    </row>
    <row r="190" s="18" customFormat="1" ht="15" customHeight="1">
      <c r="B190" s="360"/>
      <c r="C190" s="361" t="s">
        <v>1376</v>
      </c>
      <c r="D190" s="362"/>
      <c r="E190" s="362"/>
      <c r="F190" s="363" t="s">
        <v>1292</v>
      </c>
      <c r="G190" s="362"/>
      <c r="H190" s="362" t="s">
        <v>1377</v>
      </c>
      <c r="I190" s="362" t="s">
        <v>1374</v>
      </c>
      <c r="J190" s="364" t="s">
        <v>1375</v>
      </c>
      <c r="K190" s="365"/>
    </row>
    <row r="191" s="1" customFormat="1" ht="15" customHeight="1">
      <c r="B191" s="322"/>
      <c r="C191" s="358" t="s">
        <v>41</v>
      </c>
      <c r="D191" s="297"/>
      <c r="E191" s="297"/>
      <c r="F191" s="320" t="s">
        <v>1286</v>
      </c>
      <c r="G191" s="297"/>
      <c r="H191" s="294" t="s">
        <v>1378</v>
      </c>
      <c r="I191" s="297" t="s">
        <v>1379</v>
      </c>
      <c r="J191" s="297"/>
      <c r="K191" s="345"/>
    </row>
    <row r="192" s="1" customFormat="1" ht="15" customHeight="1">
      <c r="B192" s="322"/>
      <c r="C192" s="358" t="s">
        <v>1380</v>
      </c>
      <c r="D192" s="297"/>
      <c r="E192" s="297"/>
      <c r="F192" s="320" t="s">
        <v>1286</v>
      </c>
      <c r="G192" s="297"/>
      <c r="H192" s="297" t="s">
        <v>1381</v>
      </c>
      <c r="I192" s="297" t="s">
        <v>1321</v>
      </c>
      <c r="J192" s="297"/>
      <c r="K192" s="345"/>
    </row>
    <row r="193" s="1" customFormat="1" ht="15" customHeight="1">
      <c r="B193" s="322"/>
      <c r="C193" s="358" t="s">
        <v>1382</v>
      </c>
      <c r="D193" s="297"/>
      <c r="E193" s="297"/>
      <c r="F193" s="320" t="s">
        <v>1286</v>
      </c>
      <c r="G193" s="297"/>
      <c r="H193" s="297" t="s">
        <v>1383</v>
      </c>
      <c r="I193" s="297" t="s">
        <v>1321</v>
      </c>
      <c r="J193" s="297"/>
      <c r="K193" s="345"/>
    </row>
    <row r="194" s="1" customFormat="1" ht="15" customHeight="1">
      <c r="B194" s="322"/>
      <c r="C194" s="358" t="s">
        <v>1384</v>
      </c>
      <c r="D194" s="297"/>
      <c r="E194" s="297"/>
      <c r="F194" s="320" t="s">
        <v>1292</v>
      </c>
      <c r="G194" s="297"/>
      <c r="H194" s="297" t="s">
        <v>1385</v>
      </c>
      <c r="I194" s="297" t="s">
        <v>1321</v>
      </c>
      <c r="J194" s="297"/>
      <c r="K194" s="345"/>
    </row>
    <row r="195" s="1" customFormat="1" ht="15" customHeight="1">
      <c r="B195" s="351"/>
      <c r="C195" s="366"/>
      <c r="D195" s="331"/>
      <c r="E195" s="331"/>
      <c r="F195" s="331"/>
      <c r="G195" s="331"/>
      <c r="H195" s="331"/>
      <c r="I195" s="331"/>
      <c r="J195" s="331"/>
      <c r="K195" s="352"/>
    </row>
    <row r="196" s="1" customFormat="1" ht="18.75" customHeight="1">
      <c r="B196" s="333"/>
      <c r="C196" s="343"/>
      <c r="D196" s="343"/>
      <c r="E196" s="343"/>
      <c r="F196" s="353"/>
      <c r="G196" s="343"/>
      <c r="H196" s="343"/>
      <c r="I196" s="343"/>
      <c r="J196" s="343"/>
      <c r="K196" s="333"/>
    </row>
    <row r="197" s="1" customFormat="1" ht="18.75" customHeight="1">
      <c r="B197" s="333"/>
      <c r="C197" s="343"/>
      <c r="D197" s="343"/>
      <c r="E197" s="343"/>
      <c r="F197" s="353"/>
      <c r="G197" s="343"/>
      <c r="H197" s="343"/>
      <c r="I197" s="343"/>
      <c r="J197" s="343"/>
      <c r="K197" s="333"/>
    </row>
    <row r="198" s="1" customFormat="1" ht="18.75" customHeight="1">
      <c r="B198" s="305"/>
      <c r="C198" s="305"/>
      <c r="D198" s="305"/>
      <c r="E198" s="305"/>
      <c r="F198" s="305"/>
      <c r="G198" s="305"/>
      <c r="H198" s="305"/>
      <c r="I198" s="305"/>
      <c r="J198" s="305"/>
      <c r="K198" s="305"/>
    </row>
    <row r="199" s="1" customFormat="1" ht="13.5">
      <c r="B199" s="284"/>
      <c r="C199" s="285"/>
      <c r="D199" s="285"/>
      <c r="E199" s="285"/>
      <c r="F199" s="285"/>
      <c r="G199" s="285"/>
      <c r="H199" s="285"/>
      <c r="I199" s="285"/>
      <c r="J199" s="285"/>
      <c r="K199" s="286"/>
    </row>
    <row r="200" s="1" customFormat="1" ht="21">
      <c r="B200" s="287"/>
      <c r="C200" s="288" t="s">
        <v>1386</v>
      </c>
      <c r="D200" s="288"/>
      <c r="E200" s="288"/>
      <c r="F200" s="288"/>
      <c r="G200" s="288"/>
      <c r="H200" s="288"/>
      <c r="I200" s="288"/>
      <c r="J200" s="288"/>
      <c r="K200" s="289"/>
    </row>
    <row r="201" s="1" customFormat="1" ht="25.5" customHeight="1">
      <c r="B201" s="287"/>
      <c r="C201" s="367" t="s">
        <v>1387</v>
      </c>
      <c r="D201" s="367"/>
      <c r="E201" s="367"/>
      <c r="F201" s="367" t="s">
        <v>1388</v>
      </c>
      <c r="G201" s="368"/>
      <c r="H201" s="367" t="s">
        <v>1389</v>
      </c>
      <c r="I201" s="367"/>
      <c r="J201" s="367"/>
      <c r="K201" s="289"/>
    </row>
    <row r="202" s="1" customFormat="1" ht="5.25" customHeight="1">
      <c r="B202" s="322"/>
      <c r="C202" s="317"/>
      <c r="D202" s="317"/>
      <c r="E202" s="317"/>
      <c r="F202" s="317"/>
      <c r="G202" s="343"/>
      <c r="H202" s="317"/>
      <c r="I202" s="317"/>
      <c r="J202" s="317"/>
      <c r="K202" s="345"/>
    </row>
    <row r="203" s="1" customFormat="1" ht="15" customHeight="1">
      <c r="B203" s="322"/>
      <c r="C203" s="297" t="s">
        <v>1379</v>
      </c>
      <c r="D203" s="297"/>
      <c r="E203" s="297"/>
      <c r="F203" s="320" t="s">
        <v>42</v>
      </c>
      <c r="G203" s="297"/>
      <c r="H203" s="297" t="s">
        <v>1390</v>
      </c>
      <c r="I203" s="297"/>
      <c r="J203" s="297"/>
      <c r="K203" s="345"/>
    </row>
    <row r="204" s="1" customFormat="1" ht="15" customHeight="1">
      <c r="B204" s="322"/>
      <c r="C204" s="297"/>
      <c r="D204" s="297"/>
      <c r="E204" s="297"/>
      <c r="F204" s="320" t="s">
        <v>43</v>
      </c>
      <c r="G204" s="297"/>
      <c r="H204" s="297" t="s">
        <v>1391</v>
      </c>
      <c r="I204" s="297"/>
      <c r="J204" s="297"/>
      <c r="K204" s="345"/>
    </row>
    <row r="205" s="1" customFormat="1" ht="15" customHeight="1">
      <c r="B205" s="322"/>
      <c r="C205" s="297"/>
      <c r="D205" s="297"/>
      <c r="E205" s="297"/>
      <c r="F205" s="320" t="s">
        <v>46</v>
      </c>
      <c r="G205" s="297"/>
      <c r="H205" s="297" t="s">
        <v>1392</v>
      </c>
      <c r="I205" s="297"/>
      <c r="J205" s="297"/>
      <c r="K205" s="345"/>
    </row>
    <row r="206" s="1" customFormat="1" ht="15" customHeight="1">
      <c r="B206" s="322"/>
      <c r="C206" s="297"/>
      <c r="D206" s="297"/>
      <c r="E206" s="297"/>
      <c r="F206" s="320" t="s">
        <v>44</v>
      </c>
      <c r="G206" s="297"/>
      <c r="H206" s="297" t="s">
        <v>1393</v>
      </c>
      <c r="I206" s="297"/>
      <c r="J206" s="297"/>
      <c r="K206" s="345"/>
    </row>
    <row r="207" s="1" customFormat="1" ht="15" customHeight="1">
      <c r="B207" s="322"/>
      <c r="C207" s="297"/>
      <c r="D207" s="297"/>
      <c r="E207" s="297"/>
      <c r="F207" s="320" t="s">
        <v>45</v>
      </c>
      <c r="G207" s="297"/>
      <c r="H207" s="297" t="s">
        <v>1394</v>
      </c>
      <c r="I207" s="297"/>
      <c r="J207" s="297"/>
      <c r="K207" s="345"/>
    </row>
    <row r="208" s="1" customFormat="1" ht="15" customHeight="1">
      <c r="B208" s="322"/>
      <c r="C208" s="297"/>
      <c r="D208" s="297"/>
      <c r="E208" s="297"/>
      <c r="F208" s="320"/>
      <c r="G208" s="297"/>
      <c r="H208" s="297"/>
      <c r="I208" s="297"/>
      <c r="J208" s="297"/>
      <c r="K208" s="345"/>
    </row>
    <row r="209" s="1" customFormat="1" ht="15" customHeight="1">
      <c r="B209" s="322"/>
      <c r="C209" s="297" t="s">
        <v>1333</v>
      </c>
      <c r="D209" s="297"/>
      <c r="E209" s="297"/>
      <c r="F209" s="320" t="s">
        <v>78</v>
      </c>
      <c r="G209" s="297"/>
      <c r="H209" s="297" t="s">
        <v>1395</v>
      </c>
      <c r="I209" s="297"/>
      <c r="J209" s="297"/>
      <c r="K209" s="345"/>
    </row>
    <row r="210" s="1" customFormat="1" ht="15" customHeight="1">
      <c r="B210" s="322"/>
      <c r="C210" s="297"/>
      <c r="D210" s="297"/>
      <c r="E210" s="297"/>
      <c r="F210" s="320" t="s">
        <v>1228</v>
      </c>
      <c r="G210" s="297"/>
      <c r="H210" s="297" t="s">
        <v>1229</v>
      </c>
      <c r="I210" s="297"/>
      <c r="J210" s="297"/>
      <c r="K210" s="345"/>
    </row>
    <row r="211" s="1" customFormat="1" ht="15" customHeight="1">
      <c r="B211" s="322"/>
      <c r="C211" s="297"/>
      <c r="D211" s="297"/>
      <c r="E211" s="297"/>
      <c r="F211" s="320" t="s">
        <v>1226</v>
      </c>
      <c r="G211" s="297"/>
      <c r="H211" s="297" t="s">
        <v>1396</v>
      </c>
      <c r="I211" s="297"/>
      <c r="J211" s="297"/>
      <c r="K211" s="345"/>
    </row>
    <row r="212" s="1" customFormat="1" ht="15" customHeight="1">
      <c r="B212" s="369"/>
      <c r="C212" s="297"/>
      <c r="D212" s="297"/>
      <c r="E212" s="297"/>
      <c r="F212" s="320" t="s">
        <v>1230</v>
      </c>
      <c r="G212" s="358"/>
      <c r="H212" s="349" t="s">
        <v>1231</v>
      </c>
      <c r="I212" s="349"/>
      <c r="J212" s="349"/>
      <c r="K212" s="370"/>
    </row>
    <row r="213" s="1" customFormat="1" ht="15" customHeight="1">
      <c r="B213" s="369"/>
      <c r="C213" s="297"/>
      <c r="D213" s="297"/>
      <c r="E213" s="297"/>
      <c r="F213" s="320" t="s">
        <v>1232</v>
      </c>
      <c r="G213" s="358"/>
      <c r="H213" s="349" t="s">
        <v>1397</v>
      </c>
      <c r="I213" s="349"/>
      <c r="J213" s="349"/>
      <c r="K213" s="370"/>
    </row>
    <row r="214" s="1" customFormat="1" ht="15" customHeight="1">
      <c r="B214" s="369"/>
      <c r="C214" s="297"/>
      <c r="D214" s="297"/>
      <c r="E214" s="297"/>
      <c r="F214" s="320"/>
      <c r="G214" s="358"/>
      <c r="H214" s="349"/>
      <c r="I214" s="349"/>
      <c r="J214" s="349"/>
      <c r="K214" s="370"/>
    </row>
    <row r="215" s="1" customFormat="1" ht="15" customHeight="1">
      <c r="B215" s="369"/>
      <c r="C215" s="297" t="s">
        <v>1357</v>
      </c>
      <c r="D215" s="297"/>
      <c r="E215" s="297"/>
      <c r="F215" s="320">
        <v>1</v>
      </c>
      <c r="G215" s="358"/>
      <c r="H215" s="349" t="s">
        <v>1398</v>
      </c>
      <c r="I215" s="349"/>
      <c r="J215" s="349"/>
      <c r="K215" s="370"/>
    </row>
    <row r="216" s="1" customFormat="1" ht="15" customHeight="1">
      <c r="B216" s="369"/>
      <c r="C216" s="297"/>
      <c r="D216" s="297"/>
      <c r="E216" s="297"/>
      <c r="F216" s="320">
        <v>2</v>
      </c>
      <c r="G216" s="358"/>
      <c r="H216" s="349" t="s">
        <v>1399</v>
      </c>
      <c r="I216" s="349"/>
      <c r="J216" s="349"/>
      <c r="K216" s="370"/>
    </row>
    <row r="217" s="1" customFormat="1" ht="15" customHeight="1">
      <c r="B217" s="369"/>
      <c r="C217" s="297"/>
      <c r="D217" s="297"/>
      <c r="E217" s="297"/>
      <c r="F217" s="320">
        <v>3</v>
      </c>
      <c r="G217" s="358"/>
      <c r="H217" s="349" t="s">
        <v>1400</v>
      </c>
      <c r="I217" s="349"/>
      <c r="J217" s="349"/>
      <c r="K217" s="370"/>
    </row>
    <row r="218" s="1" customFormat="1" ht="15" customHeight="1">
      <c r="B218" s="369"/>
      <c r="C218" s="297"/>
      <c r="D218" s="297"/>
      <c r="E218" s="297"/>
      <c r="F218" s="320">
        <v>4</v>
      </c>
      <c r="G218" s="358"/>
      <c r="H218" s="349" t="s">
        <v>1401</v>
      </c>
      <c r="I218" s="349"/>
      <c r="J218" s="349"/>
      <c r="K218" s="370"/>
    </row>
    <row r="219" s="1" customFormat="1" ht="12.75" customHeight="1">
      <c r="B219" s="371"/>
      <c r="C219" s="372"/>
      <c r="D219" s="372"/>
      <c r="E219" s="372"/>
      <c r="F219" s="372"/>
      <c r="G219" s="372"/>
      <c r="H219" s="372"/>
      <c r="I219" s="372"/>
      <c r="J219" s="372"/>
      <c r="K219" s="373"/>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2025-02-28T07:41:54Z</dcterms:created>
  <dcterms:modified xsi:type="dcterms:W3CDTF">2025-02-28T07:41:59Z</dcterms:modified>
</cp:coreProperties>
</file>