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akazky\Chrudim MŠ Strojařů K V\Chrudim MŠ Strojařů - rozpočet dešťovky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Pol'!$A$1:$U$153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G39" i="1"/>
  <c r="F39" i="1"/>
  <c r="G143" i="12"/>
  <c r="AC143" i="12"/>
  <c r="AD143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2" i="12"/>
  <c r="G12" i="12"/>
  <c r="M12" i="12" s="1"/>
  <c r="I12" i="12"/>
  <c r="K12" i="12"/>
  <c r="O12" i="12"/>
  <c r="Q12" i="12"/>
  <c r="U12" i="12"/>
  <c r="F15" i="12"/>
  <c r="G15" i="12"/>
  <c r="M15" i="12" s="1"/>
  <c r="I15" i="12"/>
  <c r="K15" i="12"/>
  <c r="O15" i="12"/>
  <c r="Q15" i="12"/>
  <c r="U15" i="12"/>
  <c r="F17" i="12"/>
  <c r="G17" i="12"/>
  <c r="M17" i="12" s="1"/>
  <c r="I17" i="12"/>
  <c r="K17" i="12"/>
  <c r="O17" i="12"/>
  <c r="Q17" i="12"/>
  <c r="U17" i="12"/>
  <c r="F19" i="12"/>
  <c r="G19" i="12"/>
  <c r="M19" i="12" s="1"/>
  <c r="I19" i="12"/>
  <c r="K19" i="12"/>
  <c r="O19" i="12"/>
  <c r="Q19" i="12"/>
  <c r="U19" i="12"/>
  <c r="F22" i="12"/>
  <c r="G22" i="12" s="1"/>
  <c r="I22" i="12"/>
  <c r="I21" i="12" s="1"/>
  <c r="K22" i="12"/>
  <c r="K21" i="12" s="1"/>
  <c r="O22" i="12"/>
  <c r="O21" i="12" s="1"/>
  <c r="Q22" i="12"/>
  <c r="Q21" i="12" s="1"/>
  <c r="U22" i="12"/>
  <c r="U21" i="12" s="1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7" i="12"/>
  <c r="G27" i="12"/>
  <c r="M27" i="12" s="1"/>
  <c r="I27" i="12"/>
  <c r="I26" i="12" s="1"/>
  <c r="K27" i="12"/>
  <c r="K26" i="12" s="1"/>
  <c r="O27" i="12"/>
  <c r="O26" i="12" s="1"/>
  <c r="Q27" i="12"/>
  <c r="Q26" i="12" s="1"/>
  <c r="U27" i="12"/>
  <c r="U26" i="12" s="1"/>
  <c r="F30" i="12"/>
  <c r="G30" i="12"/>
  <c r="M30" i="12" s="1"/>
  <c r="I30" i="12"/>
  <c r="K30" i="12"/>
  <c r="O30" i="12"/>
  <c r="Q30" i="12"/>
  <c r="U30" i="12"/>
  <c r="F32" i="12"/>
  <c r="G32" i="12"/>
  <c r="M32" i="12" s="1"/>
  <c r="I32" i="12"/>
  <c r="K32" i="12"/>
  <c r="O32" i="12"/>
  <c r="Q32" i="12"/>
  <c r="U32" i="12"/>
  <c r="F34" i="12"/>
  <c r="G34" i="12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7" i="12"/>
  <c r="G37" i="12"/>
  <c r="M37" i="12" s="1"/>
  <c r="I37" i="12"/>
  <c r="K37" i="12"/>
  <c r="O37" i="12"/>
  <c r="Q37" i="12"/>
  <c r="U37" i="12"/>
  <c r="F39" i="12"/>
  <c r="G39" i="12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5" i="12"/>
  <c r="G45" i="12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8" i="12"/>
  <c r="G48" i="12" s="1"/>
  <c r="I48" i="12"/>
  <c r="I47" i="12" s="1"/>
  <c r="K48" i="12"/>
  <c r="K47" i="12" s="1"/>
  <c r="O48" i="12"/>
  <c r="O47" i="12" s="1"/>
  <c r="Q48" i="12"/>
  <c r="Q47" i="12" s="1"/>
  <c r="U48" i="12"/>
  <c r="U47" i="12" s="1"/>
  <c r="F50" i="12"/>
  <c r="G50" i="12" s="1"/>
  <c r="M50" i="12" s="1"/>
  <c r="I50" i="12"/>
  <c r="K50" i="12"/>
  <c r="O50" i="12"/>
  <c r="Q50" i="12"/>
  <c r="U50" i="12"/>
  <c r="F52" i="12"/>
  <c r="G52" i="12" s="1"/>
  <c r="M52" i="12" s="1"/>
  <c r="I52" i="12"/>
  <c r="K52" i="12"/>
  <c r="O52" i="12"/>
  <c r="Q52" i="12"/>
  <c r="U52" i="12"/>
  <c r="F54" i="12"/>
  <c r="G54" i="12" s="1"/>
  <c r="M54" i="12" s="1"/>
  <c r="I54" i="12"/>
  <c r="K54" i="12"/>
  <c r="O54" i="12"/>
  <c r="Q54" i="12"/>
  <c r="U54" i="12"/>
  <c r="F56" i="12"/>
  <c r="G56" i="12" s="1"/>
  <c r="M56" i="12" s="1"/>
  <c r="I56" i="12"/>
  <c r="K56" i="12"/>
  <c r="O56" i="12"/>
  <c r="Q56" i="12"/>
  <c r="U56" i="12"/>
  <c r="F58" i="12"/>
  <c r="G58" i="12" s="1"/>
  <c r="M58" i="12" s="1"/>
  <c r="I58" i="12"/>
  <c r="K58" i="12"/>
  <c r="O58" i="12"/>
  <c r="Q58" i="12"/>
  <c r="U58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9" i="12"/>
  <c r="G69" i="12"/>
  <c r="G68" i="12" s="1"/>
  <c r="I69" i="12"/>
  <c r="I68" i="12" s="1"/>
  <c r="K69" i="12"/>
  <c r="K68" i="12" s="1"/>
  <c r="O69" i="12"/>
  <c r="O68" i="12" s="1"/>
  <c r="Q69" i="12"/>
  <c r="Q68" i="12" s="1"/>
  <c r="U69" i="12"/>
  <c r="U68" i="12" s="1"/>
  <c r="F71" i="12"/>
  <c r="G71" i="12"/>
  <c r="M71" i="12" s="1"/>
  <c r="I71" i="12"/>
  <c r="K71" i="12"/>
  <c r="O71" i="12"/>
  <c r="Q71" i="12"/>
  <c r="U71" i="12"/>
  <c r="F73" i="12"/>
  <c r="G73" i="12"/>
  <c r="M73" i="12" s="1"/>
  <c r="I73" i="12"/>
  <c r="K73" i="12"/>
  <c r="O73" i="12"/>
  <c r="Q73" i="12"/>
  <c r="U73" i="12"/>
  <c r="F75" i="12"/>
  <c r="G75" i="12"/>
  <c r="M75" i="12" s="1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F77" i="12"/>
  <c r="G77" i="12"/>
  <c r="M77" i="12" s="1"/>
  <c r="I77" i="12"/>
  <c r="K77" i="12"/>
  <c r="O77" i="12"/>
  <c r="Q77" i="12"/>
  <c r="U77" i="12"/>
  <c r="F78" i="12"/>
  <c r="G78" i="12"/>
  <c r="M78" i="12" s="1"/>
  <c r="I78" i="12"/>
  <c r="K78" i="12"/>
  <c r="O78" i="12"/>
  <c r="Q78" i="12"/>
  <c r="U78" i="12"/>
  <c r="F79" i="12"/>
  <c r="G79" i="12"/>
  <c r="M79" i="12" s="1"/>
  <c r="I79" i="12"/>
  <c r="K79" i="12"/>
  <c r="O79" i="12"/>
  <c r="Q79" i="12"/>
  <c r="U79" i="12"/>
  <c r="F80" i="12"/>
  <c r="G80" i="12"/>
  <c r="M80" i="12" s="1"/>
  <c r="I80" i="12"/>
  <c r="K80" i="12"/>
  <c r="O80" i="12"/>
  <c r="Q80" i="12"/>
  <c r="U80" i="12"/>
  <c r="F81" i="12"/>
  <c r="G81" i="12"/>
  <c r="M81" i="12" s="1"/>
  <c r="I81" i="12"/>
  <c r="K81" i="12"/>
  <c r="O81" i="12"/>
  <c r="Q81" i="12"/>
  <c r="U81" i="12"/>
  <c r="F82" i="12"/>
  <c r="G82" i="12"/>
  <c r="M82" i="12" s="1"/>
  <c r="I82" i="12"/>
  <c r="K82" i="12"/>
  <c r="O82" i="12"/>
  <c r="Q82" i="12"/>
  <c r="U82" i="12"/>
  <c r="F83" i="12"/>
  <c r="G83" i="12"/>
  <c r="M83" i="12" s="1"/>
  <c r="I83" i="12"/>
  <c r="K83" i="12"/>
  <c r="O83" i="12"/>
  <c r="Q83" i="12"/>
  <c r="U83" i="12"/>
  <c r="F84" i="12"/>
  <c r="G84" i="12"/>
  <c r="M84" i="12" s="1"/>
  <c r="I84" i="12"/>
  <c r="K84" i="12"/>
  <c r="O84" i="12"/>
  <c r="Q84" i="12"/>
  <c r="U84" i="12"/>
  <c r="F85" i="12"/>
  <c r="G85" i="12"/>
  <c r="M85" i="12" s="1"/>
  <c r="I85" i="12"/>
  <c r="K85" i="12"/>
  <c r="O85" i="12"/>
  <c r="Q85" i="12"/>
  <c r="U85" i="12"/>
  <c r="F86" i="12"/>
  <c r="G86" i="12"/>
  <c r="M86" i="12" s="1"/>
  <c r="I86" i="12"/>
  <c r="K86" i="12"/>
  <c r="O86" i="12"/>
  <c r="Q86" i="12"/>
  <c r="U86" i="12"/>
  <c r="F87" i="12"/>
  <c r="G87" i="12"/>
  <c r="M87" i="12" s="1"/>
  <c r="I87" i="12"/>
  <c r="K87" i="12"/>
  <c r="O87" i="12"/>
  <c r="Q87" i="12"/>
  <c r="U87" i="12"/>
  <c r="F88" i="12"/>
  <c r="G88" i="12"/>
  <c r="M88" i="12" s="1"/>
  <c r="I88" i="12"/>
  <c r="K88" i="12"/>
  <c r="O88" i="12"/>
  <c r="Q88" i="12"/>
  <c r="U88" i="12"/>
  <c r="F89" i="12"/>
  <c r="G89" i="12"/>
  <c r="M89" i="12" s="1"/>
  <c r="I89" i="12"/>
  <c r="K89" i="12"/>
  <c r="O89" i="12"/>
  <c r="Q89" i="12"/>
  <c r="U89" i="12"/>
  <c r="F90" i="12"/>
  <c r="G90" i="12"/>
  <c r="M90" i="12" s="1"/>
  <c r="I90" i="12"/>
  <c r="K90" i="12"/>
  <c r="O90" i="12"/>
  <c r="Q90" i="12"/>
  <c r="U90" i="12"/>
  <c r="F91" i="12"/>
  <c r="G91" i="12"/>
  <c r="M91" i="12" s="1"/>
  <c r="I91" i="12"/>
  <c r="K91" i="12"/>
  <c r="O91" i="12"/>
  <c r="Q91" i="12"/>
  <c r="U91" i="12"/>
  <c r="F92" i="12"/>
  <c r="G92" i="12"/>
  <c r="M92" i="12" s="1"/>
  <c r="I92" i="12"/>
  <c r="K92" i="12"/>
  <c r="O92" i="12"/>
  <c r="Q92" i="12"/>
  <c r="U92" i="12"/>
  <c r="F94" i="12"/>
  <c r="G94" i="12" s="1"/>
  <c r="I94" i="12"/>
  <c r="I93" i="12" s="1"/>
  <c r="K94" i="12"/>
  <c r="K93" i="12" s="1"/>
  <c r="O94" i="12"/>
  <c r="O93" i="12" s="1"/>
  <c r="Q94" i="12"/>
  <c r="Q93" i="12" s="1"/>
  <c r="U94" i="12"/>
  <c r="U93" i="12" s="1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8" i="12"/>
  <c r="G98" i="12"/>
  <c r="M98" i="12" s="1"/>
  <c r="I98" i="12"/>
  <c r="I97" i="12" s="1"/>
  <c r="K98" i="12"/>
  <c r="K97" i="12" s="1"/>
  <c r="O98" i="12"/>
  <c r="Q98" i="12"/>
  <c r="Q97" i="12" s="1"/>
  <c r="U98" i="12"/>
  <c r="U97" i="12" s="1"/>
  <c r="F99" i="12"/>
  <c r="G99" i="12"/>
  <c r="M99" i="12" s="1"/>
  <c r="I99" i="12"/>
  <c r="K99" i="12"/>
  <c r="O99" i="12"/>
  <c r="O97" i="12" s="1"/>
  <c r="Q99" i="12"/>
  <c r="U99" i="12"/>
  <c r="F100" i="12"/>
  <c r="G100" i="12"/>
  <c r="M100" i="12" s="1"/>
  <c r="I100" i="12"/>
  <c r="K100" i="12"/>
  <c r="O100" i="12"/>
  <c r="Q100" i="12"/>
  <c r="U100" i="12"/>
  <c r="F101" i="12"/>
  <c r="G101" i="12"/>
  <c r="M101" i="12" s="1"/>
  <c r="I101" i="12"/>
  <c r="K101" i="12"/>
  <c r="O101" i="12"/>
  <c r="Q101" i="12"/>
  <c r="U101" i="12"/>
  <c r="F102" i="12"/>
  <c r="G102" i="12"/>
  <c r="M102" i="12" s="1"/>
  <c r="I102" i="12"/>
  <c r="K102" i="12"/>
  <c r="O102" i="12"/>
  <c r="Q102" i="12"/>
  <c r="U102" i="12"/>
  <c r="F103" i="12"/>
  <c r="G103" i="12"/>
  <c r="M103" i="12" s="1"/>
  <c r="I103" i="12"/>
  <c r="K103" i="12"/>
  <c r="O103" i="12"/>
  <c r="Q103" i="12"/>
  <c r="U103" i="12"/>
  <c r="F104" i="12"/>
  <c r="G104" i="12"/>
  <c r="M104" i="12" s="1"/>
  <c r="I104" i="12"/>
  <c r="K104" i="12"/>
  <c r="O104" i="12"/>
  <c r="Q104" i="12"/>
  <c r="U104" i="12"/>
  <c r="F105" i="12"/>
  <c r="G105" i="12"/>
  <c r="M105" i="12" s="1"/>
  <c r="I105" i="12"/>
  <c r="K105" i="12"/>
  <c r="O105" i="12"/>
  <c r="Q105" i="12"/>
  <c r="U105" i="12"/>
  <c r="F106" i="12"/>
  <c r="G106" i="12"/>
  <c r="M106" i="12" s="1"/>
  <c r="I106" i="12"/>
  <c r="K106" i="12"/>
  <c r="O106" i="12"/>
  <c r="Q106" i="12"/>
  <c r="U106" i="12"/>
  <c r="F107" i="12"/>
  <c r="G107" i="12"/>
  <c r="M107" i="12" s="1"/>
  <c r="I107" i="12"/>
  <c r="K107" i="12"/>
  <c r="O107" i="12"/>
  <c r="Q107" i="12"/>
  <c r="U107" i="12"/>
  <c r="F108" i="12"/>
  <c r="G108" i="12"/>
  <c r="M108" i="12" s="1"/>
  <c r="I108" i="12"/>
  <c r="K108" i="12"/>
  <c r="O108" i="12"/>
  <c r="Q108" i="12"/>
  <c r="U108" i="12"/>
  <c r="F109" i="12"/>
  <c r="G109" i="12"/>
  <c r="M109" i="12" s="1"/>
  <c r="I109" i="12"/>
  <c r="K109" i="12"/>
  <c r="O109" i="12"/>
  <c r="Q109" i="12"/>
  <c r="U109" i="12"/>
  <c r="F111" i="12"/>
  <c r="G111" i="12" s="1"/>
  <c r="I111" i="12"/>
  <c r="I110" i="12" s="1"/>
  <c r="K111" i="12"/>
  <c r="K110" i="12" s="1"/>
  <c r="O111" i="12"/>
  <c r="O110" i="12" s="1"/>
  <c r="Q111" i="12"/>
  <c r="Q110" i="12" s="1"/>
  <c r="U111" i="12"/>
  <c r="U110" i="12" s="1"/>
  <c r="F113" i="12"/>
  <c r="G113" i="12" s="1"/>
  <c r="M113" i="12" s="1"/>
  <c r="I113" i="12"/>
  <c r="K113" i="12"/>
  <c r="O113" i="12"/>
  <c r="Q113" i="12"/>
  <c r="U113" i="12"/>
  <c r="F115" i="12"/>
  <c r="G115" i="12" s="1"/>
  <c r="M115" i="12" s="1"/>
  <c r="I115" i="12"/>
  <c r="K115" i="12"/>
  <c r="O115" i="12"/>
  <c r="Q115" i="12"/>
  <c r="U115" i="12"/>
  <c r="F117" i="12"/>
  <c r="G117" i="12" s="1"/>
  <c r="M117" i="12" s="1"/>
  <c r="I117" i="12"/>
  <c r="K117" i="12"/>
  <c r="O117" i="12"/>
  <c r="Q117" i="12"/>
  <c r="U117" i="12"/>
  <c r="F119" i="12"/>
  <c r="G119" i="12" s="1"/>
  <c r="M119" i="12" s="1"/>
  <c r="I119" i="12"/>
  <c r="K119" i="12"/>
  <c r="O119" i="12"/>
  <c r="Q119" i="12"/>
  <c r="U119" i="12"/>
  <c r="F121" i="12"/>
  <c r="G121" i="12" s="1"/>
  <c r="M121" i="12" s="1"/>
  <c r="I121" i="12"/>
  <c r="K121" i="12"/>
  <c r="O121" i="12"/>
  <c r="Q121" i="12"/>
  <c r="U121" i="12"/>
  <c r="F123" i="12"/>
  <c r="G123" i="12" s="1"/>
  <c r="M123" i="12" s="1"/>
  <c r="I123" i="12"/>
  <c r="K123" i="12"/>
  <c r="O123" i="12"/>
  <c r="Q123" i="12"/>
  <c r="U123" i="12"/>
  <c r="F125" i="12"/>
  <c r="G125" i="12"/>
  <c r="M125" i="12" s="1"/>
  <c r="I125" i="12"/>
  <c r="I124" i="12" s="1"/>
  <c r="K125" i="12"/>
  <c r="K124" i="12" s="1"/>
  <c r="O125" i="12"/>
  <c r="O124" i="12" s="1"/>
  <c r="Q125" i="12"/>
  <c r="Q124" i="12" s="1"/>
  <c r="U125" i="12"/>
  <c r="U124" i="12" s="1"/>
  <c r="F126" i="12"/>
  <c r="G126" i="12"/>
  <c r="M126" i="12" s="1"/>
  <c r="I126" i="12"/>
  <c r="K126" i="12"/>
  <c r="O126" i="12"/>
  <c r="Q126" i="12"/>
  <c r="U126" i="12"/>
  <c r="F127" i="12"/>
  <c r="G127" i="12"/>
  <c r="M127" i="12" s="1"/>
  <c r="I127" i="12"/>
  <c r="K127" i="12"/>
  <c r="O127" i="12"/>
  <c r="Q127" i="12"/>
  <c r="U127" i="12"/>
  <c r="F128" i="12"/>
  <c r="G128" i="12"/>
  <c r="M128" i="12" s="1"/>
  <c r="I128" i="12"/>
  <c r="K128" i="12"/>
  <c r="O128" i="12"/>
  <c r="Q128" i="12"/>
  <c r="U128" i="12"/>
  <c r="F130" i="12"/>
  <c r="G130" i="12"/>
  <c r="M130" i="12" s="1"/>
  <c r="I130" i="12"/>
  <c r="K130" i="12"/>
  <c r="O130" i="12"/>
  <c r="Q130" i="12"/>
  <c r="U130" i="12"/>
  <c r="F131" i="12"/>
  <c r="G131" i="12"/>
  <c r="M131" i="12" s="1"/>
  <c r="I131" i="12"/>
  <c r="K131" i="12"/>
  <c r="O131" i="12"/>
  <c r="Q131" i="12"/>
  <c r="U131" i="12"/>
  <c r="F132" i="12"/>
  <c r="G132" i="12"/>
  <c r="M132" i="12" s="1"/>
  <c r="I132" i="12"/>
  <c r="K132" i="12"/>
  <c r="O132" i="12"/>
  <c r="Q132" i="12"/>
  <c r="U132" i="12"/>
  <c r="F133" i="12"/>
  <c r="G133" i="12"/>
  <c r="M133" i="12" s="1"/>
  <c r="I133" i="12"/>
  <c r="K133" i="12"/>
  <c r="O133" i="12"/>
  <c r="Q133" i="12"/>
  <c r="U133" i="12"/>
  <c r="F134" i="12"/>
  <c r="G134" i="12"/>
  <c r="M134" i="12" s="1"/>
  <c r="I134" i="12"/>
  <c r="K134" i="12"/>
  <c r="O134" i="12"/>
  <c r="Q134" i="12"/>
  <c r="U134" i="12"/>
  <c r="F135" i="12"/>
  <c r="G135" i="12"/>
  <c r="M135" i="12" s="1"/>
  <c r="I135" i="12"/>
  <c r="K135" i="12"/>
  <c r="O135" i="12"/>
  <c r="Q135" i="12"/>
  <c r="U135" i="12"/>
  <c r="F137" i="12"/>
  <c r="G137" i="12" s="1"/>
  <c r="I137" i="12"/>
  <c r="I136" i="12" s="1"/>
  <c r="K137" i="12"/>
  <c r="K136" i="12" s="1"/>
  <c r="O137" i="12"/>
  <c r="O136" i="12" s="1"/>
  <c r="Q137" i="12"/>
  <c r="Q136" i="12" s="1"/>
  <c r="U137" i="12"/>
  <c r="U136" i="12" s="1"/>
  <c r="F139" i="12"/>
  <c r="G139" i="12" s="1"/>
  <c r="M139" i="12" s="1"/>
  <c r="I139" i="12"/>
  <c r="K139" i="12"/>
  <c r="O139" i="12"/>
  <c r="Q139" i="12"/>
  <c r="U139" i="12"/>
  <c r="F140" i="12"/>
  <c r="G140" i="12" s="1"/>
  <c r="M140" i="12" s="1"/>
  <c r="I140" i="12"/>
  <c r="K140" i="12"/>
  <c r="O140" i="12"/>
  <c r="Q140" i="12"/>
  <c r="U140" i="12"/>
  <c r="F141" i="12"/>
  <c r="G141" i="12" s="1"/>
  <c r="M141" i="12" s="1"/>
  <c r="I141" i="12"/>
  <c r="K141" i="12"/>
  <c r="O141" i="12"/>
  <c r="Q141" i="12"/>
  <c r="U141" i="12"/>
  <c r="I20" i="1"/>
  <c r="I19" i="1"/>
  <c r="I18" i="1"/>
  <c r="I17" i="1"/>
  <c r="I16" i="1"/>
  <c r="I59" i="1"/>
  <c r="AZ43" i="1"/>
  <c r="G27" i="1"/>
  <c r="F40" i="1"/>
  <c r="G23" i="1" s="1"/>
  <c r="G40" i="1"/>
  <c r="G25" i="1" s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9" i="1" l="1"/>
  <c r="G28" i="1"/>
  <c r="M137" i="12"/>
  <c r="M136" i="12" s="1"/>
  <c r="G136" i="12"/>
  <c r="M111" i="12"/>
  <c r="M110" i="12" s="1"/>
  <c r="G110" i="12"/>
  <c r="M22" i="12"/>
  <c r="M21" i="12" s="1"/>
  <c r="G21" i="12"/>
  <c r="M124" i="12"/>
  <c r="M94" i="12"/>
  <c r="M93" i="12" s="1"/>
  <c r="G93" i="12"/>
  <c r="M48" i="12"/>
  <c r="M47" i="12" s="1"/>
  <c r="G47" i="12"/>
  <c r="M97" i="12"/>
  <c r="M26" i="12"/>
  <c r="G124" i="12"/>
  <c r="M69" i="12"/>
  <c r="M68" i="12" s="1"/>
  <c r="M9" i="12"/>
  <c r="M8" i="12" s="1"/>
  <c r="G97" i="12"/>
  <c r="G26" i="12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<sst xmlns="http://schemas.openxmlformats.org/spreadsheetml/2006/main" count="627" uniqueCount="338">
  <si>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</si>
  <si>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</si>
  <si>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</si>
  <si>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</si>
  <si>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</si>
  <si>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</si>
  <si>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</si>
  <si>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</si>
  <si>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</si>
  <si>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</si>
  <si>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</si>
  <si>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</si>
  <si>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</si>
  <si>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</si>
  <si>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</si>
  <si>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</si>
  <si>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</si>
  <si>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</si>
  <si>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</si>
  <si>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</si>
  <si>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</si>
  <si>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</si>
  <si>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</si>
  <si>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</si>
  <si>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</si>
  <si>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</si>
  <si>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</si>
  <si>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</si>
  <si>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</si>
  <si>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</si>
  <si>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</si>
  <si>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</si>
  <si>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</si>
  <si>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</si>
  <si>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</si>
  <si>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</si>
  <si>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</si>
  <si>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</si>
  <si>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</si>
  <si>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</si>
  <si>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</si>
  <si>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</si>
  <si>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</si>
  <si>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Chrudim</t>
  </si>
  <si>
    <t>Rozpočet:</t>
  </si>
  <si>
    <t>Misto</t>
  </si>
  <si>
    <t>Snížení energetické náročnosti budovy MŠ Strojařů-Hospodářský ob SO-01 dešťovka</t>
  </si>
  <si>
    <t>Město Chrudim</t>
  </si>
  <si>
    <t>Resselovo náměstí 77</t>
  </si>
  <si>
    <t>537 16</t>
  </si>
  <si>
    <t>00270211</t>
  </si>
  <si>
    <t>Rozpočet</t>
  </si>
  <si>
    <t>Celkem za stavbu</t>
  </si>
  <si>
    <t>CZK</t>
  </si>
  <si>
    <t xml:space="preserve">Popis rozpočtu:  - </t>
  </si>
  <si>
    <t>Technické specifikace zařízení strojovny viz Technická zpráva.</t>
  </si>
  <si>
    <t>Rekapitulace dílů</t>
  </si>
  <si>
    <t>Typ dílu</t>
  </si>
  <si>
    <t>4</t>
  </si>
  <si>
    <t>Vodorovné konstrukce</t>
  </si>
  <si>
    <t>89</t>
  </si>
  <si>
    <t>Ostatní konstrukce na trub.ved</t>
  </si>
  <si>
    <t>97</t>
  </si>
  <si>
    <t>Prorážení otvorů ZTI</t>
  </si>
  <si>
    <t>721</t>
  </si>
  <si>
    <t>Vnitřní kanalizace</t>
  </si>
  <si>
    <t>722</t>
  </si>
  <si>
    <t>Vnitřní vodovod</t>
  </si>
  <si>
    <t>725</t>
  </si>
  <si>
    <t>Zařizovací předměty</t>
  </si>
  <si>
    <t>732</t>
  </si>
  <si>
    <t>Strojovny</t>
  </si>
  <si>
    <t>713-1</t>
  </si>
  <si>
    <t>Izolace ZTI</t>
  </si>
  <si>
    <t>721-1</t>
  </si>
  <si>
    <t>Venkovní kanalizace</t>
  </si>
  <si>
    <t>827-2</t>
  </si>
  <si>
    <t>Venkovní vodovod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</si>
  <si>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</si>
  <si>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</si>
  <si>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</si>
  <si>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</si>
  <si>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</si>
  <si>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</si>
  <si>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</si>
  <si>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</si>
  <si>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</si>
  <si>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</si>
  <si>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</si>
  <si>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</si>
  <si>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</si>
  <si>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</si>
  <si>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</si>
  <si>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</si>
  <si>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</si>
  <si>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</si>
  <si>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</si>
  <si>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</si>
  <si>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</si>
  <si>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</si>
  <si>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</si>
  <si>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</si>
  <si>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</si>
  <si>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</si>
  <si>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</si>
  <si>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</si>
  <si>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</si>
  <si>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451541111R00</t>
  </si>
  <si>
    <t>Lože pod potrubí ze štěrkodrtě 0 - 63 mm</t>
  </si>
  <si>
    <t>m3</t>
  </si>
  <si>
    <t>POL1_0</t>
  </si>
  <si>
    <t>dešťová kan do RN:1,4</t>
  </si>
  <si>
    <t>VV</t>
  </si>
  <si>
    <t>venkovní vodovod:1,83</t>
  </si>
  <si>
    <t>175101101RT2</t>
  </si>
  <si>
    <t>Obsyp potrubí bez prohození sypaniny, s dodáním štěrkopísku frakce 0 - 22 mm</t>
  </si>
  <si>
    <t>dešťová kan do rn:4,2</t>
  </si>
  <si>
    <t>venkovní vodovod:5,49</t>
  </si>
  <si>
    <t>452311131R00</t>
  </si>
  <si>
    <t>Desky podkladní pod potrubí z betonu C 12/15</t>
  </si>
  <si>
    <t>retenční nádrž:5,7*3,9*0,18</t>
  </si>
  <si>
    <t>452351101R00</t>
  </si>
  <si>
    <t>Bednění desek nebo sedlových loží pod potrubí</t>
  </si>
  <si>
    <t>m2</t>
  </si>
  <si>
    <t>retenční nádrž:2*(5,7+3,9)*0,2</t>
  </si>
  <si>
    <t>452361111R00</t>
  </si>
  <si>
    <t>Výztuž podklad. desek z betonářské oceli 10216(E)</t>
  </si>
  <si>
    <t>t</t>
  </si>
  <si>
    <t>retenční nádrž:2,7*3,9*4,48/1000</t>
  </si>
  <si>
    <t>RN1</t>
  </si>
  <si>
    <t>Betonová retenční nádrž 38 m3 vč. trub. prostupů, podrobnosti viz Technická zpráva a výkresy</t>
  </si>
  <si>
    <t>soub</t>
  </si>
  <si>
    <t>RN2</t>
  </si>
  <si>
    <t>Montáž retenční nádrže vč. dopravy technika, zkouška těsnosti</t>
  </si>
  <si>
    <t>RN3</t>
  </si>
  <si>
    <t>Doprava retenční nádrže, vč. naložení, složení</t>
  </si>
  <si>
    <t>Auto jeřáb</t>
  </si>
  <si>
    <t>Osazení retenční nádrže</t>
  </si>
  <si>
    <t>hod</t>
  </si>
  <si>
    <t>974031142R00</t>
  </si>
  <si>
    <t>Vysekání rýh ve zdi cihelné 7 x 7 cm</t>
  </si>
  <si>
    <t>m</t>
  </si>
  <si>
    <t>vodovod:0,5</t>
  </si>
  <si>
    <t>kanalizace:0,6+1,2+1,8+2,3+0,9+2,4+3,5+11*0,5</t>
  </si>
  <si>
    <t>974031144R00</t>
  </si>
  <si>
    <t>Vysekání rýh ve zdi cihelné 7 x 15 cm</t>
  </si>
  <si>
    <t>vodovod:6</t>
  </si>
  <si>
    <t>974031164R00</t>
  </si>
  <si>
    <t>Vysekání rýh ve zdi cihelné 15 x 15 cm</t>
  </si>
  <si>
    <t>kanalizace:4</t>
  </si>
  <si>
    <t>971033231R00</t>
  </si>
  <si>
    <t>Vybourání otv. zeď cihel. 0,0225 m2, tl. 15cm, MVC</t>
  </si>
  <si>
    <t>kus</t>
  </si>
  <si>
    <t>970051060R00</t>
  </si>
  <si>
    <t>Vrtání jádrové do ŽB do D 60 mm, prostup stropem nebo střechou</t>
  </si>
  <si>
    <t>2*0,25</t>
  </si>
  <si>
    <t>970051130R00</t>
  </si>
  <si>
    <t>Vrtání jádrové do ŽB do D 130 mm, prostup stropem nebo střechou</t>
  </si>
  <si>
    <t>9*0,25</t>
  </si>
  <si>
    <t>979087311R00</t>
  </si>
  <si>
    <t>Vodorovné přemístění suti nošením do 10 m</t>
  </si>
  <si>
    <t>979087391R00</t>
  </si>
  <si>
    <t>Příplatek za nošení suti každých dalších 10 m</t>
  </si>
  <si>
    <t>979088212R00</t>
  </si>
  <si>
    <t>Nakládání suti na dopr.prostředky</t>
  </si>
  <si>
    <t>979081111R00</t>
  </si>
  <si>
    <t>Odvoz suti a vybour. hmot na skládku do 1 km</t>
  </si>
  <si>
    <t>979081121R00</t>
  </si>
  <si>
    <t>Příplatek k odvozu za každý další 1 km</t>
  </si>
  <si>
    <t>17*0,5405</t>
  </si>
  <si>
    <t>979093111R00</t>
  </si>
  <si>
    <t>Uložení suti na skládku bez zhutnění</t>
  </si>
  <si>
    <t>979990101R00</t>
  </si>
  <si>
    <t>Poplatek za sklád.suti-směs bet.a cihel do 30x30cm</t>
  </si>
  <si>
    <t>721177115R00</t>
  </si>
  <si>
    <t>Potrubí odpadní svislé D 110 x 3,4 mm, odhlučněný systém</t>
  </si>
  <si>
    <t>5*5*1,05</t>
  </si>
  <si>
    <t>721177116R00</t>
  </si>
  <si>
    <t>Potrubí odpadní svislé D 125 x 3,9 mm, odhlučněný systém</t>
  </si>
  <si>
    <t>10,5*1,05</t>
  </si>
  <si>
    <t>721177136R00</t>
  </si>
  <si>
    <t>Potrubí ležaté zavěšené D 125 x 3,9 mm, odhlučněný systém</t>
  </si>
  <si>
    <t>20,8*1,05</t>
  </si>
  <si>
    <t>721176222R00</t>
  </si>
  <si>
    <t>Potrubí KG svodné (ležaté) v zemi D 110 x 3,2 mm</t>
  </si>
  <si>
    <t>(8,1+0,9+1,8+0,6+2,4+1,7+2,3+3,4)*1,05</t>
  </si>
  <si>
    <t>721176223R00</t>
  </si>
  <si>
    <t>Potrubí KG svodné (ležaté) v zemi D 125 x 3,2 mm</t>
  </si>
  <si>
    <t>(5,94+0,76+0,4+14,52)*1,05</t>
  </si>
  <si>
    <t>721176224R00</t>
  </si>
  <si>
    <t>Potrubí KG svodné (ležaté) v zemi D 160 x 4,0 mm</t>
  </si>
  <si>
    <t>(0,9+4,3)*1,05</t>
  </si>
  <si>
    <t>721194109R00</t>
  </si>
  <si>
    <t>Vyvedení odpadních výpustek D 110 x 2,3</t>
  </si>
  <si>
    <t>55162531R</t>
  </si>
  <si>
    <t>Izol. souprava pro potr prostupy DN125</t>
  </si>
  <si>
    <t>POL3_0</t>
  </si>
  <si>
    <t>721234154RT1</t>
  </si>
  <si>
    <t>Vtoky střešní izolační živič. pás, záchytný koš,  D 110 mm, detail viz Tech. zpráva</t>
  </si>
  <si>
    <t>721273150RT1</t>
  </si>
  <si>
    <t>Hlavice ventilační přivětrávací , přivzdušňovací ventil D 50 mm</t>
  </si>
  <si>
    <t>12730260R</t>
  </si>
  <si>
    <t>Trubka nerez bezešvá 88,9 x 3,2 mm, chránička</t>
  </si>
  <si>
    <t>721290111R00</t>
  </si>
  <si>
    <t>Zkouška těsnosti kanalizace vodou DN 125</t>
  </si>
  <si>
    <t>721290112R00</t>
  </si>
  <si>
    <t>Zkouška těsnosti kanalizace vodou DN 200</t>
  </si>
  <si>
    <t>998721101R00</t>
  </si>
  <si>
    <t>Přesun hmot pro vnitřní kanalizaci, výšky do 6 m</t>
  </si>
  <si>
    <t>722172611R00</t>
  </si>
  <si>
    <t>Potrubí z PPR užitková, D 20x2,3 mm</t>
  </si>
  <si>
    <t>31*1,09</t>
  </si>
  <si>
    <t>722172612R00</t>
  </si>
  <si>
    <t>Potrubí z PPR užitková, D 25x2,8 mm</t>
  </si>
  <si>
    <t>10*1,09</t>
  </si>
  <si>
    <t>722172614R00</t>
  </si>
  <si>
    <t>Potrubí z PPR užitková, D 40x3,7 mm</t>
  </si>
  <si>
    <t>54*1,09</t>
  </si>
  <si>
    <t>28654300R</t>
  </si>
  <si>
    <t>Závitové koleno D40 mm</t>
  </si>
  <si>
    <t>Přechod PPR-PE DN 32</t>
  </si>
  <si>
    <t>722239104R00</t>
  </si>
  <si>
    <t>Montáž vodovodních armatur 2závity, G 5/4</t>
  </si>
  <si>
    <t>722239105R00</t>
  </si>
  <si>
    <t>Montáž vodovodních armatur 2závity, G 6/4</t>
  </si>
  <si>
    <t>722190401R00</t>
  </si>
  <si>
    <t>Vyvedení a upevnění výpustek DN 15</t>
  </si>
  <si>
    <t>722190402R00</t>
  </si>
  <si>
    <t>Vyvedení a upevnění výpustek DN 20</t>
  </si>
  <si>
    <t>722190405R00</t>
  </si>
  <si>
    <t>Vyvedení a upevnění výpustek DN 32</t>
  </si>
  <si>
    <t>722220111R00</t>
  </si>
  <si>
    <t>Nástěnka pro výtokový ventil G 1/2</t>
  </si>
  <si>
    <t>725810402R00</t>
  </si>
  <si>
    <t>Ventil rohový bez přípoj. trubičky G 1/2</t>
  </si>
  <si>
    <t>soubor</t>
  </si>
  <si>
    <t>722237121R00</t>
  </si>
  <si>
    <t>Kohout vod.kul.,2xvnitř.záv. DN 15</t>
  </si>
  <si>
    <t>722237122R00</t>
  </si>
  <si>
    <t>Kohout vod.kul.,2xvnitř.záv. DN 20</t>
  </si>
  <si>
    <t>722237124R00</t>
  </si>
  <si>
    <t>Kohout vod.kul.,2xvnitř.záv. DN 32</t>
  </si>
  <si>
    <t>722235654R00</t>
  </si>
  <si>
    <t>Ventil vod.zpětný DN 32</t>
  </si>
  <si>
    <t>734291112R00</t>
  </si>
  <si>
    <t>Kohouty plnící a vypouštěcí DN 10</t>
  </si>
  <si>
    <t>734421130R00</t>
  </si>
  <si>
    <t>Tlakoměr deformační 0-10 MPa, D 160</t>
  </si>
  <si>
    <t>722290234R00</t>
  </si>
  <si>
    <t xml:space="preserve">Proplach a dezinfekce vodovod.potrubí </t>
  </si>
  <si>
    <t>722280108R00</t>
  </si>
  <si>
    <t>Tlaková zkouška vodovodního potrubí DN 50</t>
  </si>
  <si>
    <t>998722101R00</t>
  </si>
  <si>
    <t>Přesun hmot pro vnitřní vodovod, výšky do 6 m</t>
  </si>
  <si>
    <t>ZV</t>
  </si>
  <si>
    <t>Nezámrzný zahradní ventil DN 15, s uzamykatelnou obslužnou hlavcí</t>
  </si>
  <si>
    <t>725819201R00</t>
  </si>
  <si>
    <t>Montáž ventilu nástěnného  G 1/2</t>
  </si>
  <si>
    <t>998725101R00</t>
  </si>
  <si>
    <t>Přesun hmot pro zařizovací předměty, výšky do 6 m</t>
  </si>
  <si>
    <t>TN</t>
  </si>
  <si>
    <t>Tlaková průtočná membránová nádoba , objem 200 l</t>
  </si>
  <si>
    <t>732339108R00</t>
  </si>
  <si>
    <t>Montáž tlakové nádoby 200 l</t>
  </si>
  <si>
    <t>AS</t>
  </si>
  <si>
    <t>Automatická tlaková stanice s nádrží o objemu 400l, viz technická zpráva</t>
  </si>
  <si>
    <t>724211192R00</t>
  </si>
  <si>
    <t>Montáž automatické tlakové stanice</t>
  </si>
  <si>
    <t>serv.</t>
  </si>
  <si>
    <t>Uvedení automatické tlakové stanice do provozu</t>
  </si>
  <si>
    <t>PF</t>
  </si>
  <si>
    <t>Automatický sloupcový pískový filtr, s řídící jednotkou, pro průtok 5 m3/h</t>
  </si>
  <si>
    <t>732329117R00</t>
  </si>
  <si>
    <t xml:space="preserve">Montáž automatického pískového filtru </t>
  </si>
  <si>
    <t>Uvedení automatického pískového filtru do provozu</t>
  </si>
  <si>
    <t>PČ</t>
  </si>
  <si>
    <t>Ponorné čerpadlo pro průtok 5 m3/h, výtlak 15 m, se zp. klapkou a plovákovým sáním, 43 m el. kabel</t>
  </si>
  <si>
    <t>uchycení</t>
  </si>
  <si>
    <t>Nerezový řetěz pro uchycení ponorného čerpadla</t>
  </si>
  <si>
    <t>724149101R00</t>
  </si>
  <si>
    <t xml:space="preserve">Montáž čerpadel stroj.ponorných </t>
  </si>
  <si>
    <t>998732101R00</t>
  </si>
  <si>
    <t>Přesun hmot pro strojovny, výšky do 6 m</t>
  </si>
  <si>
    <t>722181211RT7</t>
  </si>
  <si>
    <t>Izolace návleková tl. stěny 6 mm, vnitřní průměr 22 mm</t>
  </si>
  <si>
    <t>19,5*1,05</t>
  </si>
  <si>
    <t>722181211RT8</t>
  </si>
  <si>
    <t>Izolace návleková tl. stěny 6 mm, vnitřní průměr 25 mm</t>
  </si>
  <si>
    <t>5,6*1,05</t>
  </si>
  <si>
    <t>722181211RV9</t>
  </si>
  <si>
    <t>Izolace návleková tl. stěny 6 mm, vnitřní průměr 40 mm</t>
  </si>
  <si>
    <t>25*1,05</t>
  </si>
  <si>
    <t>722181213RT7</t>
  </si>
  <si>
    <t>Izolace návleková tl. stěny 13 mm, vnitřní průměr 22 mm</t>
  </si>
  <si>
    <t>11,5*1,05</t>
  </si>
  <si>
    <t>722181213RT8</t>
  </si>
  <si>
    <t>Izolace návleková tl. stěny 13 mm, vnitřní průměr 25 mm</t>
  </si>
  <si>
    <t>7,9+4,4*1,05</t>
  </si>
  <si>
    <t>722181213RV9</t>
  </si>
  <si>
    <t>Izolace návleková tl. stěny 13 mm, vnitřní průměr 40 mm</t>
  </si>
  <si>
    <t>29*1,05</t>
  </si>
  <si>
    <t>998713101R00</t>
  </si>
  <si>
    <t>Přesun hmot pro izolace tepelné, výšky do 6 m</t>
  </si>
  <si>
    <t>28611260.AR</t>
  </si>
  <si>
    <t>Trubka kanalizační KGEM SN 8 PVC 160x4,7x1000</t>
  </si>
  <si>
    <t>28611262.AR</t>
  </si>
  <si>
    <t>Trubka kanalizační KGEM SN 8 PVC 160x4,7x5000</t>
  </si>
  <si>
    <t>28651662.AR</t>
  </si>
  <si>
    <t>Koleno kanalizační KGB 160/ 45° PVC</t>
  </si>
  <si>
    <t>59224172R</t>
  </si>
  <si>
    <t>Skruž přechodová TBR-Q 625/600/120/SPK (SLK)</t>
  </si>
  <si>
    <t>retenční nádrž:1</t>
  </si>
  <si>
    <t>59224373.AR</t>
  </si>
  <si>
    <t>Těsnění elastom pro šach díly EMT - DN 1000</t>
  </si>
  <si>
    <t>55243342.AR</t>
  </si>
  <si>
    <t>Poklop BEGU D 605 mm  A15, retenční nádrž</t>
  </si>
  <si>
    <t>899101111R00</t>
  </si>
  <si>
    <t>Osazení poklopu s rámem do 50 kg</t>
  </si>
  <si>
    <t>230170003R00</t>
  </si>
  <si>
    <t>Příprava pro zkoušku těsnosti, DN 100 - 150</t>
  </si>
  <si>
    <t>sada</t>
  </si>
  <si>
    <t>230170013R00</t>
  </si>
  <si>
    <t>Zkouška těsnosti potrubí, DN 100 - 150</t>
  </si>
  <si>
    <t>998276101R00</t>
  </si>
  <si>
    <t>Přesun hmot, trubní vedení plastová, otevř. výkop</t>
  </si>
  <si>
    <t>28613743R</t>
  </si>
  <si>
    <t>Trubka tlaková PE HD (PE 80) D 40 x 3,7 mm PN 10, venkovní rozvody</t>
  </si>
  <si>
    <t>30*1,015</t>
  </si>
  <si>
    <t>871171121R00</t>
  </si>
  <si>
    <t>Montáž trubek polyetylenových ve výkopu d 40 mm</t>
  </si>
  <si>
    <t>Systémový prostup pro potrubí d40 a el. kabel</t>
  </si>
  <si>
    <t>998276111R00</t>
  </si>
  <si>
    <t>Přesun hmot, trubní vedení plastová ve štole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</si>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</sst>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19" fillId="0" borderId="35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19" fillId="0" borderId="34" xfId="0" applyNumberFormat="1" applyFont="1" applyBorder="1" applyAlignment="1">
      <alignment vertical="top" wrapText="1" shrinkToFit="1"/>
    </xf>
    <xf numFmtId="17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7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19" fillId="0" borderId="34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2"/>
  <sheetViews>
    <sheetView showGridLines="0" tabSelected="1" topLeftCell="B1" zoomScaleNormal="100" zoomScaleSheetLayoutView="75" workbookViewId="0">
      <selection activeCell="I11" sqref="I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50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 t="s">
        <v>49</v>
      </c>
      <c r="D7" s="104" t="s">
        <v>43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6" t="s">
        <v>23</v>
      </c>
      <c r="B16" s="197" t="s">
        <v>23</v>
      </c>
      <c r="C16" s="56"/>
      <c r="D16" s="57"/>
      <c r="E16" s="80"/>
      <c r="F16" s="81"/>
      <c r="G16" s="80"/>
      <c r="H16" s="81"/>
      <c r="I16" s="80">
        <f>SUMIF(F49:F58,A16,I49:I58)+SUMIF(F49:F58,"PSU",I49:I58)</f>
        <v>0</v>
      </c>
      <c r="J16" s="82"/>
    </row>
    <row r="17" spans="1:10" ht="23.25" customHeight="1" x14ac:dyDescent="0.2">
      <c r="A17" s="196" t="s">
        <v>24</v>
      </c>
      <c r="B17" s="197" t="s">
        <v>24</v>
      </c>
      <c r="C17" s="56"/>
      <c r="D17" s="57"/>
      <c r="E17" s="80"/>
      <c r="F17" s="81"/>
      <c r="G17" s="80"/>
      <c r="H17" s="81"/>
      <c r="I17" s="80">
        <f>SUMIF(F49:F58,A17,I49:I58)</f>
        <v>0</v>
      </c>
      <c r="J17" s="82"/>
    </row>
    <row r="18" spans="1:10" ht="23.25" customHeight="1" x14ac:dyDescent="0.2">
      <c r="A18" s="196" t="s">
        <v>25</v>
      </c>
      <c r="B18" s="197" t="s">
        <v>25</v>
      </c>
      <c r="C18" s="56"/>
      <c r="D18" s="57"/>
      <c r="E18" s="80"/>
      <c r="F18" s="81"/>
      <c r="G18" s="80"/>
      <c r="H18" s="81"/>
      <c r="I18" s="80">
        <f>SUMIF(F49:F58,A18,I49:I58)</f>
        <v>0</v>
      </c>
      <c r="J18" s="82"/>
    </row>
    <row r="19" spans="1:10" ht="23.25" customHeight="1" x14ac:dyDescent="0.2">
      <c r="A19" s="196" t="s">
        <v>78</v>
      </c>
      <c r="B19" s="197" t="s">
        <v>26</v>
      </c>
      <c r="C19" s="56"/>
      <c r="D19" s="57"/>
      <c r="E19" s="80"/>
      <c r="F19" s="81"/>
      <c r="G19" s="80"/>
      <c r="H19" s="81"/>
      <c r="I19" s="80">
        <f>SUMIF(F49:F58,A19,I49:I58)</f>
        <v>0</v>
      </c>
      <c r="J19" s="82"/>
    </row>
    <row r="20" spans="1:10" ht="23.25" customHeight="1" x14ac:dyDescent="0.2">
      <c r="A20" s="196" t="s">
        <v>79</v>
      </c>
      <c r="B20" s="197" t="s">
        <v>27</v>
      </c>
      <c r="C20" s="56"/>
      <c r="D20" s="57"/>
      <c r="E20" s="80"/>
      <c r="F20" s="81"/>
      <c r="G20" s="80"/>
      <c r="H20" s="81"/>
      <c r="I20" s="80">
        <f>SUMIF(F49:F58,A20,I49:I58)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hidden="1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I23*E23/100</f>
        <v>0</v>
      </c>
      <c r="H24" s="86"/>
      <c r="I24" s="86"/>
      <c r="J24" s="60" t="str">
        <f t="shared" si="0"/>
        <v>CZK</v>
      </c>
    </row>
    <row r="25" spans="1:10" ht="23.25" customHeight="1" thickBo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hidden="1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I25*E25/100</f>
        <v>0</v>
      </c>
      <c r="H26" s="95"/>
      <c r="I26" s="95"/>
      <c r="J26" s="54" t="str">
        <f t="shared" si="0"/>
        <v>CZK</v>
      </c>
    </row>
    <row r="27" spans="1:10" ht="23.25" hidden="1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hidden="1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45252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52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5" t="s">
        <v>1</v>
      </c>
      <c r="J38" s="135" t="s">
        <v>0</v>
      </c>
    </row>
    <row r="39" spans="1:52" ht="25.5" hidden="1" customHeight="1" x14ac:dyDescent="0.2">
      <c r="A39" s="130">
        <v>1</v>
      </c>
      <c r="B39" s="136" t="s">
        <v>51</v>
      </c>
      <c r="C39" s="137" t="s">
        <v>46</v>
      </c>
      <c r="D39" s="138"/>
      <c r="E39" s="138"/>
      <c r="F39" s="146">
        <f>'Rozpočet Pol'!AC143</f>
        <v>0</v>
      </c>
      <c r="G39" s="147">
        <f>'Rozpočet Pol'!AD143</f>
        <v>0</v>
      </c>
      <c r="H39" s="148"/>
      <c r="I39" s="149">
        <f>F39+G39+H39</f>
        <v>0</v>
      </c>
      <c r="J39" s="139" t="str">
        <f>IF(CenaCelkemVypocet=0,"",I39/CenaCelkemVypocet*100)</f>
        <v/>
      </c>
    </row>
    <row r="40" spans="1:52" ht="25.5" hidden="1" customHeight="1" x14ac:dyDescent="0.2">
      <c r="A40" s="130"/>
      <c r="B40" s="140" t="s">
        <v>52</v>
      </c>
      <c r="C40" s="141"/>
      <c r="D40" s="141"/>
      <c r="E40" s="141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2">
        <f>SUMIF(A39:A39,"=1",I39:I39)</f>
        <v>0</v>
      </c>
      <c r="J40" s="131">
        <f>SUMIF(A39:A39,"=1",J39:J39)</f>
        <v>0</v>
      </c>
    </row>
    <row r="42" spans="1:52" x14ac:dyDescent="0.2">
      <c r="B42" t="s">
        <v>54</v>
      </c>
    </row>
    <row r="43" spans="1:52" x14ac:dyDescent="0.2">
      <c r="B43" s="163" t="s">
        <v>55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Technické specifikace zařízení strojovny viz Technická zpráva.</v>
      </c>
    </row>
    <row r="46" spans="1:52" ht="15.75" x14ac:dyDescent="0.25">
      <c r="B46" s="164" t="s">
        <v>56</v>
      </c>
    </row>
    <row r="48" spans="1:52" ht="25.5" customHeight="1" x14ac:dyDescent="0.2">
      <c r="A48" s="165"/>
      <c r="B48" s="171" t="s">
        <v>16</v>
      </c>
      <c r="C48" s="171" t="s">
        <v>5</v>
      </c>
      <c r="D48" s="172"/>
      <c r="E48" s="172"/>
      <c r="F48" s="175" t="s">
        <v>57</v>
      </c>
      <c r="G48" s="175"/>
      <c r="H48" s="175"/>
      <c r="I48" s="176" t="s">
        <v>28</v>
      </c>
      <c r="J48" s="176"/>
    </row>
    <row r="49" spans="1:10" ht="25.5" customHeight="1" x14ac:dyDescent="0.2">
      <c r="A49" s="166"/>
      <c r="B49" s="177" t="s">
        <v>58</v>
      </c>
      <c r="C49" s="178" t="s">
        <v>59</v>
      </c>
      <c r="D49" s="179"/>
      <c r="E49" s="179"/>
      <c r="F49" s="183" t="s">
        <v>23</v>
      </c>
      <c r="G49" s="184"/>
      <c r="H49" s="184"/>
      <c r="I49" s="185">
        <f>'Rozpočet Pol'!G8</f>
        <v>0</v>
      </c>
      <c r="J49" s="185"/>
    </row>
    <row r="50" spans="1:10" ht="25.5" customHeight="1" x14ac:dyDescent="0.2">
      <c r="A50" s="166"/>
      <c r="B50" s="169" t="s">
        <v>60</v>
      </c>
      <c r="C50" s="168" t="s">
        <v>61</v>
      </c>
      <c r="D50" s="170"/>
      <c r="E50" s="170"/>
      <c r="F50" s="186" t="s">
        <v>23</v>
      </c>
      <c r="G50" s="187"/>
      <c r="H50" s="187"/>
      <c r="I50" s="188">
        <f>'Rozpočet Pol'!G21</f>
        <v>0</v>
      </c>
      <c r="J50" s="188"/>
    </row>
    <row r="51" spans="1:10" ht="25.5" customHeight="1" x14ac:dyDescent="0.2">
      <c r="A51" s="166"/>
      <c r="B51" s="169" t="s">
        <v>62</v>
      </c>
      <c r="C51" s="168" t="s">
        <v>63</v>
      </c>
      <c r="D51" s="170"/>
      <c r="E51" s="170"/>
      <c r="F51" s="186" t="s">
        <v>23</v>
      </c>
      <c r="G51" s="187"/>
      <c r="H51" s="187"/>
      <c r="I51" s="188">
        <f>'Rozpočet Pol'!G26</f>
        <v>0</v>
      </c>
      <c r="J51" s="188"/>
    </row>
    <row r="52" spans="1:10" ht="25.5" customHeight="1" x14ac:dyDescent="0.2">
      <c r="A52" s="166"/>
      <c r="B52" s="169" t="s">
        <v>64</v>
      </c>
      <c r="C52" s="168" t="s">
        <v>65</v>
      </c>
      <c r="D52" s="170"/>
      <c r="E52" s="170"/>
      <c r="F52" s="186" t="s">
        <v>24</v>
      </c>
      <c r="G52" s="187"/>
      <c r="H52" s="187"/>
      <c r="I52" s="188">
        <f>'Rozpočet Pol'!G47</f>
        <v>0</v>
      </c>
      <c r="J52" s="188"/>
    </row>
    <row r="53" spans="1:10" ht="25.5" customHeight="1" x14ac:dyDescent="0.2">
      <c r="A53" s="166"/>
      <c r="B53" s="169" t="s">
        <v>66</v>
      </c>
      <c r="C53" s="168" t="s">
        <v>67</v>
      </c>
      <c r="D53" s="170"/>
      <c r="E53" s="170"/>
      <c r="F53" s="186" t="s">
        <v>24</v>
      </c>
      <c r="G53" s="187"/>
      <c r="H53" s="187"/>
      <c r="I53" s="188">
        <f>'Rozpočet Pol'!G68</f>
        <v>0</v>
      </c>
      <c r="J53" s="188"/>
    </row>
    <row r="54" spans="1:10" ht="25.5" customHeight="1" x14ac:dyDescent="0.2">
      <c r="A54" s="166"/>
      <c r="B54" s="169" t="s">
        <v>68</v>
      </c>
      <c r="C54" s="168" t="s">
        <v>69</v>
      </c>
      <c r="D54" s="170"/>
      <c r="E54" s="170"/>
      <c r="F54" s="186" t="s">
        <v>24</v>
      </c>
      <c r="G54" s="187"/>
      <c r="H54" s="187"/>
      <c r="I54" s="188">
        <f>'Rozpočet Pol'!G93</f>
        <v>0</v>
      </c>
      <c r="J54" s="188"/>
    </row>
    <row r="55" spans="1:10" ht="25.5" customHeight="1" x14ac:dyDescent="0.2">
      <c r="A55" s="166"/>
      <c r="B55" s="169" t="s">
        <v>70</v>
      </c>
      <c r="C55" s="168" t="s">
        <v>71</v>
      </c>
      <c r="D55" s="170"/>
      <c r="E55" s="170"/>
      <c r="F55" s="186" t="s">
        <v>24</v>
      </c>
      <c r="G55" s="187"/>
      <c r="H55" s="187"/>
      <c r="I55" s="188">
        <f>'Rozpočet Pol'!G97</f>
        <v>0</v>
      </c>
      <c r="J55" s="188"/>
    </row>
    <row r="56" spans="1:10" ht="25.5" customHeight="1" x14ac:dyDescent="0.2">
      <c r="A56" s="166"/>
      <c r="B56" s="169" t="s">
        <v>72</v>
      </c>
      <c r="C56" s="168" t="s">
        <v>73</v>
      </c>
      <c r="D56" s="170"/>
      <c r="E56" s="170"/>
      <c r="F56" s="186" t="s">
        <v>23</v>
      </c>
      <c r="G56" s="187"/>
      <c r="H56" s="187"/>
      <c r="I56" s="188">
        <f>'Rozpočet Pol'!G110</f>
        <v>0</v>
      </c>
      <c r="J56" s="188"/>
    </row>
    <row r="57" spans="1:10" ht="25.5" customHeight="1" x14ac:dyDescent="0.2">
      <c r="A57" s="166"/>
      <c r="B57" s="169" t="s">
        <v>74</v>
      </c>
      <c r="C57" s="168" t="s">
        <v>75</v>
      </c>
      <c r="D57" s="170"/>
      <c r="E57" s="170"/>
      <c r="F57" s="186" t="s">
        <v>23</v>
      </c>
      <c r="G57" s="187"/>
      <c r="H57" s="187"/>
      <c r="I57" s="188">
        <f>'Rozpočet Pol'!G124</f>
        <v>0</v>
      </c>
      <c r="J57" s="188"/>
    </row>
    <row r="58" spans="1:10" ht="25.5" customHeight="1" x14ac:dyDescent="0.2">
      <c r="A58" s="166"/>
      <c r="B58" s="180" t="s">
        <v>76</v>
      </c>
      <c r="C58" s="181" t="s">
        <v>77</v>
      </c>
      <c r="D58" s="182"/>
      <c r="E58" s="182"/>
      <c r="F58" s="189" t="s">
        <v>23</v>
      </c>
      <c r="G58" s="190"/>
      <c r="H58" s="190"/>
      <c r="I58" s="191">
        <f>'Rozpočet Pol'!G136</f>
        <v>0</v>
      </c>
      <c r="J58" s="191"/>
    </row>
    <row r="59" spans="1:10" ht="25.5" customHeight="1" x14ac:dyDescent="0.2">
      <c r="A59" s="167"/>
      <c r="B59" s="173" t="s">
        <v>1</v>
      </c>
      <c r="C59" s="173"/>
      <c r="D59" s="174"/>
      <c r="E59" s="174"/>
      <c r="F59" s="192"/>
      <c r="G59" s="193"/>
      <c r="H59" s="193"/>
      <c r="I59" s="194">
        <f>SUM(I49:I58)</f>
        <v>0</v>
      </c>
      <c r="J59" s="194"/>
    </row>
    <row r="60" spans="1:10" x14ac:dyDescent="0.2">
      <c r="F60" s="195"/>
      <c r="G60" s="129"/>
      <c r="H60" s="195"/>
      <c r="I60" s="129"/>
      <c r="J60" s="129"/>
    </row>
    <row r="61" spans="1:10" x14ac:dyDescent="0.2">
      <c r="F61" s="195"/>
      <c r="G61" s="129"/>
      <c r="H61" s="195"/>
      <c r="I61" s="129"/>
      <c r="J61" s="129"/>
    </row>
    <row r="62" spans="1:10" x14ac:dyDescent="0.2">
      <c r="F62" s="195"/>
      <c r="G62" s="129"/>
      <c r="H62" s="195"/>
      <c r="I62" s="129"/>
      <c r="J62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I59:J59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53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8" t="s">
        <v>6</v>
      </c>
      <c r="B1" s="198"/>
      <c r="C1" s="198"/>
      <c r="D1" s="198"/>
      <c r="E1" s="198"/>
      <c r="F1" s="198"/>
      <c r="G1" s="198"/>
      <c r="AE1" t="s">
        <v>81</v>
      </c>
    </row>
    <row r="2" spans="1:60" ht="24.95" customHeight="1" x14ac:dyDescent="0.2">
      <c r="A2" s="205" t="s">
        <v>80</v>
      </c>
      <c r="B2" s="199"/>
      <c r="C2" s="200" t="s">
        <v>46</v>
      </c>
      <c r="D2" s="201"/>
      <c r="E2" s="201"/>
      <c r="F2" s="201"/>
      <c r="G2" s="207"/>
      <c r="AE2" t="s">
        <v>82</v>
      </c>
    </row>
    <row r="3" spans="1:60" ht="24.95" customHeight="1" x14ac:dyDescent="0.2">
      <c r="A3" s="206" t="s">
        <v>7</v>
      </c>
      <c r="B3" s="204"/>
      <c r="C3" s="202" t="s">
        <v>43</v>
      </c>
      <c r="D3" s="203"/>
      <c r="E3" s="203"/>
      <c r="F3" s="203"/>
      <c r="G3" s="208"/>
      <c r="AE3" t="s">
        <v>83</v>
      </c>
    </row>
    <row r="4" spans="1:60" ht="24.95" hidden="1" customHeight="1" x14ac:dyDescent="0.2">
      <c r="A4" s="206" t="s">
        <v>8</v>
      </c>
      <c r="B4" s="204"/>
      <c r="C4" s="202"/>
      <c r="D4" s="203"/>
      <c r="E4" s="203"/>
      <c r="F4" s="203"/>
      <c r="G4" s="208"/>
      <c r="AE4" t="s">
        <v>84</v>
      </c>
    </row>
    <row r="5" spans="1:60" hidden="1" x14ac:dyDescent="0.2">
      <c r="A5" s="209" t="s">
        <v>85</v>
      </c>
      <c r="B5" s="210"/>
      <c r="C5" s="211"/>
      <c r="D5" s="212"/>
      <c r="E5" s="212"/>
      <c r="F5" s="212"/>
      <c r="G5" s="213"/>
      <c r="AE5" t="s">
        <v>86</v>
      </c>
    </row>
    <row r="7" spans="1:60" ht="38.25" x14ac:dyDescent="0.2">
      <c r="A7" s="218" t="s">
        <v>87</v>
      </c>
      <c r="B7" s="219" t="s">
        <v>88</v>
      </c>
      <c r="C7" s="219" t="s">
        <v>89</v>
      </c>
      <c r="D7" s="218" t="s">
        <v>90</v>
      </c>
      <c r="E7" s="218" t="s">
        <v>91</v>
      </c>
      <c r="F7" s="214" t="s">
        <v>92</v>
      </c>
      <c r="G7" s="237" t="s">
        <v>28</v>
      </c>
      <c r="H7" s="238" t="s">
        <v>29</v>
      </c>
      <c r="I7" s="238" t="s">
        <v>93</v>
      </c>
      <c r="J7" s="238" t="s">
        <v>30</v>
      </c>
      <c r="K7" s="238" t="s">
        <v>94</v>
      </c>
      <c r="L7" s="238" t="s">
        <v>95</v>
      </c>
      <c r="M7" s="238" t="s">
        <v>96</v>
      </c>
      <c r="N7" s="238" t="s">
        <v>97</v>
      </c>
      <c r="O7" s="238" t="s">
        <v>98</v>
      </c>
      <c r="P7" s="238" t="s">
        <v>99</v>
      </c>
      <c r="Q7" s="238" t="s">
        <v>100</v>
      </c>
      <c r="R7" s="238" t="s">
        <v>101</v>
      </c>
      <c r="S7" s="238" t="s">
        <v>102</v>
      </c>
      <c r="T7" s="238" t="s">
        <v>103</v>
      </c>
      <c r="U7" s="221" t="s">
        <v>104</v>
      </c>
    </row>
    <row r="8" spans="1:60" x14ac:dyDescent="0.2">
      <c r="A8" s="239" t="s">
        <v>105</v>
      </c>
      <c r="B8" s="240" t="s">
        <v>58</v>
      </c>
      <c r="C8" s="241" t="s">
        <v>59</v>
      </c>
      <c r="D8" s="242"/>
      <c r="E8" s="243"/>
      <c r="F8" s="244"/>
      <c r="G8" s="244">
        <f>SUMIF(AE9:AE20,"&lt;&gt;NOR",G9:G20)</f>
        <v>0</v>
      </c>
      <c r="H8" s="244"/>
      <c r="I8" s="244">
        <f>SUM(I9:I20)</f>
        <v>0</v>
      </c>
      <c r="J8" s="244"/>
      <c r="K8" s="244">
        <f>SUM(K9:K20)</f>
        <v>0</v>
      </c>
      <c r="L8" s="244"/>
      <c r="M8" s="244">
        <f>SUM(M9:M20)</f>
        <v>0</v>
      </c>
      <c r="N8" s="220"/>
      <c r="O8" s="220">
        <f>SUM(O9:O20)</f>
        <v>32.043799999999997</v>
      </c>
      <c r="P8" s="220"/>
      <c r="Q8" s="220">
        <f>SUM(Q9:Q20)</f>
        <v>0</v>
      </c>
      <c r="R8" s="220"/>
      <c r="S8" s="220"/>
      <c r="T8" s="239"/>
      <c r="U8" s="220">
        <f>SUM(U9:U20)</f>
        <v>28.97</v>
      </c>
      <c r="AE8" t="s">
        <v>106</v>
      </c>
    </row>
    <row r="9" spans="1:60" outlineLevel="1" x14ac:dyDescent="0.2">
      <c r="A9" s="216">
        <v>1</v>
      </c>
      <c r="B9" s="222" t="s">
        <v>107</v>
      </c>
      <c r="C9" s="267" t="s">
        <v>108</v>
      </c>
      <c r="D9" s="224" t="s">
        <v>109</v>
      </c>
      <c r="E9" s="231">
        <v>3.23</v>
      </c>
      <c r="F9" s="234">
        <f>H9+J9</f>
        <v>0</v>
      </c>
      <c r="G9" s="235">
        <f>ROUND(E9*F9,2)</f>
        <v>0</v>
      </c>
      <c r="H9" s="235"/>
      <c r="I9" s="235">
        <f>ROUND(E9*H9,2)</f>
        <v>0</v>
      </c>
      <c r="J9" s="235"/>
      <c r="K9" s="235">
        <f>ROUND(E9*J9,2)</f>
        <v>0</v>
      </c>
      <c r="L9" s="235">
        <v>21</v>
      </c>
      <c r="M9" s="235">
        <f>G9*(1+L9/100)</f>
        <v>0</v>
      </c>
      <c r="N9" s="225">
        <v>1.7034</v>
      </c>
      <c r="O9" s="225">
        <f>ROUND(E9*N9,5)</f>
        <v>5.5019799999999996</v>
      </c>
      <c r="P9" s="225">
        <v>0</v>
      </c>
      <c r="Q9" s="225">
        <f>ROUND(E9*P9,5)</f>
        <v>0</v>
      </c>
      <c r="R9" s="225"/>
      <c r="S9" s="225"/>
      <c r="T9" s="226">
        <v>1.3029999999999999</v>
      </c>
      <c r="U9" s="225">
        <f>ROUND(E9*T9,2)</f>
        <v>4.21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110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16"/>
      <c r="B10" s="222"/>
      <c r="C10" s="268" t="s">
        <v>111</v>
      </c>
      <c r="D10" s="227"/>
      <c r="E10" s="232">
        <v>1.4</v>
      </c>
      <c r="F10" s="235"/>
      <c r="G10" s="235"/>
      <c r="H10" s="235"/>
      <c r="I10" s="235"/>
      <c r="J10" s="235"/>
      <c r="K10" s="235"/>
      <c r="L10" s="235"/>
      <c r="M10" s="235"/>
      <c r="N10" s="225"/>
      <c r="O10" s="225"/>
      <c r="P10" s="225"/>
      <c r="Q10" s="225"/>
      <c r="R10" s="225"/>
      <c r="S10" s="225"/>
      <c r="T10" s="226"/>
      <c r="U10" s="225"/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112</v>
      </c>
      <c r="AF10" s="215">
        <v>0</v>
      </c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16"/>
      <c r="B11" s="222"/>
      <c r="C11" s="268" t="s">
        <v>113</v>
      </c>
      <c r="D11" s="227"/>
      <c r="E11" s="232">
        <v>1.83</v>
      </c>
      <c r="F11" s="235"/>
      <c r="G11" s="235"/>
      <c r="H11" s="235"/>
      <c r="I11" s="235"/>
      <c r="J11" s="235"/>
      <c r="K11" s="235"/>
      <c r="L11" s="235"/>
      <c r="M11" s="235"/>
      <c r="N11" s="225"/>
      <c r="O11" s="225"/>
      <c r="P11" s="225"/>
      <c r="Q11" s="225"/>
      <c r="R11" s="225"/>
      <c r="S11" s="225"/>
      <c r="T11" s="226"/>
      <c r="U11" s="225"/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112</v>
      </c>
      <c r="AF11" s="215">
        <v>0</v>
      </c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22.5" outlineLevel="1" x14ac:dyDescent="0.2">
      <c r="A12" s="216">
        <v>2</v>
      </c>
      <c r="B12" s="222" t="s">
        <v>114</v>
      </c>
      <c r="C12" s="267" t="s">
        <v>115</v>
      </c>
      <c r="D12" s="224" t="s">
        <v>109</v>
      </c>
      <c r="E12" s="231">
        <v>9.69</v>
      </c>
      <c r="F12" s="234">
        <f>H12+J12</f>
        <v>0</v>
      </c>
      <c r="G12" s="235">
        <f>ROUND(E12*F12,2)</f>
        <v>0</v>
      </c>
      <c r="H12" s="235"/>
      <c r="I12" s="235">
        <f>ROUND(E12*H12,2)</f>
        <v>0</v>
      </c>
      <c r="J12" s="235"/>
      <c r="K12" s="235">
        <f>ROUND(E12*J12,2)</f>
        <v>0</v>
      </c>
      <c r="L12" s="235">
        <v>21</v>
      </c>
      <c r="M12" s="235">
        <f>G12*(1+L12/100)</f>
        <v>0</v>
      </c>
      <c r="N12" s="225">
        <v>1.7</v>
      </c>
      <c r="O12" s="225">
        <f>ROUND(E12*N12,5)</f>
        <v>16.472999999999999</v>
      </c>
      <c r="P12" s="225">
        <v>0</v>
      </c>
      <c r="Q12" s="225">
        <f>ROUND(E12*P12,5)</f>
        <v>0</v>
      </c>
      <c r="R12" s="225"/>
      <c r="S12" s="225"/>
      <c r="T12" s="226">
        <v>1.587</v>
      </c>
      <c r="U12" s="225">
        <f>ROUND(E12*T12,2)</f>
        <v>15.38</v>
      </c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110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16"/>
      <c r="B13" s="222"/>
      <c r="C13" s="268" t="s">
        <v>116</v>
      </c>
      <c r="D13" s="227"/>
      <c r="E13" s="232">
        <v>4.2</v>
      </c>
      <c r="F13" s="235"/>
      <c r="G13" s="235"/>
      <c r="H13" s="235"/>
      <c r="I13" s="235"/>
      <c r="J13" s="235"/>
      <c r="K13" s="235"/>
      <c r="L13" s="235"/>
      <c r="M13" s="235"/>
      <c r="N13" s="225"/>
      <c r="O13" s="225"/>
      <c r="P13" s="225"/>
      <c r="Q13" s="225"/>
      <c r="R13" s="225"/>
      <c r="S13" s="225"/>
      <c r="T13" s="226"/>
      <c r="U13" s="225"/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112</v>
      </c>
      <c r="AF13" s="215">
        <v>0</v>
      </c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16"/>
      <c r="B14" s="222"/>
      <c r="C14" s="268" t="s">
        <v>117</v>
      </c>
      <c r="D14" s="227"/>
      <c r="E14" s="232">
        <v>5.49</v>
      </c>
      <c r="F14" s="235"/>
      <c r="G14" s="235"/>
      <c r="H14" s="235"/>
      <c r="I14" s="235"/>
      <c r="J14" s="235"/>
      <c r="K14" s="235"/>
      <c r="L14" s="235"/>
      <c r="M14" s="235"/>
      <c r="N14" s="225"/>
      <c r="O14" s="225"/>
      <c r="P14" s="225"/>
      <c r="Q14" s="225"/>
      <c r="R14" s="225"/>
      <c r="S14" s="225"/>
      <c r="T14" s="226"/>
      <c r="U14" s="225"/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112</v>
      </c>
      <c r="AF14" s="215">
        <v>0</v>
      </c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16">
        <v>3</v>
      </c>
      <c r="B15" s="222" t="s">
        <v>118</v>
      </c>
      <c r="C15" s="267" t="s">
        <v>119</v>
      </c>
      <c r="D15" s="224" t="s">
        <v>109</v>
      </c>
      <c r="E15" s="231">
        <v>4.0014000000000003</v>
      </c>
      <c r="F15" s="234">
        <f>H15+J15</f>
        <v>0</v>
      </c>
      <c r="G15" s="235">
        <f>ROUND(E15*F15,2)</f>
        <v>0</v>
      </c>
      <c r="H15" s="235"/>
      <c r="I15" s="235">
        <f>ROUND(E15*H15,2)</f>
        <v>0</v>
      </c>
      <c r="J15" s="235"/>
      <c r="K15" s="235">
        <f>ROUND(E15*J15,2)</f>
        <v>0</v>
      </c>
      <c r="L15" s="235">
        <v>21</v>
      </c>
      <c r="M15" s="235">
        <f>G15*(1+L15/100)</f>
        <v>0</v>
      </c>
      <c r="N15" s="225">
        <v>2.5</v>
      </c>
      <c r="O15" s="225">
        <f>ROUND(E15*N15,5)</f>
        <v>10.003500000000001</v>
      </c>
      <c r="P15" s="225">
        <v>0</v>
      </c>
      <c r="Q15" s="225">
        <f>ROUND(E15*P15,5)</f>
        <v>0</v>
      </c>
      <c r="R15" s="225"/>
      <c r="S15" s="225"/>
      <c r="T15" s="226">
        <v>1.4490000000000001</v>
      </c>
      <c r="U15" s="225">
        <f>ROUND(E15*T15,2)</f>
        <v>5.8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110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16"/>
      <c r="B16" s="222"/>
      <c r="C16" s="268" t="s">
        <v>120</v>
      </c>
      <c r="D16" s="227"/>
      <c r="E16" s="232">
        <v>4.0014000000000003</v>
      </c>
      <c r="F16" s="235"/>
      <c r="G16" s="235"/>
      <c r="H16" s="235"/>
      <c r="I16" s="235"/>
      <c r="J16" s="235"/>
      <c r="K16" s="235"/>
      <c r="L16" s="235"/>
      <c r="M16" s="235"/>
      <c r="N16" s="225"/>
      <c r="O16" s="225"/>
      <c r="P16" s="225"/>
      <c r="Q16" s="225"/>
      <c r="R16" s="225"/>
      <c r="S16" s="225"/>
      <c r="T16" s="226"/>
      <c r="U16" s="225"/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112</v>
      </c>
      <c r="AF16" s="215">
        <v>0</v>
      </c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16">
        <v>4</v>
      </c>
      <c r="B17" s="222" t="s">
        <v>121</v>
      </c>
      <c r="C17" s="267" t="s">
        <v>122</v>
      </c>
      <c r="D17" s="224" t="s">
        <v>123</v>
      </c>
      <c r="E17" s="231">
        <v>3.84</v>
      </c>
      <c r="F17" s="234">
        <f>H17+J17</f>
        <v>0</v>
      </c>
      <c r="G17" s="235">
        <f>ROUND(E17*F17,2)</f>
        <v>0</v>
      </c>
      <c r="H17" s="235"/>
      <c r="I17" s="235">
        <f>ROUND(E17*H17,2)</f>
        <v>0</v>
      </c>
      <c r="J17" s="235"/>
      <c r="K17" s="235">
        <f>ROUND(E17*J17,2)</f>
        <v>0</v>
      </c>
      <c r="L17" s="235">
        <v>21</v>
      </c>
      <c r="M17" s="235">
        <f>G17*(1+L17/100)</f>
        <v>0</v>
      </c>
      <c r="N17" s="225">
        <v>4.4099999999999999E-3</v>
      </c>
      <c r="O17" s="225">
        <f>ROUND(E17*N17,5)</f>
        <v>1.6930000000000001E-2</v>
      </c>
      <c r="P17" s="225">
        <v>0</v>
      </c>
      <c r="Q17" s="225">
        <f>ROUND(E17*P17,5)</f>
        <v>0</v>
      </c>
      <c r="R17" s="225"/>
      <c r="S17" s="225"/>
      <c r="T17" s="226">
        <v>0.82099999999999995</v>
      </c>
      <c r="U17" s="225">
        <f>ROUND(E17*T17,2)</f>
        <v>3.15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110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16"/>
      <c r="B18" s="222"/>
      <c r="C18" s="268" t="s">
        <v>124</v>
      </c>
      <c r="D18" s="227"/>
      <c r="E18" s="232">
        <v>3.84</v>
      </c>
      <c r="F18" s="235"/>
      <c r="G18" s="235"/>
      <c r="H18" s="235"/>
      <c r="I18" s="235"/>
      <c r="J18" s="235"/>
      <c r="K18" s="235"/>
      <c r="L18" s="235"/>
      <c r="M18" s="235"/>
      <c r="N18" s="225"/>
      <c r="O18" s="225"/>
      <c r="P18" s="225"/>
      <c r="Q18" s="225"/>
      <c r="R18" s="225"/>
      <c r="S18" s="225"/>
      <c r="T18" s="226"/>
      <c r="U18" s="225"/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112</v>
      </c>
      <c r="AF18" s="215">
        <v>0</v>
      </c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16">
        <v>5</v>
      </c>
      <c r="B19" s="222" t="s">
        <v>125</v>
      </c>
      <c r="C19" s="267" t="s">
        <v>126</v>
      </c>
      <c r="D19" s="224" t="s">
        <v>127</v>
      </c>
      <c r="E19" s="231">
        <v>4.7174399999999998E-2</v>
      </c>
      <c r="F19" s="234">
        <f>H19+J19</f>
        <v>0</v>
      </c>
      <c r="G19" s="235">
        <f>ROUND(E19*F19,2)</f>
        <v>0</v>
      </c>
      <c r="H19" s="235"/>
      <c r="I19" s="235">
        <f>ROUND(E19*H19,2)</f>
        <v>0</v>
      </c>
      <c r="J19" s="235"/>
      <c r="K19" s="235">
        <f>ROUND(E19*J19,2)</f>
        <v>0</v>
      </c>
      <c r="L19" s="235">
        <v>21</v>
      </c>
      <c r="M19" s="235">
        <f>G19*(1+L19/100)</f>
        <v>0</v>
      </c>
      <c r="N19" s="225">
        <v>1.0256799999999999</v>
      </c>
      <c r="O19" s="225">
        <f>ROUND(E19*N19,5)</f>
        <v>4.8390000000000002E-2</v>
      </c>
      <c r="P19" s="225">
        <v>0</v>
      </c>
      <c r="Q19" s="225">
        <f>ROUND(E19*P19,5)</f>
        <v>0</v>
      </c>
      <c r="R19" s="225"/>
      <c r="S19" s="225"/>
      <c r="T19" s="226">
        <v>9.1419999999999995</v>
      </c>
      <c r="U19" s="225">
        <f>ROUND(E19*T19,2)</f>
        <v>0.43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110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16"/>
      <c r="B20" s="222"/>
      <c r="C20" s="268" t="s">
        <v>128</v>
      </c>
      <c r="D20" s="227"/>
      <c r="E20" s="232">
        <v>4.7174399999999998E-2</v>
      </c>
      <c r="F20" s="235"/>
      <c r="G20" s="235"/>
      <c r="H20" s="235"/>
      <c r="I20" s="235"/>
      <c r="J20" s="235"/>
      <c r="K20" s="235"/>
      <c r="L20" s="235"/>
      <c r="M20" s="235"/>
      <c r="N20" s="225"/>
      <c r="O20" s="225"/>
      <c r="P20" s="225"/>
      <c r="Q20" s="225"/>
      <c r="R20" s="225"/>
      <c r="S20" s="225"/>
      <c r="T20" s="226"/>
      <c r="U20" s="225"/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112</v>
      </c>
      <c r="AF20" s="215">
        <v>0</v>
      </c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x14ac:dyDescent="0.2">
      <c r="A21" s="217" t="s">
        <v>105</v>
      </c>
      <c r="B21" s="223" t="s">
        <v>60</v>
      </c>
      <c r="C21" s="269" t="s">
        <v>61</v>
      </c>
      <c r="D21" s="228"/>
      <c r="E21" s="233"/>
      <c r="F21" s="236"/>
      <c r="G21" s="236">
        <f>SUMIF(AE22:AE25,"&lt;&gt;NOR",G22:G25)</f>
        <v>0</v>
      </c>
      <c r="H21" s="236"/>
      <c r="I21" s="236">
        <f>SUM(I22:I25)</f>
        <v>0</v>
      </c>
      <c r="J21" s="236"/>
      <c r="K21" s="236">
        <f>SUM(K22:K25)</f>
        <v>0</v>
      </c>
      <c r="L21" s="236"/>
      <c r="M21" s="236">
        <f>SUM(M22:M25)</f>
        <v>0</v>
      </c>
      <c r="N21" s="229"/>
      <c r="O21" s="229">
        <f>SUM(O22:O25)</f>
        <v>32.799999999999997</v>
      </c>
      <c r="P21" s="229"/>
      <c r="Q21" s="229">
        <f>SUM(Q22:Q25)</f>
        <v>0</v>
      </c>
      <c r="R21" s="229"/>
      <c r="S21" s="229"/>
      <c r="T21" s="230"/>
      <c r="U21" s="229">
        <f>SUM(U22:U25)</f>
        <v>0</v>
      </c>
      <c r="AE21" t="s">
        <v>106</v>
      </c>
    </row>
    <row r="22" spans="1:60" ht="22.5" outlineLevel="1" x14ac:dyDescent="0.2">
      <c r="A22" s="216">
        <v>6</v>
      </c>
      <c r="B22" s="222" t="s">
        <v>129</v>
      </c>
      <c r="C22" s="267" t="s">
        <v>130</v>
      </c>
      <c r="D22" s="224" t="s">
        <v>131</v>
      </c>
      <c r="E22" s="231">
        <v>1</v>
      </c>
      <c r="F22" s="234">
        <f>H22+J22</f>
        <v>0</v>
      </c>
      <c r="G22" s="235">
        <f>ROUND(E22*F22,2)</f>
        <v>0</v>
      </c>
      <c r="H22" s="235"/>
      <c r="I22" s="235">
        <f>ROUND(E22*H22,2)</f>
        <v>0</v>
      </c>
      <c r="J22" s="235"/>
      <c r="K22" s="235">
        <f>ROUND(E22*J22,2)</f>
        <v>0</v>
      </c>
      <c r="L22" s="235">
        <v>21</v>
      </c>
      <c r="M22" s="235">
        <f>G22*(1+L22/100)</f>
        <v>0</v>
      </c>
      <c r="N22" s="225">
        <v>32.799999999999997</v>
      </c>
      <c r="O22" s="225">
        <f>ROUND(E22*N22,5)</f>
        <v>32.799999999999997</v>
      </c>
      <c r="P22" s="225">
        <v>0</v>
      </c>
      <c r="Q22" s="225">
        <f>ROUND(E22*P22,5)</f>
        <v>0</v>
      </c>
      <c r="R22" s="225"/>
      <c r="S22" s="225"/>
      <c r="T22" s="226">
        <v>0</v>
      </c>
      <c r="U22" s="225">
        <f>ROUND(E22*T22,2)</f>
        <v>0</v>
      </c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110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ht="22.5" outlineLevel="1" x14ac:dyDescent="0.2">
      <c r="A23" s="216">
        <v>7</v>
      </c>
      <c r="B23" s="222" t="s">
        <v>132</v>
      </c>
      <c r="C23" s="267" t="s">
        <v>133</v>
      </c>
      <c r="D23" s="224" t="s">
        <v>131</v>
      </c>
      <c r="E23" s="231">
        <v>1</v>
      </c>
      <c r="F23" s="234">
        <f>H23+J23</f>
        <v>0</v>
      </c>
      <c r="G23" s="235">
        <f>ROUND(E23*F23,2)</f>
        <v>0</v>
      </c>
      <c r="H23" s="235"/>
      <c r="I23" s="235">
        <f>ROUND(E23*H23,2)</f>
        <v>0</v>
      </c>
      <c r="J23" s="235"/>
      <c r="K23" s="235">
        <f>ROUND(E23*J23,2)</f>
        <v>0</v>
      </c>
      <c r="L23" s="235">
        <v>21</v>
      </c>
      <c r="M23" s="235">
        <f>G23*(1+L23/100)</f>
        <v>0</v>
      </c>
      <c r="N23" s="225">
        <v>0</v>
      </c>
      <c r="O23" s="225">
        <f>ROUND(E23*N23,5)</f>
        <v>0</v>
      </c>
      <c r="P23" s="225">
        <v>0</v>
      </c>
      <c r="Q23" s="225">
        <f>ROUND(E23*P23,5)</f>
        <v>0</v>
      </c>
      <c r="R23" s="225"/>
      <c r="S23" s="225"/>
      <c r="T23" s="226">
        <v>0</v>
      </c>
      <c r="U23" s="225">
        <f>ROUND(E23*T23,2)</f>
        <v>0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110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16">
        <v>8</v>
      </c>
      <c r="B24" s="222" t="s">
        <v>134</v>
      </c>
      <c r="C24" s="267" t="s">
        <v>135</v>
      </c>
      <c r="D24" s="224" t="s">
        <v>131</v>
      </c>
      <c r="E24" s="231">
        <v>1</v>
      </c>
      <c r="F24" s="234">
        <f>H24+J24</f>
        <v>0</v>
      </c>
      <c r="G24" s="235">
        <f>ROUND(E24*F24,2)</f>
        <v>0</v>
      </c>
      <c r="H24" s="235"/>
      <c r="I24" s="235">
        <f>ROUND(E24*H24,2)</f>
        <v>0</v>
      </c>
      <c r="J24" s="235"/>
      <c r="K24" s="235">
        <f>ROUND(E24*J24,2)</f>
        <v>0</v>
      </c>
      <c r="L24" s="235">
        <v>21</v>
      </c>
      <c r="M24" s="235">
        <f>G24*(1+L24/100)</f>
        <v>0</v>
      </c>
      <c r="N24" s="225">
        <v>0</v>
      </c>
      <c r="O24" s="225">
        <f>ROUND(E24*N24,5)</f>
        <v>0</v>
      </c>
      <c r="P24" s="225">
        <v>0</v>
      </c>
      <c r="Q24" s="225">
        <f>ROUND(E24*P24,5)</f>
        <v>0</v>
      </c>
      <c r="R24" s="225"/>
      <c r="S24" s="225"/>
      <c r="T24" s="226">
        <v>0</v>
      </c>
      <c r="U24" s="225">
        <f>ROUND(E24*T24,2)</f>
        <v>0</v>
      </c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110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16">
        <v>9</v>
      </c>
      <c r="B25" s="222" t="s">
        <v>136</v>
      </c>
      <c r="C25" s="267" t="s">
        <v>137</v>
      </c>
      <c r="D25" s="224" t="s">
        <v>138</v>
      </c>
      <c r="E25" s="231">
        <v>2</v>
      </c>
      <c r="F25" s="234">
        <f>H25+J25</f>
        <v>0</v>
      </c>
      <c r="G25" s="235">
        <f>ROUND(E25*F25,2)</f>
        <v>0</v>
      </c>
      <c r="H25" s="235"/>
      <c r="I25" s="235">
        <f>ROUND(E25*H25,2)</f>
        <v>0</v>
      </c>
      <c r="J25" s="235"/>
      <c r="K25" s="235">
        <f>ROUND(E25*J25,2)</f>
        <v>0</v>
      </c>
      <c r="L25" s="235">
        <v>21</v>
      </c>
      <c r="M25" s="235">
        <f>G25*(1+L25/100)</f>
        <v>0</v>
      </c>
      <c r="N25" s="225">
        <v>0</v>
      </c>
      <c r="O25" s="225">
        <f>ROUND(E25*N25,5)</f>
        <v>0</v>
      </c>
      <c r="P25" s="225">
        <v>0</v>
      </c>
      <c r="Q25" s="225">
        <f>ROUND(E25*P25,5)</f>
        <v>0</v>
      </c>
      <c r="R25" s="225"/>
      <c r="S25" s="225"/>
      <c r="T25" s="226">
        <v>0</v>
      </c>
      <c r="U25" s="225">
        <f>ROUND(E25*T25,2)</f>
        <v>0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110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x14ac:dyDescent="0.2">
      <c r="A26" s="217" t="s">
        <v>105</v>
      </c>
      <c r="B26" s="223" t="s">
        <v>62</v>
      </c>
      <c r="C26" s="269" t="s">
        <v>63</v>
      </c>
      <c r="D26" s="228"/>
      <c r="E26" s="233"/>
      <c r="F26" s="236"/>
      <c r="G26" s="236">
        <f>SUMIF(AE27:AE46,"&lt;&gt;NOR",G27:G46)</f>
        <v>0</v>
      </c>
      <c r="H26" s="236"/>
      <c r="I26" s="236">
        <f>SUM(I27:I46)</f>
        <v>0</v>
      </c>
      <c r="J26" s="236"/>
      <c r="K26" s="236">
        <f>SUM(K27:K46)</f>
        <v>0</v>
      </c>
      <c r="L26" s="236"/>
      <c r="M26" s="236">
        <f>SUM(M27:M46)</f>
        <v>0</v>
      </c>
      <c r="N26" s="229"/>
      <c r="O26" s="229">
        <f>SUM(O27:O46)</f>
        <v>1.406E-2</v>
      </c>
      <c r="P26" s="229"/>
      <c r="Q26" s="229">
        <f>SUM(Q27:Q46)</f>
        <v>0.54047000000000001</v>
      </c>
      <c r="R26" s="229"/>
      <c r="S26" s="229"/>
      <c r="T26" s="230"/>
      <c r="U26" s="229">
        <f>SUM(U27:U46)</f>
        <v>21.35</v>
      </c>
      <c r="AE26" t="s">
        <v>106</v>
      </c>
    </row>
    <row r="27" spans="1:60" outlineLevel="1" x14ac:dyDescent="0.2">
      <c r="A27" s="216">
        <v>10</v>
      </c>
      <c r="B27" s="222" t="s">
        <v>139</v>
      </c>
      <c r="C27" s="267" t="s">
        <v>140</v>
      </c>
      <c r="D27" s="224" t="s">
        <v>141</v>
      </c>
      <c r="E27" s="231">
        <v>18.7</v>
      </c>
      <c r="F27" s="234">
        <f>H27+J27</f>
        <v>0</v>
      </c>
      <c r="G27" s="235">
        <f>ROUND(E27*F27,2)</f>
        <v>0</v>
      </c>
      <c r="H27" s="235"/>
      <c r="I27" s="235">
        <f>ROUND(E27*H27,2)</f>
        <v>0</v>
      </c>
      <c r="J27" s="235"/>
      <c r="K27" s="235">
        <f>ROUND(E27*J27,2)</f>
        <v>0</v>
      </c>
      <c r="L27" s="235">
        <v>21</v>
      </c>
      <c r="M27" s="235">
        <f>G27*(1+L27/100)</f>
        <v>0</v>
      </c>
      <c r="N27" s="225">
        <v>4.8999999999999998E-4</v>
      </c>
      <c r="O27" s="225">
        <f>ROUND(E27*N27,5)</f>
        <v>9.1599999999999997E-3</v>
      </c>
      <c r="P27" s="225">
        <v>8.9999999999999993E-3</v>
      </c>
      <c r="Q27" s="225">
        <f>ROUND(E27*P27,5)</f>
        <v>0.16830000000000001</v>
      </c>
      <c r="R27" s="225"/>
      <c r="S27" s="225"/>
      <c r="T27" s="226">
        <v>0.247</v>
      </c>
      <c r="U27" s="225">
        <f>ROUND(E27*T27,2)</f>
        <v>4.62</v>
      </c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110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16"/>
      <c r="B28" s="222"/>
      <c r="C28" s="268" t="s">
        <v>142</v>
      </c>
      <c r="D28" s="227"/>
      <c r="E28" s="232">
        <v>0.5</v>
      </c>
      <c r="F28" s="235"/>
      <c r="G28" s="235"/>
      <c r="H28" s="235"/>
      <c r="I28" s="235"/>
      <c r="J28" s="235"/>
      <c r="K28" s="235"/>
      <c r="L28" s="235"/>
      <c r="M28" s="235"/>
      <c r="N28" s="225"/>
      <c r="O28" s="225"/>
      <c r="P28" s="225"/>
      <c r="Q28" s="225"/>
      <c r="R28" s="225"/>
      <c r="S28" s="225"/>
      <c r="T28" s="226"/>
      <c r="U28" s="225"/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112</v>
      </c>
      <c r="AF28" s="215">
        <v>0</v>
      </c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16"/>
      <c r="B29" s="222"/>
      <c r="C29" s="268" t="s">
        <v>143</v>
      </c>
      <c r="D29" s="227"/>
      <c r="E29" s="232">
        <v>18.2</v>
      </c>
      <c r="F29" s="235"/>
      <c r="G29" s="235"/>
      <c r="H29" s="235"/>
      <c r="I29" s="235"/>
      <c r="J29" s="235"/>
      <c r="K29" s="235"/>
      <c r="L29" s="235"/>
      <c r="M29" s="235"/>
      <c r="N29" s="225"/>
      <c r="O29" s="225"/>
      <c r="P29" s="225"/>
      <c r="Q29" s="225"/>
      <c r="R29" s="225"/>
      <c r="S29" s="225"/>
      <c r="T29" s="226"/>
      <c r="U29" s="225"/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112</v>
      </c>
      <c r="AF29" s="215">
        <v>0</v>
      </c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16">
        <v>11</v>
      </c>
      <c r="B30" s="222" t="s">
        <v>144</v>
      </c>
      <c r="C30" s="267" t="s">
        <v>145</v>
      </c>
      <c r="D30" s="224" t="s">
        <v>141</v>
      </c>
      <c r="E30" s="231">
        <v>6</v>
      </c>
      <c r="F30" s="234">
        <f>H30+J30</f>
        <v>0</v>
      </c>
      <c r="G30" s="235">
        <f>ROUND(E30*F30,2)</f>
        <v>0</v>
      </c>
      <c r="H30" s="235"/>
      <c r="I30" s="235">
        <f>ROUND(E30*H30,2)</f>
        <v>0</v>
      </c>
      <c r="J30" s="235"/>
      <c r="K30" s="235">
        <f>ROUND(E30*J30,2)</f>
        <v>0</v>
      </c>
      <c r="L30" s="235">
        <v>21</v>
      </c>
      <c r="M30" s="235">
        <f>G30*(1+L30/100)</f>
        <v>0</v>
      </c>
      <c r="N30" s="225">
        <v>4.8999999999999998E-4</v>
      </c>
      <c r="O30" s="225">
        <f>ROUND(E30*N30,5)</f>
        <v>2.9399999999999999E-3</v>
      </c>
      <c r="P30" s="225">
        <v>1.9E-2</v>
      </c>
      <c r="Q30" s="225">
        <f>ROUND(E30*P30,5)</f>
        <v>0.114</v>
      </c>
      <c r="R30" s="225"/>
      <c r="S30" s="225"/>
      <c r="T30" s="226">
        <v>0.38200000000000001</v>
      </c>
      <c r="U30" s="225">
        <f>ROUND(E30*T30,2)</f>
        <v>2.29</v>
      </c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110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16"/>
      <c r="B31" s="222"/>
      <c r="C31" s="268" t="s">
        <v>146</v>
      </c>
      <c r="D31" s="227"/>
      <c r="E31" s="232">
        <v>6</v>
      </c>
      <c r="F31" s="235"/>
      <c r="G31" s="235"/>
      <c r="H31" s="235"/>
      <c r="I31" s="235"/>
      <c r="J31" s="235"/>
      <c r="K31" s="235"/>
      <c r="L31" s="235"/>
      <c r="M31" s="235"/>
      <c r="N31" s="225"/>
      <c r="O31" s="225"/>
      <c r="P31" s="225"/>
      <c r="Q31" s="225"/>
      <c r="R31" s="225"/>
      <c r="S31" s="225"/>
      <c r="T31" s="226"/>
      <c r="U31" s="225"/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112</v>
      </c>
      <c r="AF31" s="215">
        <v>0</v>
      </c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16">
        <v>12</v>
      </c>
      <c r="B32" s="222" t="s">
        <v>147</v>
      </c>
      <c r="C32" s="267" t="s">
        <v>148</v>
      </c>
      <c r="D32" s="224" t="s">
        <v>141</v>
      </c>
      <c r="E32" s="231">
        <v>4</v>
      </c>
      <c r="F32" s="234">
        <f>H32+J32</f>
        <v>0</v>
      </c>
      <c r="G32" s="235">
        <f>ROUND(E32*F32,2)</f>
        <v>0</v>
      </c>
      <c r="H32" s="235"/>
      <c r="I32" s="235">
        <f>ROUND(E32*H32,2)</f>
        <v>0</v>
      </c>
      <c r="J32" s="235"/>
      <c r="K32" s="235">
        <f>ROUND(E32*J32,2)</f>
        <v>0</v>
      </c>
      <c r="L32" s="235">
        <v>21</v>
      </c>
      <c r="M32" s="235">
        <f>G32*(1+L32/100)</f>
        <v>0</v>
      </c>
      <c r="N32" s="225">
        <v>4.8999999999999998E-4</v>
      </c>
      <c r="O32" s="225">
        <f>ROUND(E32*N32,5)</f>
        <v>1.9599999999999999E-3</v>
      </c>
      <c r="P32" s="225">
        <v>0.04</v>
      </c>
      <c r="Q32" s="225">
        <f>ROUND(E32*P32,5)</f>
        <v>0.16</v>
      </c>
      <c r="R32" s="225"/>
      <c r="S32" s="225"/>
      <c r="T32" s="226">
        <v>0.66800000000000004</v>
      </c>
      <c r="U32" s="225">
        <f>ROUND(E32*T32,2)</f>
        <v>2.67</v>
      </c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110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16"/>
      <c r="B33" s="222"/>
      <c r="C33" s="268" t="s">
        <v>149</v>
      </c>
      <c r="D33" s="227"/>
      <c r="E33" s="232">
        <v>4</v>
      </c>
      <c r="F33" s="235"/>
      <c r="G33" s="235"/>
      <c r="H33" s="235"/>
      <c r="I33" s="235"/>
      <c r="J33" s="235"/>
      <c r="K33" s="235"/>
      <c r="L33" s="235"/>
      <c r="M33" s="235"/>
      <c r="N33" s="225"/>
      <c r="O33" s="225"/>
      <c r="P33" s="225"/>
      <c r="Q33" s="225"/>
      <c r="R33" s="225"/>
      <c r="S33" s="225"/>
      <c r="T33" s="226"/>
      <c r="U33" s="225"/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112</v>
      </c>
      <c r="AF33" s="215">
        <v>0</v>
      </c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">
      <c r="A34" s="216">
        <v>13</v>
      </c>
      <c r="B34" s="222" t="s">
        <v>150</v>
      </c>
      <c r="C34" s="267" t="s">
        <v>151</v>
      </c>
      <c r="D34" s="224" t="s">
        <v>152</v>
      </c>
      <c r="E34" s="231">
        <v>5</v>
      </c>
      <c r="F34" s="234">
        <f>H34+J34</f>
        <v>0</v>
      </c>
      <c r="G34" s="235">
        <f>ROUND(E34*F34,2)</f>
        <v>0</v>
      </c>
      <c r="H34" s="235"/>
      <c r="I34" s="235">
        <f>ROUND(E34*H34,2)</f>
        <v>0</v>
      </c>
      <c r="J34" s="235"/>
      <c r="K34" s="235">
        <f>ROUND(E34*J34,2)</f>
        <v>0</v>
      </c>
      <c r="L34" s="235">
        <v>21</v>
      </c>
      <c r="M34" s="235">
        <f>G34*(1+L34/100)</f>
        <v>0</v>
      </c>
      <c r="N34" s="225">
        <v>0</v>
      </c>
      <c r="O34" s="225">
        <f>ROUND(E34*N34,5)</f>
        <v>0</v>
      </c>
      <c r="P34" s="225">
        <v>4.0000000000000001E-3</v>
      </c>
      <c r="Q34" s="225">
        <f>ROUND(E34*P34,5)</f>
        <v>0.02</v>
      </c>
      <c r="R34" s="225"/>
      <c r="S34" s="225"/>
      <c r="T34" s="226">
        <v>0.16</v>
      </c>
      <c r="U34" s="225">
        <f>ROUND(E34*T34,2)</f>
        <v>0.8</v>
      </c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110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ht="22.5" outlineLevel="1" x14ac:dyDescent="0.2">
      <c r="A35" s="216">
        <v>14</v>
      </c>
      <c r="B35" s="222" t="s">
        <v>153</v>
      </c>
      <c r="C35" s="267" t="s">
        <v>154</v>
      </c>
      <c r="D35" s="224" t="s">
        <v>141</v>
      </c>
      <c r="E35" s="231">
        <v>0.5</v>
      </c>
      <c r="F35" s="234">
        <f>H35+J35</f>
        <v>0</v>
      </c>
      <c r="G35" s="235">
        <f>ROUND(E35*F35,2)</f>
        <v>0</v>
      </c>
      <c r="H35" s="235"/>
      <c r="I35" s="235">
        <f>ROUND(E35*H35,2)</f>
        <v>0</v>
      </c>
      <c r="J35" s="235"/>
      <c r="K35" s="235">
        <f>ROUND(E35*J35,2)</f>
        <v>0</v>
      </c>
      <c r="L35" s="235">
        <v>21</v>
      </c>
      <c r="M35" s="235">
        <f>G35*(1+L35/100)</f>
        <v>0</v>
      </c>
      <c r="N35" s="225">
        <v>0</v>
      </c>
      <c r="O35" s="225">
        <f>ROUND(E35*N35,5)</f>
        <v>0</v>
      </c>
      <c r="P35" s="225">
        <v>7.0699999999999999E-3</v>
      </c>
      <c r="Q35" s="225">
        <f>ROUND(E35*P35,5)</f>
        <v>3.5400000000000002E-3</v>
      </c>
      <c r="R35" s="225"/>
      <c r="S35" s="225"/>
      <c r="T35" s="226">
        <v>2.5499999999999998</v>
      </c>
      <c r="U35" s="225">
        <f>ROUND(E35*T35,2)</f>
        <v>1.28</v>
      </c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110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16"/>
      <c r="B36" s="222"/>
      <c r="C36" s="268" t="s">
        <v>155</v>
      </c>
      <c r="D36" s="227"/>
      <c r="E36" s="232">
        <v>0.5</v>
      </c>
      <c r="F36" s="235"/>
      <c r="G36" s="235"/>
      <c r="H36" s="235"/>
      <c r="I36" s="235"/>
      <c r="J36" s="235"/>
      <c r="K36" s="235"/>
      <c r="L36" s="235"/>
      <c r="M36" s="235"/>
      <c r="N36" s="225"/>
      <c r="O36" s="225"/>
      <c r="P36" s="225"/>
      <c r="Q36" s="225"/>
      <c r="R36" s="225"/>
      <c r="S36" s="225"/>
      <c r="T36" s="226"/>
      <c r="U36" s="225"/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112</v>
      </c>
      <c r="AF36" s="215">
        <v>0</v>
      </c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2.5" outlineLevel="1" x14ac:dyDescent="0.2">
      <c r="A37" s="216">
        <v>15</v>
      </c>
      <c r="B37" s="222" t="s">
        <v>156</v>
      </c>
      <c r="C37" s="267" t="s">
        <v>157</v>
      </c>
      <c r="D37" s="224" t="s">
        <v>141</v>
      </c>
      <c r="E37" s="231">
        <v>2.25</v>
      </c>
      <c r="F37" s="234">
        <f>H37+J37</f>
        <v>0</v>
      </c>
      <c r="G37" s="235">
        <f>ROUND(E37*F37,2)</f>
        <v>0</v>
      </c>
      <c r="H37" s="235"/>
      <c r="I37" s="235">
        <f>ROUND(E37*H37,2)</f>
        <v>0</v>
      </c>
      <c r="J37" s="235"/>
      <c r="K37" s="235">
        <f>ROUND(E37*J37,2)</f>
        <v>0</v>
      </c>
      <c r="L37" s="235">
        <v>21</v>
      </c>
      <c r="M37" s="235">
        <f>G37*(1+L37/100)</f>
        <v>0</v>
      </c>
      <c r="N37" s="225">
        <v>0</v>
      </c>
      <c r="O37" s="225">
        <f>ROUND(E37*N37,5)</f>
        <v>0</v>
      </c>
      <c r="P37" s="225">
        <v>3.3169999999999998E-2</v>
      </c>
      <c r="Q37" s="225">
        <f>ROUND(E37*P37,5)</f>
        <v>7.4630000000000002E-2</v>
      </c>
      <c r="R37" s="225"/>
      <c r="S37" s="225"/>
      <c r="T37" s="226">
        <v>3.9</v>
      </c>
      <c r="U37" s="225">
        <f>ROUND(E37*T37,2)</f>
        <v>8.7799999999999994</v>
      </c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110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">
      <c r="A38" s="216"/>
      <c r="B38" s="222"/>
      <c r="C38" s="268" t="s">
        <v>158</v>
      </c>
      <c r="D38" s="227"/>
      <c r="E38" s="232">
        <v>2.25</v>
      </c>
      <c r="F38" s="235"/>
      <c r="G38" s="235"/>
      <c r="H38" s="235"/>
      <c r="I38" s="235"/>
      <c r="J38" s="235"/>
      <c r="K38" s="235"/>
      <c r="L38" s="235"/>
      <c r="M38" s="235"/>
      <c r="N38" s="225"/>
      <c r="O38" s="225"/>
      <c r="P38" s="225"/>
      <c r="Q38" s="225"/>
      <c r="R38" s="225"/>
      <c r="S38" s="225"/>
      <c r="T38" s="226"/>
      <c r="U38" s="225"/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112</v>
      </c>
      <c r="AF38" s="215">
        <v>0</v>
      </c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16">
        <v>16</v>
      </c>
      <c r="B39" s="222" t="s">
        <v>159</v>
      </c>
      <c r="C39" s="267" t="s">
        <v>160</v>
      </c>
      <c r="D39" s="224" t="s">
        <v>127</v>
      </c>
      <c r="E39" s="231">
        <v>0.54049999999999998</v>
      </c>
      <c r="F39" s="234">
        <f>H39+J39</f>
        <v>0</v>
      </c>
      <c r="G39" s="235">
        <f>ROUND(E39*F39,2)</f>
        <v>0</v>
      </c>
      <c r="H39" s="235"/>
      <c r="I39" s="235">
        <f>ROUND(E39*H39,2)</f>
        <v>0</v>
      </c>
      <c r="J39" s="235"/>
      <c r="K39" s="235">
        <f>ROUND(E39*J39,2)</f>
        <v>0</v>
      </c>
      <c r="L39" s="235">
        <v>21</v>
      </c>
      <c r="M39" s="235">
        <f>G39*(1+L39/100)</f>
        <v>0</v>
      </c>
      <c r="N39" s="225">
        <v>0</v>
      </c>
      <c r="O39" s="225">
        <f>ROUND(E39*N39,5)</f>
        <v>0</v>
      </c>
      <c r="P39" s="225">
        <v>0</v>
      </c>
      <c r="Q39" s="225">
        <f>ROUND(E39*P39,5)</f>
        <v>0</v>
      </c>
      <c r="R39" s="225"/>
      <c r="S39" s="225"/>
      <c r="T39" s="226">
        <v>0.752</v>
      </c>
      <c r="U39" s="225">
        <f>ROUND(E39*T39,2)</f>
        <v>0.41</v>
      </c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110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16">
        <v>17</v>
      </c>
      <c r="B40" s="222" t="s">
        <v>161</v>
      </c>
      <c r="C40" s="267" t="s">
        <v>162</v>
      </c>
      <c r="D40" s="224" t="s">
        <v>127</v>
      </c>
      <c r="E40" s="231">
        <v>0.54049999999999998</v>
      </c>
      <c r="F40" s="234">
        <f>H40+J40</f>
        <v>0</v>
      </c>
      <c r="G40" s="235">
        <f>ROUND(E40*F40,2)</f>
        <v>0</v>
      </c>
      <c r="H40" s="235"/>
      <c r="I40" s="235">
        <f>ROUND(E40*H40,2)</f>
        <v>0</v>
      </c>
      <c r="J40" s="235"/>
      <c r="K40" s="235">
        <f>ROUND(E40*J40,2)</f>
        <v>0</v>
      </c>
      <c r="L40" s="235">
        <v>21</v>
      </c>
      <c r="M40" s="235">
        <f>G40*(1+L40/100)</f>
        <v>0</v>
      </c>
      <c r="N40" s="225">
        <v>0</v>
      </c>
      <c r="O40" s="225">
        <f>ROUND(E40*N40,5)</f>
        <v>0</v>
      </c>
      <c r="P40" s="225">
        <v>0</v>
      </c>
      <c r="Q40" s="225">
        <f>ROUND(E40*P40,5)</f>
        <v>0</v>
      </c>
      <c r="R40" s="225"/>
      <c r="S40" s="225"/>
      <c r="T40" s="226">
        <v>0.36</v>
      </c>
      <c r="U40" s="225">
        <f>ROUND(E40*T40,2)</f>
        <v>0.19</v>
      </c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110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16">
        <v>18</v>
      </c>
      <c r="B41" s="222" t="s">
        <v>163</v>
      </c>
      <c r="C41" s="267" t="s">
        <v>164</v>
      </c>
      <c r="D41" s="224" t="s">
        <v>127</v>
      </c>
      <c r="E41" s="231">
        <v>0.54049999999999998</v>
      </c>
      <c r="F41" s="234">
        <f>H41+J41</f>
        <v>0</v>
      </c>
      <c r="G41" s="235">
        <f>ROUND(E41*F41,2)</f>
        <v>0</v>
      </c>
      <c r="H41" s="235"/>
      <c r="I41" s="235">
        <f>ROUND(E41*H41,2)</f>
        <v>0</v>
      </c>
      <c r="J41" s="235"/>
      <c r="K41" s="235">
        <f>ROUND(E41*J41,2)</f>
        <v>0</v>
      </c>
      <c r="L41" s="235">
        <v>21</v>
      </c>
      <c r="M41" s="235">
        <f>G41*(1+L41/100)</f>
        <v>0</v>
      </c>
      <c r="N41" s="225">
        <v>0</v>
      </c>
      <c r="O41" s="225">
        <f>ROUND(E41*N41,5)</f>
        <v>0</v>
      </c>
      <c r="P41" s="225">
        <v>0</v>
      </c>
      <c r="Q41" s="225">
        <f>ROUND(E41*P41,5)</f>
        <v>0</v>
      </c>
      <c r="R41" s="225"/>
      <c r="S41" s="225"/>
      <c r="T41" s="226">
        <v>9.9000000000000005E-2</v>
      </c>
      <c r="U41" s="225">
        <f>ROUND(E41*T41,2)</f>
        <v>0.05</v>
      </c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110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16">
        <v>19</v>
      </c>
      <c r="B42" s="222" t="s">
        <v>165</v>
      </c>
      <c r="C42" s="267" t="s">
        <v>166</v>
      </c>
      <c r="D42" s="224" t="s">
        <v>127</v>
      </c>
      <c r="E42" s="231">
        <v>0.54049999999999998</v>
      </c>
      <c r="F42" s="234">
        <f>H42+J42</f>
        <v>0</v>
      </c>
      <c r="G42" s="235">
        <f>ROUND(E42*F42,2)</f>
        <v>0</v>
      </c>
      <c r="H42" s="235"/>
      <c r="I42" s="235">
        <f>ROUND(E42*H42,2)</f>
        <v>0</v>
      </c>
      <c r="J42" s="235"/>
      <c r="K42" s="235">
        <f>ROUND(E42*J42,2)</f>
        <v>0</v>
      </c>
      <c r="L42" s="235">
        <v>21</v>
      </c>
      <c r="M42" s="235">
        <f>G42*(1+L42/100)</f>
        <v>0</v>
      </c>
      <c r="N42" s="225">
        <v>0</v>
      </c>
      <c r="O42" s="225">
        <f>ROUND(E42*N42,5)</f>
        <v>0</v>
      </c>
      <c r="P42" s="225">
        <v>0</v>
      </c>
      <c r="Q42" s="225">
        <f>ROUND(E42*P42,5)</f>
        <v>0</v>
      </c>
      <c r="R42" s="225"/>
      <c r="S42" s="225"/>
      <c r="T42" s="226">
        <v>0.49</v>
      </c>
      <c r="U42" s="225">
        <f>ROUND(E42*T42,2)</f>
        <v>0.26</v>
      </c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110</v>
      </c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16">
        <v>20</v>
      </c>
      <c r="B43" s="222" t="s">
        <v>167</v>
      </c>
      <c r="C43" s="267" t="s">
        <v>168</v>
      </c>
      <c r="D43" s="224" t="s">
        <v>127</v>
      </c>
      <c r="E43" s="231">
        <v>9.1884999999999994</v>
      </c>
      <c r="F43" s="234">
        <f>H43+J43</f>
        <v>0</v>
      </c>
      <c r="G43" s="235">
        <f>ROUND(E43*F43,2)</f>
        <v>0</v>
      </c>
      <c r="H43" s="235"/>
      <c r="I43" s="235">
        <f>ROUND(E43*H43,2)</f>
        <v>0</v>
      </c>
      <c r="J43" s="235"/>
      <c r="K43" s="235">
        <f>ROUND(E43*J43,2)</f>
        <v>0</v>
      </c>
      <c r="L43" s="235">
        <v>21</v>
      </c>
      <c r="M43" s="235">
        <f>G43*(1+L43/100)</f>
        <v>0</v>
      </c>
      <c r="N43" s="225">
        <v>0</v>
      </c>
      <c r="O43" s="225">
        <f>ROUND(E43*N43,5)</f>
        <v>0</v>
      </c>
      <c r="P43" s="225">
        <v>0</v>
      </c>
      <c r="Q43" s="225">
        <f>ROUND(E43*P43,5)</f>
        <v>0</v>
      </c>
      <c r="R43" s="225"/>
      <c r="S43" s="225"/>
      <c r="T43" s="226">
        <v>0</v>
      </c>
      <c r="U43" s="225">
        <f>ROUND(E43*T43,2)</f>
        <v>0</v>
      </c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110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16"/>
      <c r="B44" s="222"/>
      <c r="C44" s="268" t="s">
        <v>169</v>
      </c>
      <c r="D44" s="227"/>
      <c r="E44" s="232">
        <v>9.1884999999999994</v>
      </c>
      <c r="F44" s="235"/>
      <c r="G44" s="235"/>
      <c r="H44" s="235"/>
      <c r="I44" s="235"/>
      <c r="J44" s="235"/>
      <c r="K44" s="235"/>
      <c r="L44" s="235"/>
      <c r="M44" s="235"/>
      <c r="N44" s="225"/>
      <c r="O44" s="225"/>
      <c r="P44" s="225"/>
      <c r="Q44" s="225"/>
      <c r="R44" s="225"/>
      <c r="S44" s="225"/>
      <c r="T44" s="226"/>
      <c r="U44" s="225"/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112</v>
      </c>
      <c r="AF44" s="215">
        <v>0</v>
      </c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16">
        <v>21</v>
      </c>
      <c r="B45" s="222" t="s">
        <v>170</v>
      </c>
      <c r="C45" s="267" t="s">
        <v>171</v>
      </c>
      <c r="D45" s="224" t="s">
        <v>127</v>
      </c>
      <c r="E45" s="231">
        <v>0.54049999999999998</v>
      </c>
      <c r="F45" s="234">
        <f>H45+J45</f>
        <v>0</v>
      </c>
      <c r="G45" s="235">
        <f>ROUND(E45*F45,2)</f>
        <v>0</v>
      </c>
      <c r="H45" s="235"/>
      <c r="I45" s="235">
        <f>ROUND(E45*H45,2)</f>
        <v>0</v>
      </c>
      <c r="J45" s="235"/>
      <c r="K45" s="235">
        <f>ROUND(E45*J45,2)</f>
        <v>0</v>
      </c>
      <c r="L45" s="235">
        <v>21</v>
      </c>
      <c r="M45" s="235">
        <f>G45*(1+L45/100)</f>
        <v>0</v>
      </c>
      <c r="N45" s="225">
        <v>0</v>
      </c>
      <c r="O45" s="225">
        <f>ROUND(E45*N45,5)</f>
        <v>0</v>
      </c>
      <c r="P45" s="225">
        <v>0</v>
      </c>
      <c r="Q45" s="225">
        <f>ROUND(E45*P45,5)</f>
        <v>0</v>
      </c>
      <c r="R45" s="225"/>
      <c r="S45" s="225"/>
      <c r="T45" s="226">
        <v>6.0000000000000001E-3</v>
      </c>
      <c r="U45" s="225">
        <f>ROUND(E45*T45,2)</f>
        <v>0</v>
      </c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110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16">
        <v>22</v>
      </c>
      <c r="B46" s="222" t="s">
        <v>172</v>
      </c>
      <c r="C46" s="267" t="s">
        <v>173</v>
      </c>
      <c r="D46" s="224" t="s">
        <v>127</v>
      </c>
      <c r="E46" s="231">
        <v>0.54049999999999998</v>
      </c>
      <c r="F46" s="234">
        <f>H46+J46</f>
        <v>0</v>
      </c>
      <c r="G46" s="235">
        <f>ROUND(E46*F46,2)</f>
        <v>0</v>
      </c>
      <c r="H46" s="235"/>
      <c r="I46" s="235">
        <f>ROUND(E46*H46,2)</f>
        <v>0</v>
      </c>
      <c r="J46" s="235"/>
      <c r="K46" s="235">
        <f>ROUND(E46*J46,2)</f>
        <v>0</v>
      </c>
      <c r="L46" s="235">
        <v>21</v>
      </c>
      <c r="M46" s="235">
        <f>G46*(1+L46/100)</f>
        <v>0</v>
      </c>
      <c r="N46" s="225">
        <v>0</v>
      </c>
      <c r="O46" s="225">
        <f>ROUND(E46*N46,5)</f>
        <v>0</v>
      </c>
      <c r="P46" s="225">
        <v>0</v>
      </c>
      <c r="Q46" s="225">
        <f>ROUND(E46*P46,5)</f>
        <v>0</v>
      </c>
      <c r="R46" s="225"/>
      <c r="S46" s="225"/>
      <c r="T46" s="226">
        <v>0</v>
      </c>
      <c r="U46" s="225">
        <f>ROUND(E46*T46,2)</f>
        <v>0</v>
      </c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110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x14ac:dyDescent="0.2">
      <c r="A47" s="217" t="s">
        <v>105</v>
      </c>
      <c r="B47" s="223" t="s">
        <v>64</v>
      </c>
      <c r="C47" s="269" t="s">
        <v>65</v>
      </c>
      <c r="D47" s="228"/>
      <c r="E47" s="233"/>
      <c r="F47" s="236"/>
      <c r="G47" s="236">
        <f>SUMIF(AE48:AE67,"&lt;&gt;NOR",G48:G67)</f>
        <v>0</v>
      </c>
      <c r="H47" s="236"/>
      <c r="I47" s="236">
        <f>SUM(I48:I67)</f>
        <v>0</v>
      </c>
      <c r="J47" s="236"/>
      <c r="K47" s="236">
        <f>SUM(K48:K67)</f>
        <v>0</v>
      </c>
      <c r="L47" s="236"/>
      <c r="M47" s="236">
        <f>SUM(M48:M67)</f>
        <v>0</v>
      </c>
      <c r="N47" s="229"/>
      <c r="O47" s="229">
        <f>SUM(O48:O67)</f>
        <v>0.24981</v>
      </c>
      <c r="P47" s="229"/>
      <c r="Q47" s="229">
        <f>SUM(Q48:Q67)</f>
        <v>0</v>
      </c>
      <c r="R47" s="229"/>
      <c r="S47" s="229"/>
      <c r="T47" s="230"/>
      <c r="U47" s="229">
        <f>SUM(U48:U67)</f>
        <v>103.76999999999998</v>
      </c>
      <c r="AE47" t="s">
        <v>106</v>
      </c>
    </row>
    <row r="48" spans="1:60" ht="22.5" outlineLevel="1" x14ac:dyDescent="0.2">
      <c r="A48" s="216">
        <v>23</v>
      </c>
      <c r="B48" s="222" t="s">
        <v>174</v>
      </c>
      <c r="C48" s="267" t="s">
        <v>175</v>
      </c>
      <c r="D48" s="224" t="s">
        <v>141</v>
      </c>
      <c r="E48" s="231">
        <v>26.25</v>
      </c>
      <c r="F48" s="234">
        <f>H48+J48</f>
        <v>0</v>
      </c>
      <c r="G48" s="235">
        <f>ROUND(E48*F48,2)</f>
        <v>0</v>
      </c>
      <c r="H48" s="235"/>
      <c r="I48" s="235">
        <f>ROUND(E48*H48,2)</f>
        <v>0</v>
      </c>
      <c r="J48" s="235"/>
      <c r="K48" s="235">
        <f>ROUND(E48*J48,2)</f>
        <v>0</v>
      </c>
      <c r="L48" s="235">
        <v>21</v>
      </c>
      <c r="M48" s="235">
        <f>G48*(1+L48/100)</f>
        <v>0</v>
      </c>
      <c r="N48" s="225">
        <v>1.6900000000000001E-3</v>
      </c>
      <c r="O48" s="225">
        <f>ROUND(E48*N48,5)</f>
        <v>4.4359999999999997E-2</v>
      </c>
      <c r="P48" s="225">
        <v>0</v>
      </c>
      <c r="Q48" s="225">
        <f>ROUND(E48*P48,5)</f>
        <v>0</v>
      </c>
      <c r="R48" s="225"/>
      <c r="S48" s="225"/>
      <c r="T48" s="226">
        <v>0.79700000000000004</v>
      </c>
      <c r="U48" s="225">
        <f>ROUND(E48*T48,2)</f>
        <v>20.92</v>
      </c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110</v>
      </c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16"/>
      <c r="B49" s="222"/>
      <c r="C49" s="268" t="s">
        <v>176</v>
      </c>
      <c r="D49" s="227"/>
      <c r="E49" s="232">
        <v>26.25</v>
      </c>
      <c r="F49" s="235"/>
      <c r="G49" s="235"/>
      <c r="H49" s="235"/>
      <c r="I49" s="235"/>
      <c r="J49" s="235"/>
      <c r="K49" s="235"/>
      <c r="L49" s="235"/>
      <c r="M49" s="235"/>
      <c r="N49" s="225"/>
      <c r="O49" s="225"/>
      <c r="P49" s="225"/>
      <c r="Q49" s="225"/>
      <c r="R49" s="225"/>
      <c r="S49" s="225"/>
      <c r="T49" s="226"/>
      <c r="U49" s="225"/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112</v>
      </c>
      <c r="AF49" s="215">
        <v>0</v>
      </c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ht="22.5" outlineLevel="1" x14ac:dyDescent="0.2">
      <c r="A50" s="216">
        <v>24</v>
      </c>
      <c r="B50" s="222" t="s">
        <v>177</v>
      </c>
      <c r="C50" s="267" t="s">
        <v>178</v>
      </c>
      <c r="D50" s="224" t="s">
        <v>141</v>
      </c>
      <c r="E50" s="231">
        <v>11.025</v>
      </c>
      <c r="F50" s="234">
        <f>H50+J50</f>
        <v>0</v>
      </c>
      <c r="G50" s="235">
        <f>ROUND(E50*F50,2)</f>
        <v>0</v>
      </c>
      <c r="H50" s="235"/>
      <c r="I50" s="235">
        <f>ROUND(E50*H50,2)</f>
        <v>0</v>
      </c>
      <c r="J50" s="235"/>
      <c r="K50" s="235">
        <f>ROUND(E50*J50,2)</f>
        <v>0</v>
      </c>
      <c r="L50" s="235">
        <v>21</v>
      </c>
      <c r="M50" s="235">
        <f>G50*(1+L50/100)</f>
        <v>0</v>
      </c>
      <c r="N50" s="225">
        <v>2.0100000000000001E-3</v>
      </c>
      <c r="O50" s="225">
        <f>ROUND(E50*N50,5)</f>
        <v>2.2159999999999999E-2</v>
      </c>
      <c r="P50" s="225">
        <v>0</v>
      </c>
      <c r="Q50" s="225">
        <f>ROUND(E50*P50,5)</f>
        <v>0</v>
      </c>
      <c r="R50" s="225"/>
      <c r="S50" s="225"/>
      <c r="T50" s="226">
        <v>0.73899999999999999</v>
      </c>
      <c r="U50" s="225">
        <f>ROUND(E50*T50,2)</f>
        <v>8.15</v>
      </c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110</v>
      </c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16"/>
      <c r="B51" s="222"/>
      <c r="C51" s="268" t="s">
        <v>179</v>
      </c>
      <c r="D51" s="227"/>
      <c r="E51" s="232">
        <v>11.025</v>
      </c>
      <c r="F51" s="235"/>
      <c r="G51" s="235"/>
      <c r="H51" s="235"/>
      <c r="I51" s="235"/>
      <c r="J51" s="235"/>
      <c r="K51" s="235"/>
      <c r="L51" s="235"/>
      <c r="M51" s="235"/>
      <c r="N51" s="225"/>
      <c r="O51" s="225"/>
      <c r="P51" s="225"/>
      <c r="Q51" s="225"/>
      <c r="R51" s="225"/>
      <c r="S51" s="225"/>
      <c r="T51" s="226"/>
      <c r="U51" s="225"/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112</v>
      </c>
      <c r="AF51" s="215">
        <v>0</v>
      </c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ht="22.5" outlineLevel="1" x14ac:dyDescent="0.2">
      <c r="A52" s="216">
        <v>25</v>
      </c>
      <c r="B52" s="222" t="s">
        <v>180</v>
      </c>
      <c r="C52" s="267" t="s">
        <v>181</v>
      </c>
      <c r="D52" s="224" t="s">
        <v>141</v>
      </c>
      <c r="E52" s="231">
        <v>21.84</v>
      </c>
      <c r="F52" s="234">
        <f>H52+J52</f>
        <v>0</v>
      </c>
      <c r="G52" s="235">
        <f>ROUND(E52*F52,2)</f>
        <v>0</v>
      </c>
      <c r="H52" s="235"/>
      <c r="I52" s="235">
        <f>ROUND(E52*H52,2)</f>
        <v>0</v>
      </c>
      <c r="J52" s="235"/>
      <c r="K52" s="235">
        <f>ROUND(E52*J52,2)</f>
        <v>0</v>
      </c>
      <c r="L52" s="235">
        <v>21</v>
      </c>
      <c r="M52" s="235">
        <f>G52*(1+L52/100)</f>
        <v>0</v>
      </c>
      <c r="N52" s="225">
        <v>2.0699999999999998E-3</v>
      </c>
      <c r="O52" s="225">
        <f>ROUND(E52*N52,5)</f>
        <v>4.521E-2</v>
      </c>
      <c r="P52" s="225">
        <v>0</v>
      </c>
      <c r="Q52" s="225">
        <f>ROUND(E52*P52,5)</f>
        <v>0</v>
      </c>
      <c r="R52" s="225"/>
      <c r="S52" s="225"/>
      <c r="T52" s="226">
        <v>0.82899999999999996</v>
      </c>
      <c r="U52" s="225">
        <f>ROUND(E52*T52,2)</f>
        <v>18.11</v>
      </c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110</v>
      </c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16"/>
      <c r="B53" s="222"/>
      <c r="C53" s="268" t="s">
        <v>182</v>
      </c>
      <c r="D53" s="227"/>
      <c r="E53" s="232">
        <v>21.84</v>
      </c>
      <c r="F53" s="235"/>
      <c r="G53" s="235"/>
      <c r="H53" s="235"/>
      <c r="I53" s="235"/>
      <c r="J53" s="235"/>
      <c r="K53" s="235"/>
      <c r="L53" s="235"/>
      <c r="M53" s="235"/>
      <c r="N53" s="225"/>
      <c r="O53" s="225"/>
      <c r="P53" s="225"/>
      <c r="Q53" s="225"/>
      <c r="R53" s="225"/>
      <c r="S53" s="225"/>
      <c r="T53" s="226"/>
      <c r="U53" s="225"/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112</v>
      </c>
      <c r="AF53" s="215">
        <v>0</v>
      </c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16">
        <v>26</v>
      </c>
      <c r="B54" s="222" t="s">
        <v>183</v>
      </c>
      <c r="C54" s="267" t="s">
        <v>184</v>
      </c>
      <c r="D54" s="224" t="s">
        <v>141</v>
      </c>
      <c r="E54" s="231">
        <v>22.26</v>
      </c>
      <c r="F54" s="234">
        <f>H54+J54</f>
        <v>0</v>
      </c>
      <c r="G54" s="235">
        <f>ROUND(E54*F54,2)</f>
        <v>0</v>
      </c>
      <c r="H54" s="235"/>
      <c r="I54" s="235">
        <f>ROUND(E54*H54,2)</f>
        <v>0</v>
      </c>
      <c r="J54" s="235"/>
      <c r="K54" s="235">
        <f>ROUND(E54*J54,2)</f>
        <v>0</v>
      </c>
      <c r="L54" s="235">
        <v>21</v>
      </c>
      <c r="M54" s="235">
        <f>G54*(1+L54/100)</f>
        <v>0</v>
      </c>
      <c r="N54" s="225">
        <v>2.0999999999999999E-3</v>
      </c>
      <c r="O54" s="225">
        <f>ROUND(E54*N54,5)</f>
        <v>4.675E-2</v>
      </c>
      <c r="P54" s="225">
        <v>0</v>
      </c>
      <c r="Q54" s="225">
        <f>ROUND(E54*P54,5)</f>
        <v>0</v>
      </c>
      <c r="R54" s="225"/>
      <c r="S54" s="225"/>
      <c r="T54" s="226">
        <v>0.8</v>
      </c>
      <c r="U54" s="225">
        <f>ROUND(E54*T54,2)</f>
        <v>17.809999999999999</v>
      </c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110</v>
      </c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16"/>
      <c r="B55" s="222"/>
      <c r="C55" s="268" t="s">
        <v>185</v>
      </c>
      <c r="D55" s="227"/>
      <c r="E55" s="232">
        <v>22.26</v>
      </c>
      <c r="F55" s="235"/>
      <c r="G55" s="235"/>
      <c r="H55" s="235"/>
      <c r="I55" s="235"/>
      <c r="J55" s="235"/>
      <c r="K55" s="235"/>
      <c r="L55" s="235"/>
      <c r="M55" s="235"/>
      <c r="N55" s="225"/>
      <c r="O55" s="225"/>
      <c r="P55" s="225"/>
      <c r="Q55" s="225"/>
      <c r="R55" s="225"/>
      <c r="S55" s="225"/>
      <c r="T55" s="226"/>
      <c r="U55" s="225"/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112</v>
      </c>
      <c r="AF55" s="215">
        <v>0</v>
      </c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16">
        <v>27</v>
      </c>
      <c r="B56" s="222" t="s">
        <v>186</v>
      </c>
      <c r="C56" s="267" t="s">
        <v>187</v>
      </c>
      <c r="D56" s="224" t="s">
        <v>141</v>
      </c>
      <c r="E56" s="231">
        <v>22.701000000000001</v>
      </c>
      <c r="F56" s="234">
        <f>H56+J56</f>
        <v>0</v>
      </c>
      <c r="G56" s="235">
        <f>ROUND(E56*F56,2)</f>
        <v>0</v>
      </c>
      <c r="H56" s="235"/>
      <c r="I56" s="235">
        <f>ROUND(E56*H56,2)</f>
        <v>0</v>
      </c>
      <c r="J56" s="235"/>
      <c r="K56" s="235">
        <f>ROUND(E56*J56,2)</f>
        <v>0</v>
      </c>
      <c r="L56" s="235">
        <v>21</v>
      </c>
      <c r="M56" s="235">
        <f>G56*(1+L56/100)</f>
        <v>0</v>
      </c>
      <c r="N56" s="225">
        <v>2.5200000000000001E-3</v>
      </c>
      <c r="O56" s="225">
        <f>ROUND(E56*N56,5)</f>
        <v>5.7209999999999997E-2</v>
      </c>
      <c r="P56" s="225">
        <v>0</v>
      </c>
      <c r="Q56" s="225">
        <f>ROUND(E56*P56,5)</f>
        <v>0</v>
      </c>
      <c r="R56" s="225"/>
      <c r="S56" s="225"/>
      <c r="T56" s="226">
        <v>0.8</v>
      </c>
      <c r="U56" s="225">
        <f>ROUND(E56*T56,2)</f>
        <v>18.16</v>
      </c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110</v>
      </c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">
      <c r="A57" s="216"/>
      <c r="B57" s="222"/>
      <c r="C57" s="268" t="s">
        <v>188</v>
      </c>
      <c r="D57" s="227"/>
      <c r="E57" s="232">
        <v>22.701000000000001</v>
      </c>
      <c r="F57" s="235"/>
      <c r="G57" s="235"/>
      <c r="H57" s="235"/>
      <c r="I57" s="235"/>
      <c r="J57" s="235"/>
      <c r="K57" s="235"/>
      <c r="L57" s="235"/>
      <c r="M57" s="235"/>
      <c r="N57" s="225"/>
      <c r="O57" s="225"/>
      <c r="P57" s="225"/>
      <c r="Q57" s="225"/>
      <c r="R57" s="225"/>
      <c r="S57" s="225"/>
      <c r="T57" s="226"/>
      <c r="U57" s="225"/>
      <c r="V57" s="215"/>
      <c r="W57" s="215"/>
      <c r="X57" s="215"/>
      <c r="Y57" s="215"/>
      <c r="Z57" s="215"/>
      <c r="AA57" s="215"/>
      <c r="AB57" s="215"/>
      <c r="AC57" s="215"/>
      <c r="AD57" s="215"/>
      <c r="AE57" s="215" t="s">
        <v>112</v>
      </c>
      <c r="AF57" s="215">
        <v>0</v>
      </c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16">
        <v>28</v>
      </c>
      <c r="B58" s="222" t="s">
        <v>189</v>
      </c>
      <c r="C58" s="267" t="s">
        <v>190</v>
      </c>
      <c r="D58" s="224" t="s">
        <v>141</v>
      </c>
      <c r="E58" s="231">
        <v>5.46</v>
      </c>
      <c r="F58" s="234">
        <f>H58+J58</f>
        <v>0</v>
      </c>
      <c r="G58" s="235">
        <f>ROUND(E58*F58,2)</f>
        <v>0</v>
      </c>
      <c r="H58" s="235"/>
      <c r="I58" s="235">
        <f>ROUND(E58*H58,2)</f>
        <v>0</v>
      </c>
      <c r="J58" s="235"/>
      <c r="K58" s="235">
        <f>ROUND(E58*J58,2)</f>
        <v>0</v>
      </c>
      <c r="L58" s="235">
        <v>21</v>
      </c>
      <c r="M58" s="235">
        <f>G58*(1+L58/100)</f>
        <v>0</v>
      </c>
      <c r="N58" s="225">
        <v>3.5699999999999998E-3</v>
      </c>
      <c r="O58" s="225">
        <f>ROUND(E58*N58,5)</f>
        <v>1.949E-2</v>
      </c>
      <c r="P58" s="225">
        <v>0</v>
      </c>
      <c r="Q58" s="225">
        <f>ROUND(E58*P58,5)</f>
        <v>0</v>
      </c>
      <c r="R58" s="225"/>
      <c r="S58" s="225"/>
      <c r="T58" s="226">
        <v>0.55000000000000004</v>
      </c>
      <c r="U58" s="225">
        <f>ROUND(E58*T58,2)</f>
        <v>3</v>
      </c>
      <c r="V58" s="215"/>
      <c r="W58" s="215"/>
      <c r="X58" s="215"/>
      <c r="Y58" s="215"/>
      <c r="Z58" s="215"/>
      <c r="AA58" s="215"/>
      <c r="AB58" s="215"/>
      <c r="AC58" s="215"/>
      <c r="AD58" s="215"/>
      <c r="AE58" s="215" t="s">
        <v>110</v>
      </c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16"/>
      <c r="B59" s="222"/>
      <c r="C59" s="268" t="s">
        <v>191</v>
      </c>
      <c r="D59" s="227"/>
      <c r="E59" s="232">
        <v>5.46</v>
      </c>
      <c r="F59" s="235"/>
      <c r="G59" s="235"/>
      <c r="H59" s="235"/>
      <c r="I59" s="235"/>
      <c r="J59" s="235"/>
      <c r="K59" s="235"/>
      <c r="L59" s="235"/>
      <c r="M59" s="235"/>
      <c r="N59" s="225"/>
      <c r="O59" s="225"/>
      <c r="P59" s="225"/>
      <c r="Q59" s="225"/>
      <c r="R59" s="225"/>
      <c r="S59" s="225"/>
      <c r="T59" s="226"/>
      <c r="U59" s="225"/>
      <c r="V59" s="215"/>
      <c r="W59" s="215"/>
      <c r="X59" s="215"/>
      <c r="Y59" s="215"/>
      <c r="Z59" s="215"/>
      <c r="AA59" s="215"/>
      <c r="AB59" s="215"/>
      <c r="AC59" s="215"/>
      <c r="AD59" s="215"/>
      <c r="AE59" s="215" t="s">
        <v>112</v>
      </c>
      <c r="AF59" s="215">
        <v>0</v>
      </c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16">
        <v>29</v>
      </c>
      <c r="B60" s="222" t="s">
        <v>192</v>
      </c>
      <c r="C60" s="267" t="s">
        <v>193</v>
      </c>
      <c r="D60" s="224" t="s">
        <v>152</v>
      </c>
      <c r="E60" s="231">
        <v>5</v>
      </c>
      <c r="F60" s="234">
        <f>H60+J60</f>
        <v>0</v>
      </c>
      <c r="G60" s="235">
        <f>ROUND(E60*F60,2)</f>
        <v>0</v>
      </c>
      <c r="H60" s="235"/>
      <c r="I60" s="235">
        <f>ROUND(E60*H60,2)</f>
        <v>0</v>
      </c>
      <c r="J60" s="235"/>
      <c r="K60" s="235">
        <f>ROUND(E60*J60,2)</f>
        <v>0</v>
      </c>
      <c r="L60" s="235">
        <v>21</v>
      </c>
      <c r="M60" s="235">
        <f>G60*(1+L60/100)</f>
        <v>0</v>
      </c>
      <c r="N60" s="225">
        <v>0</v>
      </c>
      <c r="O60" s="225">
        <f>ROUND(E60*N60,5)</f>
        <v>0</v>
      </c>
      <c r="P60" s="225">
        <v>0</v>
      </c>
      <c r="Q60" s="225">
        <f>ROUND(E60*P60,5)</f>
        <v>0</v>
      </c>
      <c r="R60" s="225"/>
      <c r="S60" s="225"/>
      <c r="T60" s="226">
        <v>0.25900000000000001</v>
      </c>
      <c r="U60" s="225">
        <f>ROUND(E60*T60,2)</f>
        <v>1.3</v>
      </c>
      <c r="V60" s="215"/>
      <c r="W60" s="215"/>
      <c r="X60" s="215"/>
      <c r="Y60" s="215"/>
      <c r="Z60" s="215"/>
      <c r="AA60" s="215"/>
      <c r="AB60" s="215"/>
      <c r="AC60" s="215"/>
      <c r="AD60" s="215"/>
      <c r="AE60" s="215" t="s">
        <v>110</v>
      </c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 x14ac:dyDescent="0.2">
      <c r="A61" s="216">
        <v>30</v>
      </c>
      <c r="B61" s="222" t="s">
        <v>194</v>
      </c>
      <c r="C61" s="267" t="s">
        <v>195</v>
      </c>
      <c r="D61" s="224" t="s">
        <v>152</v>
      </c>
      <c r="E61" s="231">
        <v>1</v>
      </c>
      <c r="F61" s="234">
        <f>H61+J61</f>
        <v>0</v>
      </c>
      <c r="G61" s="235">
        <f>ROUND(E61*F61,2)</f>
        <v>0</v>
      </c>
      <c r="H61" s="235"/>
      <c r="I61" s="235">
        <f>ROUND(E61*H61,2)</f>
        <v>0</v>
      </c>
      <c r="J61" s="235"/>
      <c r="K61" s="235">
        <f>ROUND(E61*J61,2)</f>
        <v>0</v>
      </c>
      <c r="L61" s="235">
        <v>21</v>
      </c>
      <c r="M61" s="235">
        <f>G61*(1+L61/100)</f>
        <v>0</v>
      </c>
      <c r="N61" s="225">
        <v>2E-3</v>
      </c>
      <c r="O61" s="225">
        <f>ROUND(E61*N61,5)</f>
        <v>2E-3</v>
      </c>
      <c r="P61" s="225">
        <v>0</v>
      </c>
      <c r="Q61" s="225">
        <f>ROUND(E61*P61,5)</f>
        <v>0</v>
      </c>
      <c r="R61" s="225"/>
      <c r="S61" s="225"/>
      <c r="T61" s="226">
        <v>0</v>
      </c>
      <c r="U61" s="225">
        <f>ROUND(E61*T61,2)</f>
        <v>0</v>
      </c>
      <c r="V61" s="215"/>
      <c r="W61" s="215"/>
      <c r="X61" s="215"/>
      <c r="Y61" s="215"/>
      <c r="Z61" s="215"/>
      <c r="AA61" s="215"/>
      <c r="AB61" s="215"/>
      <c r="AC61" s="215"/>
      <c r="AD61" s="215"/>
      <c r="AE61" s="215" t="s">
        <v>196</v>
      </c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ht="22.5" outlineLevel="1" x14ac:dyDescent="0.2">
      <c r="A62" s="216">
        <v>31</v>
      </c>
      <c r="B62" s="222" t="s">
        <v>197</v>
      </c>
      <c r="C62" s="267" t="s">
        <v>198</v>
      </c>
      <c r="D62" s="224" t="s">
        <v>152</v>
      </c>
      <c r="E62" s="231">
        <v>6</v>
      </c>
      <c r="F62" s="234">
        <f>H62+J62</f>
        <v>0</v>
      </c>
      <c r="G62" s="235">
        <f>ROUND(E62*F62,2)</f>
        <v>0</v>
      </c>
      <c r="H62" s="235"/>
      <c r="I62" s="235">
        <f>ROUND(E62*H62,2)</f>
        <v>0</v>
      </c>
      <c r="J62" s="235"/>
      <c r="K62" s="235">
        <f>ROUND(E62*J62,2)</f>
        <v>0</v>
      </c>
      <c r="L62" s="235">
        <v>21</v>
      </c>
      <c r="M62" s="235">
        <f>G62*(1+L62/100)</f>
        <v>0</v>
      </c>
      <c r="N62" s="225">
        <v>1.4E-3</v>
      </c>
      <c r="O62" s="225">
        <f>ROUND(E62*N62,5)</f>
        <v>8.3999999999999995E-3</v>
      </c>
      <c r="P62" s="225">
        <v>0</v>
      </c>
      <c r="Q62" s="225">
        <f>ROUND(E62*P62,5)</f>
        <v>0</v>
      </c>
      <c r="R62" s="225"/>
      <c r="S62" s="225"/>
      <c r="T62" s="226">
        <v>0.66</v>
      </c>
      <c r="U62" s="225">
        <f>ROUND(E62*T62,2)</f>
        <v>3.96</v>
      </c>
      <c r="V62" s="215"/>
      <c r="W62" s="215"/>
      <c r="X62" s="215"/>
      <c r="Y62" s="215"/>
      <c r="Z62" s="215"/>
      <c r="AA62" s="215"/>
      <c r="AB62" s="215"/>
      <c r="AC62" s="215"/>
      <c r="AD62" s="215"/>
      <c r="AE62" s="215" t="s">
        <v>110</v>
      </c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ht="22.5" outlineLevel="1" x14ac:dyDescent="0.2">
      <c r="A63" s="216">
        <v>32</v>
      </c>
      <c r="B63" s="222" t="s">
        <v>199</v>
      </c>
      <c r="C63" s="267" t="s">
        <v>200</v>
      </c>
      <c r="D63" s="224" t="s">
        <v>152</v>
      </c>
      <c r="E63" s="231">
        <v>2</v>
      </c>
      <c r="F63" s="234">
        <f>H63+J63</f>
        <v>0</v>
      </c>
      <c r="G63" s="235">
        <f>ROUND(E63*F63,2)</f>
        <v>0</v>
      </c>
      <c r="H63" s="235"/>
      <c r="I63" s="235">
        <f>ROUND(E63*H63,2)</f>
        <v>0</v>
      </c>
      <c r="J63" s="235"/>
      <c r="K63" s="235">
        <f>ROUND(E63*J63,2)</f>
        <v>0</v>
      </c>
      <c r="L63" s="235">
        <v>21</v>
      </c>
      <c r="M63" s="235">
        <f>G63*(1+L63/100)</f>
        <v>0</v>
      </c>
      <c r="N63" s="225">
        <v>4.8999999999999998E-4</v>
      </c>
      <c r="O63" s="225">
        <f>ROUND(E63*N63,5)</f>
        <v>9.7999999999999997E-4</v>
      </c>
      <c r="P63" s="225">
        <v>0</v>
      </c>
      <c r="Q63" s="225">
        <f>ROUND(E63*P63,5)</f>
        <v>0</v>
      </c>
      <c r="R63" s="225"/>
      <c r="S63" s="225"/>
      <c r="T63" s="226">
        <v>0.13300000000000001</v>
      </c>
      <c r="U63" s="225">
        <f>ROUND(E63*T63,2)</f>
        <v>0.27</v>
      </c>
      <c r="V63" s="215"/>
      <c r="W63" s="215"/>
      <c r="X63" s="215"/>
      <c r="Y63" s="215"/>
      <c r="Z63" s="215"/>
      <c r="AA63" s="215"/>
      <c r="AB63" s="215"/>
      <c r="AC63" s="215"/>
      <c r="AD63" s="215"/>
      <c r="AE63" s="215" t="s">
        <v>110</v>
      </c>
      <c r="AF63" s="215"/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16">
        <v>33</v>
      </c>
      <c r="B64" s="222" t="s">
        <v>201</v>
      </c>
      <c r="C64" s="267" t="s">
        <v>202</v>
      </c>
      <c r="D64" s="224" t="s">
        <v>141</v>
      </c>
      <c r="E64" s="231">
        <v>0.5</v>
      </c>
      <c r="F64" s="234">
        <f>H64+J64</f>
        <v>0</v>
      </c>
      <c r="G64" s="235">
        <f>ROUND(E64*F64,2)</f>
        <v>0</v>
      </c>
      <c r="H64" s="235"/>
      <c r="I64" s="235">
        <f>ROUND(E64*H64,2)</f>
        <v>0</v>
      </c>
      <c r="J64" s="235"/>
      <c r="K64" s="235">
        <f>ROUND(E64*J64,2)</f>
        <v>0</v>
      </c>
      <c r="L64" s="235">
        <v>21</v>
      </c>
      <c r="M64" s="235">
        <f>G64*(1+L64/100)</f>
        <v>0</v>
      </c>
      <c r="N64" s="225">
        <v>6.4900000000000001E-3</v>
      </c>
      <c r="O64" s="225">
        <f>ROUND(E64*N64,5)</f>
        <v>3.2499999999999999E-3</v>
      </c>
      <c r="P64" s="225">
        <v>0</v>
      </c>
      <c r="Q64" s="225">
        <f>ROUND(E64*P64,5)</f>
        <v>0</v>
      </c>
      <c r="R64" s="225"/>
      <c r="S64" s="225"/>
      <c r="T64" s="226">
        <v>0</v>
      </c>
      <c r="U64" s="225">
        <f>ROUND(E64*T64,2)</f>
        <v>0</v>
      </c>
      <c r="V64" s="215"/>
      <c r="W64" s="215"/>
      <c r="X64" s="215"/>
      <c r="Y64" s="215"/>
      <c r="Z64" s="215"/>
      <c r="AA64" s="215"/>
      <c r="AB64" s="215"/>
      <c r="AC64" s="215"/>
      <c r="AD64" s="215"/>
      <c r="AE64" s="215" t="s">
        <v>196</v>
      </c>
      <c r="AF64" s="215"/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16">
        <v>34</v>
      </c>
      <c r="B65" s="222" t="s">
        <v>203</v>
      </c>
      <c r="C65" s="267" t="s">
        <v>204</v>
      </c>
      <c r="D65" s="224" t="s">
        <v>141</v>
      </c>
      <c r="E65" s="231">
        <v>109.54</v>
      </c>
      <c r="F65" s="234">
        <f>H65+J65</f>
        <v>0</v>
      </c>
      <c r="G65" s="235">
        <f>ROUND(E65*F65,2)</f>
        <v>0</v>
      </c>
      <c r="H65" s="235"/>
      <c r="I65" s="235">
        <f>ROUND(E65*H65,2)</f>
        <v>0</v>
      </c>
      <c r="J65" s="235"/>
      <c r="K65" s="235">
        <f>ROUND(E65*J65,2)</f>
        <v>0</v>
      </c>
      <c r="L65" s="235">
        <v>21</v>
      </c>
      <c r="M65" s="235">
        <f>G65*(1+L65/100)</f>
        <v>0</v>
      </c>
      <c r="N65" s="225">
        <v>0</v>
      </c>
      <c r="O65" s="225">
        <f>ROUND(E65*N65,5)</f>
        <v>0</v>
      </c>
      <c r="P65" s="225">
        <v>0</v>
      </c>
      <c r="Q65" s="225">
        <f>ROUND(E65*P65,5)</f>
        <v>0</v>
      </c>
      <c r="R65" s="225"/>
      <c r="S65" s="225"/>
      <c r="T65" s="226">
        <v>4.8000000000000001E-2</v>
      </c>
      <c r="U65" s="225">
        <f>ROUND(E65*T65,2)</f>
        <v>5.26</v>
      </c>
      <c r="V65" s="215"/>
      <c r="W65" s="215"/>
      <c r="X65" s="215"/>
      <c r="Y65" s="215"/>
      <c r="Z65" s="215"/>
      <c r="AA65" s="215"/>
      <c r="AB65" s="215"/>
      <c r="AC65" s="215"/>
      <c r="AD65" s="215"/>
      <c r="AE65" s="215" t="s">
        <v>110</v>
      </c>
      <c r="AF65" s="215"/>
      <c r="AG65" s="215"/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16">
        <v>35</v>
      </c>
      <c r="B66" s="222" t="s">
        <v>205</v>
      </c>
      <c r="C66" s="267" t="s">
        <v>206</v>
      </c>
      <c r="D66" s="224" t="s">
        <v>141</v>
      </c>
      <c r="E66" s="231">
        <v>109.54</v>
      </c>
      <c r="F66" s="234">
        <f>H66+J66</f>
        <v>0</v>
      </c>
      <c r="G66" s="235">
        <f>ROUND(E66*F66,2)</f>
        <v>0</v>
      </c>
      <c r="H66" s="235"/>
      <c r="I66" s="235">
        <f>ROUND(E66*H66,2)</f>
        <v>0</v>
      </c>
      <c r="J66" s="235"/>
      <c r="K66" s="235">
        <f>ROUND(E66*J66,2)</f>
        <v>0</v>
      </c>
      <c r="L66" s="235">
        <v>21</v>
      </c>
      <c r="M66" s="235">
        <f>G66*(1+L66/100)</f>
        <v>0</v>
      </c>
      <c r="N66" s="225">
        <v>0</v>
      </c>
      <c r="O66" s="225">
        <f>ROUND(E66*N66,5)</f>
        <v>0</v>
      </c>
      <c r="P66" s="225">
        <v>0</v>
      </c>
      <c r="Q66" s="225">
        <f>ROUND(E66*P66,5)</f>
        <v>0</v>
      </c>
      <c r="R66" s="225"/>
      <c r="S66" s="225"/>
      <c r="T66" s="226">
        <v>5.8999999999999997E-2</v>
      </c>
      <c r="U66" s="225">
        <f>ROUND(E66*T66,2)</f>
        <v>6.46</v>
      </c>
      <c r="V66" s="215"/>
      <c r="W66" s="215"/>
      <c r="X66" s="215"/>
      <c r="Y66" s="215"/>
      <c r="Z66" s="215"/>
      <c r="AA66" s="215"/>
      <c r="AB66" s="215"/>
      <c r="AC66" s="215"/>
      <c r="AD66" s="215"/>
      <c r="AE66" s="215" t="s">
        <v>110</v>
      </c>
      <c r="AF66" s="215"/>
      <c r="AG66" s="215"/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16">
        <v>36</v>
      </c>
      <c r="B67" s="222" t="s">
        <v>207</v>
      </c>
      <c r="C67" s="267" t="s">
        <v>208</v>
      </c>
      <c r="D67" s="224" t="s">
        <v>127</v>
      </c>
      <c r="E67" s="231">
        <v>0.24979999999999999</v>
      </c>
      <c r="F67" s="234">
        <f>H67+J67</f>
        <v>0</v>
      </c>
      <c r="G67" s="235">
        <f>ROUND(E67*F67,2)</f>
        <v>0</v>
      </c>
      <c r="H67" s="235"/>
      <c r="I67" s="235">
        <f>ROUND(E67*H67,2)</f>
        <v>0</v>
      </c>
      <c r="J67" s="235"/>
      <c r="K67" s="235">
        <f>ROUND(E67*J67,2)</f>
        <v>0</v>
      </c>
      <c r="L67" s="235">
        <v>21</v>
      </c>
      <c r="M67" s="235">
        <f>G67*(1+L67/100)</f>
        <v>0</v>
      </c>
      <c r="N67" s="225">
        <v>0</v>
      </c>
      <c r="O67" s="225">
        <f>ROUND(E67*N67,5)</f>
        <v>0</v>
      </c>
      <c r="P67" s="225">
        <v>0</v>
      </c>
      <c r="Q67" s="225">
        <f>ROUND(E67*P67,5)</f>
        <v>0</v>
      </c>
      <c r="R67" s="225"/>
      <c r="S67" s="225"/>
      <c r="T67" s="226">
        <v>1.47</v>
      </c>
      <c r="U67" s="225">
        <f>ROUND(E67*T67,2)</f>
        <v>0.37</v>
      </c>
      <c r="V67" s="215"/>
      <c r="W67" s="215"/>
      <c r="X67" s="215"/>
      <c r="Y67" s="215"/>
      <c r="Z67" s="215"/>
      <c r="AA67" s="215"/>
      <c r="AB67" s="215"/>
      <c r="AC67" s="215"/>
      <c r="AD67" s="215"/>
      <c r="AE67" s="215" t="s">
        <v>110</v>
      </c>
      <c r="AF67" s="215"/>
      <c r="AG67" s="215"/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x14ac:dyDescent="0.2">
      <c r="A68" s="217" t="s">
        <v>105</v>
      </c>
      <c r="B68" s="223" t="s">
        <v>66</v>
      </c>
      <c r="C68" s="269" t="s">
        <v>67</v>
      </c>
      <c r="D68" s="228"/>
      <c r="E68" s="233"/>
      <c r="F68" s="236"/>
      <c r="G68" s="236">
        <f>SUMIF(AE69:AE92,"&lt;&gt;NOR",G69:G92)</f>
        <v>0</v>
      </c>
      <c r="H68" s="236"/>
      <c r="I68" s="236">
        <f>SUM(I69:I92)</f>
        <v>0</v>
      </c>
      <c r="J68" s="236"/>
      <c r="K68" s="236">
        <f>SUM(K69:K92)</f>
        <v>0</v>
      </c>
      <c r="L68" s="236"/>
      <c r="M68" s="236">
        <f>SUM(M69:M92)</f>
        <v>0</v>
      </c>
      <c r="N68" s="229"/>
      <c r="O68" s="229">
        <f>SUM(O69:O92)</f>
        <v>0.10355</v>
      </c>
      <c r="P68" s="229"/>
      <c r="Q68" s="229">
        <f>SUM(Q69:Q92)</f>
        <v>0</v>
      </c>
      <c r="R68" s="229"/>
      <c r="S68" s="229"/>
      <c r="T68" s="230"/>
      <c r="U68" s="229">
        <f>SUM(U69:U92)</f>
        <v>58.56</v>
      </c>
      <c r="AE68" t="s">
        <v>106</v>
      </c>
    </row>
    <row r="69" spans="1:60" outlineLevel="1" x14ac:dyDescent="0.2">
      <c r="A69" s="216">
        <v>37</v>
      </c>
      <c r="B69" s="222" t="s">
        <v>209</v>
      </c>
      <c r="C69" s="267" t="s">
        <v>210</v>
      </c>
      <c r="D69" s="224" t="s">
        <v>141</v>
      </c>
      <c r="E69" s="231">
        <v>33.79</v>
      </c>
      <c r="F69" s="234">
        <f>H69+J69</f>
        <v>0</v>
      </c>
      <c r="G69" s="235">
        <f>ROUND(E69*F69,2)</f>
        <v>0</v>
      </c>
      <c r="H69" s="235"/>
      <c r="I69" s="235">
        <f>ROUND(E69*H69,2)</f>
        <v>0</v>
      </c>
      <c r="J69" s="235"/>
      <c r="K69" s="235">
        <f>ROUND(E69*J69,2)</f>
        <v>0</v>
      </c>
      <c r="L69" s="235">
        <v>21</v>
      </c>
      <c r="M69" s="235">
        <f>G69*(1+L69/100)</f>
        <v>0</v>
      </c>
      <c r="N69" s="225">
        <v>4.8000000000000001E-4</v>
      </c>
      <c r="O69" s="225">
        <f>ROUND(E69*N69,5)</f>
        <v>1.6219999999999998E-2</v>
      </c>
      <c r="P69" s="225">
        <v>0</v>
      </c>
      <c r="Q69" s="225">
        <f>ROUND(E69*P69,5)</f>
        <v>0</v>
      </c>
      <c r="R69" s="225"/>
      <c r="S69" s="225"/>
      <c r="T69" s="226">
        <v>0.27889999999999998</v>
      </c>
      <c r="U69" s="225">
        <f>ROUND(E69*T69,2)</f>
        <v>9.42</v>
      </c>
      <c r="V69" s="215"/>
      <c r="W69" s="215"/>
      <c r="X69" s="215"/>
      <c r="Y69" s="215"/>
      <c r="Z69" s="215"/>
      <c r="AA69" s="215"/>
      <c r="AB69" s="215"/>
      <c r="AC69" s="215"/>
      <c r="AD69" s="215"/>
      <c r="AE69" s="215" t="s">
        <v>110</v>
      </c>
      <c r="AF69" s="215"/>
      <c r="AG69" s="21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16"/>
      <c r="B70" s="222"/>
      <c r="C70" s="268" t="s">
        <v>211</v>
      </c>
      <c r="D70" s="227"/>
      <c r="E70" s="232">
        <v>33.79</v>
      </c>
      <c r="F70" s="235"/>
      <c r="G70" s="235"/>
      <c r="H70" s="235"/>
      <c r="I70" s="235"/>
      <c r="J70" s="235"/>
      <c r="K70" s="235"/>
      <c r="L70" s="235"/>
      <c r="M70" s="235"/>
      <c r="N70" s="225"/>
      <c r="O70" s="225"/>
      <c r="P70" s="225"/>
      <c r="Q70" s="225"/>
      <c r="R70" s="225"/>
      <c r="S70" s="225"/>
      <c r="T70" s="226"/>
      <c r="U70" s="225"/>
      <c r="V70" s="215"/>
      <c r="W70" s="215"/>
      <c r="X70" s="215"/>
      <c r="Y70" s="215"/>
      <c r="Z70" s="215"/>
      <c r="AA70" s="215"/>
      <c r="AB70" s="215"/>
      <c r="AC70" s="215"/>
      <c r="AD70" s="215"/>
      <c r="AE70" s="215" t="s">
        <v>112</v>
      </c>
      <c r="AF70" s="215">
        <v>0</v>
      </c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16">
        <v>38</v>
      </c>
      <c r="B71" s="222" t="s">
        <v>212</v>
      </c>
      <c r="C71" s="267" t="s">
        <v>213</v>
      </c>
      <c r="D71" s="224" t="s">
        <v>141</v>
      </c>
      <c r="E71" s="231">
        <v>10.9</v>
      </c>
      <c r="F71" s="234">
        <f>H71+J71</f>
        <v>0</v>
      </c>
      <c r="G71" s="235">
        <f>ROUND(E71*F71,2)</f>
        <v>0</v>
      </c>
      <c r="H71" s="235"/>
      <c r="I71" s="235">
        <f>ROUND(E71*H71,2)</f>
        <v>0</v>
      </c>
      <c r="J71" s="235"/>
      <c r="K71" s="235">
        <f>ROUND(E71*J71,2)</f>
        <v>0</v>
      </c>
      <c r="L71" s="235">
        <v>21</v>
      </c>
      <c r="M71" s="235">
        <f>G71*(1+L71/100)</f>
        <v>0</v>
      </c>
      <c r="N71" s="225">
        <v>5.9000000000000003E-4</v>
      </c>
      <c r="O71" s="225">
        <f>ROUND(E71*N71,5)</f>
        <v>6.43E-3</v>
      </c>
      <c r="P71" s="225">
        <v>0</v>
      </c>
      <c r="Q71" s="225">
        <f>ROUND(E71*P71,5)</f>
        <v>0</v>
      </c>
      <c r="R71" s="225"/>
      <c r="S71" s="225"/>
      <c r="T71" s="226">
        <v>0.29730000000000001</v>
      </c>
      <c r="U71" s="225">
        <f>ROUND(E71*T71,2)</f>
        <v>3.24</v>
      </c>
      <c r="V71" s="215"/>
      <c r="W71" s="215"/>
      <c r="X71" s="215"/>
      <c r="Y71" s="215"/>
      <c r="Z71" s="215"/>
      <c r="AA71" s="215"/>
      <c r="AB71" s="215"/>
      <c r="AC71" s="215"/>
      <c r="AD71" s="215"/>
      <c r="AE71" s="215" t="s">
        <v>110</v>
      </c>
      <c r="AF71" s="215"/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16"/>
      <c r="B72" s="222"/>
      <c r="C72" s="268" t="s">
        <v>214</v>
      </c>
      <c r="D72" s="227"/>
      <c r="E72" s="232">
        <v>10.9</v>
      </c>
      <c r="F72" s="235"/>
      <c r="G72" s="235"/>
      <c r="H72" s="235"/>
      <c r="I72" s="235"/>
      <c r="J72" s="235"/>
      <c r="K72" s="235"/>
      <c r="L72" s="235"/>
      <c r="M72" s="235"/>
      <c r="N72" s="225"/>
      <c r="O72" s="225"/>
      <c r="P72" s="225"/>
      <c r="Q72" s="225"/>
      <c r="R72" s="225"/>
      <c r="S72" s="225"/>
      <c r="T72" s="226"/>
      <c r="U72" s="225"/>
      <c r="V72" s="215"/>
      <c r="W72" s="215"/>
      <c r="X72" s="215"/>
      <c r="Y72" s="215"/>
      <c r="Z72" s="215"/>
      <c r="AA72" s="215"/>
      <c r="AB72" s="215"/>
      <c r="AC72" s="215"/>
      <c r="AD72" s="215"/>
      <c r="AE72" s="215" t="s">
        <v>112</v>
      </c>
      <c r="AF72" s="215">
        <v>0</v>
      </c>
      <c r="AG72" s="215"/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16">
        <v>39</v>
      </c>
      <c r="B73" s="222" t="s">
        <v>215</v>
      </c>
      <c r="C73" s="267" t="s">
        <v>216</v>
      </c>
      <c r="D73" s="224" t="s">
        <v>141</v>
      </c>
      <c r="E73" s="231">
        <v>58.86</v>
      </c>
      <c r="F73" s="234">
        <f>H73+J73</f>
        <v>0</v>
      </c>
      <c r="G73" s="235">
        <f>ROUND(E73*F73,2)</f>
        <v>0</v>
      </c>
      <c r="H73" s="235"/>
      <c r="I73" s="235">
        <f>ROUND(E73*H73,2)</f>
        <v>0</v>
      </c>
      <c r="J73" s="235"/>
      <c r="K73" s="235">
        <f>ROUND(E73*J73,2)</f>
        <v>0</v>
      </c>
      <c r="L73" s="235">
        <v>21</v>
      </c>
      <c r="M73" s="235">
        <f>G73*(1+L73/100)</f>
        <v>0</v>
      </c>
      <c r="N73" s="225">
        <v>1.0399999999999999E-3</v>
      </c>
      <c r="O73" s="225">
        <f>ROUND(E73*N73,5)</f>
        <v>6.1210000000000001E-2</v>
      </c>
      <c r="P73" s="225">
        <v>0</v>
      </c>
      <c r="Q73" s="225">
        <f>ROUND(E73*P73,5)</f>
        <v>0</v>
      </c>
      <c r="R73" s="225"/>
      <c r="S73" s="225"/>
      <c r="T73" s="226">
        <v>0.38469999999999999</v>
      </c>
      <c r="U73" s="225">
        <f>ROUND(E73*T73,2)</f>
        <v>22.64</v>
      </c>
      <c r="V73" s="215"/>
      <c r="W73" s="215"/>
      <c r="X73" s="215"/>
      <c r="Y73" s="215"/>
      <c r="Z73" s="215"/>
      <c r="AA73" s="215"/>
      <c r="AB73" s="215"/>
      <c r="AC73" s="215"/>
      <c r="AD73" s="215"/>
      <c r="AE73" s="215" t="s">
        <v>110</v>
      </c>
      <c r="AF73" s="215"/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16"/>
      <c r="B74" s="222"/>
      <c r="C74" s="268" t="s">
        <v>217</v>
      </c>
      <c r="D74" s="227"/>
      <c r="E74" s="232">
        <v>58.86</v>
      </c>
      <c r="F74" s="235"/>
      <c r="G74" s="235"/>
      <c r="H74" s="235"/>
      <c r="I74" s="235"/>
      <c r="J74" s="235"/>
      <c r="K74" s="235"/>
      <c r="L74" s="235"/>
      <c r="M74" s="235"/>
      <c r="N74" s="225"/>
      <c r="O74" s="225"/>
      <c r="P74" s="225"/>
      <c r="Q74" s="225"/>
      <c r="R74" s="225"/>
      <c r="S74" s="225"/>
      <c r="T74" s="226"/>
      <c r="U74" s="225"/>
      <c r="V74" s="215"/>
      <c r="W74" s="215"/>
      <c r="X74" s="215"/>
      <c r="Y74" s="215"/>
      <c r="Z74" s="215"/>
      <c r="AA74" s="215"/>
      <c r="AB74" s="215"/>
      <c r="AC74" s="215"/>
      <c r="AD74" s="215"/>
      <c r="AE74" s="215" t="s">
        <v>112</v>
      </c>
      <c r="AF74" s="215">
        <v>0</v>
      </c>
      <c r="AG74" s="215"/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16">
        <v>40</v>
      </c>
      <c r="B75" s="222" t="s">
        <v>218</v>
      </c>
      <c r="C75" s="267" t="s">
        <v>219</v>
      </c>
      <c r="D75" s="224" t="s">
        <v>152</v>
      </c>
      <c r="E75" s="231">
        <v>1</v>
      </c>
      <c r="F75" s="234">
        <f>H75+J75</f>
        <v>0</v>
      </c>
      <c r="G75" s="235">
        <f>ROUND(E75*F75,2)</f>
        <v>0</v>
      </c>
      <c r="H75" s="235"/>
      <c r="I75" s="235">
        <f>ROUND(E75*H75,2)</f>
        <v>0</v>
      </c>
      <c r="J75" s="235"/>
      <c r="K75" s="235">
        <f>ROUND(E75*J75,2)</f>
        <v>0</v>
      </c>
      <c r="L75" s="235">
        <v>21</v>
      </c>
      <c r="M75" s="235">
        <f>G75*(1+L75/100)</f>
        <v>0</v>
      </c>
      <c r="N75" s="225">
        <v>3.4000000000000002E-4</v>
      </c>
      <c r="O75" s="225">
        <f>ROUND(E75*N75,5)</f>
        <v>3.4000000000000002E-4</v>
      </c>
      <c r="P75" s="225">
        <v>0</v>
      </c>
      <c r="Q75" s="225">
        <f>ROUND(E75*P75,5)</f>
        <v>0</v>
      </c>
      <c r="R75" s="225"/>
      <c r="S75" s="225"/>
      <c r="T75" s="226">
        <v>0</v>
      </c>
      <c r="U75" s="225">
        <f>ROUND(E75*T75,2)</f>
        <v>0</v>
      </c>
      <c r="V75" s="215"/>
      <c r="W75" s="215"/>
      <c r="X75" s="215"/>
      <c r="Y75" s="215"/>
      <c r="Z75" s="215"/>
      <c r="AA75" s="215"/>
      <c r="AB75" s="215"/>
      <c r="AC75" s="215"/>
      <c r="AD75" s="215"/>
      <c r="AE75" s="215" t="s">
        <v>196</v>
      </c>
      <c r="AF75" s="215"/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16">
        <v>41</v>
      </c>
      <c r="B76" s="222" t="s">
        <v>218</v>
      </c>
      <c r="C76" s="267" t="s">
        <v>220</v>
      </c>
      <c r="D76" s="224" t="s">
        <v>152</v>
      </c>
      <c r="E76" s="231">
        <v>1</v>
      </c>
      <c r="F76" s="234">
        <f>H76+J76</f>
        <v>0</v>
      </c>
      <c r="G76" s="235">
        <f>ROUND(E76*F76,2)</f>
        <v>0</v>
      </c>
      <c r="H76" s="235"/>
      <c r="I76" s="235">
        <f>ROUND(E76*H76,2)</f>
        <v>0</v>
      </c>
      <c r="J76" s="235"/>
      <c r="K76" s="235">
        <f>ROUND(E76*J76,2)</f>
        <v>0</v>
      </c>
      <c r="L76" s="235">
        <v>21</v>
      </c>
      <c r="M76" s="235">
        <f>G76*(1+L76/100)</f>
        <v>0</v>
      </c>
      <c r="N76" s="225">
        <v>3.4000000000000002E-4</v>
      </c>
      <c r="O76" s="225">
        <f>ROUND(E76*N76,5)</f>
        <v>3.4000000000000002E-4</v>
      </c>
      <c r="P76" s="225">
        <v>0</v>
      </c>
      <c r="Q76" s="225">
        <f>ROUND(E76*P76,5)</f>
        <v>0</v>
      </c>
      <c r="R76" s="225"/>
      <c r="S76" s="225"/>
      <c r="T76" s="226">
        <v>0</v>
      </c>
      <c r="U76" s="225">
        <f>ROUND(E76*T76,2)</f>
        <v>0</v>
      </c>
      <c r="V76" s="215"/>
      <c r="W76" s="215"/>
      <c r="X76" s="215"/>
      <c r="Y76" s="215"/>
      <c r="Z76" s="215"/>
      <c r="AA76" s="215"/>
      <c r="AB76" s="215"/>
      <c r="AC76" s="215"/>
      <c r="AD76" s="215"/>
      <c r="AE76" s="215" t="s">
        <v>196</v>
      </c>
      <c r="AF76" s="215"/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16">
        <v>42</v>
      </c>
      <c r="B77" s="222" t="s">
        <v>221</v>
      </c>
      <c r="C77" s="267" t="s">
        <v>222</v>
      </c>
      <c r="D77" s="224" t="s">
        <v>152</v>
      </c>
      <c r="E77" s="231">
        <v>1</v>
      </c>
      <c r="F77" s="234">
        <f>H77+J77</f>
        <v>0</v>
      </c>
      <c r="G77" s="235">
        <f>ROUND(E77*F77,2)</f>
        <v>0</v>
      </c>
      <c r="H77" s="235"/>
      <c r="I77" s="235">
        <f>ROUND(E77*H77,2)</f>
        <v>0</v>
      </c>
      <c r="J77" s="235"/>
      <c r="K77" s="235">
        <f>ROUND(E77*J77,2)</f>
        <v>0</v>
      </c>
      <c r="L77" s="235">
        <v>21</v>
      </c>
      <c r="M77" s="235">
        <f>G77*(1+L77/100)</f>
        <v>0</v>
      </c>
      <c r="N77" s="225">
        <v>0</v>
      </c>
      <c r="O77" s="225">
        <f>ROUND(E77*N77,5)</f>
        <v>0</v>
      </c>
      <c r="P77" s="225">
        <v>0</v>
      </c>
      <c r="Q77" s="225">
        <f>ROUND(E77*P77,5)</f>
        <v>0</v>
      </c>
      <c r="R77" s="225"/>
      <c r="S77" s="225"/>
      <c r="T77" s="226">
        <v>0.26900000000000002</v>
      </c>
      <c r="U77" s="225">
        <f>ROUND(E77*T77,2)</f>
        <v>0.27</v>
      </c>
      <c r="V77" s="215"/>
      <c r="W77" s="215"/>
      <c r="X77" s="215"/>
      <c r="Y77" s="215"/>
      <c r="Z77" s="215"/>
      <c r="AA77" s="215"/>
      <c r="AB77" s="215"/>
      <c r="AC77" s="215"/>
      <c r="AD77" s="215"/>
      <c r="AE77" s="215" t="s">
        <v>110</v>
      </c>
      <c r="AF77" s="215"/>
      <c r="AG77" s="215"/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16">
        <v>43</v>
      </c>
      <c r="B78" s="222" t="s">
        <v>223</v>
      </c>
      <c r="C78" s="267" t="s">
        <v>224</v>
      </c>
      <c r="D78" s="224" t="s">
        <v>152</v>
      </c>
      <c r="E78" s="231">
        <v>1</v>
      </c>
      <c r="F78" s="234">
        <f>H78+J78</f>
        <v>0</v>
      </c>
      <c r="G78" s="235">
        <f>ROUND(E78*F78,2)</f>
        <v>0</v>
      </c>
      <c r="H78" s="235"/>
      <c r="I78" s="235">
        <f>ROUND(E78*H78,2)</f>
        <v>0</v>
      </c>
      <c r="J78" s="235"/>
      <c r="K78" s="235">
        <f>ROUND(E78*J78,2)</f>
        <v>0</v>
      </c>
      <c r="L78" s="235">
        <v>21</v>
      </c>
      <c r="M78" s="235">
        <f>G78*(1+L78/100)</f>
        <v>0</v>
      </c>
      <c r="N78" s="225">
        <v>0</v>
      </c>
      <c r="O78" s="225">
        <f>ROUND(E78*N78,5)</f>
        <v>0</v>
      </c>
      <c r="P78" s="225">
        <v>0</v>
      </c>
      <c r="Q78" s="225">
        <f>ROUND(E78*P78,5)</f>
        <v>0</v>
      </c>
      <c r="R78" s="225"/>
      <c r="S78" s="225"/>
      <c r="T78" s="226">
        <v>0.35099999999999998</v>
      </c>
      <c r="U78" s="225">
        <f>ROUND(E78*T78,2)</f>
        <v>0.35</v>
      </c>
      <c r="V78" s="215"/>
      <c r="W78" s="215"/>
      <c r="X78" s="215"/>
      <c r="Y78" s="215"/>
      <c r="Z78" s="215"/>
      <c r="AA78" s="215"/>
      <c r="AB78" s="215"/>
      <c r="AC78" s="215"/>
      <c r="AD78" s="215"/>
      <c r="AE78" s="215" t="s">
        <v>110</v>
      </c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16">
        <v>44</v>
      </c>
      <c r="B79" s="222" t="s">
        <v>225</v>
      </c>
      <c r="C79" s="267" t="s">
        <v>226</v>
      </c>
      <c r="D79" s="224" t="s">
        <v>152</v>
      </c>
      <c r="E79" s="231">
        <v>4</v>
      </c>
      <c r="F79" s="234">
        <f>H79+J79</f>
        <v>0</v>
      </c>
      <c r="G79" s="235">
        <f>ROUND(E79*F79,2)</f>
        <v>0</v>
      </c>
      <c r="H79" s="235"/>
      <c r="I79" s="235">
        <f>ROUND(E79*H79,2)</f>
        <v>0</v>
      </c>
      <c r="J79" s="235"/>
      <c r="K79" s="235">
        <f>ROUND(E79*J79,2)</f>
        <v>0</v>
      </c>
      <c r="L79" s="235">
        <v>21</v>
      </c>
      <c r="M79" s="235">
        <f>G79*(1+L79/100)</f>
        <v>0</v>
      </c>
      <c r="N79" s="225">
        <v>0</v>
      </c>
      <c r="O79" s="225">
        <f>ROUND(E79*N79,5)</f>
        <v>0</v>
      </c>
      <c r="P79" s="225">
        <v>0</v>
      </c>
      <c r="Q79" s="225">
        <f>ROUND(E79*P79,5)</f>
        <v>0</v>
      </c>
      <c r="R79" s="225"/>
      <c r="S79" s="225"/>
      <c r="T79" s="226">
        <v>0.42499999999999999</v>
      </c>
      <c r="U79" s="225">
        <f>ROUND(E79*T79,2)</f>
        <v>1.7</v>
      </c>
      <c r="V79" s="215"/>
      <c r="W79" s="215"/>
      <c r="X79" s="215"/>
      <c r="Y79" s="215"/>
      <c r="Z79" s="215"/>
      <c r="AA79" s="215"/>
      <c r="AB79" s="215"/>
      <c r="AC79" s="215"/>
      <c r="AD79" s="215"/>
      <c r="AE79" s="215" t="s">
        <v>110</v>
      </c>
      <c r="AF79" s="215"/>
      <c r="AG79" s="21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16">
        <v>45</v>
      </c>
      <c r="B80" s="222" t="s">
        <v>227</v>
      </c>
      <c r="C80" s="267" t="s">
        <v>228</v>
      </c>
      <c r="D80" s="224" t="s">
        <v>152</v>
      </c>
      <c r="E80" s="231">
        <v>1</v>
      </c>
      <c r="F80" s="234">
        <f>H80+J80</f>
        <v>0</v>
      </c>
      <c r="G80" s="235">
        <f>ROUND(E80*F80,2)</f>
        <v>0</v>
      </c>
      <c r="H80" s="235"/>
      <c r="I80" s="235">
        <f>ROUND(E80*H80,2)</f>
        <v>0</v>
      </c>
      <c r="J80" s="235"/>
      <c r="K80" s="235">
        <f>ROUND(E80*J80,2)</f>
        <v>0</v>
      </c>
      <c r="L80" s="235">
        <v>21</v>
      </c>
      <c r="M80" s="235">
        <f>G80*(1+L80/100)</f>
        <v>0</v>
      </c>
      <c r="N80" s="225">
        <v>0</v>
      </c>
      <c r="O80" s="225">
        <f>ROUND(E80*N80,5)</f>
        <v>0</v>
      </c>
      <c r="P80" s="225">
        <v>0</v>
      </c>
      <c r="Q80" s="225">
        <f>ROUND(E80*P80,5)</f>
        <v>0</v>
      </c>
      <c r="R80" s="225"/>
      <c r="S80" s="225"/>
      <c r="T80" s="226">
        <v>0.42499999999999999</v>
      </c>
      <c r="U80" s="225">
        <f>ROUND(E80*T80,2)</f>
        <v>0.43</v>
      </c>
      <c r="V80" s="215"/>
      <c r="W80" s="215"/>
      <c r="X80" s="215"/>
      <c r="Y80" s="215"/>
      <c r="Z80" s="215"/>
      <c r="AA80" s="215"/>
      <c r="AB80" s="215"/>
      <c r="AC80" s="215"/>
      <c r="AD80" s="215"/>
      <c r="AE80" s="215" t="s">
        <v>110</v>
      </c>
      <c r="AF80" s="215"/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16">
        <v>46</v>
      </c>
      <c r="B81" s="222" t="s">
        <v>229</v>
      </c>
      <c r="C81" s="267" t="s">
        <v>230</v>
      </c>
      <c r="D81" s="224" t="s">
        <v>152</v>
      </c>
      <c r="E81" s="231">
        <v>5</v>
      </c>
      <c r="F81" s="234">
        <f>H81+J81</f>
        <v>0</v>
      </c>
      <c r="G81" s="235">
        <f>ROUND(E81*F81,2)</f>
        <v>0</v>
      </c>
      <c r="H81" s="235"/>
      <c r="I81" s="235">
        <f>ROUND(E81*H81,2)</f>
        <v>0</v>
      </c>
      <c r="J81" s="235"/>
      <c r="K81" s="235">
        <f>ROUND(E81*J81,2)</f>
        <v>0</v>
      </c>
      <c r="L81" s="235">
        <v>21</v>
      </c>
      <c r="M81" s="235">
        <f>G81*(1+L81/100)</f>
        <v>0</v>
      </c>
      <c r="N81" s="225">
        <v>0</v>
      </c>
      <c r="O81" s="225">
        <f>ROUND(E81*N81,5)</f>
        <v>0</v>
      </c>
      <c r="P81" s="225">
        <v>0</v>
      </c>
      <c r="Q81" s="225">
        <f>ROUND(E81*P81,5)</f>
        <v>0</v>
      </c>
      <c r="R81" s="225"/>
      <c r="S81" s="225"/>
      <c r="T81" s="226">
        <v>0.55900000000000005</v>
      </c>
      <c r="U81" s="225">
        <f>ROUND(E81*T81,2)</f>
        <v>2.8</v>
      </c>
      <c r="V81" s="215"/>
      <c r="W81" s="215"/>
      <c r="X81" s="215"/>
      <c r="Y81" s="215"/>
      <c r="Z81" s="215"/>
      <c r="AA81" s="215"/>
      <c r="AB81" s="215"/>
      <c r="AC81" s="215"/>
      <c r="AD81" s="215"/>
      <c r="AE81" s="215" t="s">
        <v>110</v>
      </c>
      <c r="AF81" s="215"/>
      <c r="AG81" s="215"/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16">
        <v>47</v>
      </c>
      <c r="B82" s="222" t="s">
        <v>231</v>
      </c>
      <c r="C82" s="267" t="s">
        <v>232</v>
      </c>
      <c r="D82" s="224" t="s">
        <v>152</v>
      </c>
      <c r="E82" s="231">
        <v>4</v>
      </c>
      <c r="F82" s="234">
        <f>H82+J82</f>
        <v>0</v>
      </c>
      <c r="G82" s="235">
        <f>ROUND(E82*F82,2)</f>
        <v>0</v>
      </c>
      <c r="H82" s="235"/>
      <c r="I82" s="235">
        <f>ROUND(E82*H82,2)</f>
        <v>0</v>
      </c>
      <c r="J82" s="235"/>
      <c r="K82" s="235">
        <f>ROUND(E82*J82,2)</f>
        <v>0</v>
      </c>
      <c r="L82" s="235">
        <v>21</v>
      </c>
      <c r="M82" s="235">
        <f>G82*(1+L82/100)</f>
        <v>0</v>
      </c>
      <c r="N82" s="225">
        <v>6.3000000000000003E-4</v>
      </c>
      <c r="O82" s="225">
        <f>ROUND(E82*N82,5)</f>
        <v>2.5200000000000001E-3</v>
      </c>
      <c r="P82" s="225">
        <v>0</v>
      </c>
      <c r="Q82" s="225">
        <f>ROUND(E82*P82,5)</f>
        <v>0</v>
      </c>
      <c r="R82" s="225"/>
      <c r="S82" s="225"/>
      <c r="T82" s="226">
        <v>0.27200000000000002</v>
      </c>
      <c r="U82" s="225">
        <f>ROUND(E82*T82,2)</f>
        <v>1.0900000000000001</v>
      </c>
      <c r="V82" s="215"/>
      <c r="W82" s="215"/>
      <c r="X82" s="215"/>
      <c r="Y82" s="215"/>
      <c r="Z82" s="215"/>
      <c r="AA82" s="215"/>
      <c r="AB82" s="215"/>
      <c r="AC82" s="215"/>
      <c r="AD82" s="215"/>
      <c r="AE82" s="215" t="s">
        <v>110</v>
      </c>
      <c r="AF82" s="215"/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">
      <c r="A83" s="216">
        <v>48</v>
      </c>
      <c r="B83" s="222" t="s">
        <v>233</v>
      </c>
      <c r="C83" s="267" t="s">
        <v>234</v>
      </c>
      <c r="D83" s="224" t="s">
        <v>235</v>
      </c>
      <c r="E83" s="231">
        <v>4</v>
      </c>
      <c r="F83" s="234">
        <f>H83+J83</f>
        <v>0</v>
      </c>
      <c r="G83" s="235">
        <f>ROUND(E83*F83,2)</f>
        <v>0</v>
      </c>
      <c r="H83" s="235"/>
      <c r="I83" s="235">
        <f>ROUND(E83*H83,2)</f>
        <v>0</v>
      </c>
      <c r="J83" s="235"/>
      <c r="K83" s="235">
        <f>ROUND(E83*J83,2)</f>
        <v>0</v>
      </c>
      <c r="L83" s="235">
        <v>21</v>
      </c>
      <c r="M83" s="235">
        <f>G83*(1+L83/100)</f>
        <v>0</v>
      </c>
      <c r="N83" s="225">
        <v>1.7000000000000001E-4</v>
      </c>
      <c r="O83" s="225">
        <f>ROUND(E83*N83,5)</f>
        <v>6.8000000000000005E-4</v>
      </c>
      <c r="P83" s="225">
        <v>0</v>
      </c>
      <c r="Q83" s="225">
        <f>ROUND(E83*P83,5)</f>
        <v>0</v>
      </c>
      <c r="R83" s="225"/>
      <c r="S83" s="225"/>
      <c r="T83" s="226">
        <v>0.22700000000000001</v>
      </c>
      <c r="U83" s="225">
        <f>ROUND(E83*T83,2)</f>
        <v>0.91</v>
      </c>
      <c r="V83" s="215"/>
      <c r="W83" s="215"/>
      <c r="X83" s="215"/>
      <c r="Y83" s="215"/>
      <c r="Z83" s="215"/>
      <c r="AA83" s="215"/>
      <c r="AB83" s="215"/>
      <c r="AC83" s="215"/>
      <c r="AD83" s="215"/>
      <c r="AE83" s="215" t="s">
        <v>110</v>
      </c>
      <c r="AF83" s="215"/>
      <c r="AG83" s="215"/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16">
        <v>49</v>
      </c>
      <c r="B84" s="222" t="s">
        <v>236</v>
      </c>
      <c r="C84" s="267" t="s">
        <v>237</v>
      </c>
      <c r="D84" s="224" t="s">
        <v>152</v>
      </c>
      <c r="E84" s="231">
        <v>2</v>
      </c>
      <c r="F84" s="234">
        <f>H84+J84</f>
        <v>0</v>
      </c>
      <c r="G84" s="235">
        <f>ROUND(E84*F84,2)</f>
        <v>0</v>
      </c>
      <c r="H84" s="235"/>
      <c r="I84" s="235">
        <f>ROUND(E84*H84,2)</f>
        <v>0</v>
      </c>
      <c r="J84" s="235"/>
      <c r="K84" s="235">
        <f>ROUND(E84*J84,2)</f>
        <v>0</v>
      </c>
      <c r="L84" s="235">
        <v>21</v>
      </c>
      <c r="M84" s="235">
        <f>G84*(1+L84/100)</f>
        <v>0</v>
      </c>
      <c r="N84" s="225">
        <v>1.8000000000000001E-4</v>
      </c>
      <c r="O84" s="225">
        <f>ROUND(E84*N84,5)</f>
        <v>3.6000000000000002E-4</v>
      </c>
      <c r="P84" s="225">
        <v>0</v>
      </c>
      <c r="Q84" s="225">
        <f>ROUND(E84*P84,5)</f>
        <v>0</v>
      </c>
      <c r="R84" s="225"/>
      <c r="S84" s="225"/>
      <c r="T84" s="226">
        <v>0.16500000000000001</v>
      </c>
      <c r="U84" s="225">
        <f>ROUND(E84*T84,2)</f>
        <v>0.33</v>
      </c>
      <c r="V84" s="215"/>
      <c r="W84" s="215"/>
      <c r="X84" s="215"/>
      <c r="Y84" s="215"/>
      <c r="Z84" s="215"/>
      <c r="AA84" s="215"/>
      <c r="AB84" s="215"/>
      <c r="AC84" s="215"/>
      <c r="AD84" s="215"/>
      <c r="AE84" s="215" t="s">
        <v>110</v>
      </c>
      <c r="AF84" s="215"/>
      <c r="AG84" s="215"/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16">
        <v>50</v>
      </c>
      <c r="B85" s="222" t="s">
        <v>238</v>
      </c>
      <c r="C85" s="267" t="s">
        <v>239</v>
      </c>
      <c r="D85" s="224" t="s">
        <v>152</v>
      </c>
      <c r="E85" s="231">
        <v>1</v>
      </c>
      <c r="F85" s="234">
        <f>H85+J85</f>
        <v>0</v>
      </c>
      <c r="G85" s="235">
        <f>ROUND(E85*F85,2)</f>
        <v>0</v>
      </c>
      <c r="H85" s="235"/>
      <c r="I85" s="235">
        <f>ROUND(E85*H85,2)</f>
        <v>0</v>
      </c>
      <c r="J85" s="235"/>
      <c r="K85" s="235">
        <f>ROUND(E85*J85,2)</f>
        <v>0</v>
      </c>
      <c r="L85" s="235">
        <v>21</v>
      </c>
      <c r="M85" s="235">
        <f>G85*(1+L85/100)</f>
        <v>0</v>
      </c>
      <c r="N85" s="225">
        <v>3.1E-4</v>
      </c>
      <c r="O85" s="225">
        <f>ROUND(E85*N85,5)</f>
        <v>3.1E-4</v>
      </c>
      <c r="P85" s="225">
        <v>0</v>
      </c>
      <c r="Q85" s="225">
        <f>ROUND(E85*P85,5)</f>
        <v>0</v>
      </c>
      <c r="R85" s="225"/>
      <c r="S85" s="225"/>
      <c r="T85" s="226">
        <v>0.20699999999999999</v>
      </c>
      <c r="U85" s="225">
        <f>ROUND(E85*T85,2)</f>
        <v>0.21</v>
      </c>
      <c r="V85" s="215"/>
      <c r="W85" s="215"/>
      <c r="X85" s="215"/>
      <c r="Y85" s="215"/>
      <c r="Z85" s="215"/>
      <c r="AA85" s="215"/>
      <c r="AB85" s="215"/>
      <c r="AC85" s="215"/>
      <c r="AD85" s="215"/>
      <c r="AE85" s="215" t="s">
        <v>110</v>
      </c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16">
        <v>51</v>
      </c>
      <c r="B86" s="222" t="s">
        <v>240</v>
      </c>
      <c r="C86" s="267" t="s">
        <v>241</v>
      </c>
      <c r="D86" s="224" t="s">
        <v>152</v>
      </c>
      <c r="E86" s="231">
        <v>11</v>
      </c>
      <c r="F86" s="234">
        <f>H86+J86</f>
        <v>0</v>
      </c>
      <c r="G86" s="235">
        <f>ROUND(E86*F86,2)</f>
        <v>0</v>
      </c>
      <c r="H86" s="235"/>
      <c r="I86" s="235">
        <f>ROUND(E86*H86,2)</f>
        <v>0</v>
      </c>
      <c r="J86" s="235"/>
      <c r="K86" s="235">
        <f>ROUND(E86*J86,2)</f>
        <v>0</v>
      </c>
      <c r="L86" s="235">
        <v>21</v>
      </c>
      <c r="M86" s="235">
        <f>G86*(1+L86/100)</f>
        <v>0</v>
      </c>
      <c r="N86" s="225">
        <v>6.8000000000000005E-4</v>
      </c>
      <c r="O86" s="225">
        <f>ROUND(E86*N86,5)</f>
        <v>7.4799999999999997E-3</v>
      </c>
      <c r="P86" s="225">
        <v>0</v>
      </c>
      <c r="Q86" s="225">
        <f>ROUND(E86*P86,5)</f>
        <v>0</v>
      </c>
      <c r="R86" s="225"/>
      <c r="S86" s="225"/>
      <c r="T86" s="226">
        <v>0.26900000000000002</v>
      </c>
      <c r="U86" s="225">
        <f>ROUND(E86*T86,2)</f>
        <v>2.96</v>
      </c>
      <c r="V86" s="215"/>
      <c r="W86" s="215"/>
      <c r="X86" s="215"/>
      <c r="Y86" s="215"/>
      <c r="Z86" s="215"/>
      <c r="AA86" s="215"/>
      <c r="AB86" s="215"/>
      <c r="AC86" s="215"/>
      <c r="AD86" s="215"/>
      <c r="AE86" s="215" t="s">
        <v>110</v>
      </c>
      <c r="AF86" s="215"/>
      <c r="AG86" s="215"/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">
      <c r="A87" s="216">
        <v>52</v>
      </c>
      <c r="B87" s="222" t="s">
        <v>242</v>
      </c>
      <c r="C87" s="267" t="s">
        <v>243</v>
      </c>
      <c r="D87" s="224" t="s">
        <v>152</v>
      </c>
      <c r="E87" s="231">
        <v>1</v>
      </c>
      <c r="F87" s="234">
        <f>H87+J87</f>
        <v>0</v>
      </c>
      <c r="G87" s="235">
        <f>ROUND(E87*F87,2)</f>
        <v>0</v>
      </c>
      <c r="H87" s="235"/>
      <c r="I87" s="235">
        <f>ROUND(E87*H87,2)</f>
        <v>0</v>
      </c>
      <c r="J87" s="235"/>
      <c r="K87" s="235">
        <f>ROUND(E87*J87,2)</f>
        <v>0</v>
      </c>
      <c r="L87" s="235">
        <v>21</v>
      </c>
      <c r="M87" s="235">
        <f>G87*(1+L87/100)</f>
        <v>0</v>
      </c>
      <c r="N87" s="225">
        <v>4.8000000000000001E-4</v>
      </c>
      <c r="O87" s="225">
        <f>ROUND(E87*N87,5)</f>
        <v>4.8000000000000001E-4</v>
      </c>
      <c r="P87" s="225">
        <v>0</v>
      </c>
      <c r="Q87" s="225">
        <f>ROUND(E87*P87,5)</f>
        <v>0</v>
      </c>
      <c r="R87" s="225"/>
      <c r="S87" s="225"/>
      <c r="T87" s="226">
        <v>0.26900000000000002</v>
      </c>
      <c r="U87" s="225">
        <f>ROUND(E87*T87,2)</f>
        <v>0.27</v>
      </c>
      <c r="V87" s="215"/>
      <c r="W87" s="215"/>
      <c r="X87" s="215"/>
      <c r="Y87" s="215"/>
      <c r="Z87" s="215"/>
      <c r="AA87" s="215"/>
      <c r="AB87" s="215"/>
      <c r="AC87" s="215"/>
      <c r="AD87" s="215"/>
      <c r="AE87" s="215" t="s">
        <v>110</v>
      </c>
      <c r="AF87" s="215"/>
      <c r="AG87" s="215"/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16">
        <v>53</v>
      </c>
      <c r="B88" s="222" t="s">
        <v>244</v>
      </c>
      <c r="C88" s="267" t="s">
        <v>245</v>
      </c>
      <c r="D88" s="224" t="s">
        <v>152</v>
      </c>
      <c r="E88" s="231">
        <v>2</v>
      </c>
      <c r="F88" s="234">
        <f>H88+J88</f>
        <v>0</v>
      </c>
      <c r="G88" s="235">
        <f>ROUND(E88*F88,2)</f>
        <v>0</v>
      </c>
      <c r="H88" s="235"/>
      <c r="I88" s="235">
        <f>ROUND(E88*H88,2)</f>
        <v>0</v>
      </c>
      <c r="J88" s="235"/>
      <c r="K88" s="235">
        <f>ROUND(E88*J88,2)</f>
        <v>0</v>
      </c>
      <c r="L88" s="235">
        <v>21</v>
      </c>
      <c r="M88" s="235">
        <f>G88*(1+L88/100)</f>
        <v>0</v>
      </c>
      <c r="N88" s="225">
        <v>1E-4</v>
      </c>
      <c r="O88" s="225">
        <f>ROUND(E88*N88,5)</f>
        <v>2.0000000000000001E-4</v>
      </c>
      <c r="P88" s="225">
        <v>0</v>
      </c>
      <c r="Q88" s="225">
        <f>ROUND(E88*P88,5)</f>
        <v>0</v>
      </c>
      <c r="R88" s="225"/>
      <c r="S88" s="225"/>
      <c r="T88" s="226">
        <v>8.2000000000000003E-2</v>
      </c>
      <c r="U88" s="225">
        <f>ROUND(E88*T88,2)</f>
        <v>0.16</v>
      </c>
      <c r="V88" s="215"/>
      <c r="W88" s="215"/>
      <c r="X88" s="215"/>
      <c r="Y88" s="215"/>
      <c r="Z88" s="215"/>
      <c r="AA88" s="215"/>
      <c r="AB88" s="215"/>
      <c r="AC88" s="215"/>
      <c r="AD88" s="215"/>
      <c r="AE88" s="215" t="s">
        <v>110</v>
      </c>
      <c r="AF88" s="215"/>
      <c r="AG88" s="215"/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">
      <c r="A89" s="216">
        <v>54</v>
      </c>
      <c r="B89" s="222" t="s">
        <v>246</v>
      </c>
      <c r="C89" s="267" t="s">
        <v>247</v>
      </c>
      <c r="D89" s="224" t="s">
        <v>152</v>
      </c>
      <c r="E89" s="231">
        <v>2</v>
      </c>
      <c r="F89" s="234">
        <f>H89+J89</f>
        <v>0</v>
      </c>
      <c r="G89" s="235">
        <f>ROUND(E89*F89,2)</f>
        <v>0</v>
      </c>
      <c r="H89" s="235"/>
      <c r="I89" s="235">
        <f>ROUND(E89*H89,2)</f>
        <v>0</v>
      </c>
      <c r="J89" s="235"/>
      <c r="K89" s="235">
        <f>ROUND(E89*J89,2)</f>
        <v>0</v>
      </c>
      <c r="L89" s="235">
        <v>21</v>
      </c>
      <c r="M89" s="235">
        <f>G89*(1+L89/100)</f>
        <v>0</v>
      </c>
      <c r="N89" s="225">
        <v>2.97E-3</v>
      </c>
      <c r="O89" s="225">
        <f>ROUND(E89*N89,5)</f>
        <v>5.94E-3</v>
      </c>
      <c r="P89" s="225">
        <v>0</v>
      </c>
      <c r="Q89" s="225">
        <f>ROUND(E89*P89,5)</f>
        <v>0</v>
      </c>
      <c r="R89" s="225"/>
      <c r="S89" s="225"/>
      <c r="T89" s="226">
        <v>0.433</v>
      </c>
      <c r="U89" s="225">
        <f>ROUND(E89*T89,2)</f>
        <v>0.87</v>
      </c>
      <c r="V89" s="215"/>
      <c r="W89" s="215"/>
      <c r="X89" s="215"/>
      <c r="Y89" s="215"/>
      <c r="Z89" s="215"/>
      <c r="AA89" s="215"/>
      <c r="AB89" s="215"/>
      <c r="AC89" s="215"/>
      <c r="AD89" s="215"/>
      <c r="AE89" s="215" t="s">
        <v>110</v>
      </c>
      <c r="AF89" s="215"/>
      <c r="AG89" s="215"/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16">
        <v>55</v>
      </c>
      <c r="B90" s="222" t="s">
        <v>248</v>
      </c>
      <c r="C90" s="267" t="s">
        <v>249</v>
      </c>
      <c r="D90" s="224" t="s">
        <v>141</v>
      </c>
      <c r="E90" s="231">
        <v>103.55</v>
      </c>
      <c r="F90" s="234">
        <f>H90+J90</f>
        <v>0</v>
      </c>
      <c r="G90" s="235">
        <f>ROUND(E90*F90,2)</f>
        <v>0</v>
      </c>
      <c r="H90" s="235"/>
      <c r="I90" s="235">
        <f>ROUND(E90*H90,2)</f>
        <v>0</v>
      </c>
      <c r="J90" s="235"/>
      <c r="K90" s="235">
        <f>ROUND(E90*J90,2)</f>
        <v>0</v>
      </c>
      <c r="L90" s="235">
        <v>21</v>
      </c>
      <c r="M90" s="235">
        <f>G90*(1+L90/100)</f>
        <v>0</v>
      </c>
      <c r="N90" s="225">
        <v>1.0000000000000001E-5</v>
      </c>
      <c r="O90" s="225">
        <f>ROUND(E90*N90,5)</f>
        <v>1.0399999999999999E-3</v>
      </c>
      <c r="P90" s="225">
        <v>0</v>
      </c>
      <c r="Q90" s="225">
        <f>ROUND(E90*P90,5)</f>
        <v>0</v>
      </c>
      <c r="R90" s="225"/>
      <c r="S90" s="225"/>
      <c r="T90" s="226">
        <v>6.2E-2</v>
      </c>
      <c r="U90" s="225">
        <f>ROUND(E90*T90,2)</f>
        <v>6.42</v>
      </c>
      <c r="V90" s="215"/>
      <c r="W90" s="215"/>
      <c r="X90" s="215"/>
      <c r="Y90" s="215"/>
      <c r="Z90" s="215"/>
      <c r="AA90" s="215"/>
      <c r="AB90" s="215"/>
      <c r="AC90" s="215"/>
      <c r="AD90" s="215"/>
      <c r="AE90" s="215" t="s">
        <v>110</v>
      </c>
      <c r="AF90" s="215"/>
      <c r="AG90" s="215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16">
        <v>56</v>
      </c>
      <c r="B91" s="222" t="s">
        <v>250</v>
      </c>
      <c r="C91" s="267" t="s">
        <v>251</v>
      </c>
      <c r="D91" s="224" t="s">
        <v>141</v>
      </c>
      <c r="E91" s="231">
        <v>103.55</v>
      </c>
      <c r="F91" s="234">
        <f>H91+J91</f>
        <v>0</v>
      </c>
      <c r="G91" s="235">
        <f>ROUND(E91*F91,2)</f>
        <v>0</v>
      </c>
      <c r="H91" s="235"/>
      <c r="I91" s="235">
        <f>ROUND(E91*H91,2)</f>
        <v>0</v>
      </c>
      <c r="J91" s="235"/>
      <c r="K91" s="235">
        <f>ROUND(E91*J91,2)</f>
        <v>0</v>
      </c>
      <c r="L91" s="235">
        <v>21</v>
      </c>
      <c r="M91" s="235">
        <f>G91*(1+L91/100)</f>
        <v>0</v>
      </c>
      <c r="N91" s="225">
        <v>0</v>
      </c>
      <c r="O91" s="225">
        <f>ROUND(E91*N91,5)</f>
        <v>0</v>
      </c>
      <c r="P91" s="225">
        <v>0</v>
      </c>
      <c r="Q91" s="225">
        <f>ROUND(E91*P91,5)</f>
        <v>0</v>
      </c>
      <c r="R91" s="225"/>
      <c r="S91" s="225"/>
      <c r="T91" s="226">
        <v>4.2000000000000003E-2</v>
      </c>
      <c r="U91" s="225">
        <f>ROUND(E91*T91,2)</f>
        <v>4.3499999999999996</v>
      </c>
      <c r="V91" s="215"/>
      <c r="W91" s="215"/>
      <c r="X91" s="215"/>
      <c r="Y91" s="215"/>
      <c r="Z91" s="215"/>
      <c r="AA91" s="215"/>
      <c r="AB91" s="215"/>
      <c r="AC91" s="215"/>
      <c r="AD91" s="215"/>
      <c r="AE91" s="215" t="s">
        <v>110</v>
      </c>
      <c r="AF91" s="215"/>
      <c r="AG91" s="215"/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16">
        <v>57</v>
      </c>
      <c r="B92" s="222" t="s">
        <v>252</v>
      </c>
      <c r="C92" s="267" t="s">
        <v>253</v>
      </c>
      <c r="D92" s="224" t="s">
        <v>127</v>
      </c>
      <c r="E92" s="231">
        <v>0.1036</v>
      </c>
      <c r="F92" s="234">
        <f>H92+J92</f>
        <v>0</v>
      </c>
      <c r="G92" s="235">
        <f>ROUND(E92*F92,2)</f>
        <v>0</v>
      </c>
      <c r="H92" s="235"/>
      <c r="I92" s="235">
        <f>ROUND(E92*H92,2)</f>
        <v>0</v>
      </c>
      <c r="J92" s="235"/>
      <c r="K92" s="235">
        <f>ROUND(E92*J92,2)</f>
        <v>0</v>
      </c>
      <c r="L92" s="235">
        <v>21</v>
      </c>
      <c r="M92" s="235">
        <f>G92*(1+L92/100)</f>
        <v>0</v>
      </c>
      <c r="N92" s="225">
        <v>0</v>
      </c>
      <c r="O92" s="225">
        <f>ROUND(E92*N92,5)</f>
        <v>0</v>
      </c>
      <c r="P92" s="225">
        <v>0</v>
      </c>
      <c r="Q92" s="225">
        <f>ROUND(E92*P92,5)</f>
        <v>0</v>
      </c>
      <c r="R92" s="225"/>
      <c r="S92" s="225"/>
      <c r="T92" s="226">
        <v>1.327</v>
      </c>
      <c r="U92" s="225">
        <f>ROUND(E92*T92,2)</f>
        <v>0.14000000000000001</v>
      </c>
      <c r="V92" s="215"/>
      <c r="W92" s="215"/>
      <c r="X92" s="215"/>
      <c r="Y92" s="215"/>
      <c r="Z92" s="215"/>
      <c r="AA92" s="215"/>
      <c r="AB92" s="215"/>
      <c r="AC92" s="215"/>
      <c r="AD92" s="215"/>
      <c r="AE92" s="215" t="s">
        <v>110</v>
      </c>
      <c r="AF92" s="215"/>
      <c r="AG92" s="215"/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x14ac:dyDescent="0.2">
      <c r="A93" s="217" t="s">
        <v>105</v>
      </c>
      <c r="B93" s="223" t="s">
        <v>68</v>
      </c>
      <c r="C93" s="269" t="s">
        <v>69</v>
      </c>
      <c r="D93" s="228"/>
      <c r="E93" s="233"/>
      <c r="F93" s="236"/>
      <c r="G93" s="236">
        <f>SUMIF(AE94:AE96,"&lt;&gt;NOR",G94:G96)</f>
        <v>0</v>
      </c>
      <c r="H93" s="236"/>
      <c r="I93" s="236">
        <f>SUM(I94:I96)</f>
        <v>0</v>
      </c>
      <c r="J93" s="236"/>
      <c r="K93" s="236">
        <f>SUM(K94:K96)</f>
        <v>0</v>
      </c>
      <c r="L93" s="236"/>
      <c r="M93" s="236">
        <f>SUM(M94:M96)</f>
        <v>0</v>
      </c>
      <c r="N93" s="229"/>
      <c r="O93" s="229">
        <f>SUM(O94:O96)</f>
        <v>8.0000000000000007E-5</v>
      </c>
      <c r="P93" s="229"/>
      <c r="Q93" s="229">
        <f>SUM(Q94:Q96)</f>
        <v>0</v>
      </c>
      <c r="R93" s="229"/>
      <c r="S93" s="229"/>
      <c r="T93" s="230"/>
      <c r="U93" s="229">
        <f>SUM(U94:U96)</f>
        <v>0.18</v>
      </c>
      <c r="AE93" t="s">
        <v>106</v>
      </c>
    </row>
    <row r="94" spans="1:60" ht="22.5" outlineLevel="1" x14ac:dyDescent="0.2">
      <c r="A94" s="216">
        <v>58</v>
      </c>
      <c r="B94" s="222" t="s">
        <v>254</v>
      </c>
      <c r="C94" s="267" t="s">
        <v>255</v>
      </c>
      <c r="D94" s="224" t="s">
        <v>152</v>
      </c>
      <c r="E94" s="231">
        <v>1</v>
      </c>
      <c r="F94" s="234">
        <f>H94+J94</f>
        <v>0</v>
      </c>
      <c r="G94" s="235">
        <f>ROUND(E94*F94,2)</f>
        <v>0</v>
      </c>
      <c r="H94" s="235"/>
      <c r="I94" s="235">
        <f>ROUND(E94*H94,2)</f>
        <v>0</v>
      </c>
      <c r="J94" s="235"/>
      <c r="K94" s="235">
        <f>ROUND(E94*J94,2)</f>
        <v>0</v>
      </c>
      <c r="L94" s="235">
        <v>21</v>
      </c>
      <c r="M94" s="235">
        <f>G94*(1+L94/100)</f>
        <v>0</v>
      </c>
      <c r="N94" s="225">
        <v>0</v>
      </c>
      <c r="O94" s="225">
        <f>ROUND(E94*N94,5)</f>
        <v>0</v>
      </c>
      <c r="P94" s="225">
        <v>0</v>
      </c>
      <c r="Q94" s="225">
        <f>ROUND(E94*P94,5)</f>
        <v>0</v>
      </c>
      <c r="R94" s="225"/>
      <c r="S94" s="225"/>
      <c r="T94" s="226">
        <v>0</v>
      </c>
      <c r="U94" s="225">
        <f>ROUND(E94*T94,2)</f>
        <v>0</v>
      </c>
      <c r="V94" s="215"/>
      <c r="W94" s="215"/>
      <c r="X94" s="215"/>
      <c r="Y94" s="215"/>
      <c r="Z94" s="215"/>
      <c r="AA94" s="215"/>
      <c r="AB94" s="215"/>
      <c r="AC94" s="215"/>
      <c r="AD94" s="215"/>
      <c r="AE94" s="215" t="s">
        <v>110</v>
      </c>
      <c r="AF94" s="215"/>
      <c r="AG94" s="215"/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16">
        <v>59</v>
      </c>
      <c r="B95" s="222" t="s">
        <v>256</v>
      </c>
      <c r="C95" s="267" t="s">
        <v>257</v>
      </c>
      <c r="D95" s="224" t="s">
        <v>235</v>
      </c>
      <c r="E95" s="231">
        <v>1</v>
      </c>
      <c r="F95" s="234">
        <f>H95+J95</f>
        <v>0</v>
      </c>
      <c r="G95" s="235">
        <f>ROUND(E95*F95,2)</f>
        <v>0</v>
      </c>
      <c r="H95" s="235"/>
      <c r="I95" s="235">
        <f>ROUND(E95*H95,2)</f>
        <v>0</v>
      </c>
      <c r="J95" s="235"/>
      <c r="K95" s="235">
        <f>ROUND(E95*J95,2)</f>
        <v>0</v>
      </c>
      <c r="L95" s="235">
        <v>21</v>
      </c>
      <c r="M95" s="235">
        <f>G95*(1+L95/100)</f>
        <v>0</v>
      </c>
      <c r="N95" s="225">
        <v>8.0000000000000007E-5</v>
      </c>
      <c r="O95" s="225">
        <f>ROUND(E95*N95,5)</f>
        <v>8.0000000000000007E-5</v>
      </c>
      <c r="P95" s="225">
        <v>0</v>
      </c>
      <c r="Q95" s="225">
        <f>ROUND(E95*P95,5)</f>
        <v>0</v>
      </c>
      <c r="R95" s="225"/>
      <c r="S95" s="225"/>
      <c r="T95" s="226">
        <v>0.17599999999999999</v>
      </c>
      <c r="U95" s="225">
        <f>ROUND(E95*T95,2)</f>
        <v>0.18</v>
      </c>
      <c r="V95" s="215"/>
      <c r="W95" s="215"/>
      <c r="X95" s="215"/>
      <c r="Y95" s="215"/>
      <c r="Z95" s="215"/>
      <c r="AA95" s="215"/>
      <c r="AB95" s="215"/>
      <c r="AC95" s="215"/>
      <c r="AD95" s="215"/>
      <c r="AE95" s="215" t="s">
        <v>110</v>
      </c>
      <c r="AF95" s="215"/>
      <c r="AG95" s="215"/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">
      <c r="A96" s="216">
        <v>60</v>
      </c>
      <c r="B96" s="222" t="s">
        <v>258</v>
      </c>
      <c r="C96" s="267" t="s">
        <v>259</v>
      </c>
      <c r="D96" s="224" t="s">
        <v>127</v>
      </c>
      <c r="E96" s="231">
        <v>1E-4</v>
      </c>
      <c r="F96" s="234">
        <f>H96+J96</f>
        <v>0</v>
      </c>
      <c r="G96" s="235">
        <f>ROUND(E96*F96,2)</f>
        <v>0</v>
      </c>
      <c r="H96" s="235"/>
      <c r="I96" s="235">
        <f>ROUND(E96*H96,2)</f>
        <v>0</v>
      </c>
      <c r="J96" s="235"/>
      <c r="K96" s="235">
        <f>ROUND(E96*J96,2)</f>
        <v>0</v>
      </c>
      <c r="L96" s="235">
        <v>21</v>
      </c>
      <c r="M96" s="235">
        <f>G96*(1+L96/100)</f>
        <v>0</v>
      </c>
      <c r="N96" s="225">
        <v>0</v>
      </c>
      <c r="O96" s="225">
        <f>ROUND(E96*N96,5)</f>
        <v>0</v>
      </c>
      <c r="P96" s="225">
        <v>0</v>
      </c>
      <c r="Q96" s="225">
        <f>ROUND(E96*P96,5)</f>
        <v>0</v>
      </c>
      <c r="R96" s="225"/>
      <c r="S96" s="225"/>
      <c r="T96" s="226">
        <v>1.5169999999999999</v>
      </c>
      <c r="U96" s="225">
        <f>ROUND(E96*T96,2)</f>
        <v>0</v>
      </c>
      <c r="V96" s="215"/>
      <c r="W96" s="215"/>
      <c r="X96" s="215"/>
      <c r="Y96" s="215"/>
      <c r="Z96" s="215"/>
      <c r="AA96" s="215"/>
      <c r="AB96" s="215"/>
      <c r="AC96" s="215"/>
      <c r="AD96" s="215"/>
      <c r="AE96" s="215" t="s">
        <v>110</v>
      </c>
      <c r="AF96" s="215"/>
      <c r="AG96" s="215"/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x14ac:dyDescent="0.2">
      <c r="A97" s="217" t="s">
        <v>105</v>
      </c>
      <c r="B97" s="223" t="s">
        <v>70</v>
      </c>
      <c r="C97" s="269" t="s">
        <v>71</v>
      </c>
      <c r="D97" s="228"/>
      <c r="E97" s="233"/>
      <c r="F97" s="236"/>
      <c r="G97" s="236">
        <f>SUMIF(AE98:AE109,"&lt;&gt;NOR",G98:G109)</f>
        <v>0</v>
      </c>
      <c r="H97" s="236"/>
      <c r="I97" s="236">
        <f>SUM(I98:I109)</f>
        <v>0</v>
      </c>
      <c r="J97" s="236"/>
      <c r="K97" s="236">
        <f>SUM(K98:K109)</f>
        <v>0</v>
      </c>
      <c r="L97" s="236"/>
      <c r="M97" s="236">
        <f>SUM(M98:M109)</f>
        <v>0</v>
      </c>
      <c r="N97" s="229"/>
      <c r="O97" s="229">
        <f>SUM(O98:O109)</f>
        <v>0.41646</v>
      </c>
      <c r="P97" s="229"/>
      <c r="Q97" s="229">
        <f>SUM(Q98:Q109)</f>
        <v>0</v>
      </c>
      <c r="R97" s="229"/>
      <c r="S97" s="229"/>
      <c r="T97" s="230"/>
      <c r="U97" s="229">
        <f>SUM(U98:U109)</f>
        <v>15.86</v>
      </c>
      <c r="AE97" t="s">
        <v>106</v>
      </c>
    </row>
    <row r="98" spans="1:60" outlineLevel="1" x14ac:dyDescent="0.2">
      <c r="A98" s="216">
        <v>61</v>
      </c>
      <c r="B98" s="222" t="s">
        <v>260</v>
      </c>
      <c r="C98" s="267" t="s">
        <v>261</v>
      </c>
      <c r="D98" s="224" t="s">
        <v>152</v>
      </c>
      <c r="E98" s="231">
        <v>1</v>
      </c>
      <c r="F98" s="234">
        <f>H98+J98</f>
        <v>0</v>
      </c>
      <c r="G98" s="235">
        <f>ROUND(E98*F98,2)</f>
        <v>0</v>
      </c>
      <c r="H98" s="235"/>
      <c r="I98" s="235">
        <f>ROUND(E98*H98,2)</f>
        <v>0</v>
      </c>
      <c r="J98" s="235"/>
      <c r="K98" s="235">
        <f>ROUND(E98*J98,2)</f>
        <v>0</v>
      </c>
      <c r="L98" s="235">
        <v>21</v>
      </c>
      <c r="M98" s="235">
        <f>G98*(1+L98/100)</f>
        <v>0</v>
      </c>
      <c r="N98" s="225">
        <v>3.6999999999999998E-2</v>
      </c>
      <c r="O98" s="225">
        <f>ROUND(E98*N98,5)</f>
        <v>3.6999999999999998E-2</v>
      </c>
      <c r="P98" s="225">
        <v>0</v>
      </c>
      <c r="Q98" s="225">
        <f>ROUND(E98*P98,5)</f>
        <v>0</v>
      </c>
      <c r="R98" s="225"/>
      <c r="S98" s="225"/>
      <c r="T98" s="226">
        <v>0</v>
      </c>
      <c r="U98" s="225">
        <f>ROUND(E98*T98,2)</f>
        <v>0</v>
      </c>
      <c r="V98" s="215"/>
      <c r="W98" s="215"/>
      <c r="X98" s="215"/>
      <c r="Y98" s="215"/>
      <c r="Z98" s="215"/>
      <c r="AA98" s="215"/>
      <c r="AB98" s="215"/>
      <c r="AC98" s="215"/>
      <c r="AD98" s="215"/>
      <c r="AE98" s="215" t="s">
        <v>110</v>
      </c>
      <c r="AF98" s="215"/>
      <c r="AG98" s="215"/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">
      <c r="A99" s="216">
        <v>62</v>
      </c>
      <c r="B99" s="222" t="s">
        <v>262</v>
      </c>
      <c r="C99" s="267" t="s">
        <v>263</v>
      </c>
      <c r="D99" s="224" t="s">
        <v>235</v>
      </c>
      <c r="E99" s="231">
        <v>1</v>
      </c>
      <c r="F99" s="234">
        <f>H99+J99</f>
        <v>0</v>
      </c>
      <c r="G99" s="235">
        <f>ROUND(E99*F99,2)</f>
        <v>0</v>
      </c>
      <c r="H99" s="235"/>
      <c r="I99" s="235">
        <f>ROUND(E99*H99,2)</f>
        <v>0</v>
      </c>
      <c r="J99" s="235"/>
      <c r="K99" s="235">
        <f>ROUND(E99*J99,2)</f>
        <v>0</v>
      </c>
      <c r="L99" s="235">
        <v>21</v>
      </c>
      <c r="M99" s="235">
        <f>G99*(1+L99/100)</f>
        <v>0</v>
      </c>
      <c r="N99" s="225">
        <v>4.7600000000000003E-3</v>
      </c>
      <c r="O99" s="225">
        <f>ROUND(E99*N99,5)</f>
        <v>4.7600000000000003E-3</v>
      </c>
      <c r="P99" s="225">
        <v>0</v>
      </c>
      <c r="Q99" s="225">
        <f>ROUND(E99*P99,5)</f>
        <v>0</v>
      </c>
      <c r="R99" s="225"/>
      <c r="S99" s="225"/>
      <c r="T99" s="226">
        <v>1.7470000000000001</v>
      </c>
      <c r="U99" s="225">
        <f>ROUND(E99*T99,2)</f>
        <v>1.75</v>
      </c>
      <c r="V99" s="215"/>
      <c r="W99" s="215"/>
      <c r="X99" s="215"/>
      <c r="Y99" s="215"/>
      <c r="Z99" s="215"/>
      <c r="AA99" s="215"/>
      <c r="AB99" s="215"/>
      <c r="AC99" s="215"/>
      <c r="AD99" s="215"/>
      <c r="AE99" s="215" t="s">
        <v>110</v>
      </c>
      <c r="AF99" s="215"/>
      <c r="AG99" s="215"/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ht="22.5" outlineLevel="1" x14ac:dyDescent="0.2">
      <c r="A100" s="216">
        <v>63</v>
      </c>
      <c r="B100" s="222" t="s">
        <v>264</v>
      </c>
      <c r="C100" s="267" t="s">
        <v>265</v>
      </c>
      <c r="D100" s="224" t="s">
        <v>235</v>
      </c>
      <c r="E100" s="231">
        <v>1</v>
      </c>
      <c r="F100" s="234">
        <f>H100+J100</f>
        <v>0</v>
      </c>
      <c r="G100" s="235">
        <f>ROUND(E100*F100,2)</f>
        <v>0</v>
      </c>
      <c r="H100" s="235"/>
      <c r="I100" s="235">
        <f>ROUND(E100*H100,2)</f>
        <v>0</v>
      </c>
      <c r="J100" s="235"/>
      <c r="K100" s="235">
        <f>ROUND(E100*J100,2)</f>
        <v>0</v>
      </c>
      <c r="L100" s="235">
        <v>21</v>
      </c>
      <c r="M100" s="235">
        <f>G100*(1+L100/100)</f>
        <v>0</v>
      </c>
      <c r="N100" s="225">
        <v>9.4E-2</v>
      </c>
      <c r="O100" s="225">
        <f>ROUND(E100*N100,5)</f>
        <v>9.4E-2</v>
      </c>
      <c r="P100" s="225">
        <v>0</v>
      </c>
      <c r="Q100" s="225">
        <f>ROUND(E100*P100,5)</f>
        <v>0</v>
      </c>
      <c r="R100" s="225"/>
      <c r="S100" s="225"/>
      <c r="T100" s="226">
        <v>0</v>
      </c>
      <c r="U100" s="225">
        <f>ROUND(E100*T100,2)</f>
        <v>0</v>
      </c>
      <c r="V100" s="215"/>
      <c r="W100" s="215"/>
      <c r="X100" s="215"/>
      <c r="Y100" s="215"/>
      <c r="Z100" s="215"/>
      <c r="AA100" s="215"/>
      <c r="AB100" s="215"/>
      <c r="AC100" s="215"/>
      <c r="AD100" s="215"/>
      <c r="AE100" s="215" t="s">
        <v>110</v>
      </c>
      <c r="AF100" s="215"/>
      <c r="AG100" s="215"/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">
      <c r="A101" s="216">
        <v>64</v>
      </c>
      <c r="B101" s="222" t="s">
        <v>266</v>
      </c>
      <c r="C101" s="267" t="s">
        <v>267</v>
      </c>
      <c r="D101" s="224" t="s">
        <v>235</v>
      </c>
      <c r="E101" s="231">
        <v>1</v>
      </c>
      <c r="F101" s="234">
        <f>H101+J101</f>
        <v>0</v>
      </c>
      <c r="G101" s="235">
        <f>ROUND(E101*F101,2)</f>
        <v>0</v>
      </c>
      <c r="H101" s="235"/>
      <c r="I101" s="235">
        <f>ROUND(E101*H101,2)</f>
        <v>0</v>
      </c>
      <c r="J101" s="235"/>
      <c r="K101" s="235">
        <f>ROUND(E101*J101,2)</f>
        <v>0</v>
      </c>
      <c r="L101" s="235">
        <v>21</v>
      </c>
      <c r="M101" s="235">
        <f>G101*(1+L101/100)</f>
        <v>0</v>
      </c>
      <c r="N101" s="225">
        <v>1.34E-2</v>
      </c>
      <c r="O101" s="225">
        <f>ROUND(E101*N101,5)</f>
        <v>1.34E-2</v>
      </c>
      <c r="P101" s="225">
        <v>0</v>
      </c>
      <c r="Q101" s="225">
        <f>ROUND(E101*P101,5)</f>
        <v>0</v>
      </c>
      <c r="R101" s="225"/>
      <c r="S101" s="225"/>
      <c r="T101" s="226">
        <v>8.2330000000000005</v>
      </c>
      <c r="U101" s="225">
        <f>ROUND(E101*T101,2)</f>
        <v>8.23</v>
      </c>
      <c r="V101" s="215"/>
      <c r="W101" s="215"/>
      <c r="X101" s="215"/>
      <c r="Y101" s="215"/>
      <c r="Z101" s="215"/>
      <c r="AA101" s="215"/>
      <c r="AB101" s="215"/>
      <c r="AC101" s="215"/>
      <c r="AD101" s="215"/>
      <c r="AE101" s="215" t="s">
        <v>110</v>
      </c>
      <c r="AF101" s="215"/>
      <c r="AG101" s="215"/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">
      <c r="A102" s="216">
        <v>65</v>
      </c>
      <c r="B102" s="222" t="s">
        <v>268</v>
      </c>
      <c r="C102" s="267" t="s">
        <v>269</v>
      </c>
      <c r="D102" s="224" t="s">
        <v>235</v>
      </c>
      <c r="E102" s="231">
        <v>1</v>
      </c>
      <c r="F102" s="234">
        <f>H102+J102</f>
        <v>0</v>
      </c>
      <c r="G102" s="235">
        <f>ROUND(E102*F102,2)</f>
        <v>0</v>
      </c>
      <c r="H102" s="235"/>
      <c r="I102" s="235">
        <f>ROUND(E102*H102,2)</f>
        <v>0</v>
      </c>
      <c r="J102" s="235"/>
      <c r="K102" s="235">
        <f>ROUND(E102*J102,2)</f>
        <v>0</v>
      </c>
      <c r="L102" s="235">
        <v>21</v>
      </c>
      <c r="M102" s="235">
        <f>G102*(1+L102/100)</f>
        <v>0</v>
      </c>
      <c r="N102" s="225">
        <v>0</v>
      </c>
      <c r="O102" s="225">
        <f>ROUND(E102*N102,5)</f>
        <v>0</v>
      </c>
      <c r="P102" s="225">
        <v>0</v>
      </c>
      <c r="Q102" s="225">
        <f>ROUND(E102*P102,5)</f>
        <v>0</v>
      </c>
      <c r="R102" s="225"/>
      <c r="S102" s="225"/>
      <c r="T102" s="226">
        <v>0</v>
      </c>
      <c r="U102" s="225">
        <f>ROUND(E102*T102,2)</f>
        <v>0</v>
      </c>
      <c r="V102" s="215"/>
      <c r="W102" s="215"/>
      <c r="X102" s="215"/>
      <c r="Y102" s="215"/>
      <c r="Z102" s="215"/>
      <c r="AA102" s="215"/>
      <c r="AB102" s="215"/>
      <c r="AC102" s="215"/>
      <c r="AD102" s="215"/>
      <c r="AE102" s="215" t="s">
        <v>110</v>
      </c>
      <c r="AF102" s="215"/>
      <c r="AG102" s="215"/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ht="22.5" outlineLevel="1" x14ac:dyDescent="0.2">
      <c r="A103" s="216">
        <v>66</v>
      </c>
      <c r="B103" s="222" t="s">
        <v>270</v>
      </c>
      <c r="C103" s="267" t="s">
        <v>271</v>
      </c>
      <c r="D103" s="224" t="s">
        <v>235</v>
      </c>
      <c r="E103" s="231">
        <v>1</v>
      </c>
      <c r="F103" s="234">
        <f>H103+J103</f>
        <v>0</v>
      </c>
      <c r="G103" s="235">
        <f>ROUND(E103*F103,2)</f>
        <v>0</v>
      </c>
      <c r="H103" s="235"/>
      <c r="I103" s="235">
        <f>ROUND(E103*H103,2)</f>
        <v>0</v>
      </c>
      <c r="J103" s="235"/>
      <c r="K103" s="235">
        <f>ROUND(E103*J103,2)</f>
        <v>0</v>
      </c>
      <c r="L103" s="235">
        <v>21</v>
      </c>
      <c r="M103" s="235">
        <f>G103*(1+L103/100)</f>
        <v>0</v>
      </c>
      <c r="N103" s="225">
        <v>0.2</v>
      </c>
      <c r="O103" s="225">
        <f>ROUND(E103*N103,5)</f>
        <v>0.2</v>
      </c>
      <c r="P103" s="225">
        <v>0</v>
      </c>
      <c r="Q103" s="225">
        <f>ROUND(E103*P103,5)</f>
        <v>0</v>
      </c>
      <c r="R103" s="225"/>
      <c r="S103" s="225"/>
      <c r="T103" s="226">
        <v>0</v>
      </c>
      <c r="U103" s="225">
        <f>ROUND(E103*T103,2)</f>
        <v>0</v>
      </c>
      <c r="V103" s="215"/>
      <c r="W103" s="215"/>
      <c r="X103" s="215"/>
      <c r="Y103" s="215"/>
      <c r="Z103" s="215"/>
      <c r="AA103" s="215"/>
      <c r="AB103" s="215"/>
      <c r="AC103" s="215"/>
      <c r="AD103" s="215"/>
      <c r="AE103" s="215" t="s">
        <v>110</v>
      </c>
      <c r="AF103" s="215"/>
      <c r="AG103" s="215"/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">
      <c r="A104" s="216">
        <v>67</v>
      </c>
      <c r="B104" s="222" t="s">
        <v>272</v>
      </c>
      <c r="C104" s="267" t="s">
        <v>273</v>
      </c>
      <c r="D104" s="224" t="s">
        <v>235</v>
      </c>
      <c r="E104" s="231">
        <v>1</v>
      </c>
      <c r="F104" s="234">
        <f>H104+J104</f>
        <v>0</v>
      </c>
      <c r="G104" s="235">
        <f>ROUND(E104*F104,2)</f>
        <v>0</v>
      </c>
      <c r="H104" s="235"/>
      <c r="I104" s="235">
        <f>ROUND(E104*H104,2)</f>
        <v>0</v>
      </c>
      <c r="J104" s="235"/>
      <c r="K104" s="235">
        <f>ROUND(E104*J104,2)</f>
        <v>0</v>
      </c>
      <c r="L104" s="235">
        <v>21</v>
      </c>
      <c r="M104" s="235">
        <f>G104*(1+L104/100)</f>
        <v>0</v>
      </c>
      <c r="N104" s="225">
        <v>4.727E-2</v>
      </c>
      <c r="O104" s="225">
        <f>ROUND(E104*N104,5)</f>
        <v>4.727E-2</v>
      </c>
      <c r="P104" s="225">
        <v>0</v>
      </c>
      <c r="Q104" s="225">
        <f>ROUND(E104*P104,5)</f>
        <v>0</v>
      </c>
      <c r="R104" s="225"/>
      <c r="S104" s="225"/>
      <c r="T104" s="226">
        <v>1.8420000000000001</v>
      </c>
      <c r="U104" s="225">
        <f>ROUND(E104*T104,2)</f>
        <v>1.84</v>
      </c>
      <c r="V104" s="215"/>
      <c r="W104" s="215"/>
      <c r="X104" s="215"/>
      <c r="Y104" s="215"/>
      <c r="Z104" s="215"/>
      <c r="AA104" s="215"/>
      <c r="AB104" s="215"/>
      <c r="AC104" s="215"/>
      <c r="AD104" s="215"/>
      <c r="AE104" s="215" t="s">
        <v>110</v>
      </c>
      <c r="AF104" s="215"/>
      <c r="AG104" s="215"/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">
      <c r="A105" s="216">
        <v>68</v>
      </c>
      <c r="B105" s="222" t="s">
        <v>268</v>
      </c>
      <c r="C105" s="267" t="s">
        <v>274</v>
      </c>
      <c r="D105" s="224" t="s">
        <v>235</v>
      </c>
      <c r="E105" s="231">
        <v>1</v>
      </c>
      <c r="F105" s="234">
        <f>H105+J105</f>
        <v>0</v>
      </c>
      <c r="G105" s="235">
        <f>ROUND(E105*F105,2)</f>
        <v>0</v>
      </c>
      <c r="H105" s="235"/>
      <c r="I105" s="235">
        <f>ROUND(E105*H105,2)</f>
        <v>0</v>
      </c>
      <c r="J105" s="235"/>
      <c r="K105" s="235">
        <f>ROUND(E105*J105,2)</f>
        <v>0</v>
      </c>
      <c r="L105" s="235">
        <v>21</v>
      </c>
      <c r="M105" s="235">
        <f>G105*(1+L105/100)</f>
        <v>0</v>
      </c>
      <c r="N105" s="225">
        <v>0</v>
      </c>
      <c r="O105" s="225">
        <f>ROUND(E105*N105,5)</f>
        <v>0</v>
      </c>
      <c r="P105" s="225">
        <v>0</v>
      </c>
      <c r="Q105" s="225">
        <f>ROUND(E105*P105,5)</f>
        <v>0</v>
      </c>
      <c r="R105" s="225"/>
      <c r="S105" s="225"/>
      <c r="T105" s="226">
        <v>0</v>
      </c>
      <c r="U105" s="225">
        <f>ROUND(E105*T105,2)</f>
        <v>0</v>
      </c>
      <c r="V105" s="215"/>
      <c r="W105" s="215"/>
      <c r="X105" s="215"/>
      <c r="Y105" s="215"/>
      <c r="Z105" s="215"/>
      <c r="AA105" s="215"/>
      <c r="AB105" s="215"/>
      <c r="AC105" s="215"/>
      <c r="AD105" s="215"/>
      <c r="AE105" s="215" t="s">
        <v>110</v>
      </c>
      <c r="AF105" s="215"/>
      <c r="AG105" s="215"/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ht="22.5" outlineLevel="1" x14ac:dyDescent="0.2">
      <c r="A106" s="216">
        <v>69</v>
      </c>
      <c r="B106" s="222" t="s">
        <v>275</v>
      </c>
      <c r="C106" s="267" t="s">
        <v>276</v>
      </c>
      <c r="D106" s="224" t="s">
        <v>235</v>
      </c>
      <c r="E106" s="231">
        <v>1</v>
      </c>
      <c r="F106" s="234">
        <f>H106+J106</f>
        <v>0</v>
      </c>
      <c r="G106" s="235">
        <f>ROUND(E106*F106,2)</f>
        <v>0</v>
      </c>
      <c r="H106" s="235"/>
      <c r="I106" s="235">
        <f>ROUND(E106*H106,2)</f>
        <v>0</v>
      </c>
      <c r="J106" s="235"/>
      <c r="K106" s="235">
        <f>ROUND(E106*J106,2)</f>
        <v>0</v>
      </c>
      <c r="L106" s="235">
        <v>21</v>
      </c>
      <c r="M106" s="235">
        <f>G106*(1+L106/100)</f>
        <v>0</v>
      </c>
      <c r="N106" s="225">
        <v>0.02</v>
      </c>
      <c r="O106" s="225">
        <f>ROUND(E106*N106,5)</f>
        <v>0.02</v>
      </c>
      <c r="P106" s="225">
        <v>0</v>
      </c>
      <c r="Q106" s="225">
        <f>ROUND(E106*P106,5)</f>
        <v>0</v>
      </c>
      <c r="R106" s="225"/>
      <c r="S106" s="225"/>
      <c r="T106" s="226">
        <v>0</v>
      </c>
      <c r="U106" s="225">
        <f>ROUND(E106*T106,2)</f>
        <v>0</v>
      </c>
      <c r="V106" s="215"/>
      <c r="W106" s="215"/>
      <c r="X106" s="215"/>
      <c r="Y106" s="215"/>
      <c r="Z106" s="215"/>
      <c r="AA106" s="215"/>
      <c r="AB106" s="215"/>
      <c r="AC106" s="215"/>
      <c r="AD106" s="215"/>
      <c r="AE106" s="215" t="s">
        <v>110</v>
      </c>
      <c r="AF106" s="215"/>
      <c r="AG106" s="215"/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16">
        <v>70</v>
      </c>
      <c r="B107" s="222" t="s">
        <v>277</v>
      </c>
      <c r="C107" s="267" t="s">
        <v>278</v>
      </c>
      <c r="D107" s="224" t="s">
        <v>141</v>
      </c>
      <c r="E107" s="231">
        <v>4</v>
      </c>
      <c r="F107" s="234">
        <f>H107+J107</f>
        <v>0</v>
      </c>
      <c r="G107" s="235">
        <f>ROUND(E107*F107,2)</f>
        <v>0</v>
      </c>
      <c r="H107" s="235"/>
      <c r="I107" s="235">
        <f>ROUND(E107*H107,2)</f>
        <v>0</v>
      </c>
      <c r="J107" s="235"/>
      <c r="K107" s="235">
        <f>ROUND(E107*J107,2)</f>
        <v>0</v>
      </c>
      <c r="L107" s="235">
        <v>21</v>
      </c>
      <c r="M107" s="235">
        <f>G107*(1+L107/100)</f>
        <v>0</v>
      </c>
      <c r="N107" s="225">
        <v>0</v>
      </c>
      <c r="O107" s="225">
        <f>ROUND(E107*N107,5)</f>
        <v>0</v>
      </c>
      <c r="P107" s="225">
        <v>0</v>
      </c>
      <c r="Q107" s="225">
        <f>ROUND(E107*P107,5)</f>
        <v>0</v>
      </c>
      <c r="R107" s="225"/>
      <c r="S107" s="225"/>
      <c r="T107" s="226">
        <v>0</v>
      </c>
      <c r="U107" s="225">
        <f>ROUND(E107*T107,2)</f>
        <v>0</v>
      </c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 t="s">
        <v>110</v>
      </c>
      <c r="AF107" s="215"/>
      <c r="AG107" s="215"/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">
      <c r="A108" s="216">
        <v>71</v>
      </c>
      <c r="B108" s="222" t="s">
        <v>279</v>
      </c>
      <c r="C108" s="267" t="s">
        <v>280</v>
      </c>
      <c r="D108" s="224" t="s">
        <v>152</v>
      </c>
      <c r="E108" s="231">
        <v>1</v>
      </c>
      <c r="F108" s="234">
        <f>H108+J108</f>
        <v>0</v>
      </c>
      <c r="G108" s="235">
        <f>ROUND(E108*F108,2)</f>
        <v>0</v>
      </c>
      <c r="H108" s="235"/>
      <c r="I108" s="235">
        <f>ROUND(E108*H108,2)</f>
        <v>0</v>
      </c>
      <c r="J108" s="235"/>
      <c r="K108" s="235">
        <f>ROUND(E108*J108,2)</f>
        <v>0</v>
      </c>
      <c r="L108" s="235">
        <v>21</v>
      </c>
      <c r="M108" s="235">
        <f>G108*(1+L108/100)</f>
        <v>0</v>
      </c>
      <c r="N108" s="225">
        <v>3.0000000000000001E-5</v>
      </c>
      <c r="O108" s="225">
        <f>ROUND(E108*N108,5)</f>
        <v>3.0000000000000001E-5</v>
      </c>
      <c r="P108" s="225">
        <v>0</v>
      </c>
      <c r="Q108" s="225">
        <f>ROUND(E108*P108,5)</f>
        <v>0</v>
      </c>
      <c r="R108" s="225"/>
      <c r="S108" s="225"/>
      <c r="T108" s="226">
        <v>2.3570000000000002</v>
      </c>
      <c r="U108" s="225">
        <f>ROUND(E108*T108,2)</f>
        <v>2.36</v>
      </c>
      <c r="V108" s="215"/>
      <c r="W108" s="215"/>
      <c r="X108" s="215"/>
      <c r="Y108" s="215"/>
      <c r="Z108" s="215"/>
      <c r="AA108" s="215"/>
      <c r="AB108" s="215"/>
      <c r="AC108" s="215"/>
      <c r="AD108" s="215"/>
      <c r="AE108" s="215" t="s">
        <v>110</v>
      </c>
      <c r="AF108" s="215"/>
      <c r="AG108" s="215"/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">
      <c r="A109" s="216">
        <v>72</v>
      </c>
      <c r="B109" s="222" t="s">
        <v>281</v>
      </c>
      <c r="C109" s="267" t="s">
        <v>282</v>
      </c>
      <c r="D109" s="224" t="s">
        <v>127</v>
      </c>
      <c r="E109" s="231">
        <v>0.41649999999999998</v>
      </c>
      <c r="F109" s="234">
        <f>H109+J109</f>
        <v>0</v>
      </c>
      <c r="G109" s="235">
        <f>ROUND(E109*F109,2)</f>
        <v>0</v>
      </c>
      <c r="H109" s="235"/>
      <c r="I109" s="235">
        <f>ROUND(E109*H109,2)</f>
        <v>0</v>
      </c>
      <c r="J109" s="235"/>
      <c r="K109" s="235">
        <f>ROUND(E109*J109,2)</f>
        <v>0</v>
      </c>
      <c r="L109" s="235">
        <v>21</v>
      </c>
      <c r="M109" s="235">
        <f>G109*(1+L109/100)</f>
        <v>0</v>
      </c>
      <c r="N109" s="225">
        <v>0</v>
      </c>
      <c r="O109" s="225">
        <f>ROUND(E109*N109,5)</f>
        <v>0</v>
      </c>
      <c r="P109" s="225">
        <v>0</v>
      </c>
      <c r="Q109" s="225">
        <f>ROUND(E109*P109,5)</f>
        <v>0</v>
      </c>
      <c r="R109" s="225"/>
      <c r="S109" s="225"/>
      <c r="T109" s="226">
        <v>4.0430000000000001</v>
      </c>
      <c r="U109" s="225">
        <f>ROUND(E109*T109,2)</f>
        <v>1.68</v>
      </c>
      <c r="V109" s="215"/>
      <c r="W109" s="215"/>
      <c r="X109" s="215"/>
      <c r="Y109" s="215"/>
      <c r="Z109" s="215"/>
      <c r="AA109" s="215"/>
      <c r="AB109" s="215"/>
      <c r="AC109" s="215"/>
      <c r="AD109" s="215"/>
      <c r="AE109" s="215" t="s">
        <v>110</v>
      </c>
      <c r="AF109" s="215"/>
      <c r="AG109" s="215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x14ac:dyDescent="0.2">
      <c r="A110" s="217" t="s">
        <v>105</v>
      </c>
      <c r="B110" s="223" t="s">
        <v>72</v>
      </c>
      <c r="C110" s="269" t="s">
        <v>73</v>
      </c>
      <c r="D110" s="228"/>
      <c r="E110" s="233"/>
      <c r="F110" s="236"/>
      <c r="G110" s="236">
        <f>SUMIF(AE111:AE123,"&lt;&gt;NOR",G111:G123)</f>
        <v>0</v>
      </c>
      <c r="H110" s="236"/>
      <c r="I110" s="236">
        <f>SUM(I111:I123)</f>
        <v>0</v>
      </c>
      <c r="J110" s="236"/>
      <c r="K110" s="236">
        <f>SUM(K111:K123)</f>
        <v>0</v>
      </c>
      <c r="L110" s="236"/>
      <c r="M110" s="236">
        <f>SUM(M111:M123)</f>
        <v>0</v>
      </c>
      <c r="N110" s="229"/>
      <c r="O110" s="229">
        <f>SUM(O111:O123)</f>
        <v>6.9200000000000008E-3</v>
      </c>
      <c r="P110" s="229"/>
      <c r="Q110" s="229">
        <f>SUM(Q111:Q123)</f>
        <v>0</v>
      </c>
      <c r="R110" s="229"/>
      <c r="S110" s="229"/>
      <c r="T110" s="230"/>
      <c r="U110" s="229">
        <f>SUM(U111:U123)</f>
        <v>15.49</v>
      </c>
      <c r="AE110" t="s">
        <v>106</v>
      </c>
    </row>
    <row r="111" spans="1:60" ht="22.5" outlineLevel="1" x14ac:dyDescent="0.2">
      <c r="A111" s="216">
        <v>73</v>
      </c>
      <c r="B111" s="222" t="s">
        <v>283</v>
      </c>
      <c r="C111" s="267" t="s">
        <v>284</v>
      </c>
      <c r="D111" s="224" t="s">
        <v>141</v>
      </c>
      <c r="E111" s="231">
        <v>20.475000000000001</v>
      </c>
      <c r="F111" s="234">
        <f>H111+J111</f>
        <v>0</v>
      </c>
      <c r="G111" s="235">
        <f>ROUND(E111*F111,2)</f>
        <v>0</v>
      </c>
      <c r="H111" s="235"/>
      <c r="I111" s="235">
        <f>ROUND(E111*H111,2)</f>
        <v>0</v>
      </c>
      <c r="J111" s="235"/>
      <c r="K111" s="235">
        <f>ROUND(E111*J111,2)</f>
        <v>0</v>
      </c>
      <c r="L111" s="235">
        <v>21</v>
      </c>
      <c r="M111" s="235">
        <f>G111*(1+L111/100)</f>
        <v>0</v>
      </c>
      <c r="N111" s="225">
        <v>2.0000000000000002E-5</v>
      </c>
      <c r="O111" s="225">
        <f>ROUND(E111*N111,5)</f>
        <v>4.0999999999999999E-4</v>
      </c>
      <c r="P111" s="225">
        <v>0</v>
      </c>
      <c r="Q111" s="225">
        <f>ROUND(E111*P111,5)</f>
        <v>0</v>
      </c>
      <c r="R111" s="225"/>
      <c r="S111" s="225"/>
      <c r="T111" s="226">
        <v>0.129</v>
      </c>
      <c r="U111" s="225">
        <f>ROUND(E111*T111,2)</f>
        <v>2.64</v>
      </c>
      <c r="V111" s="215"/>
      <c r="W111" s="215"/>
      <c r="X111" s="215"/>
      <c r="Y111" s="215"/>
      <c r="Z111" s="215"/>
      <c r="AA111" s="215"/>
      <c r="AB111" s="215"/>
      <c r="AC111" s="215"/>
      <c r="AD111" s="215"/>
      <c r="AE111" s="215" t="s">
        <v>110</v>
      </c>
      <c r="AF111" s="215"/>
      <c r="AG111" s="215"/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">
      <c r="A112" s="216"/>
      <c r="B112" s="222"/>
      <c r="C112" s="268" t="s">
        <v>285</v>
      </c>
      <c r="D112" s="227"/>
      <c r="E112" s="232">
        <v>20.475000000000001</v>
      </c>
      <c r="F112" s="235"/>
      <c r="G112" s="235"/>
      <c r="H112" s="235"/>
      <c r="I112" s="235"/>
      <c r="J112" s="235"/>
      <c r="K112" s="235"/>
      <c r="L112" s="235"/>
      <c r="M112" s="235"/>
      <c r="N112" s="225"/>
      <c r="O112" s="225"/>
      <c r="P112" s="225"/>
      <c r="Q112" s="225"/>
      <c r="R112" s="225"/>
      <c r="S112" s="225"/>
      <c r="T112" s="226"/>
      <c r="U112" s="225"/>
      <c r="V112" s="215"/>
      <c r="W112" s="215"/>
      <c r="X112" s="215"/>
      <c r="Y112" s="215"/>
      <c r="Z112" s="215"/>
      <c r="AA112" s="215"/>
      <c r="AB112" s="215"/>
      <c r="AC112" s="215"/>
      <c r="AD112" s="215"/>
      <c r="AE112" s="215" t="s">
        <v>112</v>
      </c>
      <c r="AF112" s="215">
        <v>0</v>
      </c>
      <c r="AG112" s="215"/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ht="22.5" outlineLevel="1" x14ac:dyDescent="0.2">
      <c r="A113" s="216">
        <v>74</v>
      </c>
      <c r="B113" s="222" t="s">
        <v>286</v>
      </c>
      <c r="C113" s="267" t="s">
        <v>287</v>
      </c>
      <c r="D113" s="224" t="s">
        <v>141</v>
      </c>
      <c r="E113" s="231">
        <v>5.88</v>
      </c>
      <c r="F113" s="234">
        <f>H113+J113</f>
        <v>0</v>
      </c>
      <c r="G113" s="235">
        <f>ROUND(E113*F113,2)</f>
        <v>0</v>
      </c>
      <c r="H113" s="235"/>
      <c r="I113" s="235">
        <f>ROUND(E113*H113,2)</f>
        <v>0</v>
      </c>
      <c r="J113" s="235"/>
      <c r="K113" s="235">
        <f>ROUND(E113*J113,2)</f>
        <v>0</v>
      </c>
      <c r="L113" s="235">
        <v>21</v>
      </c>
      <c r="M113" s="235">
        <f>G113*(1+L113/100)</f>
        <v>0</v>
      </c>
      <c r="N113" s="225">
        <v>6.0000000000000002E-5</v>
      </c>
      <c r="O113" s="225">
        <f>ROUND(E113*N113,5)</f>
        <v>3.5E-4</v>
      </c>
      <c r="P113" s="225">
        <v>0</v>
      </c>
      <c r="Q113" s="225">
        <f>ROUND(E113*P113,5)</f>
        <v>0</v>
      </c>
      <c r="R113" s="225"/>
      <c r="S113" s="225"/>
      <c r="T113" s="226">
        <v>0.129</v>
      </c>
      <c r="U113" s="225">
        <f>ROUND(E113*T113,2)</f>
        <v>0.76</v>
      </c>
      <c r="V113" s="215"/>
      <c r="W113" s="215"/>
      <c r="X113" s="215"/>
      <c r="Y113" s="215"/>
      <c r="Z113" s="215"/>
      <c r="AA113" s="215"/>
      <c r="AB113" s="215"/>
      <c r="AC113" s="215"/>
      <c r="AD113" s="215"/>
      <c r="AE113" s="215" t="s">
        <v>110</v>
      </c>
      <c r="AF113" s="215"/>
      <c r="AG113" s="215"/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">
      <c r="A114" s="216"/>
      <c r="B114" s="222"/>
      <c r="C114" s="268" t="s">
        <v>288</v>
      </c>
      <c r="D114" s="227"/>
      <c r="E114" s="232">
        <v>5.88</v>
      </c>
      <c r="F114" s="235"/>
      <c r="G114" s="235"/>
      <c r="H114" s="235"/>
      <c r="I114" s="235"/>
      <c r="J114" s="235"/>
      <c r="K114" s="235"/>
      <c r="L114" s="235"/>
      <c r="M114" s="235"/>
      <c r="N114" s="225"/>
      <c r="O114" s="225"/>
      <c r="P114" s="225"/>
      <c r="Q114" s="225"/>
      <c r="R114" s="225"/>
      <c r="S114" s="225"/>
      <c r="T114" s="226"/>
      <c r="U114" s="225"/>
      <c r="V114" s="215"/>
      <c r="W114" s="215"/>
      <c r="X114" s="215"/>
      <c r="Y114" s="215"/>
      <c r="Z114" s="215"/>
      <c r="AA114" s="215"/>
      <c r="AB114" s="215"/>
      <c r="AC114" s="215"/>
      <c r="AD114" s="215"/>
      <c r="AE114" s="215" t="s">
        <v>112</v>
      </c>
      <c r="AF114" s="215">
        <v>0</v>
      </c>
      <c r="AG114" s="215"/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ht="22.5" outlineLevel="1" x14ac:dyDescent="0.2">
      <c r="A115" s="216">
        <v>75</v>
      </c>
      <c r="B115" s="222" t="s">
        <v>289</v>
      </c>
      <c r="C115" s="267" t="s">
        <v>290</v>
      </c>
      <c r="D115" s="224" t="s">
        <v>141</v>
      </c>
      <c r="E115" s="231">
        <v>26.25</v>
      </c>
      <c r="F115" s="234">
        <f>H115+J115</f>
        <v>0</v>
      </c>
      <c r="G115" s="235">
        <f>ROUND(E115*F115,2)</f>
        <v>0</v>
      </c>
      <c r="H115" s="235"/>
      <c r="I115" s="235">
        <f>ROUND(E115*H115,2)</f>
        <v>0</v>
      </c>
      <c r="J115" s="235"/>
      <c r="K115" s="235">
        <f>ROUND(E115*J115,2)</f>
        <v>0</v>
      </c>
      <c r="L115" s="235">
        <v>21</v>
      </c>
      <c r="M115" s="235">
        <f>G115*(1+L115/100)</f>
        <v>0</v>
      </c>
      <c r="N115" s="225">
        <v>6.0000000000000002E-5</v>
      </c>
      <c r="O115" s="225">
        <f>ROUND(E115*N115,5)</f>
        <v>1.58E-3</v>
      </c>
      <c r="P115" s="225">
        <v>0</v>
      </c>
      <c r="Q115" s="225">
        <f>ROUND(E115*P115,5)</f>
        <v>0</v>
      </c>
      <c r="R115" s="225"/>
      <c r="S115" s="225"/>
      <c r="T115" s="226">
        <v>0.157</v>
      </c>
      <c r="U115" s="225">
        <f>ROUND(E115*T115,2)</f>
        <v>4.12</v>
      </c>
      <c r="V115" s="215"/>
      <c r="W115" s="215"/>
      <c r="X115" s="215"/>
      <c r="Y115" s="215"/>
      <c r="Z115" s="215"/>
      <c r="AA115" s="215"/>
      <c r="AB115" s="215"/>
      <c r="AC115" s="215"/>
      <c r="AD115" s="215"/>
      <c r="AE115" s="215" t="s">
        <v>110</v>
      </c>
      <c r="AF115" s="215"/>
      <c r="AG115" s="215"/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">
      <c r="A116" s="216"/>
      <c r="B116" s="222"/>
      <c r="C116" s="268" t="s">
        <v>291</v>
      </c>
      <c r="D116" s="227"/>
      <c r="E116" s="232">
        <v>26.25</v>
      </c>
      <c r="F116" s="235"/>
      <c r="G116" s="235"/>
      <c r="H116" s="235"/>
      <c r="I116" s="235"/>
      <c r="J116" s="235"/>
      <c r="K116" s="235"/>
      <c r="L116" s="235"/>
      <c r="M116" s="235"/>
      <c r="N116" s="225"/>
      <c r="O116" s="225"/>
      <c r="P116" s="225"/>
      <c r="Q116" s="225"/>
      <c r="R116" s="225"/>
      <c r="S116" s="225"/>
      <c r="T116" s="226"/>
      <c r="U116" s="225"/>
      <c r="V116" s="215"/>
      <c r="W116" s="215"/>
      <c r="X116" s="215"/>
      <c r="Y116" s="215"/>
      <c r="Z116" s="215"/>
      <c r="AA116" s="215"/>
      <c r="AB116" s="215"/>
      <c r="AC116" s="215"/>
      <c r="AD116" s="215"/>
      <c r="AE116" s="215" t="s">
        <v>112</v>
      </c>
      <c r="AF116" s="215">
        <v>0</v>
      </c>
      <c r="AG116" s="215"/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ht="22.5" outlineLevel="1" x14ac:dyDescent="0.2">
      <c r="A117" s="216">
        <v>76</v>
      </c>
      <c r="B117" s="222" t="s">
        <v>292</v>
      </c>
      <c r="C117" s="267" t="s">
        <v>293</v>
      </c>
      <c r="D117" s="224" t="s">
        <v>141</v>
      </c>
      <c r="E117" s="231">
        <v>12.074999999999999</v>
      </c>
      <c r="F117" s="234">
        <f>H117+J117</f>
        <v>0</v>
      </c>
      <c r="G117" s="235">
        <f>ROUND(E117*F117,2)</f>
        <v>0</v>
      </c>
      <c r="H117" s="235"/>
      <c r="I117" s="235">
        <f>ROUND(E117*H117,2)</f>
        <v>0</v>
      </c>
      <c r="J117" s="235"/>
      <c r="K117" s="235">
        <f>ROUND(E117*J117,2)</f>
        <v>0</v>
      </c>
      <c r="L117" s="235">
        <v>21</v>
      </c>
      <c r="M117" s="235">
        <f>G117*(1+L117/100)</f>
        <v>0</v>
      </c>
      <c r="N117" s="225">
        <v>4.0000000000000003E-5</v>
      </c>
      <c r="O117" s="225">
        <f>ROUND(E117*N117,5)</f>
        <v>4.8000000000000001E-4</v>
      </c>
      <c r="P117" s="225">
        <v>0</v>
      </c>
      <c r="Q117" s="225">
        <f>ROUND(E117*P117,5)</f>
        <v>0</v>
      </c>
      <c r="R117" s="225"/>
      <c r="S117" s="225"/>
      <c r="T117" s="226">
        <v>0.129</v>
      </c>
      <c r="U117" s="225">
        <f>ROUND(E117*T117,2)</f>
        <v>1.56</v>
      </c>
      <c r="V117" s="215"/>
      <c r="W117" s="215"/>
      <c r="X117" s="215"/>
      <c r="Y117" s="215"/>
      <c r="Z117" s="215"/>
      <c r="AA117" s="215"/>
      <c r="AB117" s="215"/>
      <c r="AC117" s="215"/>
      <c r="AD117" s="215"/>
      <c r="AE117" s="215" t="s">
        <v>110</v>
      </c>
      <c r="AF117" s="215"/>
      <c r="AG117" s="215"/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">
      <c r="A118" s="216"/>
      <c r="B118" s="222"/>
      <c r="C118" s="268" t="s">
        <v>294</v>
      </c>
      <c r="D118" s="227"/>
      <c r="E118" s="232">
        <v>12.074999999999999</v>
      </c>
      <c r="F118" s="235"/>
      <c r="G118" s="235"/>
      <c r="H118" s="235"/>
      <c r="I118" s="235"/>
      <c r="J118" s="235"/>
      <c r="K118" s="235"/>
      <c r="L118" s="235"/>
      <c r="M118" s="235"/>
      <c r="N118" s="225"/>
      <c r="O118" s="225"/>
      <c r="P118" s="225"/>
      <c r="Q118" s="225"/>
      <c r="R118" s="225"/>
      <c r="S118" s="225"/>
      <c r="T118" s="226"/>
      <c r="U118" s="225"/>
      <c r="V118" s="215"/>
      <c r="W118" s="215"/>
      <c r="X118" s="215"/>
      <c r="Y118" s="215"/>
      <c r="Z118" s="215"/>
      <c r="AA118" s="215"/>
      <c r="AB118" s="215"/>
      <c r="AC118" s="215"/>
      <c r="AD118" s="215"/>
      <c r="AE118" s="215" t="s">
        <v>112</v>
      </c>
      <c r="AF118" s="215">
        <v>0</v>
      </c>
      <c r="AG118" s="215"/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ht="22.5" outlineLevel="1" x14ac:dyDescent="0.2">
      <c r="A119" s="216">
        <v>77</v>
      </c>
      <c r="B119" s="222" t="s">
        <v>295</v>
      </c>
      <c r="C119" s="267" t="s">
        <v>296</v>
      </c>
      <c r="D119" s="224" t="s">
        <v>141</v>
      </c>
      <c r="E119" s="231">
        <v>12.52</v>
      </c>
      <c r="F119" s="234">
        <f>H119+J119</f>
        <v>0</v>
      </c>
      <c r="G119" s="235">
        <f>ROUND(E119*F119,2)</f>
        <v>0</v>
      </c>
      <c r="H119" s="235"/>
      <c r="I119" s="235">
        <f>ROUND(E119*H119,2)</f>
        <v>0</v>
      </c>
      <c r="J119" s="235"/>
      <c r="K119" s="235">
        <f>ROUND(E119*J119,2)</f>
        <v>0</v>
      </c>
      <c r="L119" s="235">
        <v>21</v>
      </c>
      <c r="M119" s="235">
        <f>G119*(1+L119/100)</f>
        <v>0</v>
      </c>
      <c r="N119" s="225">
        <v>6.0000000000000002E-5</v>
      </c>
      <c r="O119" s="225">
        <f>ROUND(E119*N119,5)</f>
        <v>7.5000000000000002E-4</v>
      </c>
      <c r="P119" s="225">
        <v>0</v>
      </c>
      <c r="Q119" s="225">
        <f>ROUND(E119*P119,5)</f>
        <v>0</v>
      </c>
      <c r="R119" s="225"/>
      <c r="S119" s="225"/>
      <c r="T119" s="226">
        <v>0.129</v>
      </c>
      <c r="U119" s="225">
        <f>ROUND(E119*T119,2)</f>
        <v>1.62</v>
      </c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 t="s">
        <v>110</v>
      </c>
      <c r="AF119" s="215"/>
      <c r="AG119" s="215"/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">
      <c r="A120" s="216"/>
      <c r="B120" s="222"/>
      <c r="C120" s="268" t="s">
        <v>297</v>
      </c>
      <c r="D120" s="227"/>
      <c r="E120" s="232">
        <v>12.52</v>
      </c>
      <c r="F120" s="235"/>
      <c r="G120" s="235"/>
      <c r="H120" s="235"/>
      <c r="I120" s="235"/>
      <c r="J120" s="235"/>
      <c r="K120" s="235"/>
      <c r="L120" s="235"/>
      <c r="M120" s="235"/>
      <c r="N120" s="225"/>
      <c r="O120" s="225"/>
      <c r="P120" s="225"/>
      <c r="Q120" s="225"/>
      <c r="R120" s="225"/>
      <c r="S120" s="225"/>
      <c r="T120" s="226"/>
      <c r="U120" s="225"/>
      <c r="V120" s="215"/>
      <c r="W120" s="215"/>
      <c r="X120" s="215"/>
      <c r="Y120" s="215"/>
      <c r="Z120" s="215"/>
      <c r="AA120" s="215"/>
      <c r="AB120" s="215"/>
      <c r="AC120" s="215"/>
      <c r="AD120" s="215"/>
      <c r="AE120" s="215" t="s">
        <v>112</v>
      </c>
      <c r="AF120" s="215">
        <v>0</v>
      </c>
      <c r="AG120" s="215"/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ht="22.5" outlineLevel="1" x14ac:dyDescent="0.2">
      <c r="A121" s="216">
        <v>78</v>
      </c>
      <c r="B121" s="222" t="s">
        <v>298</v>
      </c>
      <c r="C121" s="267" t="s">
        <v>299</v>
      </c>
      <c r="D121" s="224" t="s">
        <v>141</v>
      </c>
      <c r="E121" s="231">
        <v>30.45</v>
      </c>
      <c r="F121" s="234">
        <f>H121+J121</f>
        <v>0</v>
      </c>
      <c r="G121" s="235">
        <f>ROUND(E121*F121,2)</f>
        <v>0</v>
      </c>
      <c r="H121" s="235"/>
      <c r="I121" s="235">
        <f>ROUND(E121*H121,2)</f>
        <v>0</v>
      </c>
      <c r="J121" s="235"/>
      <c r="K121" s="235">
        <f>ROUND(E121*J121,2)</f>
        <v>0</v>
      </c>
      <c r="L121" s="235">
        <v>21</v>
      </c>
      <c r="M121" s="235">
        <f>G121*(1+L121/100)</f>
        <v>0</v>
      </c>
      <c r="N121" s="225">
        <v>1.1E-4</v>
      </c>
      <c r="O121" s="225">
        <f>ROUND(E121*N121,5)</f>
        <v>3.3500000000000001E-3</v>
      </c>
      <c r="P121" s="225">
        <v>0</v>
      </c>
      <c r="Q121" s="225">
        <f>ROUND(E121*P121,5)</f>
        <v>0</v>
      </c>
      <c r="R121" s="225"/>
      <c r="S121" s="225"/>
      <c r="T121" s="226">
        <v>0.157</v>
      </c>
      <c r="U121" s="225">
        <f>ROUND(E121*T121,2)</f>
        <v>4.78</v>
      </c>
      <c r="V121" s="215"/>
      <c r="W121" s="215"/>
      <c r="X121" s="215"/>
      <c r="Y121" s="215"/>
      <c r="Z121" s="215"/>
      <c r="AA121" s="215"/>
      <c r="AB121" s="215"/>
      <c r="AC121" s="215"/>
      <c r="AD121" s="215"/>
      <c r="AE121" s="215" t="s">
        <v>110</v>
      </c>
      <c r="AF121" s="215"/>
      <c r="AG121" s="215"/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">
      <c r="A122" s="216"/>
      <c r="B122" s="222"/>
      <c r="C122" s="268" t="s">
        <v>300</v>
      </c>
      <c r="D122" s="227"/>
      <c r="E122" s="232">
        <v>30.45</v>
      </c>
      <c r="F122" s="235"/>
      <c r="G122" s="235"/>
      <c r="H122" s="235"/>
      <c r="I122" s="235"/>
      <c r="J122" s="235"/>
      <c r="K122" s="235"/>
      <c r="L122" s="235"/>
      <c r="M122" s="235"/>
      <c r="N122" s="225"/>
      <c r="O122" s="225"/>
      <c r="P122" s="225"/>
      <c r="Q122" s="225"/>
      <c r="R122" s="225"/>
      <c r="S122" s="225"/>
      <c r="T122" s="226"/>
      <c r="U122" s="22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 t="s">
        <v>112</v>
      </c>
      <c r="AF122" s="215">
        <v>0</v>
      </c>
      <c r="AG122" s="215"/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 x14ac:dyDescent="0.2">
      <c r="A123" s="216">
        <v>79</v>
      </c>
      <c r="B123" s="222" t="s">
        <v>301</v>
      </c>
      <c r="C123" s="267" t="s">
        <v>302</v>
      </c>
      <c r="D123" s="224" t="s">
        <v>127</v>
      </c>
      <c r="E123" s="231">
        <v>6.7000000000000002E-3</v>
      </c>
      <c r="F123" s="234">
        <f>H123+J123</f>
        <v>0</v>
      </c>
      <c r="G123" s="235">
        <f>ROUND(E123*F123,2)</f>
        <v>0</v>
      </c>
      <c r="H123" s="235"/>
      <c r="I123" s="235">
        <f>ROUND(E123*H123,2)</f>
        <v>0</v>
      </c>
      <c r="J123" s="235"/>
      <c r="K123" s="235">
        <f>ROUND(E123*J123,2)</f>
        <v>0</v>
      </c>
      <c r="L123" s="235">
        <v>21</v>
      </c>
      <c r="M123" s="235">
        <f>G123*(1+L123/100)</f>
        <v>0</v>
      </c>
      <c r="N123" s="225">
        <v>0</v>
      </c>
      <c r="O123" s="225">
        <f>ROUND(E123*N123,5)</f>
        <v>0</v>
      </c>
      <c r="P123" s="225">
        <v>0</v>
      </c>
      <c r="Q123" s="225">
        <f>ROUND(E123*P123,5)</f>
        <v>0</v>
      </c>
      <c r="R123" s="225"/>
      <c r="S123" s="225"/>
      <c r="T123" s="226">
        <v>1.74</v>
      </c>
      <c r="U123" s="225">
        <f>ROUND(E123*T123,2)</f>
        <v>0.01</v>
      </c>
      <c r="V123" s="215"/>
      <c r="W123" s="215"/>
      <c r="X123" s="215"/>
      <c r="Y123" s="215"/>
      <c r="Z123" s="215"/>
      <c r="AA123" s="215"/>
      <c r="AB123" s="215"/>
      <c r="AC123" s="215"/>
      <c r="AD123" s="215"/>
      <c r="AE123" s="215" t="s">
        <v>110</v>
      </c>
      <c r="AF123" s="215"/>
      <c r="AG123" s="215"/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x14ac:dyDescent="0.2">
      <c r="A124" s="217" t="s">
        <v>105</v>
      </c>
      <c r="B124" s="223" t="s">
        <v>74</v>
      </c>
      <c r="C124" s="269" t="s">
        <v>75</v>
      </c>
      <c r="D124" s="228"/>
      <c r="E124" s="233"/>
      <c r="F124" s="236"/>
      <c r="G124" s="236">
        <f>SUMIF(AE125:AE135,"&lt;&gt;NOR",G125:G135)</f>
        <v>0</v>
      </c>
      <c r="H124" s="236"/>
      <c r="I124" s="236">
        <f>SUM(I125:I135)</f>
        <v>0</v>
      </c>
      <c r="J124" s="236"/>
      <c r="K124" s="236">
        <f>SUM(K125:K135)</f>
        <v>0</v>
      </c>
      <c r="L124" s="236"/>
      <c r="M124" s="236">
        <f>SUM(M125:M135)</f>
        <v>0</v>
      </c>
      <c r="N124" s="229"/>
      <c r="O124" s="229">
        <f>SUM(O125:O135)</f>
        <v>0.73819999999999997</v>
      </c>
      <c r="P124" s="229"/>
      <c r="Q124" s="229">
        <f>SUM(Q125:Q135)</f>
        <v>0</v>
      </c>
      <c r="R124" s="229"/>
      <c r="S124" s="229"/>
      <c r="T124" s="230"/>
      <c r="U124" s="229">
        <f>SUM(U125:U135)</f>
        <v>8.83</v>
      </c>
      <c r="AE124" t="s">
        <v>106</v>
      </c>
    </row>
    <row r="125" spans="1:60" outlineLevel="1" x14ac:dyDescent="0.2">
      <c r="A125" s="216">
        <v>80</v>
      </c>
      <c r="B125" s="222" t="s">
        <v>303</v>
      </c>
      <c r="C125" s="267" t="s">
        <v>304</v>
      </c>
      <c r="D125" s="224" t="s">
        <v>152</v>
      </c>
      <c r="E125" s="231">
        <v>6</v>
      </c>
      <c r="F125" s="234">
        <f>H125+J125</f>
        <v>0</v>
      </c>
      <c r="G125" s="235">
        <f>ROUND(E125*F125,2)</f>
        <v>0</v>
      </c>
      <c r="H125" s="235"/>
      <c r="I125" s="235">
        <f>ROUND(E125*H125,2)</f>
        <v>0</v>
      </c>
      <c r="J125" s="235"/>
      <c r="K125" s="235">
        <f>ROUND(E125*J125,2)</f>
        <v>0</v>
      </c>
      <c r="L125" s="235">
        <v>21</v>
      </c>
      <c r="M125" s="235">
        <f>G125*(1+L125/100)</f>
        <v>0</v>
      </c>
      <c r="N125" s="225">
        <v>3.2100000000000002E-3</v>
      </c>
      <c r="O125" s="225">
        <f>ROUND(E125*N125,5)</f>
        <v>1.9259999999999999E-2</v>
      </c>
      <c r="P125" s="225">
        <v>0</v>
      </c>
      <c r="Q125" s="225">
        <f>ROUND(E125*P125,5)</f>
        <v>0</v>
      </c>
      <c r="R125" s="225"/>
      <c r="S125" s="225"/>
      <c r="T125" s="226">
        <v>0</v>
      </c>
      <c r="U125" s="225">
        <f>ROUND(E125*T125,2)</f>
        <v>0</v>
      </c>
      <c r="V125" s="215"/>
      <c r="W125" s="215"/>
      <c r="X125" s="215"/>
      <c r="Y125" s="215"/>
      <c r="Z125" s="215"/>
      <c r="AA125" s="215"/>
      <c r="AB125" s="215"/>
      <c r="AC125" s="215"/>
      <c r="AD125" s="215"/>
      <c r="AE125" s="215" t="s">
        <v>196</v>
      </c>
      <c r="AF125" s="215"/>
      <c r="AG125" s="215"/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">
      <c r="A126" s="216">
        <v>81</v>
      </c>
      <c r="B126" s="222" t="s">
        <v>305</v>
      </c>
      <c r="C126" s="267" t="s">
        <v>306</v>
      </c>
      <c r="D126" s="224" t="s">
        <v>152</v>
      </c>
      <c r="E126" s="231">
        <v>2</v>
      </c>
      <c r="F126" s="234">
        <f>H126+J126</f>
        <v>0</v>
      </c>
      <c r="G126" s="235">
        <f>ROUND(E126*F126,2)</f>
        <v>0</v>
      </c>
      <c r="H126" s="235"/>
      <c r="I126" s="235">
        <f>ROUND(E126*H126,2)</f>
        <v>0</v>
      </c>
      <c r="J126" s="235"/>
      <c r="K126" s="235">
        <f>ROUND(E126*J126,2)</f>
        <v>0</v>
      </c>
      <c r="L126" s="235">
        <v>21</v>
      </c>
      <c r="M126" s="235">
        <f>G126*(1+L126/100)</f>
        <v>0</v>
      </c>
      <c r="N126" s="225">
        <v>1.6049999999999998E-2</v>
      </c>
      <c r="O126" s="225">
        <f>ROUND(E126*N126,5)</f>
        <v>3.2099999999999997E-2</v>
      </c>
      <c r="P126" s="225">
        <v>0</v>
      </c>
      <c r="Q126" s="225">
        <f>ROUND(E126*P126,5)</f>
        <v>0</v>
      </c>
      <c r="R126" s="225"/>
      <c r="S126" s="225"/>
      <c r="T126" s="226">
        <v>0</v>
      </c>
      <c r="U126" s="225">
        <f>ROUND(E126*T126,2)</f>
        <v>0</v>
      </c>
      <c r="V126" s="215"/>
      <c r="W126" s="215"/>
      <c r="X126" s="215"/>
      <c r="Y126" s="215"/>
      <c r="Z126" s="215"/>
      <c r="AA126" s="215"/>
      <c r="AB126" s="215"/>
      <c r="AC126" s="215"/>
      <c r="AD126" s="215"/>
      <c r="AE126" s="215" t="s">
        <v>196</v>
      </c>
      <c r="AF126" s="215"/>
      <c r="AG126" s="215"/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 x14ac:dyDescent="0.2">
      <c r="A127" s="216">
        <v>82</v>
      </c>
      <c r="B127" s="222" t="s">
        <v>307</v>
      </c>
      <c r="C127" s="267" t="s">
        <v>308</v>
      </c>
      <c r="D127" s="224" t="s">
        <v>152</v>
      </c>
      <c r="E127" s="231">
        <v>1</v>
      </c>
      <c r="F127" s="234">
        <f>H127+J127</f>
        <v>0</v>
      </c>
      <c r="G127" s="235">
        <f>ROUND(E127*F127,2)</f>
        <v>0</v>
      </c>
      <c r="H127" s="235"/>
      <c r="I127" s="235">
        <f>ROUND(E127*H127,2)</f>
        <v>0</v>
      </c>
      <c r="J127" s="235"/>
      <c r="K127" s="235">
        <f>ROUND(E127*J127,2)</f>
        <v>0</v>
      </c>
      <c r="L127" s="235">
        <v>21</v>
      </c>
      <c r="M127" s="235">
        <f>G127*(1+L127/100)</f>
        <v>0</v>
      </c>
      <c r="N127" s="225">
        <v>6.6E-4</v>
      </c>
      <c r="O127" s="225">
        <f>ROUND(E127*N127,5)</f>
        <v>6.6E-4</v>
      </c>
      <c r="P127" s="225">
        <v>0</v>
      </c>
      <c r="Q127" s="225">
        <f>ROUND(E127*P127,5)</f>
        <v>0</v>
      </c>
      <c r="R127" s="225"/>
      <c r="S127" s="225"/>
      <c r="T127" s="226">
        <v>0</v>
      </c>
      <c r="U127" s="225">
        <f>ROUND(E127*T127,2)</f>
        <v>0</v>
      </c>
      <c r="V127" s="215"/>
      <c r="W127" s="215"/>
      <c r="X127" s="215"/>
      <c r="Y127" s="215"/>
      <c r="Z127" s="215"/>
      <c r="AA127" s="215"/>
      <c r="AB127" s="215"/>
      <c r="AC127" s="215"/>
      <c r="AD127" s="215"/>
      <c r="AE127" s="215" t="s">
        <v>196</v>
      </c>
      <c r="AF127" s="215"/>
      <c r="AG127" s="215"/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">
      <c r="A128" s="216">
        <v>83</v>
      </c>
      <c r="B128" s="222" t="s">
        <v>309</v>
      </c>
      <c r="C128" s="267" t="s">
        <v>310</v>
      </c>
      <c r="D128" s="224" t="s">
        <v>152</v>
      </c>
      <c r="E128" s="231">
        <v>1</v>
      </c>
      <c r="F128" s="234">
        <f>H128+J128</f>
        <v>0</v>
      </c>
      <c r="G128" s="235">
        <f>ROUND(E128*F128,2)</f>
        <v>0</v>
      </c>
      <c r="H128" s="235"/>
      <c r="I128" s="235">
        <f>ROUND(E128*H128,2)</f>
        <v>0</v>
      </c>
      <c r="J128" s="235"/>
      <c r="K128" s="235">
        <f>ROUND(E128*J128,2)</f>
        <v>0</v>
      </c>
      <c r="L128" s="235">
        <v>21</v>
      </c>
      <c r="M128" s="235">
        <f>G128*(1+L128/100)</f>
        <v>0</v>
      </c>
      <c r="N128" s="225">
        <v>0.61</v>
      </c>
      <c r="O128" s="225">
        <f>ROUND(E128*N128,5)</f>
        <v>0.61</v>
      </c>
      <c r="P128" s="225">
        <v>0</v>
      </c>
      <c r="Q128" s="225">
        <f>ROUND(E128*P128,5)</f>
        <v>0</v>
      </c>
      <c r="R128" s="225"/>
      <c r="S128" s="225"/>
      <c r="T128" s="226">
        <v>0</v>
      </c>
      <c r="U128" s="225">
        <f>ROUND(E128*T128,2)</f>
        <v>0</v>
      </c>
      <c r="V128" s="215"/>
      <c r="W128" s="215"/>
      <c r="X128" s="215"/>
      <c r="Y128" s="215"/>
      <c r="Z128" s="215"/>
      <c r="AA128" s="215"/>
      <c r="AB128" s="215"/>
      <c r="AC128" s="215"/>
      <c r="AD128" s="215"/>
      <c r="AE128" s="215" t="s">
        <v>196</v>
      </c>
      <c r="AF128" s="215"/>
      <c r="AG128" s="215"/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 x14ac:dyDescent="0.2">
      <c r="A129" s="216"/>
      <c r="B129" s="222"/>
      <c r="C129" s="268" t="s">
        <v>311</v>
      </c>
      <c r="D129" s="227"/>
      <c r="E129" s="232">
        <v>1</v>
      </c>
      <c r="F129" s="235"/>
      <c r="G129" s="235"/>
      <c r="H129" s="235"/>
      <c r="I129" s="235"/>
      <c r="J129" s="235"/>
      <c r="K129" s="235"/>
      <c r="L129" s="235"/>
      <c r="M129" s="235"/>
      <c r="N129" s="225"/>
      <c r="O129" s="225"/>
      <c r="P129" s="225"/>
      <c r="Q129" s="225"/>
      <c r="R129" s="225"/>
      <c r="S129" s="225"/>
      <c r="T129" s="226"/>
      <c r="U129" s="225"/>
      <c r="V129" s="215"/>
      <c r="W129" s="215"/>
      <c r="X129" s="215"/>
      <c r="Y129" s="215"/>
      <c r="Z129" s="215"/>
      <c r="AA129" s="215"/>
      <c r="AB129" s="215"/>
      <c r="AC129" s="215"/>
      <c r="AD129" s="215"/>
      <c r="AE129" s="215" t="s">
        <v>112</v>
      </c>
      <c r="AF129" s="215">
        <v>0</v>
      </c>
      <c r="AG129" s="215"/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 x14ac:dyDescent="0.2">
      <c r="A130" s="216">
        <v>84</v>
      </c>
      <c r="B130" s="222" t="s">
        <v>312</v>
      </c>
      <c r="C130" s="267" t="s">
        <v>313</v>
      </c>
      <c r="D130" s="224" t="s">
        <v>152</v>
      </c>
      <c r="E130" s="231">
        <v>1</v>
      </c>
      <c r="F130" s="234">
        <f>H130+J130</f>
        <v>0</v>
      </c>
      <c r="G130" s="235">
        <f>ROUND(E130*F130,2)</f>
        <v>0</v>
      </c>
      <c r="H130" s="235"/>
      <c r="I130" s="235">
        <f>ROUND(E130*H130,2)</f>
        <v>0</v>
      </c>
      <c r="J130" s="235"/>
      <c r="K130" s="235">
        <f>ROUND(E130*J130,2)</f>
        <v>0</v>
      </c>
      <c r="L130" s="235">
        <v>21</v>
      </c>
      <c r="M130" s="235">
        <f>G130*(1+L130/100)</f>
        <v>0</v>
      </c>
      <c r="N130" s="225">
        <v>2E-3</v>
      </c>
      <c r="O130" s="225">
        <f>ROUND(E130*N130,5)</f>
        <v>2E-3</v>
      </c>
      <c r="P130" s="225">
        <v>0</v>
      </c>
      <c r="Q130" s="225">
        <f>ROUND(E130*P130,5)</f>
        <v>0</v>
      </c>
      <c r="R130" s="225"/>
      <c r="S130" s="225"/>
      <c r="T130" s="226">
        <v>0</v>
      </c>
      <c r="U130" s="225">
        <f>ROUND(E130*T130,2)</f>
        <v>0</v>
      </c>
      <c r="V130" s="215"/>
      <c r="W130" s="215"/>
      <c r="X130" s="215"/>
      <c r="Y130" s="215"/>
      <c r="Z130" s="215"/>
      <c r="AA130" s="215"/>
      <c r="AB130" s="215"/>
      <c r="AC130" s="215"/>
      <c r="AD130" s="215"/>
      <c r="AE130" s="215" t="s">
        <v>196</v>
      </c>
      <c r="AF130" s="215"/>
      <c r="AG130" s="215"/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 x14ac:dyDescent="0.2">
      <c r="A131" s="216">
        <v>85</v>
      </c>
      <c r="B131" s="222" t="s">
        <v>314</v>
      </c>
      <c r="C131" s="267" t="s">
        <v>315</v>
      </c>
      <c r="D131" s="224" t="s">
        <v>152</v>
      </c>
      <c r="E131" s="231">
        <v>1</v>
      </c>
      <c r="F131" s="234">
        <f>H131+J131</f>
        <v>0</v>
      </c>
      <c r="G131" s="235">
        <f>ROUND(E131*F131,2)</f>
        <v>0</v>
      </c>
      <c r="H131" s="235"/>
      <c r="I131" s="235">
        <f>ROUND(E131*H131,2)</f>
        <v>0</v>
      </c>
      <c r="J131" s="235"/>
      <c r="K131" s="235">
        <f>ROUND(E131*J131,2)</f>
        <v>0</v>
      </c>
      <c r="L131" s="235">
        <v>21</v>
      </c>
      <c r="M131" s="235">
        <f>G131*(1+L131/100)</f>
        <v>0</v>
      </c>
      <c r="N131" s="225">
        <v>6.9500000000000006E-2</v>
      </c>
      <c r="O131" s="225">
        <f>ROUND(E131*N131,5)</f>
        <v>6.9500000000000006E-2</v>
      </c>
      <c r="P131" s="225">
        <v>0</v>
      </c>
      <c r="Q131" s="225">
        <f>ROUND(E131*P131,5)</f>
        <v>0</v>
      </c>
      <c r="R131" s="225"/>
      <c r="S131" s="225"/>
      <c r="T131" s="226">
        <v>0</v>
      </c>
      <c r="U131" s="225">
        <f>ROUND(E131*T131,2)</f>
        <v>0</v>
      </c>
      <c r="V131" s="215"/>
      <c r="W131" s="215"/>
      <c r="X131" s="215"/>
      <c r="Y131" s="215"/>
      <c r="Z131" s="215"/>
      <c r="AA131" s="215"/>
      <c r="AB131" s="215"/>
      <c r="AC131" s="215"/>
      <c r="AD131" s="215"/>
      <c r="AE131" s="215" t="s">
        <v>196</v>
      </c>
      <c r="AF131" s="215"/>
      <c r="AG131" s="215"/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">
      <c r="A132" s="216">
        <v>86</v>
      </c>
      <c r="B132" s="222" t="s">
        <v>316</v>
      </c>
      <c r="C132" s="267" t="s">
        <v>317</v>
      </c>
      <c r="D132" s="224" t="s">
        <v>152</v>
      </c>
      <c r="E132" s="231">
        <v>1</v>
      </c>
      <c r="F132" s="234">
        <f>H132+J132</f>
        <v>0</v>
      </c>
      <c r="G132" s="235">
        <f>ROUND(E132*F132,2)</f>
        <v>0</v>
      </c>
      <c r="H132" s="235"/>
      <c r="I132" s="235">
        <f>ROUND(E132*H132,2)</f>
        <v>0</v>
      </c>
      <c r="J132" s="235"/>
      <c r="K132" s="235">
        <f>ROUND(E132*J132,2)</f>
        <v>0</v>
      </c>
      <c r="L132" s="235">
        <v>21</v>
      </c>
      <c r="M132" s="235">
        <f>G132*(1+L132/100)</f>
        <v>0</v>
      </c>
      <c r="N132" s="225">
        <v>4.6800000000000001E-3</v>
      </c>
      <c r="O132" s="225">
        <f>ROUND(E132*N132,5)</f>
        <v>4.6800000000000001E-3</v>
      </c>
      <c r="P132" s="225">
        <v>0</v>
      </c>
      <c r="Q132" s="225">
        <f>ROUND(E132*P132,5)</f>
        <v>0</v>
      </c>
      <c r="R132" s="225"/>
      <c r="S132" s="225"/>
      <c r="T132" s="226">
        <v>0.68</v>
      </c>
      <c r="U132" s="225">
        <f>ROUND(E132*T132,2)</f>
        <v>0.68</v>
      </c>
      <c r="V132" s="215"/>
      <c r="W132" s="215"/>
      <c r="X132" s="215"/>
      <c r="Y132" s="215"/>
      <c r="Z132" s="215"/>
      <c r="AA132" s="215"/>
      <c r="AB132" s="215"/>
      <c r="AC132" s="215"/>
      <c r="AD132" s="215"/>
      <c r="AE132" s="215" t="s">
        <v>110</v>
      </c>
      <c r="AF132" s="215"/>
      <c r="AG132" s="215"/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">
      <c r="A133" s="216">
        <v>87</v>
      </c>
      <c r="B133" s="222" t="s">
        <v>318</v>
      </c>
      <c r="C133" s="267" t="s">
        <v>319</v>
      </c>
      <c r="D133" s="224" t="s">
        <v>320</v>
      </c>
      <c r="E133" s="231">
        <v>1</v>
      </c>
      <c r="F133" s="234">
        <f>H133+J133</f>
        <v>0</v>
      </c>
      <c r="G133" s="235">
        <f>ROUND(E133*F133,2)</f>
        <v>0</v>
      </c>
      <c r="H133" s="235"/>
      <c r="I133" s="235">
        <f>ROUND(E133*H133,2)</f>
        <v>0</v>
      </c>
      <c r="J133" s="235"/>
      <c r="K133" s="235">
        <f>ROUND(E133*J133,2)</f>
        <v>0</v>
      </c>
      <c r="L133" s="235">
        <v>21</v>
      </c>
      <c r="M133" s="235">
        <f>G133*(1+L133/100)</f>
        <v>0</v>
      </c>
      <c r="N133" s="225">
        <v>0</v>
      </c>
      <c r="O133" s="225">
        <f>ROUND(E133*N133,5)</f>
        <v>0</v>
      </c>
      <c r="P133" s="225">
        <v>0</v>
      </c>
      <c r="Q133" s="225">
        <f>ROUND(E133*P133,5)</f>
        <v>0</v>
      </c>
      <c r="R133" s="225"/>
      <c r="S133" s="225"/>
      <c r="T133" s="226">
        <v>7.43</v>
      </c>
      <c r="U133" s="225">
        <f>ROUND(E133*T133,2)</f>
        <v>7.43</v>
      </c>
      <c r="V133" s="215"/>
      <c r="W133" s="215"/>
      <c r="X133" s="215"/>
      <c r="Y133" s="215"/>
      <c r="Z133" s="215"/>
      <c r="AA133" s="215"/>
      <c r="AB133" s="215"/>
      <c r="AC133" s="215"/>
      <c r="AD133" s="215"/>
      <c r="AE133" s="215" t="s">
        <v>110</v>
      </c>
      <c r="AF133" s="215"/>
      <c r="AG133" s="215"/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">
      <c r="A134" s="216">
        <v>88</v>
      </c>
      <c r="B134" s="222" t="s">
        <v>321</v>
      </c>
      <c r="C134" s="267" t="s">
        <v>322</v>
      </c>
      <c r="D134" s="224" t="s">
        <v>141</v>
      </c>
      <c r="E134" s="231">
        <v>11</v>
      </c>
      <c r="F134" s="234">
        <f>H134+J134</f>
        <v>0</v>
      </c>
      <c r="G134" s="235">
        <f>ROUND(E134*F134,2)</f>
        <v>0</v>
      </c>
      <c r="H134" s="235"/>
      <c r="I134" s="235">
        <f>ROUND(E134*H134,2)</f>
        <v>0</v>
      </c>
      <c r="J134" s="235"/>
      <c r="K134" s="235">
        <f>ROUND(E134*J134,2)</f>
        <v>0</v>
      </c>
      <c r="L134" s="235">
        <v>21</v>
      </c>
      <c r="M134" s="235">
        <f>G134*(1+L134/100)</f>
        <v>0</v>
      </c>
      <c r="N134" s="225">
        <v>0</v>
      </c>
      <c r="O134" s="225">
        <f>ROUND(E134*N134,5)</f>
        <v>0</v>
      </c>
      <c r="P134" s="225">
        <v>0</v>
      </c>
      <c r="Q134" s="225">
        <f>ROUND(E134*P134,5)</f>
        <v>0</v>
      </c>
      <c r="R134" s="225"/>
      <c r="S134" s="225"/>
      <c r="T134" s="226">
        <v>5.0999999999999997E-2</v>
      </c>
      <c r="U134" s="225">
        <f>ROUND(E134*T134,2)</f>
        <v>0.56000000000000005</v>
      </c>
      <c r="V134" s="215"/>
      <c r="W134" s="215"/>
      <c r="X134" s="215"/>
      <c r="Y134" s="215"/>
      <c r="Z134" s="215"/>
      <c r="AA134" s="215"/>
      <c r="AB134" s="215"/>
      <c r="AC134" s="215"/>
      <c r="AD134" s="215"/>
      <c r="AE134" s="215" t="s">
        <v>110</v>
      </c>
      <c r="AF134" s="215"/>
      <c r="AG134" s="215"/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">
      <c r="A135" s="216">
        <v>89</v>
      </c>
      <c r="B135" s="222" t="s">
        <v>323</v>
      </c>
      <c r="C135" s="267" t="s">
        <v>324</v>
      </c>
      <c r="D135" s="224" t="s">
        <v>127</v>
      </c>
      <c r="E135" s="231">
        <v>0.73819999999999997</v>
      </c>
      <c r="F135" s="234">
        <f>H135+J135</f>
        <v>0</v>
      </c>
      <c r="G135" s="235">
        <f>ROUND(E135*F135,2)</f>
        <v>0</v>
      </c>
      <c r="H135" s="235"/>
      <c r="I135" s="235">
        <f>ROUND(E135*H135,2)</f>
        <v>0</v>
      </c>
      <c r="J135" s="235"/>
      <c r="K135" s="235">
        <f>ROUND(E135*J135,2)</f>
        <v>0</v>
      </c>
      <c r="L135" s="235">
        <v>21</v>
      </c>
      <c r="M135" s="235">
        <f>G135*(1+L135/100)</f>
        <v>0</v>
      </c>
      <c r="N135" s="225">
        <v>0</v>
      </c>
      <c r="O135" s="225">
        <f>ROUND(E135*N135,5)</f>
        <v>0</v>
      </c>
      <c r="P135" s="225">
        <v>0</v>
      </c>
      <c r="Q135" s="225">
        <f>ROUND(E135*P135,5)</f>
        <v>0</v>
      </c>
      <c r="R135" s="225"/>
      <c r="S135" s="225"/>
      <c r="T135" s="226">
        <v>0.21149999999999999</v>
      </c>
      <c r="U135" s="225">
        <f>ROUND(E135*T135,2)</f>
        <v>0.16</v>
      </c>
      <c r="V135" s="215"/>
      <c r="W135" s="215"/>
      <c r="X135" s="215"/>
      <c r="Y135" s="215"/>
      <c r="Z135" s="215"/>
      <c r="AA135" s="215"/>
      <c r="AB135" s="215"/>
      <c r="AC135" s="215"/>
      <c r="AD135" s="215"/>
      <c r="AE135" s="215" t="s">
        <v>110</v>
      </c>
      <c r="AF135" s="215"/>
      <c r="AG135" s="215"/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x14ac:dyDescent="0.2">
      <c r="A136" s="217" t="s">
        <v>105</v>
      </c>
      <c r="B136" s="223" t="s">
        <v>76</v>
      </c>
      <c r="C136" s="269" t="s">
        <v>77</v>
      </c>
      <c r="D136" s="228"/>
      <c r="E136" s="233"/>
      <c r="F136" s="236"/>
      <c r="G136" s="236">
        <f>SUMIF(AE137:AE141,"&lt;&gt;NOR",G137:G141)</f>
        <v>0</v>
      </c>
      <c r="H136" s="236"/>
      <c r="I136" s="236">
        <f>SUM(I137:I141)</f>
        <v>0</v>
      </c>
      <c r="J136" s="236"/>
      <c r="K136" s="236">
        <f>SUM(K137:K141)</f>
        <v>0</v>
      </c>
      <c r="L136" s="236"/>
      <c r="M136" s="236">
        <f>SUM(M137:M141)</f>
        <v>0</v>
      </c>
      <c r="N136" s="229"/>
      <c r="O136" s="229">
        <f>SUM(O137:O141)</f>
        <v>1.5089999999999999E-2</v>
      </c>
      <c r="P136" s="229"/>
      <c r="Q136" s="229">
        <f>SUM(Q137:Q141)</f>
        <v>0</v>
      </c>
      <c r="R136" s="229"/>
      <c r="S136" s="229"/>
      <c r="T136" s="230"/>
      <c r="U136" s="229">
        <f>SUM(U137:U141)</f>
        <v>1.1200000000000001</v>
      </c>
      <c r="AE136" t="s">
        <v>106</v>
      </c>
    </row>
    <row r="137" spans="1:60" ht="22.5" outlineLevel="1" x14ac:dyDescent="0.2">
      <c r="A137" s="216">
        <v>90</v>
      </c>
      <c r="B137" s="222" t="s">
        <v>325</v>
      </c>
      <c r="C137" s="267" t="s">
        <v>326</v>
      </c>
      <c r="D137" s="224" t="s">
        <v>141</v>
      </c>
      <c r="E137" s="231">
        <v>30.45</v>
      </c>
      <c r="F137" s="234">
        <f>H137+J137</f>
        <v>0</v>
      </c>
      <c r="G137" s="235">
        <f>ROUND(E137*F137,2)</f>
        <v>0</v>
      </c>
      <c r="H137" s="235"/>
      <c r="I137" s="235">
        <f>ROUND(E137*H137,2)</f>
        <v>0</v>
      </c>
      <c r="J137" s="235"/>
      <c r="K137" s="235">
        <f>ROUND(E137*J137,2)</f>
        <v>0</v>
      </c>
      <c r="L137" s="235">
        <v>21</v>
      </c>
      <c r="M137" s="235">
        <f>G137*(1+L137/100)</f>
        <v>0</v>
      </c>
      <c r="N137" s="225">
        <v>4.2999999999999999E-4</v>
      </c>
      <c r="O137" s="225">
        <f>ROUND(E137*N137,5)</f>
        <v>1.3089999999999999E-2</v>
      </c>
      <c r="P137" s="225">
        <v>0</v>
      </c>
      <c r="Q137" s="225">
        <f>ROUND(E137*P137,5)</f>
        <v>0</v>
      </c>
      <c r="R137" s="225"/>
      <c r="S137" s="225"/>
      <c r="T137" s="226">
        <v>0</v>
      </c>
      <c r="U137" s="225">
        <f>ROUND(E137*T137,2)</f>
        <v>0</v>
      </c>
      <c r="V137" s="215"/>
      <c r="W137" s="215"/>
      <c r="X137" s="215"/>
      <c r="Y137" s="215"/>
      <c r="Z137" s="215"/>
      <c r="AA137" s="215"/>
      <c r="AB137" s="215"/>
      <c r="AC137" s="215"/>
      <c r="AD137" s="215"/>
      <c r="AE137" s="215" t="s">
        <v>196</v>
      </c>
      <c r="AF137" s="215"/>
      <c r="AG137" s="215"/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">
      <c r="A138" s="216"/>
      <c r="B138" s="222"/>
      <c r="C138" s="268" t="s">
        <v>327</v>
      </c>
      <c r="D138" s="227"/>
      <c r="E138" s="232">
        <v>30.45</v>
      </c>
      <c r="F138" s="235"/>
      <c r="G138" s="235"/>
      <c r="H138" s="235"/>
      <c r="I138" s="235"/>
      <c r="J138" s="235"/>
      <c r="K138" s="235"/>
      <c r="L138" s="235"/>
      <c r="M138" s="235"/>
      <c r="N138" s="225"/>
      <c r="O138" s="225"/>
      <c r="P138" s="225"/>
      <c r="Q138" s="225"/>
      <c r="R138" s="225"/>
      <c r="S138" s="225"/>
      <c r="T138" s="226"/>
      <c r="U138" s="225"/>
      <c r="V138" s="215"/>
      <c r="W138" s="215"/>
      <c r="X138" s="215"/>
      <c r="Y138" s="215"/>
      <c r="Z138" s="215"/>
      <c r="AA138" s="215"/>
      <c r="AB138" s="215"/>
      <c r="AC138" s="215"/>
      <c r="AD138" s="215"/>
      <c r="AE138" s="215" t="s">
        <v>112</v>
      </c>
      <c r="AF138" s="215">
        <v>0</v>
      </c>
      <c r="AG138" s="215"/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 x14ac:dyDescent="0.2">
      <c r="A139" s="216">
        <v>91</v>
      </c>
      <c r="B139" s="222" t="s">
        <v>328</v>
      </c>
      <c r="C139" s="267" t="s">
        <v>329</v>
      </c>
      <c r="D139" s="224" t="s">
        <v>141</v>
      </c>
      <c r="E139" s="231">
        <v>30</v>
      </c>
      <c r="F139" s="234">
        <f>H139+J139</f>
        <v>0</v>
      </c>
      <c r="G139" s="235">
        <f>ROUND(E139*F139,2)</f>
        <v>0</v>
      </c>
      <c r="H139" s="235"/>
      <c r="I139" s="235">
        <f>ROUND(E139*H139,2)</f>
        <v>0</v>
      </c>
      <c r="J139" s="235"/>
      <c r="K139" s="235">
        <f>ROUND(E139*J139,2)</f>
        <v>0</v>
      </c>
      <c r="L139" s="235">
        <v>21</v>
      </c>
      <c r="M139" s="235">
        <f>G139*(1+L139/100)</f>
        <v>0</v>
      </c>
      <c r="N139" s="225">
        <v>0</v>
      </c>
      <c r="O139" s="225">
        <f>ROUND(E139*N139,5)</f>
        <v>0</v>
      </c>
      <c r="P139" s="225">
        <v>0</v>
      </c>
      <c r="Q139" s="225">
        <f>ROUND(E139*P139,5)</f>
        <v>0</v>
      </c>
      <c r="R139" s="225"/>
      <c r="S139" s="225"/>
      <c r="T139" s="226">
        <v>3.5999999999999997E-2</v>
      </c>
      <c r="U139" s="225">
        <f>ROUND(E139*T139,2)</f>
        <v>1.08</v>
      </c>
      <c r="V139" s="215"/>
      <c r="W139" s="215"/>
      <c r="X139" s="215"/>
      <c r="Y139" s="215"/>
      <c r="Z139" s="215"/>
      <c r="AA139" s="215"/>
      <c r="AB139" s="215"/>
      <c r="AC139" s="215"/>
      <c r="AD139" s="215"/>
      <c r="AE139" s="215" t="s">
        <v>110</v>
      </c>
      <c r="AF139" s="215"/>
      <c r="AG139" s="215"/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">
      <c r="A140" s="216">
        <v>92</v>
      </c>
      <c r="B140" s="222" t="s">
        <v>194</v>
      </c>
      <c r="C140" s="267" t="s">
        <v>330</v>
      </c>
      <c r="D140" s="224" t="s">
        <v>152</v>
      </c>
      <c r="E140" s="231">
        <v>1</v>
      </c>
      <c r="F140" s="234">
        <f>H140+J140</f>
        <v>0</v>
      </c>
      <c r="G140" s="235">
        <f>ROUND(E140*F140,2)</f>
        <v>0</v>
      </c>
      <c r="H140" s="235"/>
      <c r="I140" s="235">
        <f>ROUND(E140*H140,2)</f>
        <v>0</v>
      </c>
      <c r="J140" s="235"/>
      <c r="K140" s="235">
        <f>ROUND(E140*J140,2)</f>
        <v>0</v>
      </c>
      <c r="L140" s="235">
        <v>21</v>
      </c>
      <c r="M140" s="235">
        <f>G140*(1+L140/100)</f>
        <v>0</v>
      </c>
      <c r="N140" s="225">
        <v>2E-3</v>
      </c>
      <c r="O140" s="225">
        <f>ROUND(E140*N140,5)</f>
        <v>2E-3</v>
      </c>
      <c r="P140" s="225">
        <v>0</v>
      </c>
      <c r="Q140" s="225">
        <f>ROUND(E140*P140,5)</f>
        <v>0</v>
      </c>
      <c r="R140" s="225"/>
      <c r="S140" s="225"/>
      <c r="T140" s="226">
        <v>0</v>
      </c>
      <c r="U140" s="225">
        <f>ROUND(E140*T140,2)</f>
        <v>0</v>
      </c>
      <c r="V140" s="215"/>
      <c r="W140" s="215"/>
      <c r="X140" s="215"/>
      <c r="Y140" s="215"/>
      <c r="Z140" s="215"/>
      <c r="AA140" s="215"/>
      <c r="AB140" s="215"/>
      <c r="AC140" s="215"/>
      <c r="AD140" s="215"/>
      <c r="AE140" s="215" t="s">
        <v>196</v>
      </c>
      <c r="AF140" s="215"/>
      <c r="AG140" s="215"/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1" x14ac:dyDescent="0.2">
      <c r="A141" s="245">
        <v>93</v>
      </c>
      <c r="B141" s="246" t="s">
        <v>331</v>
      </c>
      <c r="C141" s="270" t="s">
        <v>332</v>
      </c>
      <c r="D141" s="247" t="s">
        <v>127</v>
      </c>
      <c r="E141" s="248">
        <v>1.5100000000000001E-2</v>
      </c>
      <c r="F141" s="249">
        <f>H141+J141</f>
        <v>0</v>
      </c>
      <c r="G141" s="250">
        <f>ROUND(E141*F141,2)</f>
        <v>0</v>
      </c>
      <c r="H141" s="250"/>
      <c r="I141" s="250">
        <f>ROUND(E141*H141,2)</f>
        <v>0</v>
      </c>
      <c r="J141" s="250"/>
      <c r="K141" s="250">
        <f>ROUND(E141*J141,2)</f>
        <v>0</v>
      </c>
      <c r="L141" s="250">
        <v>21</v>
      </c>
      <c r="M141" s="250">
        <f>G141*(1+L141/100)</f>
        <v>0</v>
      </c>
      <c r="N141" s="251">
        <v>0</v>
      </c>
      <c r="O141" s="251">
        <f>ROUND(E141*N141,5)</f>
        <v>0</v>
      </c>
      <c r="P141" s="251">
        <v>0</v>
      </c>
      <c r="Q141" s="251">
        <f>ROUND(E141*P141,5)</f>
        <v>0</v>
      </c>
      <c r="R141" s="251"/>
      <c r="S141" s="251"/>
      <c r="T141" s="252">
        <v>2.351</v>
      </c>
      <c r="U141" s="251">
        <f>ROUND(E141*T141,2)</f>
        <v>0.04</v>
      </c>
      <c r="V141" s="215"/>
      <c r="W141" s="215"/>
      <c r="X141" s="215"/>
      <c r="Y141" s="215"/>
      <c r="Z141" s="215"/>
      <c r="AA141" s="215"/>
      <c r="AB141" s="215"/>
      <c r="AC141" s="215"/>
      <c r="AD141" s="215"/>
      <c r="AE141" s="215" t="s">
        <v>110</v>
      </c>
      <c r="AF141" s="215"/>
      <c r="AG141" s="215"/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x14ac:dyDescent="0.2">
      <c r="A142" s="6"/>
      <c r="B142" s="7" t="s">
        <v>333</v>
      </c>
      <c r="C142" s="271" t="s">
        <v>333</v>
      </c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AC142">
        <v>15</v>
      </c>
      <c r="AD142">
        <v>21</v>
      </c>
    </row>
    <row r="143" spans="1:60" x14ac:dyDescent="0.2">
      <c r="A143" s="253"/>
      <c r="B143" s="254" t="s">
        <v>28</v>
      </c>
      <c r="C143" s="272" t="s">
        <v>333</v>
      </c>
      <c r="D143" s="255"/>
      <c r="E143" s="255"/>
      <c r="F143" s="255"/>
      <c r="G143" s="266">
        <f>G8+G21+G26+G47+G68+G93+G97+G110+G124+G136</f>
        <v>0</v>
      </c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AC143">
        <f>SUMIF(L7:L141,AC142,G7:G141)</f>
        <v>0</v>
      </c>
      <c r="AD143">
        <f>SUMIF(L7:L141,AD142,G7:G141)</f>
        <v>0</v>
      </c>
      <c r="AE143" t="s">
        <v>334</v>
      </c>
    </row>
    <row r="144" spans="1:60" x14ac:dyDescent="0.2">
      <c r="A144" s="6"/>
      <c r="B144" s="7" t="s">
        <v>333</v>
      </c>
      <c r="C144" s="271" t="s">
        <v>333</v>
      </c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1:31" x14ac:dyDescent="0.2">
      <c r="A145" s="6"/>
      <c r="B145" s="7" t="s">
        <v>333</v>
      </c>
      <c r="C145" s="271" t="s">
        <v>333</v>
      </c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31" x14ac:dyDescent="0.2">
      <c r="A146" s="256" t="s">
        <v>335</v>
      </c>
      <c r="B146" s="256"/>
      <c r="C146" s="273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spans="1:31" x14ac:dyDescent="0.2">
      <c r="A147" s="257"/>
      <c r="B147" s="258"/>
      <c r="C147" s="274"/>
      <c r="D147" s="258"/>
      <c r="E147" s="258"/>
      <c r="F147" s="258"/>
      <c r="G147" s="259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AE147" t="s">
        <v>336</v>
      </c>
    </row>
    <row r="148" spans="1:31" x14ac:dyDescent="0.2">
      <c r="A148" s="260"/>
      <c r="B148" s="261"/>
      <c r="C148" s="275"/>
      <c r="D148" s="261"/>
      <c r="E148" s="261"/>
      <c r="F148" s="261"/>
      <c r="G148" s="262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spans="1:31" x14ac:dyDescent="0.2">
      <c r="A149" s="260"/>
      <c r="B149" s="261"/>
      <c r="C149" s="275"/>
      <c r="D149" s="261"/>
      <c r="E149" s="261"/>
      <c r="F149" s="261"/>
      <c r="G149" s="262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spans="1:31" x14ac:dyDescent="0.2">
      <c r="A150" s="260"/>
      <c r="B150" s="261"/>
      <c r="C150" s="275"/>
      <c r="D150" s="261"/>
      <c r="E150" s="261"/>
      <c r="F150" s="261"/>
      <c r="G150" s="262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spans="1:31" x14ac:dyDescent="0.2">
      <c r="A151" s="263"/>
      <c r="B151" s="264"/>
      <c r="C151" s="276"/>
      <c r="D151" s="264"/>
      <c r="E151" s="264"/>
      <c r="F151" s="264"/>
      <c r="G151" s="265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spans="1:31" x14ac:dyDescent="0.2">
      <c r="A152" s="6"/>
      <c r="B152" s="7" t="s">
        <v>333</v>
      </c>
      <c r="C152" s="271" t="s">
        <v>333</v>
      </c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spans="1:31" x14ac:dyDescent="0.2">
      <c r="C153" s="277"/>
      <c r="AE153" t="s">
        <v>337</v>
      </c>
    </row>
  </sheetData>
  <mergeCells count="6">
    <mergeCell ref="A1:G1"/>
    <mergeCell ref="C2:G2"/>
    <mergeCell ref="C3:G3"/>
    <mergeCell ref="C4:G4"/>
    <mergeCell ref="A146:C146"/>
    <mergeCell ref="A147:G151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Ondrej Balihar</dc:creator>
  <cp:lastModifiedBy>Ondrej Balihar</cp:lastModifiedBy>
  <cp:lastPrinted>2014-02-28T09:52:57Z</cp:lastPrinted>
  <dcterms:created xsi:type="dcterms:W3CDTF">2009-04-08T07:15:50Z</dcterms:created>
  <dcterms:modified xsi:type="dcterms:W3CDTF">2023-11-22T13:11:19Z</dcterms:modified>
</cp:coreProperties>
</file>