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\Chrudim MŠ Strojařů K V\Chrudim MŠ Strojařů - SO 03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39" i="1"/>
  <c r="F39" i="1"/>
  <c r="G206" i="12"/>
  <c r="AC206" i="12"/>
  <c r="AD206" i="12"/>
  <c r="F9" i="12"/>
  <c r="G9" i="12" s="1"/>
  <c r="I9" i="12"/>
  <c r="K9" i="12"/>
  <c r="K8" i="12" s="1"/>
  <c r="O9" i="12"/>
  <c r="Q9" i="12"/>
  <c r="U9" i="12"/>
  <c r="U8" i="12" s="1"/>
  <c r="F13" i="12"/>
  <c r="G13" i="12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2" i="12"/>
  <c r="G32" i="12" s="1"/>
  <c r="I32" i="12"/>
  <c r="I31" i="12" s="1"/>
  <c r="K32" i="12"/>
  <c r="K31" i="12" s="1"/>
  <c r="O32" i="12"/>
  <c r="O31" i="12" s="1"/>
  <c r="Q32" i="12"/>
  <c r="Q31" i="12" s="1"/>
  <c r="U32" i="12"/>
  <c r="U31" i="12" s="1"/>
  <c r="F34" i="12"/>
  <c r="G34" i="12" s="1"/>
  <c r="M34" i="12" s="1"/>
  <c r="I34" i="12"/>
  <c r="K34" i="12"/>
  <c r="O34" i="12"/>
  <c r="Q34" i="12"/>
  <c r="U34" i="12"/>
  <c r="F36" i="12"/>
  <c r="G36" i="12" s="1"/>
  <c r="M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70" i="12"/>
  <c r="G70" i="12" s="1"/>
  <c r="M70" i="12" s="1"/>
  <c r="I70" i="12"/>
  <c r="K70" i="12"/>
  <c r="O70" i="12"/>
  <c r="Q70" i="12"/>
  <c r="U70" i="12"/>
  <c r="F72" i="12"/>
  <c r="G72" i="12" s="1"/>
  <c r="I72" i="12"/>
  <c r="I71" i="12" s="1"/>
  <c r="K72" i="12"/>
  <c r="M72" i="12"/>
  <c r="O72" i="12"/>
  <c r="O71" i="12" s="1"/>
  <c r="Q72" i="12"/>
  <c r="Q71" i="12" s="1"/>
  <c r="U72" i="12"/>
  <c r="F74" i="12"/>
  <c r="G74" i="12" s="1"/>
  <c r="M74" i="12" s="1"/>
  <c r="I74" i="12"/>
  <c r="K74" i="12"/>
  <c r="K71" i="12" s="1"/>
  <c r="O74" i="12"/>
  <c r="Q74" i="12"/>
  <c r="U74" i="12"/>
  <c r="U71" i="12" s="1"/>
  <c r="F76" i="12"/>
  <c r="G76" i="12" s="1"/>
  <c r="I76" i="12"/>
  <c r="K76" i="12"/>
  <c r="M76" i="12"/>
  <c r="O76" i="12"/>
  <c r="Q76" i="12"/>
  <c r="U76" i="12"/>
  <c r="F78" i="12"/>
  <c r="G78" i="12" s="1"/>
  <c r="I78" i="12"/>
  <c r="K78" i="12"/>
  <c r="M78" i="12"/>
  <c r="O78" i="12"/>
  <c r="Q78" i="12"/>
  <c r="U78" i="12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4" i="12"/>
  <c r="G84" i="12" s="1"/>
  <c r="I84" i="12"/>
  <c r="K84" i="12"/>
  <c r="M84" i="12"/>
  <c r="O84" i="12"/>
  <c r="Q84" i="12"/>
  <c r="U84" i="12"/>
  <c r="F86" i="12"/>
  <c r="G86" i="12" s="1"/>
  <c r="I86" i="12"/>
  <c r="K86" i="12"/>
  <c r="M86" i="12"/>
  <c r="O86" i="12"/>
  <c r="Q86" i="12"/>
  <c r="U86" i="12"/>
  <c r="F88" i="12"/>
  <c r="G88" i="12" s="1"/>
  <c r="M88" i="12" s="1"/>
  <c r="I88" i="12"/>
  <c r="K88" i="12"/>
  <c r="O88" i="12"/>
  <c r="Q88" i="12"/>
  <c r="U88" i="12"/>
  <c r="F90" i="12"/>
  <c r="G90" i="12" s="1"/>
  <c r="M90" i="12" s="1"/>
  <c r="I90" i="12"/>
  <c r="K90" i="12"/>
  <c r="O90" i="12"/>
  <c r="Q90" i="12"/>
  <c r="U90" i="12"/>
  <c r="F92" i="12"/>
  <c r="G92" i="12" s="1"/>
  <c r="I92" i="12"/>
  <c r="K92" i="12"/>
  <c r="M92" i="12"/>
  <c r="O92" i="12"/>
  <c r="Q92" i="12"/>
  <c r="U92" i="12"/>
  <c r="F94" i="12"/>
  <c r="G94" i="12" s="1"/>
  <c r="I94" i="12"/>
  <c r="K94" i="12"/>
  <c r="M94" i="12"/>
  <c r="O94" i="12"/>
  <c r="Q94" i="12"/>
  <c r="U94" i="12"/>
  <c r="F96" i="12"/>
  <c r="G96" i="12" s="1"/>
  <c r="M96" i="12" s="1"/>
  <c r="I96" i="12"/>
  <c r="K96" i="12"/>
  <c r="O96" i="12"/>
  <c r="Q96" i="12"/>
  <c r="U96" i="12"/>
  <c r="F98" i="12"/>
  <c r="G98" i="12" s="1"/>
  <c r="M98" i="12" s="1"/>
  <c r="I98" i="12"/>
  <c r="K98" i="12"/>
  <c r="O98" i="12"/>
  <c r="Q98" i="12"/>
  <c r="U98" i="12"/>
  <c r="F100" i="12"/>
  <c r="G100" i="12" s="1"/>
  <c r="I100" i="12"/>
  <c r="K100" i="12"/>
  <c r="M100" i="12"/>
  <c r="O100" i="12"/>
  <c r="Q100" i="12"/>
  <c r="U100" i="12"/>
  <c r="F102" i="12"/>
  <c r="G102" i="12" s="1"/>
  <c r="I102" i="12"/>
  <c r="K102" i="12"/>
  <c r="M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I105" i="12"/>
  <c r="K105" i="12"/>
  <c r="M105" i="12"/>
  <c r="O105" i="12"/>
  <c r="Q105" i="12"/>
  <c r="U105" i="12"/>
  <c r="F106" i="12"/>
  <c r="G106" i="12" s="1"/>
  <c r="I106" i="12"/>
  <c r="K106" i="12"/>
  <c r="M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I109" i="12"/>
  <c r="K109" i="12"/>
  <c r="M109" i="12"/>
  <c r="O109" i="12"/>
  <c r="Q109" i="12"/>
  <c r="U109" i="12"/>
  <c r="F110" i="12"/>
  <c r="G110" i="12" s="1"/>
  <c r="I110" i="12"/>
  <c r="K110" i="12"/>
  <c r="M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I113" i="12"/>
  <c r="K113" i="12"/>
  <c r="M113" i="12"/>
  <c r="O113" i="12"/>
  <c r="Q113" i="12"/>
  <c r="U113" i="12"/>
  <c r="F114" i="12"/>
  <c r="G114" i="12" s="1"/>
  <c r="I114" i="12"/>
  <c r="K114" i="12"/>
  <c r="M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I117" i="12"/>
  <c r="K117" i="12"/>
  <c r="M117" i="12"/>
  <c r="O117" i="12"/>
  <c r="Q117" i="12"/>
  <c r="U117" i="12"/>
  <c r="F118" i="12"/>
  <c r="G118" i="12" s="1"/>
  <c r="I118" i="12"/>
  <c r="K118" i="12"/>
  <c r="M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I121" i="12"/>
  <c r="K121" i="12"/>
  <c r="M121" i="12"/>
  <c r="O121" i="12"/>
  <c r="Q121" i="12"/>
  <c r="U121" i="12"/>
  <c r="F122" i="12"/>
  <c r="G122" i="12" s="1"/>
  <c r="I122" i="12"/>
  <c r="K122" i="12"/>
  <c r="M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5" i="12"/>
  <c r="G125" i="12"/>
  <c r="M125" i="12" s="1"/>
  <c r="I125" i="12"/>
  <c r="I124" i="12" s="1"/>
  <c r="K125" i="12"/>
  <c r="K124" i="12" s="1"/>
  <c r="O125" i="12"/>
  <c r="O124" i="12" s="1"/>
  <c r="Q125" i="12"/>
  <c r="Q124" i="12" s="1"/>
  <c r="U125" i="12"/>
  <c r="U124" i="12" s="1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3" i="12"/>
  <c r="G133" i="12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/>
  <c r="M135" i="12" s="1"/>
  <c r="I135" i="12"/>
  <c r="K135" i="12"/>
  <c r="O135" i="12"/>
  <c r="Q135" i="12"/>
  <c r="U135" i="12"/>
  <c r="F136" i="12"/>
  <c r="G136" i="12"/>
  <c r="M136" i="12" s="1"/>
  <c r="I136" i="12"/>
  <c r="K136" i="12"/>
  <c r="O136" i="12"/>
  <c r="Q136" i="12"/>
  <c r="U136" i="12"/>
  <c r="F137" i="12"/>
  <c r="G137" i="12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1" i="12"/>
  <c r="G141" i="12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4" i="12"/>
  <c r="G144" i="12"/>
  <c r="M144" i="12" s="1"/>
  <c r="I144" i="12"/>
  <c r="K144" i="12"/>
  <c r="O144" i="12"/>
  <c r="Q144" i="12"/>
  <c r="U144" i="12"/>
  <c r="F145" i="12"/>
  <c r="G145" i="12"/>
  <c r="M145" i="12" s="1"/>
  <c r="I145" i="12"/>
  <c r="K145" i="12"/>
  <c r="O145" i="12"/>
  <c r="Q145" i="12"/>
  <c r="U145" i="12"/>
  <c r="F146" i="12"/>
  <c r="G146" i="12"/>
  <c r="M146" i="12" s="1"/>
  <c r="I146" i="12"/>
  <c r="K146" i="12"/>
  <c r="O146" i="12"/>
  <c r="Q146" i="12"/>
  <c r="U146" i="12"/>
  <c r="F147" i="12"/>
  <c r="G147" i="12"/>
  <c r="M147" i="12" s="1"/>
  <c r="I147" i="12"/>
  <c r="K147" i="12"/>
  <c r="O147" i="12"/>
  <c r="Q147" i="12"/>
  <c r="U147" i="12"/>
  <c r="F149" i="12"/>
  <c r="G149" i="12"/>
  <c r="M149" i="12" s="1"/>
  <c r="M148" i="12" s="1"/>
  <c r="I149" i="12"/>
  <c r="K149" i="12"/>
  <c r="K148" i="12" s="1"/>
  <c r="O149" i="12"/>
  <c r="O148" i="12" s="1"/>
  <c r="Q149" i="12"/>
  <c r="Q148" i="12" s="1"/>
  <c r="U149" i="12"/>
  <c r="U148" i="12" s="1"/>
  <c r="F150" i="12"/>
  <c r="G150" i="12"/>
  <c r="M150" i="12" s="1"/>
  <c r="I150" i="12"/>
  <c r="I148" i="12" s="1"/>
  <c r="K150" i="12"/>
  <c r="O150" i="12"/>
  <c r="Q150" i="12"/>
  <c r="U150" i="12"/>
  <c r="F152" i="12"/>
  <c r="G152" i="12" s="1"/>
  <c r="I152" i="12"/>
  <c r="K152" i="12"/>
  <c r="K151" i="12" s="1"/>
  <c r="O152" i="12"/>
  <c r="O151" i="12" s="1"/>
  <c r="Q152" i="12"/>
  <c r="U152" i="12"/>
  <c r="F154" i="12"/>
  <c r="G154" i="12" s="1"/>
  <c r="M154" i="12" s="1"/>
  <c r="I154" i="12"/>
  <c r="I151" i="12" s="1"/>
  <c r="K154" i="12"/>
  <c r="O154" i="12"/>
  <c r="Q154" i="12"/>
  <c r="Q151" i="12" s="1"/>
  <c r="U154" i="12"/>
  <c r="U151" i="12" s="1"/>
  <c r="F156" i="12"/>
  <c r="G156" i="12" s="1"/>
  <c r="M156" i="12" s="1"/>
  <c r="I156" i="12"/>
  <c r="K156" i="12"/>
  <c r="O156" i="12"/>
  <c r="Q156" i="12"/>
  <c r="U156" i="12"/>
  <c r="F158" i="12"/>
  <c r="G158" i="12" s="1"/>
  <c r="M158" i="12" s="1"/>
  <c r="I158" i="12"/>
  <c r="K158" i="12"/>
  <c r="O158" i="12"/>
  <c r="Q158" i="12"/>
  <c r="U158" i="12"/>
  <c r="F160" i="12"/>
  <c r="G160" i="12" s="1"/>
  <c r="M160" i="12" s="1"/>
  <c r="I160" i="12"/>
  <c r="K160" i="12"/>
  <c r="O160" i="12"/>
  <c r="Q160" i="12"/>
  <c r="U160" i="12"/>
  <c r="F162" i="12"/>
  <c r="G162" i="12" s="1"/>
  <c r="M162" i="12" s="1"/>
  <c r="I162" i="12"/>
  <c r="K162" i="12"/>
  <c r="O162" i="12"/>
  <c r="Q162" i="12"/>
  <c r="U162" i="12"/>
  <c r="F164" i="12"/>
  <c r="G164" i="12" s="1"/>
  <c r="M164" i="12" s="1"/>
  <c r="I164" i="12"/>
  <c r="K164" i="12"/>
  <c r="O164" i="12"/>
  <c r="Q164" i="12"/>
  <c r="U164" i="12"/>
  <c r="F166" i="12"/>
  <c r="G166" i="12" s="1"/>
  <c r="M166" i="12" s="1"/>
  <c r="I166" i="12"/>
  <c r="K166" i="12"/>
  <c r="O166" i="12"/>
  <c r="Q166" i="12"/>
  <c r="U166" i="12"/>
  <c r="F168" i="12"/>
  <c r="G168" i="12" s="1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2" i="12"/>
  <c r="G172" i="12" s="1"/>
  <c r="M172" i="12" s="1"/>
  <c r="I172" i="12"/>
  <c r="K172" i="12"/>
  <c r="O172" i="12"/>
  <c r="Q172" i="12"/>
  <c r="U172" i="12"/>
  <c r="F174" i="12"/>
  <c r="G174" i="12" s="1"/>
  <c r="I174" i="12"/>
  <c r="I173" i="12" s="1"/>
  <c r="K174" i="12"/>
  <c r="K173" i="12" s="1"/>
  <c r="M174" i="12"/>
  <c r="O174" i="12"/>
  <c r="Q174" i="12"/>
  <c r="Q173" i="12" s="1"/>
  <c r="U174" i="12"/>
  <c r="U173" i="12" s="1"/>
  <c r="F175" i="12"/>
  <c r="G175" i="12" s="1"/>
  <c r="I175" i="12"/>
  <c r="K175" i="12"/>
  <c r="M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F177" i="12"/>
  <c r="G177" i="12" s="1"/>
  <c r="M177" i="12" s="1"/>
  <c r="I177" i="12"/>
  <c r="K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1" i="12"/>
  <c r="G181" i="12" s="1"/>
  <c r="M181" i="12" s="1"/>
  <c r="I181" i="12"/>
  <c r="K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 s="1"/>
  <c r="M183" i="12" s="1"/>
  <c r="I183" i="12"/>
  <c r="K183" i="12"/>
  <c r="O183" i="12"/>
  <c r="Q183" i="12"/>
  <c r="U183" i="12"/>
  <c r="F184" i="12"/>
  <c r="G184" i="12" s="1"/>
  <c r="M184" i="12" s="1"/>
  <c r="I184" i="12"/>
  <c r="K184" i="12"/>
  <c r="O184" i="12"/>
  <c r="Q184" i="12"/>
  <c r="U184" i="12"/>
  <c r="F185" i="12"/>
  <c r="G185" i="12" s="1"/>
  <c r="M185" i="12" s="1"/>
  <c r="I185" i="12"/>
  <c r="K185" i="12"/>
  <c r="O185" i="12"/>
  <c r="Q185" i="12"/>
  <c r="U185" i="12"/>
  <c r="F186" i="12"/>
  <c r="G186" i="12" s="1"/>
  <c r="M186" i="12" s="1"/>
  <c r="I186" i="12"/>
  <c r="K186" i="12"/>
  <c r="O186" i="12"/>
  <c r="Q186" i="12"/>
  <c r="U186" i="12"/>
  <c r="F187" i="12"/>
  <c r="G187" i="12" s="1"/>
  <c r="M187" i="12" s="1"/>
  <c r="I187" i="12"/>
  <c r="K187" i="12"/>
  <c r="O187" i="12"/>
  <c r="Q187" i="12"/>
  <c r="U187" i="12"/>
  <c r="O188" i="12"/>
  <c r="Q188" i="12"/>
  <c r="F189" i="12"/>
  <c r="G189" i="12" s="1"/>
  <c r="I189" i="12"/>
  <c r="I188" i="12" s="1"/>
  <c r="K189" i="12"/>
  <c r="K188" i="12" s="1"/>
  <c r="O189" i="12"/>
  <c r="Q189" i="12"/>
  <c r="U189" i="12"/>
  <c r="U188" i="12" s="1"/>
  <c r="F190" i="12"/>
  <c r="G190" i="12" s="1"/>
  <c r="M190" i="12" s="1"/>
  <c r="I190" i="12"/>
  <c r="K190" i="12"/>
  <c r="O190" i="12"/>
  <c r="Q190" i="12"/>
  <c r="U190" i="12"/>
  <c r="F191" i="12"/>
  <c r="G191" i="12" s="1"/>
  <c r="M191" i="12" s="1"/>
  <c r="I191" i="12"/>
  <c r="K191" i="12"/>
  <c r="O191" i="12"/>
  <c r="Q191" i="12"/>
  <c r="U191" i="12"/>
  <c r="O192" i="12"/>
  <c r="F193" i="12"/>
  <c r="G193" i="12"/>
  <c r="M193" i="12" s="1"/>
  <c r="M192" i="12" s="1"/>
  <c r="I193" i="12"/>
  <c r="I192" i="12" s="1"/>
  <c r="K193" i="12"/>
  <c r="O193" i="12"/>
  <c r="Q193" i="12"/>
  <c r="Q192" i="12" s="1"/>
  <c r="U193" i="12"/>
  <c r="U192" i="12" s="1"/>
  <c r="F194" i="12"/>
  <c r="G194" i="12"/>
  <c r="M194" i="12" s="1"/>
  <c r="I194" i="12"/>
  <c r="K194" i="12"/>
  <c r="K192" i="12" s="1"/>
  <c r="O194" i="12"/>
  <c r="Q194" i="12"/>
  <c r="U194" i="12"/>
  <c r="Q195" i="12"/>
  <c r="F196" i="12"/>
  <c r="G196" i="12" s="1"/>
  <c r="I196" i="12"/>
  <c r="I195" i="12" s="1"/>
  <c r="K196" i="12"/>
  <c r="K195" i="12" s="1"/>
  <c r="M196" i="12"/>
  <c r="O196" i="12"/>
  <c r="Q196" i="12"/>
  <c r="U196" i="12"/>
  <c r="U195" i="12" s="1"/>
  <c r="F197" i="12"/>
  <c r="G197" i="12" s="1"/>
  <c r="I197" i="12"/>
  <c r="K197" i="12"/>
  <c r="M197" i="12"/>
  <c r="O197" i="12"/>
  <c r="Q197" i="12"/>
  <c r="U197" i="12"/>
  <c r="F198" i="12"/>
  <c r="G198" i="12" s="1"/>
  <c r="M198" i="12" s="1"/>
  <c r="I198" i="12"/>
  <c r="K198" i="12"/>
  <c r="O198" i="12"/>
  <c r="Q198" i="12"/>
  <c r="U198" i="12"/>
  <c r="F199" i="12"/>
  <c r="G199" i="12" s="1"/>
  <c r="M199" i="12" s="1"/>
  <c r="I199" i="12"/>
  <c r="K199" i="12"/>
  <c r="O199" i="12"/>
  <c r="Q199" i="12"/>
  <c r="U199" i="12"/>
  <c r="F200" i="12"/>
  <c r="G200" i="12" s="1"/>
  <c r="M200" i="12" s="1"/>
  <c r="I200" i="12"/>
  <c r="K200" i="12"/>
  <c r="O200" i="12"/>
  <c r="Q200" i="12"/>
  <c r="U200" i="12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3" i="12"/>
  <c r="G203" i="12" s="1"/>
  <c r="M203" i="12" s="1"/>
  <c r="I203" i="12"/>
  <c r="K203" i="12"/>
  <c r="O203" i="12"/>
  <c r="Q203" i="12"/>
  <c r="U203" i="12"/>
  <c r="F204" i="12"/>
  <c r="G204" i="12" s="1"/>
  <c r="M204" i="12" s="1"/>
  <c r="I204" i="12"/>
  <c r="K204" i="12"/>
  <c r="O204" i="12"/>
  <c r="Q204" i="12"/>
  <c r="U204" i="12"/>
  <c r="I20" i="1"/>
  <c r="I19" i="1"/>
  <c r="I18" i="1"/>
  <c r="I17" i="1"/>
  <c r="I16" i="1"/>
  <c r="I59" i="1"/>
  <c r="AZ43" i="1"/>
  <c r="G27" i="1"/>
  <c r="F40" i="1"/>
  <c r="G23" i="1" s="1"/>
  <c r="G40" i="1"/>
  <c r="G25" i="1" s="1"/>
  <c r="H40" i="1"/>
  <c r="I40" i="1"/>
  <c r="J39" i="1" s="1"/>
  <c r="J40" i="1" s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71" i="12"/>
  <c r="G188" i="12"/>
  <c r="M189" i="12"/>
  <c r="M188" i="12" s="1"/>
  <c r="M124" i="12"/>
  <c r="M173" i="12"/>
  <c r="M195" i="12"/>
  <c r="G192" i="12"/>
  <c r="M152" i="12"/>
  <c r="M151" i="12" s="1"/>
  <c r="G151" i="12"/>
  <c r="G71" i="12"/>
  <c r="O8" i="12"/>
  <c r="G124" i="12"/>
  <c r="M32" i="12"/>
  <c r="M31" i="12" s="1"/>
  <c r="G31" i="12"/>
  <c r="G148" i="12"/>
  <c r="I8" i="12"/>
  <c r="O195" i="12"/>
  <c r="G195" i="12"/>
  <c r="O173" i="12"/>
  <c r="G173" i="12"/>
  <c r="Q8" i="12"/>
  <c r="G8" i="12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<sst xmlns="http://schemas.openxmlformats.org/spreadsheetml/2006/main" count="839" uniqueCount="426">
  <si>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</si>
  <si>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</si>
  <si>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</si>
  <si>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</si>
  <si>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</si>
  <si>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</si>
  <si>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</si>
  <si>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</si>
  <si>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</si>
  <si>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</si>
  <si>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</si>
  <si>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</si>
  <si>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</si>
  <si>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</si>
  <si>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</si>
  <si>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</si>
  <si>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</si>
  <si>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</si>
  <si>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</si>
  <si>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</si>
  <si>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</si>
  <si>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</si>
  <si>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</si>
  <si>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</si>
  <si>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</si>
  <si>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</si>
  <si>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</si>
  <si>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</si>
  <si>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</si>
  <si>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</si>
  <si>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</si>
  <si>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</si>
  <si>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</si>
  <si>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</si>
  <si>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</si>
  <si>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</si>
  <si>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</si>
  <si>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</si>
  <si>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</si>
  <si>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</si>
  <si>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</si>
  <si>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</si>
  <si>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</si>
  <si>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</si>
  <si>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</si>
  <si>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</si>
  <si>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Snížení energetické náročnosti budovy MŠ Strojařů - Jižní pavilon SO 03</t>
  </si>
  <si>
    <t>Město Chrudim</t>
  </si>
  <si>
    <t>Resselovo náměstí 77</t>
  </si>
  <si>
    <t>537 16</t>
  </si>
  <si>
    <t>00270211</t>
  </si>
  <si>
    <t>Rozpočet</t>
  </si>
  <si>
    <t>Celkem za stavbu</t>
  </si>
  <si>
    <t>CZK</t>
  </si>
  <si>
    <t xml:space="preserve">Popis rozpočtu:  - </t>
  </si>
  <si>
    <t>Technické specifikace zařízení strojovny viz Technciká zpráva</t>
  </si>
  <si>
    <t>Rekapitulace dílů</t>
  </si>
  <si>
    <t>Typ dílu</t>
  </si>
  <si>
    <t>97</t>
  </si>
  <si>
    <t>Prorážení otvorů ZTI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</si>
  <si>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</si>
  <si>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</si>
  <si>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</si>
  <si>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</si>
  <si>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</si>
  <si>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</si>
  <si>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</si>
  <si>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713-1</t>
  </si>
  <si>
    <t>Izolace ZTI</t>
  </si>
  <si>
    <t>721-1</t>
  </si>
  <si>
    <t>Venkovní kanalizace</t>
  </si>
  <si>
    <t>721-DMTŽ</t>
  </si>
  <si>
    <t>Vnitřní kanalizace - demontáže</t>
  </si>
  <si>
    <t>722-DMTŽ</t>
  </si>
  <si>
    <t>Demontáž vnitřního vodovodu</t>
  </si>
  <si>
    <t>725-DMTŽ</t>
  </si>
  <si>
    <t>Demontáž zařizovacích předmětů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</si>
  <si>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</si>
  <si>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</si>
  <si>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</si>
  <si>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</si>
  <si>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</si>
  <si>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</si>
  <si>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</si>
  <si>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</si>
  <si>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</si>
  <si>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</si>
  <si>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</si>
  <si>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</si>
  <si>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</si>
  <si>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</si>
  <si>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</si>
  <si>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</si>
  <si>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</si>
  <si>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</si>
  <si>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</si>
  <si>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</si>
  <si>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</si>
  <si>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</si>
  <si>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</si>
  <si>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</si>
  <si>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</si>
  <si>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</si>
  <si>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</si>
  <si>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</si>
  <si>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974031142R00</t>
  </si>
  <si>
    <t>Vysekání rýh ve zdi cihelné 7 x 7 cm</t>
  </si>
  <si>
    <t>m</t>
  </si>
  <si>
    <t>POL1_0</t>
  </si>
  <si>
    <t>vodovod:3</t>
  </si>
  <si>
    <t>VV</t>
  </si>
  <si>
    <t>kanalizace:2*(2,3+2+1,1+1,1+1,6+2,1+1,1+1,1+2,3+0,6+2*0,8+0,3)</t>
  </si>
  <si>
    <t>kanalizace:2,1+2*3,7+0,7+1,8+4,8+1,3+4,8+1</t>
  </si>
  <si>
    <t>974031143R00</t>
  </si>
  <si>
    <t>Vysekání rýh ve zdi cihelné 7 x 10 cm</t>
  </si>
  <si>
    <t>vodovod:10,5</t>
  </si>
  <si>
    <t>974031144R00</t>
  </si>
  <si>
    <t>Vysekání rýh ve zdi cihelné 7 x 15 cm</t>
  </si>
  <si>
    <t>vodovod:2</t>
  </si>
  <si>
    <t>974031153R00</t>
  </si>
  <si>
    <t>Vysekání rýh ve zdi cihelné 10 x 10 cm</t>
  </si>
  <si>
    <t>kanalizace:2*6,3+1,5+0,9</t>
  </si>
  <si>
    <t>974031164R00</t>
  </si>
  <si>
    <t>Vysekání rýh ve zdi cihelné 15 x 15 cm</t>
  </si>
  <si>
    <t>kanalizace:2*6,3+1,7+0,9+2*6,3+1,5+1,3+6,3+1,1+4*6,3+1,3+1,1+1+0,8</t>
  </si>
  <si>
    <t>970051130R00</t>
  </si>
  <si>
    <t>Vrtání jádrové do ŽB do D 130 mm, prostupy střechou</t>
  </si>
  <si>
    <t>11*0,25</t>
  </si>
  <si>
    <t>979087311R00</t>
  </si>
  <si>
    <t>Vodorovné přemístění suti nošením do 10 m</t>
  </si>
  <si>
    <t>t</t>
  </si>
  <si>
    <t>979087391R00</t>
  </si>
  <si>
    <t>Příplatek za nošení suti každých dalších 10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</si>
  <si>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</si>
  <si>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</si>
  <si>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</si>
  <si>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</si>
  <si>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</si>
  <si>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</si>
  <si>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17*3,78342</t>
  </si>
  <si>
    <t>979093111R00</t>
  </si>
  <si>
    <t>Uložení suti na skládku bez zhutnění</t>
  </si>
  <si>
    <t>979990101R00</t>
  </si>
  <si>
    <t>Poplatek za sklád.suti-směs bet.a cihel do 30x30cm</t>
  </si>
  <si>
    <t>721176101R00</t>
  </si>
  <si>
    <t>Potrubí HT připojovací D 32 x 1,8 mm</t>
  </si>
  <si>
    <t>(10,2+1,5)*1,05</t>
  </si>
  <si>
    <t>721176102R00</t>
  </si>
  <si>
    <t>Potrubí HT připojovací D 40 x 1,8 mm</t>
  </si>
  <si>
    <t>6,3*1,05</t>
  </si>
  <si>
    <t>721176103R00</t>
  </si>
  <si>
    <t>Potrubí HT připojovací D 50 x 1,8 mm</t>
  </si>
  <si>
    <t>32,2*1,05</t>
  </si>
  <si>
    <t>721176104R00</t>
  </si>
  <si>
    <t>Potrubí HT připojovací D 75 x 1,9 mm</t>
  </si>
  <si>
    <t>1,6*1,05</t>
  </si>
  <si>
    <t>721176105R00</t>
  </si>
  <si>
    <t>Potrubí HT připojovací D 110 x 2,7 mm</t>
  </si>
  <si>
    <t>(8,3+6*0,6)*1,05</t>
  </si>
  <si>
    <t>721177115R00</t>
  </si>
  <si>
    <t>Potrubí odhlučněné odpadní svislé D 110 x 3,4 mm</t>
  </si>
  <si>
    <t>(4*7+0,8+1,3+1,1+1)*1,05</t>
  </si>
  <si>
    <t>721177136R00</t>
  </si>
  <si>
    <t>Potrubí odhlučněné ležaté zavěšené D 125 x 3,9 mm</t>
  </si>
  <si>
    <t>(2*2,2)*1,05</t>
  </si>
  <si>
    <t>721176113R00</t>
  </si>
  <si>
    <t>Potrubí HT odpadní svislé D 32 x 1,8 mm</t>
  </si>
  <si>
    <t>(2*3,6+0,7+1,7)*1,05</t>
  </si>
  <si>
    <t>Potrubí HT odpadní svislé D 50 x 1,8 mm</t>
  </si>
  <si>
    <t>(4,9*2+0,5+1,7+1,3+1,1+1+0,8)*1,05</t>
  </si>
  <si>
    <t>721176114R00</t>
  </si>
  <si>
    <t>Potrubí HT odpadní svislé D 75 x 1,9 mm</t>
  </si>
  <si>
    <t>(2*7+1,5+0,9)*1,05</t>
  </si>
  <si>
    <t>721176115R00</t>
  </si>
  <si>
    <t>Potrubí HT odpadní svislé D 110 x 2,7 mm</t>
  </si>
  <si>
    <t>(3*7+8*0,5+1,5+1,7+1,5+1,5+1,3+1+0,9)*1,05</t>
  </si>
  <si>
    <t>721176116R00</t>
  </si>
  <si>
    <t>Potrubí HT odpadní svislé D 125 x 3,1 mm</t>
  </si>
  <si>
    <t>(7*2+1,5+1,1)*1,05</t>
  </si>
  <si>
    <t>721176222R00</t>
  </si>
  <si>
    <t>Potrubí KG svodné (ležaté) v zemi D 110 x 3,2 mm</t>
  </si>
  <si>
    <t>(4,1+1,7+1,6+5,8+1,6+2,3+4,4+2,3+1,2)*1,05</t>
  </si>
  <si>
    <t>721176223R00</t>
  </si>
  <si>
    <t>Potrubí KG svodné (ležaté) v zemi D 125 x 3,2 mm</t>
  </si>
  <si>
    <t>(6,4+1,1+1,1+0,6+1,7+1,1+0,6+17,3+0,9+1,3+0,6)*1,05</t>
  </si>
  <si>
    <t>721176224R00</t>
  </si>
  <si>
    <t>Potrubí KG svodné (ležaté) v zemi D 160 x 4,0 mm</t>
  </si>
  <si>
    <t>(23+0,8+1,1+1+1,3+17)*1,05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</si>
  <si>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</si>
  <si>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</si>
  <si>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</si>
  <si>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</si>
  <si>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</si>
  <si>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</si>
  <si>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</si>
  <si>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</si>
  <si>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</si>
  <si>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721273145R00</t>
  </si>
  <si>
    <t>Nástavec větrací z PVC D 110 mm, délka 930 mm</t>
  </si>
  <si>
    <t>721234154RT1</t>
  </si>
  <si>
    <t>Vtoky střešní izolační živič. pás, záchytný koš,  D 110 mm, detail viz Tech. zpráva</t>
  </si>
  <si>
    <t>721290112R00</t>
  </si>
  <si>
    <t>Zkouška těsnosti kanalizace vodou DN 200</t>
  </si>
  <si>
    <t>11,7+6,3+32,2+1,6+11,9+9,6+16,2+16,4+34,4+16,6+4,4+32,2+25+32,7+44,2</t>
  </si>
  <si>
    <t>998721101R00</t>
  </si>
  <si>
    <t>Přesun hmot pro vnitřní kanalizaci, výšky do 6 m</t>
  </si>
  <si>
    <t>722172611R00</t>
  </si>
  <si>
    <t>Potrubí z PPR studená, D 20x2,3 mm</t>
  </si>
  <si>
    <t>(0,6+0,6+5,5+0,6+5,5+0,6+5,5+0,6+5,5+0,6+1,6+0,4+1,2+1,6+1,2+0,4+0,4+3+0,3+1,2+0,8+0,3+1,2+1)*1,09</t>
  </si>
  <si>
    <t>722172612R00</t>
  </si>
  <si>
    <t>Potrubí z PPR studená, D 25x2,5 mm</t>
  </si>
  <si>
    <t>(3,3+3,3+0,6+0,4+4,7+3,3+3,3+0,6+0,4+4,6+2,8+1+1,2+3,3+0,4+0,5)*1,09</t>
  </si>
  <si>
    <t>722172613R00</t>
  </si>
  <si>
    <t>Potrubí z PPR studená, D 32x3,0 mm</t>
  </si>
  <si>
    <t>(0,4+0,4+0,6+7,3+5,9+0,4+0,6+0,4+1,2+0,4+5,6+0,4+1,2)*1,09</t>
  </si>
  <si>
    <t>722172614R00</t>
  </si>
  <si>
    <t>Potrubí z PPR studená, D 40x3,7 mm</t>
  </si>
  <si>
    <t>0,8*1,09</t>
  </si>
  <si>
    <t>Potrubí z PPR užitková, D 20x2,3 mm</t>
  </si>
  <si>
    <t>(1,5+1,5+1,5+1,5+3,3+3,3+1+0,25+0,25+0,25+0,5+1,2+3,3+0,4+0,4+0,75+0,25+0,25+0,25+0,7+0,25+0,25+0,25+0,7+0,25+0,25+0,25)*1,09</t>
  </si>
  <si>
    <t>Potrubí z PPR užitková, D 25x2,5 mm</t>
  </si>
  <si>
    <t>(5,1+0,25+0,25+0,3+3,3+4,9+0,25+0,25+0,3+3,3+2+1+0,4+1,1+0,25+0,25+0,3+1,2+1+0,4+1,2+0,25+0,25+4,6+0,4+1+4,1+0,5+1+0,4)*1,09</t>
  </si>
  <si>
    <t>Potrubí z PPR užitková, D 32x3,0 mm</t>
  </si>
  <si>
    <t>(13,4+0,3+0,3+0,4+0,4+0,7+0,7)*1,09</t>
  </si>
  <si>
    <t>Potrubí z PPR užitková, D 40x3,7 mm</t>
  </si>
  <si>
    <t>722172631R00</t>
  </si>
  <si>
    <t>Potrubí z PPR teplá, D 20x2,8 mm</t>
  </si>
  <si>
    <t>(0,6+0,6+0,6+5,5+0,6+2+0,6+5,5+0,6+1,6+0,4+1,2+1,6+1,2+0,4+0,4+3+0,3+1,2+0,8+0,3+1,2+1+1+0,7+0,7+0,7+0,7+0,7+0,7+0,7+0,7+1+1+1)*1,09</t>
  </si>
  <si>
    <t>722172632R00</t>
  </si>
  <si>
    <t>Potrubí z PPR teplá, D 25x3,5 mm</t>
  </si>
  <si>
    <t>(3,3+3,3+0,6+0,4+4,7+3,3+3,3+0,6+0,4+4,6+2,8+1+1,2+3,3+0,4+0,5+0,6+0,6+0,6+0,6)*1,09</t>
  </si>
  <si>
    <t>722172633R00</t>
  </si>
  <si>
    <t>Potrubí z PPR teplá, D 32x4,5 mm</t>
  </si>
  <si>
    <t>722172634R00</t>
  </si>
  <si>
    <t>Potrubí z PPR teplá, D 40x5,6 mm</t>
  </si>
  <si>
    <t>Potrubí z PPR cirkulace, D 20x2,8 mm</t>
  </si>
  <si>
    <t>(4,35+0,4+3,3+0,6+0,6+0,4+3,3+0,6+0,7+0,4+3,3+0,6+5,15+0,4+0,6+5,2+0,4+3,3+0,6+4,5+0,4+3,3+0,6+0,6+0,4+3,3)*1,09</t>
  </si>
  <si>
    <t>Potrubí z PPR cirkulace, D 25x3,5 mm</t>
  </si>
  <si>
    <t>12,8*1,09</t>
  </si>
  <si>
    <t>Potrubí z PPR cirkulace, D 32x4,5 mm</t>
  </si>
  <si>
    <t>722172362R00</t>
  </si>
  <si>
    <t>Smyčka kompenzační z PPR, D 25 x 4,2 mm, PN 20</t>
  </si>
  <si>
    <t>722172363R00</t>
  </si>
  <si>
    <t>Smyčka kompenzační z PPR, D 32 x 5,4 mm, PN 20</t>
  </si>
  <si>
    <t>722190401R00</t>
  </si>
  <si>
    <t>Vyvedení a upevnění výpustek DN 15</t>
  </si>
  <si>
    <t>722190402R00</t>
  </si>
  <si>
    <t>Vyvedení a upevnění výpustek DN 20</t>
  </si>
  <si>
    <t>722220111R00</t>
  </si>
  <si>
    <t>Nástěnka, pro výtokový ventil G 1/2</t>
  </si>
  <si>
    <t>722220112R00</t>
  </si>
  <si>
    <t>Nástěnka, pro výtokový ventil G 3/4</t>
  </si>
  <si>
    <t>722220121R00</t>
  </si>
  <si>
    <t>Nástěnka, pro baterii G 1/2</t>
  </si>
  <si>
    <t>pár</t>
  </si>
  <si>
    <t>725810402R00</t>
  </si>
  <si>
    <t>Ventil rohový bez přípoj. trubičky G 1/2</t>
  </si>
  <si>
    <t>soubor</t>
  </si>
  <si>
    <t>722237121R00</t>
  </si>
  <si>
    <t>Kohout vod.kul.,2xvnitř.záv. DN 15</t>
  </si>
  <si>
    <t>722237122R00</t>
  </si>
  <si>
    <t>Kohout vod.kul.,2xvnitř.záv. DN 20</t>
  </si>
  <si>
    <t>722237123R00</t>
  </si>
  <si>
    <t>Kohout vod.kul.,2xvnitř.záv. DN 25</t>
  </si>
  <si>
    <t>722237124R00</t>
  </si>
  <si>
    <t>Kohout vod.kul.,2xvnitř.záv.DN 32</t>
  </si>
  <si>
    <t>TRV</t>
  </si>
  <si>
    <t>Termostatický vyvažovací ventil pro rozvody TV, DN 15, nastavit na 35°C</t>
  </si>
  <si>
    <t>722239101R00</t>
  </si>
  <si>
    <t>Montáž vodovodních armatur 2závity, G 1/2</t>
  </si>
  <si>
    <t>SV</t>
  </si>
  <si>
    <t>Termostatický směšovací ventil 3-cestný, DN 15, nastavit na 38°C</t>
  </si>
  <si>
    <t>734209123R00</t>
  </si>
  <si>
    <t>Montáž armatur závitových,se 3závity, G 1/2</t>
  </si>
  <si>
    <t>722235651R00</t>
  </si>
  <si>
    <t>Ventil vod.zpětný DN 15</t>
  </si>
  <si>
    <t>44982622.AR</t>
  </si>
  <si>
    <t>Hydrantový syst D25 prům. 25/30  prosklené dveře</t>
  </si>
  <si>
    <t>POL3_0</t>
  </si>
  <si>
    <t>722259201R00</t>
  </si>
  <si>
    <t>Montáž hydrantového systému D25</t>
  </si>
  <si>
    <t>722280106R00</t>
  </si>
  <si>
    <t>Tlaková zkouška vodovodního potrubí DN 32</t>
  </si>
  <si>
    <t>722290234R00</t>
  </si>
  <si>
    <t xml:space="preserve">Proplach a dezinfekce vodovod.potrubí </t>
  </si>
  <si>
    <t>998722101R00</t>
  </si>
  <si>
    <t>Přesun hmot pro vnitřní vodovod, výšky do 6 m</t>
  </si>
  <si>
    <t>725017122R00</t>
  </si>
  <si>
    <t>Umyvadlo na šrouby keramické š=50 cm, bílé,  včetně zápachové uzávěrky</t>
  </si>
  <si>
    <t>725014131R00</t>
  </si>
  <si>
    <t>Klozet závěsný keramický + sedátko, bílý</t>
  </si>
  <si>
    <t>Klozet závěsný keramický + sedátko, dětské provedení, bílý</t>
  </si>
  <si>
    <t>726211121R00</t>
  </si>
  <si>
    <t>Modul pro závěsný klozet, předstěnová instalace, D+M</t>
  </si>
  <si>
    <t>725019103R00</t>
  </si>
  <si>
    <t>Výlevka závěsná s plastovou mřížkou</t>
  </si>
  <si>
    <t>726211367R00</t>
  </si>
  <si>
    <t>Modul pro závěsnou výlevku, předstěnová instalace, D+M</t>
  </si>
  <si>
    <t>725311921R00</t>
  </si>
  <si>
    <t>Úprava stávajícího nerez dřezu, pro osazení nové stojánkové baterie</t>
  </si>
  <si>
    <t>55423054.AR</t>
  </si>
  <si>
    <t>Sprchová vanička 1000x800 mm, bílá</t>
  </si>
  <si>
    <t>55484451.AR</t>
  </si>
  <si>
    <t>Dveře sprchové třídílné 100 cm</t>
  </si>
  <si>
    <t>55161702R</t>
  </si>
  <si>
    <t>Zápachová uzávěrka sprchové vaničky, DN50</t>
  </si>
  <si>
    <t>725249103R00</t>
  </si>
  <si>
    <t>Montáž sprchových koutů</t>
  </si>
  <si>
    <t>725016105R00</t>
  </si>
  <si>
    <t>Pisoár ovládání automatické, bílý, vč. radarového splachovače a zápachové uzávěrky</t>
  </si>
  <si>
    <t>725823111RT1</t>
  </si>
  <si>
    <t>Baterie umyvadlová stoján. ruční, bez otvír.odpadu, standardní</t>
  </si>
  <si>
    <t>725823511RT1</t>
  </si>
  <si>
    <t>Baterie umyvadlová stoján. ruční,pro směsnou vodu, standardní</t>
  </si>
  <si>
    <t>725845111RT1</t>
  </si>
  <si>
    <t>Baterie sprchová nástěnná ruční, bez příslušenství, standardní</t>
  </si>
  <si>
    <t>725823134RT1</t>
  </si>
  <si>
    <t>Baterie dřezová stojánková ruční s výsuv. sprchou, standardní</t>
  </si>
  <si>
    <t>725835111RT0</t>
  </si>
  <si>
    <t>Baterie nástěnná ruční, bez příslušenství, základní, pro výlevky</t>
  </si>
  <si>
    <t>dopojení</t>
  </si>
  <si>
    <t>Hadička z nerez vlnovce s ochranný opláštěním DN15, dl. 30 cm, zakončení s převlečnou maticí a závitem</t>
  </si>
  <si>
    <t>(25+6+16+2+6)*2</t>
  </si>
  <si>
    <t>ZV</t>
  </si>
  <si>
    <t>Nezámrzný zahradní ventil DN 15, s uzamykatelnou obslužnou hlavcí</t>
  </si>
  <si>
    <t>725819201R00</t>
  </si>
  <si>
    <t>Montáž ventilu nástěnného  G 1/2</t>
  </si>
  <si>
    <t>28654741R</t>
  </si>
  <si>
    <t>Sifon kondenzační DN 40  PP vodorovný odtok, odvod kondenzátu od VZDT jednotky</t>
  </si>
  <si>
    <t>998725101R00</t>
  </si>
  <si>
    <t>Přesun hmot pro zařizovací předměty, výšky do 6 m</t>
  </si>
  <si>
    <t>005211010R</t>
  </si>
  <si>
    <t>Předání a převzetí staveniště, vč. protokolů, zkoušek apod.</t>
  </si>
  <si>
    <t>Soubor</t>
  </si>
  <si>
    <t>004111020R</t>
  </si>
  <si>
    <t>Vypracování projektové dokumentace skuteč. proved.</t>
  </si>
  <si>
    <t>722181211RT7</t>
  </si>
  <si>
    <t>Izolace návleková tl. stěny 6 mm, vnitřní průměr 22 mm</t>
  </si>
  <si>
    <t>(34,1+24,6+29,4+34,8)*1,05</t>
  </si>
  <si>
    <t>722181211RT8</t>
  </si>
  <si>
    <t>Izolace návleková tl. stěny 6 mm, vnitřní průměr 25 mm</t>
  </si>
  <si>
    <t>(26,4+28+23,8)*1,05</t>
  </si>
  <si>
    <t>722181211RU1</t>
  </si>
  <si>
    <t>Izolace návleková tl. stěny 6 mm, vnitřní průměr 32 mm</t>
  </si>
  <si>
    <t>(5,4+2,3)*1,05</t>
  </si>
  <si>
    <t>722181213RT7</t>
  </si>
  <si>
    <t>Izolace návleková tl. stěny 13 mm, vnitřní průměr 22 mm</t>
  </si>
  <si>
    <t>(6,1+0,25)*1,05</t>
  </si>
  <si>
    <t>722181213RT8</t>
  </si>
  <si>
    <t>Izolace návleková tl. stěny 13 mm, vnitřní průměr 25 mm</t>
  </si>
  <si>
    <t>(7,3+11,8)*1,05</t>
  </si>
  <si>
    <t>722181213RU1</t>
  </si>
  <si>
    <t>Izolace návleková tl. stěny 13 mm, vnitřní průměr 32 mm</t>
  </si>
  <si>
    <t>(19,4+13,9)*1,05</t>
  </si>
  <si>
    <t>722181213RV9</t>
  </si>
  <si>
    <t>Izolace návleková tl. stěny 13 mm, vnitřní průměr 40 mm</t>
  </si>
  <si>
    <t>(0,8+0,8)*1,05</t>
  </si>
  <si>
    <t>722181214RT7</t>
  </si>
  <si>
    <t>Izolace návleková tl. stěny 20 mm, vnitřní průměr 22 mm</t>
  </si>
  <si>
    <t>(17,9+6)*1,05</t>
  </si>
  <si>
    <t>722181214RT8</t>
  </si>
  <si>
    <t>Izolace návleková tl. stěny 20 mm, vnitřní průměr 25 mm</t>
  </si>
  <si>
    <t>(12,3+12,8)*1,05</t>
  </si>
  <si>
    <t>722181215RU1</t>
  </si>
  <si>
    <t>Izolace návleková tl. stěny 25 mm, vnitřní průměr 32 mm</t>
  </si>
  <si>
    <t>(13,9+0,8)*1,05</t>
  </si>
  <si>
    <t>998713101R00</t>
  </si>
  <si>
    <t>Přesun hmot pro izolace tepelné, výšky do 6 m</t>
  </si>
  <si>
    <t>28611260.AR</t>
  </si>
  <si>
    <t>Trubka kanalizační KGEM SN 8 PVC 160x4,7x1000</t>
  </si>
  <si>
    <t>871313121R00</t>
  </si>
  <si>
    <t>Montáž trub z plastu, gumový kroužek, DN 150</t>
  </si>
  <si>
    <t>998276101R00</t>
  </si>
  <si>
    <t>Přesun hmot, trubní vedení plastová, otevř. výkop</t>
  </si>
  <si>
    <t>894411111R00</t>
  </si>
  <si>
    <t>Zřízení šachet z dílců,dno C 25/30, potrubí DN 200</t>
  </si>
  <si>
    <t>59224150R</t>
  </si>
  <si>
    <t>Skruž TBS-Q 1000/330/120 SP</t>
  </si>
  <si>
    <t>59224152R</t>
  </si>
  <si>
    <t>Skruž TBS-Q 1000/500/120/SP</t>
  </si>
  <si>
    <t>59224154R</t>
  </si>
  <si>
    <t>Skruž TBS-Q 1000/1000/120 SP</t>
  </si>
  <si>
    <t>59224174.AR</t>
  </si>
  <si>
    <t>Prstenec vyrovnávací TBW-Q 625/40/120</t>
  </si>
  <si>
    <t>59224175R</t>
  </si>
  <si>
    <t>Prstenec vyrovnávací TBW-Q 625/60/120</t>
  </si>
  <si>
    <t>59224130R</t>
  </si>
  <si>
    <t>Deska přechodová TZK-Q 625/200/90/T</t>
  </si>
  <si>
    <t>59224373.AR</t>
  </si>
  <si>
    <t>Těsnění elastom pro šach díly EMT - DN 1000</t>
  </si>
  <si>
    <t>55243344.AR</t>
  </si>
  <si>
    <t>Poklop litinový KB 03 D 605 mm "B3" B125, poklop litinový KASI (OZ)</t>
  </si>
  <si>
    <t>899101111R00</t>
  </si>
  <si>
    <t>Osazení poklopu s rámem do 50 kg</t>
  </si>
  <si>
    <t>721171808R00</t>
  </si>
  <si>
    <t>Demontáž potrubí z PVC do D 114 mm</t>
  </si>
  <si>
    <t>721140802R00</t>
  </si>
  <si>
    <t>Demontáž potrubí litinového DN 100</t>
  </si>
  <si>
    <t>721290821R00</t>
  </si>
  <si>
    <t>Přesun vybouraných hmot - kanalizace, H do 6 m</t>
  </si>
  <si>
    <t>733110806R00</t>
  </si>
  <si>
    <t>Demontáž potrubí ocelového závitového do DN 15-32</t>
  </si>
  <si>
    <t>722290821R00</t>
  </si>
  <si>
    <t>Přesun vybouraných hmot - vodovody, H do 6 m</t>
  </si>
  <si>
    <t>725110814R00</t>
  </si>
  <si>
    <t>Demontáž klozetů kombinovaných</t>
  </si>
  <si>
    <t>725210821R00</t>
  </si>
  <si>
    <t>Demontáž umyvadel bez výtokových armatur</t>
  </si>
  <si>
    <t>725820801R00</t>
  </si>
  <si>
    <t>Demontáž baterie nástěnné do G 3/4</t>
  </si>
  <si>
    <t>Demontáž dřezové baterie nástěnné do G 3/4</t>
  </si>
  <si>
    <t>725122813R00</t>
  </si>
  <si>
    <t>Demontáž pisoárů</t>
  </si>
  <si>
    <t>725240811R00</t>
  </si>
  <si>
    <t>Demontáž sprchových kabin bez výtokových armatur</t>
  </si>
  <si>
    <t>725840850R00</t>
  </si>
  <si>
    <t>Demontáž baterie sprchových baterií</t>
  </si>
  <si>
    <t>725810811R00</t>
  </si>
  <si>
    <t>Demontáž ventilu výtokového nástěnného</t>
  </si>
  <si>
    <t>725590811R00</t>
  </si>
  <si>
    <t>Přesun vybour.hmot, zařizovací předměty H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</si>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</sst>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opLeftCell="B47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SUMIF(F49:F58,A16,I49:I58)+SUMIF(F49:F58,"PSU",I49:I58)</f>
        <v>0</v>
      </c>
      <c r="J16" s="82"/>
    </row>
    <row r="17" spans="1:10" ht="23.25" customHeight="1" x14ac:dyDescent="0.2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SUMIF(F49:F58,A17,I49:I58)</f>
        <v>0</v>
      </c>
      <c r="J17" s="82"/>
    </row>
    <row r="18" spans="1:10" ht="23.25" customHeight="1" x14ac:dyDescent="0.2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SUMIF(F49:F58,A18,I49:I58)</f>
        <v>0</v>
      </c>
      <c r="J18" s="82"/>
    </row>
    <row r="19" spans="1:10" ht="23.25" customHeight="1" x14ac:dyDescent="0.2">
      <c r="A19" s="196" t="s">
        <v>66</v>
      </c>
      <c r="B19" s="197" t="s">
        <v>26</v>
      </c>
      <c r="C19" s="56"/>
      <c r="D19" s="57"/>
      <c r="E19" s="80"/>
      <c r="F19" s="81"/>
      <c r="G19" s="80"/>
      <c r="H19" s="81"/>
      <c r="I19" s="80">
        <f>SUMIF(F49:F58,A19,I49:I58)</f>
        <v>0</v>
      </c>
      <c r="J19" s="82"/>
    </row>
    <row r="20" spans="1:10" ht="23.25" customHeight="1" x14ac:dyDescent="0.2">
      <c r="A20" s="196" t="s">
        <v>77</v>
      </c>
      <c r="B20" s="197" t="s">
        <v>27</v>
      </c>
      <c r="C20" s="56"/>
      <c r="D20" s="57"/>
      <c r="E20" s="80"/>
      <c r="F20" s="81"/>
      <c r="G20" s="80"/>
      <c r="H20" s="81"/>
      <c r="I20" s="80">
        <f>SUMIF(F49:F58,A20,I49:I58)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44680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Pol'!AC206</f>
        <v>0</v>
      </c>
      <c r="G39" s="147">
        <f>'Rozpočet Pol'!AD206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52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">
      <c r="B42" t="s">
        <v>54</v>
      </c>
    </row>
    <row r="43" spans="1:52" x14ac:dyDescent="0.2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Technické specifikace zařízení strojovny viz Technciká zpráva</v>
      </c>
    </row>
    <row r="46" spans="1:52" ht="15.75" x14ac:dyDescent="0.25">
      <c r="B46" s="164" t="s">
        <v>56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/>
      <c r="H49" s="184"/>
      <c r="I49" s="185">
        <f>'Rozpočet Pol'!G8</f>
        <v>0</v>
      </c>
      <c r="J49" s="185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24</v>
      </c>
      <c r="G50" s="187"/>
      <c r="H50" s="187"/>
      <c r="I50" s="188">
        <f>'Rozpočet Pol'!G31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24</v>
      </c>
      <c r="G51" s="187"/>
      <c r="H51" s="187"/>
      <c r="I51" s="188">
        <f>'Rozpočet Pol'!G71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24</v>
      </c>
      <c r="G52" s="187"/>
      <c r="H52" s="187"/>
      <c r="I52" s="188">
        <f>'Rozpočet Pol'!G124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26</v>
      </c>
      <c r="D53" s="170"/>
      <c r="E53" s="170"/>
      <c r="F53" s="186" t="s">
        <v>66</v>
      </c>
      <c r="G53" s="187"/>
      <c r="H53" s="187"/>
      <c r="I53" s="188">
        <f>'Rozpočet Pol'!G148</f>
        <v>0</v>
      </c>
      <c r="J53" s="188"/>
    </row>
    <row r="54" spans="1:10" ht="25.5" customHeight="1" x14ac:dyDescent="0.2">
      <c r="A54" s="166"/>
      <c r="B54" s="169" t="s">
        <v>67</v>
      </c>
      <c r="C54" s="168" t="s">
        <v>68</v>
      </c>
      <c r="D54" s="170"/>
      <c r="E54" s="170"/>
      <c r="F54" s="186" t="s">
        <v>23</v>
      </c>
      <c r="G54" s="187"/>
      <c r="H54" s="187"/>
      <c r="I54" s="188">
        <f>'Rozpočet Pol'!G151</f>
        <v>0</v>
      </c>
      <c r="J54" s="188"/>
    </row>
    <row r="55" spans="1:10" ht="25.5" customHeight="1" x14ac:dyDescent="0.2">
      <c r="A55" s="166"/>
      <c r="B55" s="169" t="s">
        <v>69</v>
      </c>
      <c r="C55" s="168" t="s">
        <v>70</v>
      </c>
      <c r="D55" s="170"/>
      <c r="E55" s="170"/>
      <c r="F55" s="186" t="s">
        <v>23</v>
      </c>
      <c r="G55" s="187"/>
      <c r="H55" s="187"/>
      <c r="I55" s="188">
        <f>'Rozpočet Pol'!G173</f>
        <v>0</v>
      </c>
      <c r="J55" s="188"/>
    </row>
    <row r="56" spans="1:10" ht="25.5" customHeight="1" x14ac:dyDescent="0.2">
      <c r="A56" s="166"/>
      <c r="B56" s="169" t="s">
        <v>71</v>
      </c>
      <c r="C56" s="168" t="s">
        <v>72</v>
      </c>
      <c r="D56" s="170"/>
      <c r="E56" s="170"/>
      <c r="F56" s="186" t="s">
        <v>23</v>
      </c>
      <c r="G56" s="187"/>
      <c r="H56" s="187"/>
      <c r="I56" s="188">
        <f>'Rozpočet Pol'!G188</f>
        <v>0</v>
      </c>
      <c r="J56" s="188"/>
    </row>
    <row r="57" spans="1:10" ht="25.5" customHeight="1" x14ac:dyDescent="0.2">
      <c r="A57" s="166"/>
      <c r="B57" s="169" t="s">
        <v>73</v>
      </c>
      <c r="C57" s="168" t="s">
        <v>74</v>
      </c>
      <c r="D57" s="170"/>
      <c r="E57" s="170"/>
      <c r="F57" s="186" t="s">
        <v>23</v>
      </c>
      <c r="G57" s="187"/>
      <c r="H57" s="187"/>
      <c r="I57" s="188">
        <f>'Rozpočet Pol'!G192</f>
        <v>0</v>
      </c>
      <c r="J57" s="188"/>
    </row>
    <row r="58" spans="1:10" ht="25.5" customHeight="1" x14ac:dyDescent="0.2">
      <c r="A58" s="166"/>
      <c r="B58" s="180" t="s">
        <v>75</v>
      </c>
      <c r="C58" s="181" t="s">
        <v>76</v>
      </c>
      <c r="D58" s="182"/>
      <c r="E58" s="182"/>
      <c r="F58" s="189" t="s">
        <v>23</v>
      </c>
      <c r="G58" s="190"/>
      <c r="H58" s="190"/>
      <c r="I58" s="191">
        <f>'Rozpočet Pol'!G195</f>
        <v>0</v>
      </c>
      <c r="J58" s="191"/>
    </row>
    <row r="59" spans="1:10" ht="25.5" customHeight="1" x14ac:dyDescent="0.2">
      <c r="A59" s="167"/>
      <c r="B59" s="173" t="s">
        <v>1</v>
      </c>
      <c r="C59" s="173"/>
      <c r="D59" s="174"/>
      <c r="E59" s="174"/>
      <c r="F59" s="192"/>
      <c r="G59" s="193"/>
      <c r="H59" s="193"/>
      <c r="I59" s="194">
        <f>SUM(I49:I58)</f>
        <v>0</v>
      </c>
      <c r="J59" s="194"/>
    </row>
    <row r="60" spans="1:10" x14ac:dyDescent="0.2">
      <c r="F60" s="195"/>
      <c r="G60" s="129"/>
      <c r="H60" s="195"/>
      <c r="I60" s="129"/>
      <c r="J60" s="129"/>
    </row>
    <row r="61" spans="1:10" x14ac:dyDescent="0.2">
      <c r="F61" s="195"/>
      <c r="G61" s="129"/>
      <c r="H61" s="195"/>
      <c r="I61" s="129"/>
      <c r="J61" s="129"/>
    </row>
    <row r="62" spans="1:10" x14ac:dyDescent="0.2">
      <c r="F62" s="195"/>
      <c r="G62" s="129"/>
      <c r="H62" s="195"/>
      <c r="I62" s="129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I59:J59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6"/>
  <sheetViews>
    <sheetView tabSelected="1" view="pageBreakPreview" topLeftCell="A156" zoomScale="60"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79</v>
      </c>
    </row>
    <row r="2" spans="1:60" ht="24.95" customHeight="1" x14ac:dyDescent="0.2">
      <c r="A2" s="205" t="s">
        <v>78</v>
      </c>
      <c r="B2" s="199"/>
      <c r="C2" s="200" t="s">
        <v>46</v>
      </c>
      <c r="D2" s="201"/>
      <c r="E2" s="201"/>
      <c r="F2" s="201"/>
      <c r="G2" s="207"/>
      <c r="AE2" t="s">
        <v>80</v>
      </c>
    </row>
    <row r="3" spans="1:60" ht="24.95" customHeight="1" x14ac:dyDescent="0.2">
      <c r="A3" s="206" t="s">
        <v>7</v>
      </c>
      <c r="B3" s="204"/>
      <c r="C3" s="202" t="s">
        <v>43</v>
      </c>
      <c r="D3" s="203"/>
      <c r="E3" s="203"/>
      <c r="F3" s="203"/>
      <c r="G3" s="208"/>
      <c r="AE3" t="s">
        <v>81</v>
      </c>
    </row>
    <row r="4" spans="1:60" ht="24.95" hidden="1" customHeight="1" x14ac:dyDescent="0.2">
      <c r="A4" s="206" t="s">
        <v>8</v>
      </c>
      <c r="B4" s="204"/>
      <c r="C4" s="202"/>
      <c r="D4" s="203"/>
      <c r="E4" s="203"/>
      <c r="F4" s="203"/>
      <c r="G4" s="208"/>
      <c r="AE4" t="s">
        <v>82</v>
      </c>
    </row>
    <row r="5" spans="1:60" hidden="1" x14ac:dyDescent="0.2">
      <c r="A5" s="209" t="s">
        <v>83</v>
      </c>
      <c r="B5" s="210"/>
      <c r="C5" s="211"/>
      <c r="D5" s="212"/>
      <c r="E5" s="212"/>
      <c r="F5" s="212"/>
      <c r="G5" s="213"/>
      <c r="AE5" t="s">
        <v>84</v>
      </c>
    </row>
    <row r="7" spans="1:60" ht="38.25" x14ac:dyDescent="0.2">
      <c r="A7" s="218" t="s">
        <v>85</v>
      </c>
      <c r="B7" s="219" t="s">
        <v>86</v>
      </c>
      <c r="C7" s="219" t="s">
        <v>87</v>
      </c>
      <c r="D7" s="218" t="s">
        <v>88</v>
      </c>
      <c r="E7" s="218" t="s">
        <v>89</v>
      </c>
      <c r="F7" s="214" t="s">
        <v>90</v>
      </c>
      <c r="G7" s="237" t="s">
        <v>28</v>
      </c>
      <c r="H7" s="238" t="s">
        <v>29</v>
      </c>
      <c r="I7" s="238" t="s">
        <v>91</v>
      </c>
      <c r="J7" s="238" t="s">
        <v>30</v>
      </c>
      <c r="K7" s="238" t="s">
        <v>92</v>
      </c>
      <c r="L7" s="238" t="s">
        <v>93</v>
      </c>
      <c r="M7" s="238" t="s">
        <v>94</v>
      </c>
      <c r="N7" s="238" t="s">
        <v>95</v>
      </c>
      <c r="O7" s="238" t="s">
        <v>96</v>
      </c>
      <c r="P7" s="238" t="s">
        <v>97</v>
      </c>
      <c r="Q7" s="238" t="s">
        <v>98</v>
      </c>
      <c r="R7" s="238" t="s">
        <v>99</v>
      </c>
      <c r="S7" s="238" t="s">
        <v>100</v>
      </c>
      <c r="T7" s="238" t="s">
        <v>101</v>
      </c>
      <c r="U7" s="221" t="s">
        <v>102</v>
      </c>
    </row>
    <row r="8" spans="1:60" x14ac:dyDescent="0.2">
      <c r="A8" s="239" t="s">
        <v>103</v>
      </c>
      <c r="B8" s="240" t="s">
        <v>58</v>
      </c>
      <c r="C8" s="241" t="s">
        <v>59</v>
      </c>
      <c r="D8" s="242"/>
      <c r="E8" s="243"/>
      <c r="F8" s="244"/>
      <c r="G8" s="244">
        <f>SUMIF(AE9:AE30,"&lt;&gt;NOR",G9:G30)</f>
        <v>0</v>
      </c>
      <c r="H8" s="244"/>
      <c r="I8" s="244">
        <f>SUM(I9:I30)</f>
        <v>0</v>
      </c>
      <c r="J8" s="244"/>
      <c r="K8" s="244">
        <f>SUM(K9:K30)</f>
        <v>0</v>
      </c>
      <c r="L8" s="244"/>
      <c r="M8" s="244">
        <f>SUM(M9:M30)</f>
        <v>0</v>
      </c>
      <c r="N8" s="220"/>
      <c r="O8" s="220">
        <f>SUM(O9:O30)</f>
        <v>7.6550000000000007E-2</v>
      </c>
      <c r="P8" s="220"/>
      <c r="Q8" s="220">
        <f>SUM(Q9:Q30)</f>
        <v>3.78342</v>
      </c>
      <c r="R8" s="220"/>
      <c r="S8" s="220"/>
      <c r="T8" s="239"/>
      <c r="U8" s="220">
        <f>SUM(U9:U30)</f>
        <v>86.39</v>
      </c>
      <c r="AE8" t="s">
        <v>104</v>
      </c>
    </row>
    <row r="9" spans="1:60" outlineLevel="1" x14ac:dyDescent="0.2">
      <c r="A9" s="216">
        <v>1</v>
      </c>
      <c r="B9" s="222" t="s">
        <v>105</v>
      </c>
      <c r="C9" s="267" t="s">
        <v>106</v>
      </c>
      <c r="D9" s="224" t="s">
        <v>107</v>
      </c>
      <c r="E9" s="231">
        <v>61.3</v>
      </c>
      <c r="F9" s="234">
        <f>H9+J9</f>
        <v>0</v>
      </c>
      <c r="G9" s="235">
        <f>ROUND(E9*F9,2)</f>
        <v>0</v>
      </c>
      <c r="H9" s="235"/>
      <c r="I9" s="235">
        <f>ROUND(E9*H9,2)</f>
        <v>0</v>
      </c>
      <c r="J9" s="235"/>
      <c r="K9" s="235">
        <f>ROUND(E9*J9,2)</f>
        <v>0</v>
      </c>
      <c r="L9" s="235">
        <v>21</v>
      </c>
      <c r="M9" s="235">
        <f>G9*(1+L9/100)</f>
        <v>0</v>
      </c>
      <c r="N9" s="225">
        <v>4.8999999999999998E-4</v>
      </c>
      <c r="O9" s="225">
        <f>ROUND(E9*N9,5)</f>
        <v>3.0040000000000001E-2</v>
      </c>
      <c r="P9" s="225">
        <v>8.9999999999999993E-3</v>
      </c>
      <c r="Q9" s="225">
        <f>ROUND(E9*P9,5)</f>
        <v>0.55169999999999997</v>
      </c>
      <c r="R9" s="225"/>
      <c r="S9" s="225"/>
      <c r="T9" s="226">
        <v>0.247</v>
      </c>
      <c r="U9" s="225">
        <f>ROUND(E9*T9,2)</f>
        <v>15.14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108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/>
      <c r="B10" s="222"/>
      <c r="C10" s="268" t="s">
        <v>109</v>
      </c>
      <c r="D10" s="227"/>
      <c r="E10" s="232">
        <v>3</v>
      </c>
      <c r="F10" s="235"/>
      <c r="G10" s="235"/>
      <c r="H10" s="235"/>
      <c r="I10" s="235"/>
      <c r="J10" s="235"/>
      <c r="K10" s="235"/>
      <c r="L10" s="235"/>
      <c r="M10" s="235"/>
      <c r="N10" s="225"/>
      <c r="O10" s="225"/>
      <c r="P10" s="225"/>
      <c r="Q10" s="225"/>
      <c r="R10" s="225"/>
      <c r="S10" s="225"/>
      <c r="T10" s="226"/>
      <c r="U10" s="22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110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16"/>
      <c r="B11" s="222"/>
      <c r="C11" s="268" t="s">
        <v>111</v>
      </c>
      <c r="D11" s="227"/>
      <c r="E11" s="232">
        <v>34.4</v>
      </c>
      <c r="F11" s="235"/>
      <c r="G11" s="235"/>
      <c r="H11" s="235"/>
      <c r="I11" s="235"/>
      <c r="J11" s="235"/>
      <c r="K11" s="235"/>
      <c r="L11" s="235"/>
      <c r="M11" s="235"/>
      <c r="N11" s="225"/>
      <c r="O11" s="225"/>
      <c r="P11" s="225"/>
      <c r="Q11" s="225"/>
      <c r="R11" s="225"/>
      <c r="S11" s="225"/>
      <c r="T11" s="226"/>
      <c r="U11" s="225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110</v>
      </c>
      <c r="AF11" s="215">
        <v>0</v>
      </c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/>
      <c r="B12" s="222"/>
      <c r="C12" s="268" t="s">
        <v>112</v>
      </c>
      <c r="D12" s="227"/>
      <c r="E12" s="232">
        <v>23.9</v>
      </c>
      <c r="F12" s="235"/>
      <c r="G12" s="235"/>
      <c r="H12" s="235"/>
      <c r="I12" s="235"/>
      <c r="J12" s="235"/>
      <c r="K12" s="235"/>
      <c r="L12" s="235"/>
      <c r="M12" s="235"/>
      <c r="N12" s="225"/>
      <c r="O12" s="225"/>
      <c r="P12" s="225"/>
      <c r="Q12" s="225"/>
      <c r="R12" s="225"/>
      <c r="S12" s="225"/>
      <c r="T12" s="226"/>
      <c r="U12" s="225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110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2</v>
      </c>
      <c r="B13" s="222" t="s">
        <v>113</v>
      </c>
      <c r="C13" s="267" t="s">
        <v>114</v>
      </c>
      <c r="D13" s="224" t="s">
        <v>107</v>
      </c>
      <c r="E13" s="231">
        <v>10.5</v>
      </c>
      <c r="F13" s="234">
        <f>H13+J13</f>
        <v>0</v>
      </c>
      <c r="G13" s="235">
        <f>ROUND(E13*F13,2)</f>
        <v>0</v>
      </c>
      <c r="H13" s="235"/>
      <c r="I13" s="235">
        <f>ROUND(E13*H13,2)</f>
        <v>0</v>
      </c>
      <c r="J13" s="235"/>
      <c r="K13" s="235">
        <f>ROUND(E13*J13,2)</f>
        <v>0</v>
      </c>
      <c r="L13" s="235">
        <v>21</v>
      </c>
      <c r="M13" s="235">
        <f>G13*(1+L13/100)</f>
        <v>0</v>
      </c>
      <c r="N13" s="225">
        <v>4.8999999999999998E-4</v>
      </c>
      <c r="O13" s="225">
        <f>ROUND(E13*N13,5)</f>
        <v>5.1500000000000001E-3</v>
      </c>
      <c r="P13" s="225">
        <v>1.2999999999999999E-2</v>
      </c>
      <c r="Q13" s="225">
        <f>ROUND(E13*P13,5)</f>
        <v>0.13650000000000001</v>
      </c>
      <c r="R13" s="225"/>
      <c r="S13" s="225"/>
      <c r="T13" s="226">
        <v>0.30099999999999999</v>
      </c>
      <c r="U13" s="225">
        <f>ROUND(E13*T13,2)</f>
        <v>3.16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108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/>
      <c r="B14" s="222"/>
      <c r="C14" s="268" t="s">
        <v>115</v>
      </c>
      <c r="D14" s="227"/>
      <c r="E14" s="232">
        <v>10.5</v>
      </c>
      <c r="F14" s="235"/>
      <c r="G14" s="235"/>
      <c r="H14" s="235"/>
      <c r="I14" s="235"/>
      <c r="J14" s="235"/>
      <c r="K14" s="235"/>
      <c r="L14" s="235"/>
      <c r="M14" s="235"/>
      <c r="N14" s="225"/>
      <c r="O14" s="225"/>
      <c r="P14" s="225"/>
      <c r="Q14" s="225"/>
      <c r="R14" s="225"/>
      <c r="S14" s="225"/>
      <c r="T14" s="226"/>
      <c r="U14" s="22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110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3</v>
      </c>
      <c r="B15" s="222" t="s">
        <v>116</v>
      </c>
      <c r="C15" s="267" t="s">
        <v>117</v>
      </c>
      <c r="D15" s="224" t="s">
        <v>107</v>
      </c>
      <c r="E15" s="231">
        <v>2</v>
      </c>
      <c r="F15" s="234">
        <f>H15+J15</f>
        <v>0</v>
      </c>
      <c r="G15" s="235">
        <f>ROUND(E15*F15,2)</f>
        <v>0</v>
      </c>
      <c r="H15" s="235"/>
      <c r="I15" s="235">
        <f>ROUND(E15*H15,2)</f>
        <v>0</v>
      </c>
      <c r="J15" s="235"/>
      <c r="K15" s="235">
        <f>ROUND(E15*J15,2)</f>
        <v>0</v>
      </c>
      <c r="L15" s="235">
        <v>21</v>
      </c>
      <c r="M15" s="235">
        <f>G15*(1+L15/100)</f>
        <v>0</v>
      </c>
      <c r="N15" s="225">
        <v>4.8999999999999998E-4</v>
      </c>
      <c r="O15" s="225">
        <f>ROUND(E15*N15,5)</f>
        <v>9.7999999999999997E-4</v>
      </c>
      <c r="P15" s="225">
        <v>1.9E-2</v>
      </c>
      <c r="Q15" s="225">
        <f>ROUND(E15*P15,5)</f>
        <v>3.7999999999999999E-2</v>
      </c>
      <c r="R15" s="225"/>
      <c r="S15" s="225"/>
      <c r="T15" s="226">
        <v>0.38200000000000001</v>
      </c>
      <c r="U15" s="225">
        <f>ROUND(E15*T15,2)</f>
        <v>0.76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108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2"/>
      <c r="C16" s="268" t="s">
        <v>118</v>
      </c>
      <c r="D16" s="227"/>
      <c r="E16" s="232">
        <v>2</v>
      </c>
      <c r="F16" s="235"/>
      <c r="G16" s="235"/>
      <c r="H16" s="235"/>
      <c r="I16" s="235"/>
      <c r="J16" s="235"/>
      <c r="K16" s="235"/>
      <c r="L16" s="235"/>
      <c r="M16" s="235"/>
      <c r="N16" s="225"/>
      <c r="O16" s="225"/>
      <c r="P16" s="225"/>
      <c r="Q16" s="225"/>
      <c r="R16" s="225"/>
      <c r="S16" s="225"/>
      <c r="T16" s="226"/>
      <c r="U16" s="225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110</v>
      </c>
      <c r="AF16" s="215">
        <v>0</v>
      </c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4</v>
      </c>
      <c r="B17" s="222" t="s">
        <v>119</v>
      </c>
      <c r="C17" s="267" t="s">
        <v>120</v>
      </c>
      <c r="D17" s="224" t="s">
        <v>107</v>
      </c>
      <c r="E17" s="231">
        <v>15</v>
      </c>
      <c r="F17" s="234">
        <f>H17+J17</f>
        <v>0</v>
      </c>
      <c r="G17" s="235">
        <f>ROUND(E17*F17,2)</f>
        <v>0</v>
      </c>
      <c r="H17" s="235"/>
      <c r="I17" s="235">
        <f>ROUND(E17*H17,2)</f>
        <v>0</v>
      </c>
      <c r="J17" s="235"/>
      <c r="K17" s="235">
        <f>ROUND(E17*J17,2)</f>
        <v>0</v>
      </c>
      <c r="L17" s="235">
        <v>21</v>
      </c>
      <c r="M17" s="235">
        <f>G17*(1+L17/100)</f>
        <v>0</v>
      </c>
      <c r="N17" s="225">
        <v>4.8999999999999998E-4</v>
      </c>
      <c r="O17" s="225">
        <f>ROUND(E17*N17,5)</f>
        <v>7.3499999999999998E-3</v>
      </c>
      <c r="P17" s="225">
        <v>1.7999999999999999E-2</v>
      </c>
      <c r="Q17" s="225">
        <f>ROUND(E17*P17,5)</f>
        <v>0.27</v>
      </c>
      <c r="R17" s="225"/>
      <c r="S17" s="225"/>
      <c r="T17" s="226">
        <v>0.34200000000000003</v>
      </c>
      <c r="U17" s="225">
        <f>ROUND(E17*T17,2)</f>
        <v>5.13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108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/>
      <c r="B18" s="222"/>
      <c r="C18" s="268" t="s">
        <v>121</v>
      </c>
      <c r="D18" s="227"/>
      <c r="E18" s="232">
        <v>15</v>
      </c>
      <c r="F18" s="235"/>
      <c r="G18" s="235"/>
      <c r="H18" s="235"/>
      <c r="I18" s="235"/>
      <c r="J18" s="235"/>
      <c r="K18" s="235"/>
      <c r="L18" s="235"/>
      <c r="M18" s="235"/>
      <c r="N18" s="225"/>
      <c r="O18" s="225"/>
      <c r="P18" s="225"/>
      <c r="Q18" s="225"/>
      <c r="R18" s="225"/>
      <c r="S18" s="225"/>
      <c r="T18" s="226"/>
      <c r="U18" s="225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110</v>
      </c>
      <c r="AF18" s="215">
        <v>0</v>
      </c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5</v>
      </c>
      <c r="B19" s="222" t="s">
        <v>122</v>
      </c>
      <c r="C19" s="267" t="s">
        <v>123</v>
      </c>
      <c r="D19" s="224" t="s">
        <v>107</v>
      </c>
      <c r="E19" s="231">
        <v>67.400000000000006</v>
      </c>
      <c r="F19" s="234">
        <f>H19+J19</f>
        <v>0</v>
      </c>
      <c r="G19" s="235">
        <f>ROUND(E19*F19,2)</f>
        <v>0</v>
      </c>
      <c r="H19" s="235"/>
      <c r="I19" s="235">
        <f>ROUND(E19*H19,2)</f>
        <v>0</v>
      </c>
      <c r="J19" s="235"/>
      <c r="K19" s="235">
        <f>ROUND(E19*J19,2)</f>
        <v>0</v>
      </c>
      <c r="L19" s="235">
        <v>21</v>
      </c>
      <c r="M19" s="235">
        <f>G19*(1+L19/100)</f>
        <v>0</v>
      </c>
      <c r="N19" s="225">
        <v>4.8999999999999998E-4</v>
      </c>
      <c r="O19" s="225">
        <f>ROUND(E19*N19,5)</f>
        <v>3.3029999999999997E-2</v>
      </c>
      <c r="P19" s="225">
        <v>0.04</v>
      </c>
      <c r="Q19" s="225">
        <f>ROUND(E19*P19,5)</f>
        <v>2.6960000000000002</v>
      </c>
      <c r="R19" s="225"/>
      <c r="S19" s="225"/>
      <c r="T19" s="226">
        <v>0.66800000000000004</v>
      </c>
      <c r="U19" s="225">
        <f>ROUND(E19*T19,2)</f>
        <v>45.02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108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16"/>
      <c r="B20" s="222"/>
      <c r="C20" s="268" t="s">
        <v>124</v>
      </c>
      <c r="D20" s="227"/>
      <c r="E20" s="232">
        <v>67.400000000000006</v>
      </c>
      <c r="F20" s="235"/>
      <c r="G20" s="235"/>
      <c r="H20" s="235"/>
      <c r="I20" s="235"/>
      <c r="J20" s="235"/>
      <c r="K20" s="235"/>
      <c r="L20" s="235"/>
      <c r="M20" s="235"/>
      <c r="N20" s="225"/>
      <c r="O20" s="225"/>
      <c r="P20" s="225"/>
      <c r="Q20" s="225"/>
      <c r="R20" s="225"/>
      <c r="S20" s="225"/>
      <c r="T20" s="226"/>
      <c r="U20" s="225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110</v>
      </c>
      <c r="AF20" s="215">
        <v>0</v>
      </c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16">
        <v>6</v>
      </c>
      <c r="B21" s="222" t="s">
        <v>125</v>
      </c>
      <c r="C21" s="267" t="s">
        <v>126</v>
      </c>
      <c r="D21" s="224" t="s">
        <v>107</v>
      </c>
      <c r="E21" s="231">
        <v>2.75</v>
      </c>
      <c r="F21" s="234">
        <f>H21+J21</f>
        <v>0</v>
      </c>
      <c r="G21" s="235">
        <f>ROUND(E21*F21,2)</f>
        <v>0</v>
      </c>
      <c r="H21" s="235"/>
      <c r="I21" s="235">
        <f>ROUND(E21*H21,2)</f>
        <v>0</v>
      </c>
      <c r="J21" s="235"/>
      <c r="K21" s="235">
        <f>ROUND(E21*J21,2)</f>
        <v>0</v>
      </c>
      <c r="L21" s="235">
        <v>21</v>
      </c>
      <c r="M21" s="235">
        <f>G21*(1+L21/100)</f>
        <v>0</v>
      </c>
      <c r="N21" s="225">
        <v>0</v>
      </c>
      <c r="O21" s="225">
        <f>ROUND(E21*N21,5)</f>
        <v>0</v>
      </c>
      <c r="P21" s="225">
        <v>3.3169999999999998E-2</v>
      </c>
      <c r="Q21" s="225">
        <f>ROUND(E21*P21,5)</f>
        <v>9.1219999999999996E-2</v>
      </c>
      <c r="R21" s="225"/>
      <c r="S21" s="225"/>
      <c r="T21" s="226">
        <v>3.9</v>
      </c>
      <c r="U21" s="225">
        <f>ROUND(E21*T21,2)</f>
        <v>10.73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108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/>
      <c r="B22" s="222"/>
      <c r="C22" s="268" t="s">
        <v>127</v>
      </c>
      <c r="D22" s="227"/>
      <c r="E22" s="232">
        <v>2.75</v>
      </c>
      <c r="F22" s="235"/>
      <c r="G22" s="235"/>
      <c r="H22" s="235"/>
      <c r="I22" s="235"/>
      <c r="J22" s="235"/>
      <c r="K22" s="235"/>
      <c r="L22" s="235"/>
      <c r="M22" s="235"/>
      <c r="N22" s="225"/>
      <c r="O22" s="225"/>
      <c r="P22" s="225"/>
      <c r="Q22" s="225"/>
      <c r="R22" s="225"/>
      <c r="S22" s="225"/>
      <c r="T22" s="226"/>
      <c r="U22" s="225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110</v>
      </c>
      <c r="AF22" s="215">
        <v>0</v>
      </c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7</v>
      </c>
      <c r="B23" s="222" t="s">
        <v>128</v>
      </c>
      <c r="C23" s="267" t="s">
        <v>129</v>
      </c>
      <c r="D23" s="224" t="s">
        <v>130</v>
      </c>
      <c r="E23" s="231">
        <v>3.78342</v>
      </c>
      <c r="F23" s="234">
        <f>H23+J23</f>
        <v>0</v>
      </c>
      <c r="G23" s="235">
        <f>ROUND(E23*F23,2)</f>
        <v>0</v>
      </c>
      <c r="H23" s="235"/>
      <c r="I23" s="235">
        <f>ROUND(E23*H23,2)</f>
        <v>0</v>
      </c>
      <c r="J23" s="235"/>
      <c r="K23" s="235">
        <f>ROUND(E23*J23,2)</f>
        <v>0</v>
      </c>
      <c r="L23" s="235">
        <v>21</v>
      </c>
      <c r="M23" s="235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0.752</v>
      </c>
      <c r="U23" s="225">
        <f>ROUND(E23*T23,2)</f>
        <v>2.85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108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8</v>
      </c>
      <c r="B24" s="222" t="s">
        <v>131</v>
      </c>
      <c r="C24" s="267" t="s">
        <v>132</v>
      </c>
      <c r="D24" s="224" t="s">
        <v>130</v>
      </c>
      <c r="E24" s="231">
        <v>3.78342</v>
      </c>
      <c r="F24" s="234">
        <f>H24+J24</f>
        <v>0</v>
      </c>
      <c r="G24" s="235">
        <f>ROUND(E24*F24,2)</f>
        <v>0</v>
      </c>
      <c r="H24" s="235"/>
      <c r="I24" s="235">
        <f>ROUND(E24*H24,2)</f>
        <v>0</v>
      </c>
      <c r="J24" s="235"/>
      <c r="K24" s="235">
        <f>ROUND(E24*J24,2)</f>
        <v>0</v>
      </c>
      <c r="L24" s="235">
        <v>21</v>
      </c>
      <c r="M24" s="235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0.36</v>
      </c>
      <c r="U24" s="225">
        <f>ROUND(E24*T24,2)</f>
        <v>1.36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108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9</v>
      </c>
      <c r="B25" s="222" t="s">
        <v>133</v>
      </c>
      <c r="C25" s="267" t="s">
        <v>134</v>
      </c>
      <c r="D25" s="224" t="s">
        <v>130</v>
      </c>
      <c r="E25" s="231">
        <v>3.78342</v>
      </c>
      <c r="F25" s="234">
        <f>H25+J25</f>
        <v>0</v>
      </c>
      <c r="G25" s="235">
        <f>ROUND(E25*F25,2)</f>
        <v>0</v>
      </c>
      <c r="H25" s="235"/>
      <c r="I25" s="235">
        <f>ROUND(E25*H25,2)</f>
        <v>0</v>
      </c>
      <c r="J25" s="235"/>
      <c r="K25" s="235">
        <f>ROUND(E25*J25,2)</f>
        <v>0</v>
      </c>
      <c r="L25" s="235">
        <v>21</v>
      </c>
      <c r="M25" s="235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9.9000000000000005E-2</v>
      </c>
      <c r="U25" s="225">
        <f>ROUND(E25*T25,2)</f>
        <v>0.37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108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10</v>
      </c>
      <c r="B26" s="222" t="s">
        <v>135</v>
      </c>
      <c r="C26" s="267" t="s">
        <v>136</v>
      </c>
      <c r="D26" s="224" t="s">
        <v>130</v>
      </c>
      <c r="E26" s="231">
        <v>3.78342</v>
      </c>
      <c r="F26" s="234">
        <f>H26+J26</f>
        <v>0</v>
      </c>
      <c r="G26" s="235">
        <f>ROUND(E26*F26,2)</f>
        <v>0</v>
      </c>
      <c r="H26" s="235"/>
      <c r="I26" s="235">
        <f>ROUND(E26*H26,2)</f>
        <v>0</v>
      </c>
      <c r="J26" s="235"/>
      <c r="K26" s="235">
        <f>ROUND(E26*J26,2)</f>
        <v>0</v>
      </c>
      <c r="L26" s="235">
        <v>21</v>
      </c>
      <c r="M26" s="235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0.49</v>
      </c>
      <c r="U26" s="225">
        <f>ROUND(E26*T26,2)</f>
        <v>1.85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108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11</v>
      </c>
      <c r="B27" s="222" t="s">
        <v>137</v>
      </c>
      <c r="C27" s="267" t="s">
        <v>138</v>
      </c>
      <c r="D27" s="224" t="s">
        <v>130</v>
      </c>
      <c r="E27" s="231">
        <v>64.31814</v>
      </c>
      <c r="F27" s="234">
        <f>H27+J27</f>
        <v>0</v>
      </c>
      <c r="G27" s="235">
        <f>ROUND(E27*F27,2)</f>
        <v>0</v>
      </c>
      <c r="H27" s="235"/>
      <c r="I27" s="235">
        <f>ROUND(E27*H27,2)</f>
        <v>0</v>
      </c>
      <c r="J27" s="235"/>
      <c r="K27" s="235">
        <f>ROUND(E27*J27,2)</f>
        <v>0</v>
      </c>
      <c r="L27" s="235">
        <v>21</v>
      </c>
      <c r="M27" s="235">
        <f>G27*(1+L27/100)</f>
        <v>0</v>
      </c>
      <c r="N27" s="225">
        <v>0</v>
      </c>
      <c r="O27" s="225">
        <f>ROUND(E27*N27,5)</f>
        <v>0</v>
      </c>
      <c r="P27" s="225">
        <v>0</v>
      </c>
      <c r="Q27" s="225">
        <f>ROUND(E27*P27,5)</f>
        <v>0</v>
      </c>
      <c r="R27" s="225"/>
      <c r="S27" s="225"/>
      <c r="T27" s="226">
        <v>0</v>
      </c>
      <c r="U27" s="225">
        <f>ROUND(E27*T27,2)</f>
        <v>0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108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/>
      <c r="B28" s="222"/>
      <c r="C28" s="268" t="s">
        <v>139</v>
      </c>
      <c r="D28" s="227"/>
      <c r="E28" s="232">
        <v>64.31814</v>
      </c>
      <c r="F28" s="235"/>
      <c r="G28" s="235"/>
      <c r="H28" s="235"/>
      <c r="I28" s="235"/>
      <c r="J28" s="235"/>
      <c r="K28" s="235"/>
      <c r="L28" s="235"/>
      <c r="M28" s="235"/>
      <c r="N28" s="225"/>
      <c r="O28" s="225"/>
      <c r="P28" s="225"/>
      <c r="Q28" s="225"/>
      <c r="R28" s="225"/>
      <c r="S28" s="225"/>
      <c r="T28" s="226"/>
      <c r="U28" s="225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110</v>
      </c>
      <c r="AF28" s="215">
        <v>0</v>
      </c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12</v>
      </c>
      <c r="B29" s="222" t="s">
        <v>140</v>
      </c>
      <c r="C29" s="267" t="s">
        <v>141</v>
      </c>
      <c r="D29" s="224" t="s">
        <v>130</v>
      </c>
      <c r="E29" s="231">
        <v>3.78342</v>
      </c>
      <c r="F29" s="234">
        <f>H29+J29</f>
        <v>0</v>
      </c>
      <c r="G29" s="235">
        <f>ROUND(E29*F29,2)</f>
        <v>0</v>
      </c>
      <c r="H29" s="235"/>
      <c r="I29" s="235">
        <f>ROUND(E29*H29,2)</f>
        <v>0</v>
      </c>
      <c r="J29" s="235"/>
      <c r="K29" s="235">
        <f>ROUND(E29*J29,2)</f>
        <v>0</v>
      </c>
      <c r="L29" s="235">
        <v>21</v>
      </c>
      <c r="M29" s="235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6.0000000000000001E-3</v>
      </c>
      <c r="U29" s="225">
        <f>ROUND(E29*T29,2)</f>
        <v>0.02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108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13</v>
      </c>
      <c r="B30" s="222" t="s">
        <v>142</v>
      </c>
      <c r="C30" s="267" t="s">
        <v>143</v>
      </c>
      <c r="D30" s="224" t="s">
        <v>130</v>
      </c>
      <c r="E30" s="231">
        <v>3.78342</v>
      </c>
      <c r="F30" s="234">
        <f>H30+J30</f>
        <v>0</v>
      </c>
      <c r="G30" s="235">
        <f>ROUND(E30*F30,2)</f>
        <v>0</v>
      </c>
      <c r="H30" s="235"/>
      <c r="I30" s="235">
        <f>ROUND(E30*H30,2)</f>
        <v>0</v>
      </c>
      <c r="J30" s="235"/>
      <c r="K30" s="235">
        <f>ROUND(E30*J30,2)</f>
        <v>0</v>
      </c>
      <c r="L30" s="235">
        <v>21</v>
      </c>
      <c r="M30" s="235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</v>
      </c>
      <c r="U30" s="225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108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17" t="s">
        <v>103</v>
      </c>
      <c r="B31" s="223" t="s">
        <v>60</v>
      </c>
      <c r="C31" s="269" t="s">
        <v>61</v>
      </c>
      <c r="D31" s="228"/>
      <c r="E31" s="233"/>
      <c r="F31" s="236"/>
      <c r="G31" s="236">
        <f>SUMIF(AE32:AE70,"&lt;&gt;NOR",G32:G70)</f>
        <v>0</v>
      </c>
      <c r="H31" s="236"/>
      <c r="I31" s="236">
        <f>SUM(I32:I70)</f>
        <v>0</v>
      </c>
      <c r="J31" s="236"/>
      <c r="K31" s="236">
        <f>SUM(K32:K70)</f>
        <v>0</v>
      </c>
      <c r="L31" s="236"/>
      <c r="M31" s="236">
        <f>SUM(M32:M70)</f>
        <v>0</v>
      </c>
      <c r="N31" s="229"/>
      <c r="O31" s="229">
        <f>SUM(O32:O70)</f>
        <v>0.55187999999999993</v>
      </c>
      <c r="P31" s="229"/>
      <c r="Q31" s="229">
        <f>SUM(Q32:Q70)</f>
        <v>0</v>
      </c>
      <c r="R31" s="229"/>
      <c r="S31" s="229"/>
      <c r="T31" s="230"/>
      <c r="U31" s="229">
        <f>SUM(U32:U70)</f>
        <v>245.42</v>
      </c>
      <c r="AE31" t="s">
        <v>104</v>
      </c>
    </row>
    <row r="32" spans="1:60" outlineLevel="1" x14ac:dyDescent="0.2">
      <c r="A32" s="216">
        <v>14</v>
      </c>
      <c r="B32" s="222" t="s">
        <v>144</v>
      </c>
      <c r="C32" s="267" t="s">
        <v>145</v>
      </c>
      <c r="D32" s="224" t="s">
        <v>107</v>
      </c>
      <c r="E32" s="231">
        <v>12.285</v>
      </c>
      <c r="F32" s="234">
        <f>H32+J32</f>
        <v>0</v>
      </c>
      <c r="G32" s="235">
        <f>ROUND(E32*F32,2)</f>
        <v>0</v>
      </c>
      <c r="H32" s="235"/>
      <c r="I32" s="235">
        <f>ROUND(E32*H32,2)</f>
        <v>0</v>
      </c>
      <c r="J32" s="235"/>
      <c r="K32" s="235">
        <f>ROUND(E32*J32,2)</f>
        <v>0</v>
      </c>
      <c r="L32" s="235">
        <v>21</v>
      </c>
      <c r="M32" s="235">
        <f>G32*(1+L32/100)</f>
        <v>0</v>
      </c>
      <c r="N32" s="225">
        <v>3.4000000000000002E-4</v>
      </c>
      <c r="O32" s="225">
        <f>ROUND(E32*N32,5)</f>
        <v>4.1799999999999997E-3</v>
      </c>
      <c r="P32" s="225">
        <v>0</v>
      </c>
      <c r="Q32" s="225">
        <f>ROUND(E32*P32,5)</f>
        <v>0</v>
      </c>
      <c r="R32" s="225"/>
      <c r="S32" s="225"/>
      <c r="T32" s="226">
        <v>0.32</v>
      </c>
      <c r="U32" s="225">
        <f>ROUND(E32*T32,2)</f>
        <v>3.93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108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/>
      <c r="B33" s="222"/>
      <c r="C33" s="268" t="s">
        <v>146</v>
      </c>
      <c r="D33" s="227"/>
      <c r="E33" s="232">
        <v>12.285</v>
      </c>
      <c r="F33" s="235"/>
      <c r="G33" s="235"/>
      <c r="H33" s="235"/>
      <c r="I33" s="235"/>
      <c r="J33" s="235"/>
      <c r="K33" s="235"/>
      <c r="L33" s="235"/>
      <c r="M33" s="235"/>
      <c r="N33" s="225"/>
      <c r="O33" s="225"/>
      <c r="P33" s="225"/>
      <c r="Q33" s="225"/>
      <c r="R33" s="225"/>
      <c r="S33" s="225"/>
      <c r="T33" s="226"/>
      <c r="U33" s="22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110</v>
      </c>
      <c r="AF33" s="215">
        <v>0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15</v>
      </c>
      <c r="B34" s="222" t="s">
        <v>147</v>
      </c>
      <c r="C34" s="267" t="s">
        <v>148</v>
      </c>
      <c r="D34" s="224" t="s">
        <v>107</v>
      </c>
      <c r="E34" s="231">
        <v>6.6150000000000002</v>
      </c>
      <c r="F34" s="234">
        <f>H34+J34</f>
        <v>0</v>
      </c>
      <c r="G34" s="235">
        <f>ROUND(E34*F34,2)</f>
        <v>0</v>
      </c>
      <c r="H34" s="235"/>
      <c r="I34" s="235">
        <f>ROUND(E34*H34,2)</f>
        <v>0</v>
      </c>
      <c r="J34" s="235"/>
      <c r="K34" s="235">
        <f>ROUND(E34*J34,2)</f>
        <v>0</v>
      </c>
      <c r="L34" s="235">
        <v>21</v>
      </c>
      <c r="M34" s="235">
        <f>G34*(1+L34/100)</f>
        <v>0</v>
      </c>
      <c r="N34" s="225">
        <v>3.8000000000000002E-4</v>
      </c>
      <c r="O34" s="225">
        <f>ROUND(E34*N34,5)</f>
        <v>2.5100000000000001E-3</v>
      </c>
      <c r="P34" s="225">
        <v>0</v>
      </c>
      <c r="Q34" s="225">
        <f>ROUND(E34*P34,5)</f>
        <v>0</v>
      </c>
      <c r="R34" s="225"/>
      <c r="S34" s="225"/>
      <c r="T34" s="226">
        <v>0.32</v>
      </c>
      <c r="U34" s="225">
        <f>ROUND(E34*T34,2)</f>
        <v>2.12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108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/>
      <c r="B35" s="222"/>
      <c r="C35" s="268" t="s">
        <v>149</v>
      </c>
      <c r="D35" s="227"/>
      <c r="E35" s="232">
        <v>6.6150000000000002</v>
      </c>
      <c r="F35" s="235"/>
      <c r="G35" s="235"/>
      <c r="H35" s="235"/>
      <c r="I35" s="235"/>
      <c r="J35" s="235"/>
      <c r="K35" s="235"/>
      <c r="L35" s="235"/>
      <c r="M35" s="235"/>
      <c r="N35" s="225"/>
      <c r="O35" s="225"/>
      <c r="P35" s="225"/>
      <c r="Q35" s="225"/>
      <c r="R35" s="225"/>
      <c r="S35" s="225"/>
      <c r="T35" s="226"/>
      <c r="U35" s="225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110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16</v>
      </c>
      <c r="B36" s="222" t="s">
        <v>150</v>
      </c>
      <c r="C36" s="267" t="s">
        <v>151</v>
      </c>
      <c r="D36" s="224" t="s">
        <v>107</v>
      </c>
      <c r="E36" s="231">
        <v>33.81</v>
      </c>
      <c r="F36" s="234">
        <f>H36+J36</f>
        <v>0</v>
      </c>
      <c r="G36" s="235">
        <f>ROUND(E36*F36,2)</f>
        <v>0</v>
      </c>
      <c r="H36" s="235"/>
      <c r="I36" s="235">
        <f>ROUND(E36*H36,2)</f>
        <v>0</v>
      </c>
      <c r="J36" s="235"/>
      <c r="K36" s="235">
        <f>ROUND(E36*J36,2)</f>
        <v>0</v>
      </c>
      <c r="L36" s="235">
        <v>21</v>
      </c>
      <c r="M36" s="235">
        <f>G36*(1+L36/100)</f>
        <v>0</v>
      </c>
      <c r="N36" s="225">
        <v>4.6999999999999999E-4</v>
      </c>
      <c r="O36" s="225">
        <f>ROUND(E36*N36,5)</f>
        <v>1.5890000000000001E-2</v>
      </c>
      <c r="P36" s="225">
        <v>0</v>
      </c>
      <c r="Q36" s="225">
        <f>ROUND(E36*P36,5)</f>
        <v>0</v>
      </c>
      <c r="R36" s="225"/>
      <c r="S36" s="225"/>
      <c r="T36" s="226">
        <v>0.35899999999999999</v>
      </c>
      <c r="U36" s="225">
        <f>ROUND(E36*T36,2)</f>
        <v>12.14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108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/>
      <c r="B37" s="222"/>
      <c r="C37" s="268" t="s">
        <v>152</v>
      </c>
      <c r="D37" s="227"/>
      <c r="E37" s="232">
        <v>33.81</v>
      </c>
      <c r="F37" s="235"/>
      <c r="G37" s="235"/>
      <c r="H37" s="235"/>
      <c r="I37" s="235"/>
      <c r="J37" s="235"/>
      <c r="K37" s="235"/>
      <c r="L37" s="235"/>
      <c r="M37" s="235"/>
      <c r="N37" s="225"/>
      <c r="O37" s="225"/>
      <c r="P37" s="225"/>
      <c r="Q37" s="225"/>
      <c r="R37" s="225"/>
      <c r="S37" s="225"/>
      <c r="T37" s="226"/>
      <c r="U37" s="225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110</v>
      </c>
      <c r="AF37" s="215">
        <v>0</v>
      </c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>
        <v>17</v>
      </c>
      <c r="B38" s="222" t="s">
        <v>153</v>
      </c>
      <c r="C38" s="267" t="s">
        <v>154</v>
      </c>
      <c r="D38" s="224" t="s">
        <v>107</v>
      </c>
      <c r="E38" s="231">
        <v>1.68</v>
      </c>
      <c r="F38" s="234">
        <f>H38+J38</f>
        <v>0</v>
      </c>
      <c r="G38" s="235">
        <f>ROUND(E38*F38,2)</f>
        <v>0</v>
      </c>
      <c r="H38" s="235"/>
      <c r="I38" s="235">
        <f>ROUND(E38*H38,2)</f>
        <v>0</v>
      </c>
      <c r="J38" s="235"/>
      <c r="K38" s="235">
        <f>ROUND(E38*J38,2)</f>
        <v>0</v>
      </c>
      <c r="L38" s="235">
        <v>21</v>
      </c>
      <c r="M38" s="235">
        <f>G38*(1+L38/100)</f>
        <v>0</v>
      </c>
      <c r="N38" s="225">
        <v>6.9999999999999999E-4</v>
      </c>
      <c r="O38" s="225">
        <f>ROUND(E38*N38,5)</f>
        <v>1.1800000000000001E-3</v>
      </c>
      <c r="P38" s="225">
        <v>0</v>
      </c>
      <c r="Q38" s="225">
        <f>ROUND(E38*P38,5)</f>
        <v>0</v>
      </c>
      <c r="R38" s="225"/>
      <c r="S38" s="225"/>
      <c r="T38" s="226">
        <v>0.45200000000000001</v>
      </c>
      <c r="U38" s="225">
        <f>ROUND(E38*T38,2)</f>
        <v>0.76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108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/>
      <c r="B39" s="222"/>
      <c r="C39" s="268" t="s">
        <v>155</v>
      </c>
      <c r="D39" s="227"/>
      <c r="E39" s="232">
        <v>1.68</v>
      </c>
      <c r="F39" s="235"/>
      <c r="G39" s="235"/>
      <c r="H39" s="235"/>
      <c r="I39" s="235"/>
      <c r="J39" s="235"/>
      <c r="K39" s="235"/>
      <c r="L39" s="235"/>
      <c r="M39" s="235"/>
      <c r="N39" s="225"/>
      <c r="O39" s="225"/>
      <c r="P39" s="225"/>
      <c r="Q39" s="225"/>
      <c r="R39" s="225"/>
      <c r="S39" s="225"/>
      <c r="T39" s="226"/>
      <c r="U39" s="225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110</v>
      </c>
      <c r="AF39" s="215">
        <v>0</v>
      </c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18</v>
      </c>
      <c r="B40" s="222" t="s">
        <v>156</v>
      </c>
      <c r="C40" s="267" t="s">
        <v>157</v>
      </c>
      <c r="D40" s="224" t="s">
        <v>107</v>
      </c>
      <c r="E40" s="231">
        <v>12.494999999999999</v>
      </c>
      <c r="F40" s="234">
        <f>H40+J40</f>
        <v>0</v>
      </c>
      <c r="G40" s="235">
        <f>ROUND(E40*F40,2)</f>
        <v>0</v>
      </c>
      <c r="H40" s="235"/>
      <c r="I40" s="235">
        <f>ROUND(E40*H40,2)</f>
        <v>0</v>
      </c>
      <c r="J40" s="235"/>
      <c r="K40" s="235">
        <f>ROUND(E40*J40,2)</f>
        <v>0</v>
      </c>
      <c r="L40" s="235">
        <v>21</v>
      </c>
      <c r="M40" s="235">
        <f>G40*(1+L40/100)</f>
        <v>0</v>
      </c>
      <c r="N40" s="225">
        <v>1.5200000000000001E-3</v>
      </c>
      <c r="O40" s="225">
        <f>ROUND(E40*N40,5)</f>
        <v>1.899E-2</v>
      </c>
      <c r="P40" s="225">
        <v>0</v>
      </c>
      <c r="Q40" s="225">
        <f>ROUND(E40*P40,5)</f>
        <v>0</v>
      </c>
      <c r="R40" s="225"/>
      <c r="S40" s="225"/>
      <c r="T40" s="226">
        <v>1.173</v>
      </c>
      <c r="U40" s="225">
        <f>ROUND(E40*T40,2)</f>
        <v>14.66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108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/>
      <c r="B41" s="222"/>
      <c r="C41" s="268" t="s">
        <v>158</v>
      </c>
      <c r="D41" s="227"/>
      <c r="E41" s="232">
        <v>12.494999999999999</v>
      </c>
      <c r="F41" s="235"/>
      <c r="G41" s="235"/>
      <c r="H41" s="235"/>
      <c r="I41" s="235"/>
      <c r="J41" s="235"/>
      <c r="K41" s="235"/>
      <c r="L41" s="235"/>
      <c r="M41" s="235"/>
      <c r="N41" s="225"/>
      <c r="O41" s="225"/>
      <c r="P41" s="225"/>
      <c r="Q41" s="225"/>
      <c r="R41" s="225"/>
      <c r="S41" s="225"/>
      <c r="T41" s="226"/>
      <c r="U41" s="225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110</v>
      </c>
      <c r="AF41" s="215">
        <v>0</v>
      </c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19</v>
      </c>
      <c r="B42" s="222" t="s">
        <v>159</v>
      </c>
      <c r="C42" s="267" t="s">
        <v>160</v>
      </c>
      <c r="D42" s="224" t="s">
        <v>107</v>
      </c>
      <c r="E42" s="231">
        <v>33.81</v>
      </c>
      <c r="F42" s="234">
        <f>H42+J42</f>
        <v>0</v>
      </c>
      <c r="G42" s="235">
        <f>ROUND(E42*F42,2)</f>
        <v>0</v>
      </c>
      <c r="H42" s="235"/>
      <c r="I42" s="235">
        <f>ROUND(E42*H42,2)</f>
        <v>0</v>
      </c>
      <c r="J42" s="235"/>
      <c r="K42" s="235">
        <f>ROUND(E42*J42,2)</f>
        <v>0</v>
      </c>
      <c r="L42" s="235">
        <v>21</v>
      </c>
      <c r="M42" s="235">
        <f>G42*(1+L42/100)</f>
        <v>0</v>
      </c>
      <c r="N42" s="225">
        <v>1.6900000000000001E-3</v>
      </c>
      <c r="O42" s="225">
        <f>ROUND(E42*N42,5)</f>
        <v>5.7140000000000003E-2</v>
      </c>
      <c r="P42" s="225">
        <v>0</v>
      </c>
      <c r="Q42" s="225">
        <f>ROUND(E42*P42,5)</f>
        <v>0</v>
      </c>
      <c r="R42" s="225"/>
      <c r="S42" s="225"/>
      <c r="T42" s="226">
        <v>0.79700000000000004</v>
      </c>
      <c r="U42" s="225">
        <f>ROUND(E42*T42,2)</f>
        <v>26.95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108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/>
      <c r="B43" s="222"/>
      <c r="C43" s="268" t="s">
        <v>161</v>
      </c>
      <c r="D43" s="227"/>
      <c r="E43" s="232">
        <v>33.81</v>
      </c>
      <c r="F43" s="235"/>
      <c r="G43" s="235"/>
      <c r="H43" s="235"/>
      <c r="I43" s="235"/>
      <c r="J43" s="235"/>
      <c r="K43" s="235"/>
      <c r="L43" s="235"/>
      <c r="M43" s="235"/>
      <c r="N43" s="225"/>
      <c r="O43" s="225"/>
      <c r="P43" s="225"/>
      <c r="Q43" s="225"/>
      <c r="R43" s="225"/>
      <c r="S43" s="225"/>
      <c r="T43" s="226"/>
      <c r="U43" s="225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110</v>
      </c>
      <c r="AF43" s="215">
        <v>0</v>
      </c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>
        <v>20</v>
      </c>
      <c r="B44" s="222" t="s">
        <v>162</v>
      </c>
      <c r="C44" s="267" t="s">
        <v>163</v>
      </c>
      <c r="D44" s="224" t="s">
        <v>107</v>
      </c>
      <c r="E44" s="231">
        <v>4.62</v>
      </c>
      <c r="F44" s="234">
        <f>H44+J44</f>
        <v>0</v>
      </c>
      <c r="G44" s="235">
        <f>ROUND(E44*F44,2)</f>
        <v>0</v>
      </c>
      <c r="H44" s="235"/>
      <c r="I44" s="235">
        <f>ROUND(E44*H44,2)</f>
        <v>0</v>
      </c>
      <c r="J44" s="235"/>
      <c r="K44" s="235">
        <f>ROUND(E44*J44,2)</f>
        <v>0</v>
      </c>
      <c r="L44" s="235">
        <v>21</v>
      </c>
      <c r="M44" s="235">
        <f>G44*(1+L44/100)</f>
        <v>0</v>
      </c>
      <c r="N44" s="225">
        <v>2.0699999999999998E-3</v>
      </c>
      <c r="O44" s="225">
        <f>ROUND(E44*N44,5)</f>
        <v>9.5600000000000008E-3</v>
      </c>
      <c r="P44" s="225">
        <v>0</v>
      </c>
      <c r="Q44" s="225">
        <f>ROUND(E44*P44,5)</f>
        <v>0</v>
      </c>
      <c r="R44" s="225"/>
      <c r="S44" s="225"/>
      <c r="T44" s="226">
        <v>0.82899999999999996</v>
      </c>
      <c r="U44" s="225">
        <f>ROUND(E44*T44,2)</f>
        <v>3.83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108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/>
      <c r="B45" s="222"/>
      <c r="C45" s="268" t="s">
        <v>164</v>
      </c>
      <c r="D45" s="227"/>
      <c r="E45" s="232">
        <v>4.62</v>
      </c>
      <c r="F45" s="235"/>
      <c r="G45" s="235"/>
      <c r="H45" s="235"/>
      <c r="I45" s="235"/>
      <c r="J45" s="235"/>
      <c r="K45" s="235"/>
      <c r="L45" s="235"/>
      <c r="M45" s="235"/>
      <c r="N45" s="225"/>
      <c r="O45" s="225"/>
      <c r="P45" s="225"/>
      <c r="Q45" s="225"/>
      <c r="R45" s="225"/>
      <c r="S45" s="225"/>
      <c r="T45" s="226"/>
      <c r="U45" s="225"/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110</v>
      </c>
      <c r="AF45" s="215">
        <v>0</v>
      </c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21</v>
      </c>
      <c r="B46" s="222" t="s">
        <v>165</v>
      </c>
      <c r="C46" s="267" t="s">
        <v>166</v>
      </c>
      <c r="D46" s="224" t="s">
        <v>107</v>
      </c>
      <c r="E46" s="231">
        <v>10.08</v>
      </c>
      <c r="F46" s="234">
        <f>H46+J46</f>
        <v>0</v>
      </c>
      <c r="G46" s="235">
        <f>ROUND(E46*F46,2)</f>
        <v>0</v>
      </c>
      <c r="H46" s="235"/>
      <c r="I46" s="235">
        <f>ROUND(E46*H46,2)</f>
        <v>0</v>
      </c>
      <c r="J46" s="235"/>
      <c r="K46" s="235">
        <f>ROUND(E46*J46,2)</f>
        <v>0</v>
      </c>
      <c r="L46" s="235">
        <v>21</v>
      </c>
      <c r="M46" s="235">
        <f>G46*(1+L46/100)</f>
        <v>0</v>
      </c>
      <c r="N46" s="225">
        <v>5.1999999999999995E-4</v>
      </c>
      <c r="O46" s="225">
        <f>ROUND(E46*N46,5)</f>
        <v>5.2399999999999999E-3</v>
      </c>
      <c r="P46" s="225">
        <v>0</v>
      </c>
      <c r="Q46" s="225">
        <f>ROUND(E46*P46,5)</f>
        <v>0</v>
      </c>
      <c r="R46" s="225"/>
      <c r="S46" s="225"/>
      <c r="T46" s="226">
        <v>0.52900000000000003</v>
      </c>
      <c r="U46" s="225">
        <f>ROUND(E46*T46,2)</f>
        <v>5.33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108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/>
      <c r="B47" s="222"/>
      <c r="C47" s="268" t="s">
        <v>167</v>
      </c>
      <c r="D47" s="227"/>
      <c r="E47" s="232">
        <v>10.08</v>
      </c>
      <c r="F47" s="235"/>
      <c r="G47" s="235"/>
      <c r="H47" s="235"/>
      <c r="I47" s="235"/>
      <c r="J47" s="235"/>
      <c r="K47" s="235"/>
      <c r="L47" s="235"/>
      <c r="M47" s="235"/>
      <c r="N47" s="225"/>
      <c r="O47" s="225"/>
      <c r="P47" s="225"/>
      <c r="Q47" s="225"/>
      <c r="R47" s="225"/>
      <c r="S47" s="225"/>
      <c r="T47" s="226"/>
      <c r="U47" s="225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110</v>
      </c>
      <c r="AF47" s="215">
        <v>0</v>
      </c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22</v>
      </c>
      <c r="B48" s="222" t="s">
        <v>165</v>
      </c>
      <c r="C48" s="267" t="s">
        <v>168</v>
      </c>
      <c r="D48" s="224" t="s">
        <v>107</v>
      </c>
      <c r="E48" s="231">
        <v>17.010000000000002</v>
      </c>
      <c r="F48" s="234">
        <f>H48+J48</f>
        <v>0</v>
      </c>
      <c r="G48" s="235">
        <f>ROUND(E48*F48,2)</f>
        <v>0</v>
      </c>
      <c r="H48" s="235"/>
      <c r="I48" s="235">
        <f>ROUND(E48*H48,2)</f>
        <v>0</v>
      </c>
      <c r="J48" s="235"/>
      <c r="K48" s="235">
        <f>ROUND(E48*J48,2)</f>
        <v>0</v>
      </c>
      <c r="L48" s="235">
        <v>21</v>
      </c>
      <c r="M48" s="235">
        <f>G48*(1+L48/100)</f>
        <v>0</v>
      </c>
      <c r="N48" s="225">
        <v>5.1999999999999995E-4</v>
      </c>
      <c r="O48" s="225">
        <f>ROUND(E48*N48,5)</f>
        <v>8.8500000000000002E-3</v>
      </c>
      <c r="P48" s="225">
        <v>0</v>
      </c>
      <c r="Q48" s="225">
        <f>ROUND(E48*P48,5)</f>
        <v>0</v>
      </c>
      <c r="R48" s="225"/>
      <c r="S48" s="225"/>
      <c r="T48" s="226">
        <v>0.52900000000000003</v>
      </c>
      <c r="U48" s="225">
        <f>ROUND(E48*T48,2)</f>
        <v>9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108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/>
      <c r="B49" s="222"/>
      <c r="C49" s="268" t="s">
        <v>169</v>
      </c>
      <c r="D49" s="227"/>
      <c r="E49" s="232">
        <v>17.010000000000002</v>
      </c>
      <c r="F49" s="235"/>
      <c r="G49" s="235"/>
      <c r="H49" s="235"/>
      <c r="I49" s="235"/>
      <c r="J49" s="235"/>
      <c r="K49" s="235"/>
      <c r="L49" s="235"/>
      <c r="M49" s="235"/>
      <c r="N49" s="225"/>
      <c r="O49" s="225"/>
      <c r="P49" s="225"/>
      <c r="Q49" s="225"/>
      <c r="R49" s="225"/>
      <c r="S49" s="225"/>
      <c r="T49" s="226"/>
      <c r="U49" s="225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110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23</v>
      </c>
      <c r="B50" s="222" t="s">
        <v>170</v>
      </c>
      <c r="C50" s="267" t="s">
        <v>171</v>
      </c>
      <c r="D50" s="224" t="s">
        <v>107</v>
      </c>
      <c r="E50" s="231">
        <v>17.22</v>
      </c>
      <c r="F50" s="234">
        <f>H50+J50</f>
        <v>0</v>
      </c>
      <c r="G50" s="235">
        <f>ROUND(E50*F50,2)</f>
        <v>0</v>
      </c>
      <c r="H50" s="235"/>
      <c r="I50" s="235">
        <f>ROUND(E50*H50,2)</f>
        <v>0</v>
      </c>
      <c r="J50" s="235"/>
      <c r="K50" s="235">
        <f>ROUND(E50*J50,2)</f>
        <v>0</v>
      </c>
      <c r="L50" s="235">
        <v>21</v>
      </c>
      <c r="M50" s="235">
        <f>G50*(1+L50/100)</f>
        <v>0</v>
      </c>
      <c r="N50" s="225">
        <v>7.7999999999999999E-4</v>
      </c>
      <c r="O50" s="225">
        <f>ROUND(E50*N50,5)</f>
        <v>1.3429999999999999E-2</v>
      </c>
      <c r="P50" s="225">
        <v>0</v>
      </c>
      <c r="Q50" s="225">
        <f>ROUND(E50*P50,5)</f>
        <v>0</v>
      </c>
      <c r="R50" s="225"/>
      <c r="S50" s="225"/>
      <c r="T50" s="226">
        <v>0.81899999999999995</v>
      </c>
      <c r="U50" s="225">
        <f>ROUND(E50*T50,2)</f>
        <v>14.1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108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/>
      <c r="B51" s="222"/>
      <c r="C51" s="268" t="s">
        <v>172</v>
      </c>
      <c r="D51" s="227"/>
      <c r="E51" s="232">
        <v>17.22</v>
      </c>
      <c r="F51" s="235"/>
      <c r="G51" s="235"/>
      <c r="H51" s="235"/>
      <c r="I51" s="235"/>
      <c r="J51" s="235"/>
      <c r="K51" s="235"/>
      <c r="L51" s="235"/>
      <c r="M51" s="235"/>
      <c r="N51" s="225"/>
      <c r="O51" s="225"/>
      <c r="P51" s="225"/>
      <c r="Q51" s="225"/>
      <c r="R51" s="225"/>
      <c r="S51" s="225"/>
      <c r="T51" s="226"/>
      <c r="U51" s="225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110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>
        <v>24</v>
      </c>
      <c r="B52" s="222" t="s">
        <v>173</v>
      </c>
      <c r="C52" s="267" t="s">
        <v>174</v>
      </c>
      <c r="D52" s="224" t="s">
        <v>107</v>
      </c>
      <c r="E52" s="231">
        <v>36.119999999999997</v>
      </c>
      <c r="F52" s="234">
        <f>H52+J52</f>
        <v>0</v>
      </c>
      <c r="G52" s="235">
        <f>ROUND(E52*F52,2)</f>
        <v>0</v>
      </c>
      <c r="H52" s="235"/>
      <c r="I52" s="235">
        <f>ROUND(E52*H52,2)</f>
        <v>0</v>
      </c>
      <c r="J52" s="235"/>
      <c r="K52" s="235">
        <f>ROUND(E52*J52,2)</f>
        <v>0</v>
      </c>
      <c r="L52" s="235">
        <v>21</v>
      </c>
      <c r="M52" s="235">
        <f>G52*(1+L52/100)</f>
        <v>0</v>
      </c>
      <c r="N52" s="225">
        <v>1.31E-3</v>
      </c>
      <c r="O52" s="225">
        <f>ROUND(E52*N52,5)</f>
        <v>4.7320000000000001E-2</v>
      </c>
      <c r="P52" s="225">
        <v>0</v>
      </c>
      <c r="Q52" s="225">
        <f>ROUND(E52*P52,5)</f>
        <v>0</v>
      </c>
      <c r="R52" s="225"/>
      <c r="S52" s="225"/>
      <c r="T52" s="226">
        <v>0.79700000000000004</v>
      </c>
      <c r="U52" s="225">
        <f>ROUND(E52*T52,2)</f>
        <v>28.79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108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/>
      <c r="B53" s="222"/>
      <c r="C53" s="268" t="s">
        <v>175</v>
      </c>
      <c r="D53" s="227"/>
      <c r="E53" s="232">
        <v>36.119999999999997</v>
      </c>
      <c r="F53" s="235"/>
      <c r="G53" s="235"/>
      <c r="H53" s="235"/>
      <c r="I53" s="235"/>
      <c r="J53" s="235"/>
      <c r="K53" s="235"/>
      <c r="L53" s="235"/>
      <c r="M53" s="235"/>
      <c r="N53" s="225"/>
      <c r="O53" s="225"/>
      <c r="P53" s="225"/>
      <c r="Q53" s="225"/>
      <c r="R53" s="225"/>
      <c r="S53" s="225"/>
      <c r="T53" s="226"/>
      <c r="U53" s="225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110</v>
      </c>
      <c r="AF53" s="215">
        <v>0</v>
      </c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>
        <v>25</v>
      </c>
      <c r="B54" s="222" t="s">
        <v>176</v>
      </c>
      <c r="C54" s="267" t="s">
        <v>177</v>
      </c>
      <c r="D54" s="224" t="s">
        <v>107</v>
      </c>
      <c r="E54" s="231">
        <v>17.43</v>
      </c>
      <c r="F54" s="234">
        <f>H54+J54</f>
        <v>0</v>
      </c>
      <c r="G54" s="235">
        <f>ROUND(E54*F54,2)</f>
        <v>0</v>
      </c>
      <c r="H54" s="235"/>
      <c r="I54" s="235">
        <f>ROUND(E54*H54,2)</f>
        <v>0</v>
      </c>
      <c r="J54" s="235"/>
      <c r="K54" s="235">
        <f>ROUND(E54*J54,2)</f>
        <v>0</v>
      </c>
      <c r="L54" s="235">
        <v>21</v>
      </c>
      <c r="M54" s="235">
        <f>G54*(1+L54/100)</f>
        <v>0</v>
      </c>
      <c r="N54" s="225">
        <v>1.6100000000000001E-3</v>
      </c>
      <c r="O54" s="225">
        <f>ROUND(E54*N54,5)</f>
        <v>2.8060000000000002E-2</v>
      </c>
      <c r="P54" s="225">
        <v>0</v>
      </c>
      <c r="Q54" s="225">
        <f>ROUND(E54*P54,5)</f>
        <v>0</v>
      </c>
      <c r="R54" s="225"/>
      <c r="S54" s="225"/>
      <c r="T54" s="226">
        <v>0.73899999999999999</v>
      </c>
      <c r="U54" s="225">
        <f>ROUND(E54*T54,2)</f>
        <v>12.88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108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/>
      <c r="B55" s="222"/>
      <c r="C55" s="268" t="s">
        <v>178</v>
      </c>
      <c r="D55" s="227"/>
      <c r="E55" s="232">
        <v>17.43</v>
      </c>
      <c r="F55" s="235"/>
      <c r="G55" s="235"/>
      <c r="H55" s="235"/>
      <c r="I55" s="235"/>
      <c r="J55" s="235"/>
      <c r="K55" s="235"/>
      <c r="L55" s="235"/>
      <c r="M55" s="235"/>
      <c r="N55" s="225"/>
      <c r="O55" s="225"/>
      <c r="P55" s="225"/>
      <c r="Q55" s="225"/>
      <c r="R55" s="225"/>
      <c r="S55" s="225"/>
      <c r="T55" s="226"/>
      <c r="U55" s="225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110</v>
      </c>
      <c r="AF55" s="215">
        <v>0</v>
      </c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>
        <v>26</v>
      </c>
      <c r="B56" s="222" t="s">
        <v>179</v>
      </c>
      <c r="C56" s="267" t="s">
        <v>180</v>
      </c>
      <c r="D56" s="224" t="s">
        <v>107</v>
      </c>
      <c r="E56" s="231">
        <v>26.25</v>
      </c>
      <c r="F56" s="234">
        <f>H56+J56</f>
        <v>0</v>
      </c>
      <c r="G56" s="235">
        <f>ROUND(E56*F56,2)</f>
        <v>0</v>
      </c>
      <c r="H56" s="235"/>
      <c r="I56" s="235">
        <f>ROUND(E56*H56,2)</f>
        <v>0</v>
      </c>
      <c r="J56" s="235"/>
      <c r="K56" s="235">
        <f>ROUND(E56*J56,2)</f>
        <v>0</v>
      </c>
      <c r="L56" s="235">
        <v>21</v>
      </c>
      <c r="M56" s="235">
        <f>G56*(1+L56/100)</f>
        <v>0</v>
      </c>
      <c r="N56" s="225">
        <v>2.0999999999999999E-3</v>
      </c>
      <c r="O56" s="225">
        <f>ROUND(E56*N56,5)</f>
        <v>5.5129999999999998E-2</v>
      </c>
      <c r="P56" s="225">
        <v>0</v>
      </c>
      <c r="Q56" s="225">
        <f>ROUND(E56*P56,5)</f>
        <v>0</v>
      </c>
      <c r="R56" s="225"/>
      <c r="S56" s="225"/>
      <c r="T56" s="226">
        <v>0.8</v>
      </c>
      <c r="U56" s="225">
        <f>ROUND(E56*T56,2)</f>
        <v>21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108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/>
      <c r="B57" s="222"/>
      <c r="C57" s="268" t="s">
        <v>181</v>
      </c>
      <c r="D57" s="227"/>
      <c r="E57" s="232">
        <v>26.25</v>
      </c>
      <c r="F57" s="235"/>
      <c r="G57" s="235"/>
      <c r="H57" s="235"/>
      <c r="I57" s="235"/>
      <c r="J57" s="235"/>
      <c r="K57" s="235"/>
      <c r="L57" s="235"/>
      <c r="M57" s="235"/>
      <c r="N57" s="225"/>
      <c r="O57" s="225"/>
      <c r="P57" s="225"/>
      <c r="Q57" s="225"/>
      <c r="R57" s="225"/>
      <c r="S57" s="225"/>
      <c r="T57" s="226"/>
      <c r="U57" s="225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110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>
        <v>27</v>
      </c>
      <c r="B58" s="222" t="s">
        <v>182</v>
      </c>
      <c r="C58" s="267" t="s">
        <v>183</v>
      </c>
      <c r="D58" s="224" t="s">
        <v>107</v>
      </c>
      <c r="E58" s="231">
        <v>34.335000000000001</v>
      </c>
      <c r="F58" s="234">
        <f>H58+J58</f>
        <v>0</v>
      </c>
      <c r="G58" s="235">
        <f>ROUND(E58*F58,2)</f>
        <v>0</v>
      </c>
      <c r="H58" s="235"/>
      <c r="I58" s="235">
        <f>ROUND(E58*H58,2)</f>
        <v>0</v>
      </c>
      <c r="J58" s="235"/>
      <c r="K58" s="235">
        <f>ROUND(E58*J58,2)</f>
        <v>0</v>
      </c>
      <c r="L58" s="235">
        <v>21</v>
      </c>
      <c r="M58" s="235">
        <f>G58*(1+L58/100)</f>
        <v>0</v>
      </c>
      <c r="N58" s="225">
        <v>2.5200000000000001E-3</v>
      </c>
      <c r="O58" s="225">
        <f>ROUND(E58*N58,5)</f>
        <v>8.652E-2</v>
      </c>
      <c r="P58" s="225">
        <v>0</v>
      </c>
      <c r="Q58" s="225">
        <f>ROUND(E58*P58,5)</f>
        <v>0</v>
      </c>
      <c r="R58" s="225"/>
      <c r="S58" s="225"/>
      <c r="T58" s="226">
        <v>0.8</v>
      </c>
      <c r="U58" s="225">
        <f>ROUND(E58*T58,2)</f>
        <v>27.47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108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16"/>
      <c r="B59" s="222"/>
      <c r="C59" s="268" t="s">
        <v>184</v>
      </c>
      <c r="D59" s="227"/>
      <c r="E59" s="232">
        <v>34.335000000000001</v>
      </c>
      <c r="F59" s="235"/>
      <c r="G59" s="235"/>
      <c r="H59" s="235"/>
      <c r="I59" s="235"/>
      <c r="J59" s="235"/>
      <c r="K59" s="235"/>
      <c r="L59" s="235"/>
      <c r="M59" s="235"/>
      <c r="N59" s="225"/>
      <c r="O59" s="225"/>
      <c r="P59" s="225"/>
      <c r="Q59" s="225"/>
      <c r="R59" s="225"/>
      <c r="S59" s="225"/>
      <c r="T59" s="226"/>
      <c r="U59" s="225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110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>
        <v>28</v>
      </c>
      <c r="B60" s="222" t="s">
        <v>185</v>
      </c>
      <c r="C60" s="267" t="s">
        <v>186</v>
      </c>
      <c r="D60" s="224" t="s">
        <v>107</v>
      </c>
      <c r="E60" s="231">
        <v>46.41</v>
      </c>
      <c r="F60" s="234">
        <f>H60+J60</f>
        <v>0</v>
      </c>
      <c r="G60" s="235">
        <f>ROUND(E60*F60,2)</f>
        <v>0</v>
      </c>
      <c r="H60" s="235"/>
      <c r="I60" s="235">
        <f>ROUND(E60*H60,2)</f>
        <v>0</v>
      </c>
      <c r="J60" s="235"/>
      <c r="K60" s="235">
        <f>ROUND(E60*J60,2)</f>
        <v>0</v>
      </c>
      <c r="L60" s="235">
        <v>21</v>
      </c>
      <c r="M60" s="235">
        <f>G60*(1+L60/100)</f>
        <v>0</v>
      </c>
      <c r="N60" s="225">
        <v>3.5699999999999998E-3</v>
      </c>
      <c r="O60" s="225">
        <f>ROUND(E60*N60,5)</f>
        <v>0.16567999999999999</v>
      </c>
      <c r="P60" s="225">
        <v>0</v>
      </c>
      <c r="Q60" s="225">
        <f>ROUND(E60*P60,5)</f>
        <v>0</v>
      </c>
      <c r="R60" s="225"/>
      <c r="S60" s="225"/>
      <c r="T60" s="226">
        <v>0.55000000000000004</v>
      </c>
      <c r="U60" s="225">
        <f>ROUND(E60*T60,2)</f>
        <v>25.53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108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16"/>
      <c r="B61" s="222"/>
      <c r="C61" s="268" t="s">
        <v>187</v>
      </c>
      <c r="D61" s="227"/>
      <c r="E61" s="232">
        <v>46.41</v>
      </c>
      <c r="F61" s="235"/>
      <c r="G61" s="235"/>
      <c r="H61" s="235"/>
      <c r="I61" s="235"/>
      <c r="J61" s="235"/>
      <c r="K61" s="235"/>
      <c r="L61" s="235"/>
      <c r="M61" s="235"/>
      <c r="N61" s="225"/>
      <c r="O61" s="225"/>
      <c r="P61" s="225"/>
      <c r="Q61" s="225"/>
      <c r="R61" s="225"/>
      <c r="S61" s="225"/>
      <c r="T61" s="226"/>
      <c r="U61" s="225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110</v>
      </c>
      <c r="AF61" s="215">
        <v>0</v>
      </c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>
        <v>29</v>
      </c>
      <c r="B62" s="222" t="s">
        <v>188</v>
      </c>
      <c r="C62" s="267" t="s">
        <v>189</v>
      </c>
      <c r="D62" s="224" t="s">
        <v>190</v>
      </c>
      <c r="E62" s="231">
        <v>3</v>
      </c>
      <c r="F62" s="234">
        <f>H62+J62</f>
        <v>0</v>
      </c>
      <c r="G62" s="235">
        <f>ROUND(E62*F62,2)</f>
        <v>0</v>
      </c>
      <c r="H62" s="235"/>
      <c r="I62" s="235">
        <f>ROUND(E62*H62,2)</f>
        <v>0</v>
      </c>
      <c r="J62" s="235"/>
      <c r="K62" s="235">
        <f>ROUND(E62*J62,2)</f>
        <v>0</v>
      </c>
      <c r="L62" s="235">
        <v>21</v>
      </c>
      <c r="M62" s="235">
        <f>G62*(1+L62/100)</f>
        <v>0</v>
      </c>
      <c r="N62" s="225">
        <v>0</v>
      </c>
      <c r="O62" s="225">
        <f>ROUND(E62*N62,5)</f>
        <v>0</v>
      </c>
      <c r="P62" s="225">
        <v>0</v>
      </c>
      <c r="Q62" s="225">
        <f>ROUND(E62*P62,5)</f>
        <v>0</v>
      </c>
      <c r="R62" s="225"/>
      <c r="S62" s="225"/>
      <c r="T62" s="226">
        <v>0.14799999999999999</v>
      </c>
      <c r="U62" s="225">
        <f>ROUND(E62*T62,2)</f>
        <v>0.44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108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16">
        <v>30</v>
      </c>
      <c r="B63" s="222" t="s">
        <v>191</v>
      </c>
      <c r="C63" s="267" t="s">
        <v>192</v>
      </c>
      <c r="D63" s="224" t="s">
        <v>190</v>
      </c>
      <c r="E63" s="231">
        <v>25</v>
      </c>
      <c r="F63" s="234">
        <f>H63+J63</f>
        <v>0</v>
      </c>
      <c r="G63" s="235">
        <f>ROUND(E63*F63,2)</f>
        <v>0</v>
      </c>
      <c r="H63" s="235"/>
      <c r="I63" s="235">
        <f>ROUND(E63*H63,2)</f>
        <v>0</v>
      </c>
      <c r="J63" s="235"/>
      <c r="K63" s="235">
        <f>ROUND(E63*J63,2)</f>
        <v>0</v>
      </c>
      <c r="L63" s="235">
        <v>21</v>
      </c>
      <c r="M63" s="235">
        <f>G63*(1+L63/100)</f>
        <v>0</v>
      </c>
      <c r="N63" s="225">
        <v>0</v>
      </c>
      <c r="O63" s="225">
        <f>ROUND(E63*N63,5)</f>
        <v>0</v>
      </c>
      <c r="P63" s="225">
        <v>0</v>
      </c>
      <c r="Q63" s="225">
        <f>ROUND(E63*P63,5)</f>
        <v>0</v>
      </c>
      <c r="R63" s="225"/>
      <c r="S63" s="225"/>
      <c r="T63" s="226">
        <v>0.157</v>
      </c>
      <c r="U63" s="225">
        <f>ROUND(E63*T63,2)</f>
        <v>3.93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108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>
        <v>31</v>
      </c>
      <c r="B64" s="222" t="s">
        <v>193</v>
      </c>
      <c r="C64" s="267" t="s">
        <v>194</v>
      </c>
      <c r="D64" s="224" t="s">
        <v>190</v>
      </c>
      <c r="E64" s="231">
        <v>18</v>
      </c>
      <c r="F64" s="234">
        <f>H64+J64</f>
        <v>0</v>
      </c>
      <c r="G64" s="235">
        <f>ROUND(E64*F64,2)</f>
        <v>0</v>
      </c>
      <c r="H64" s="235"/>
      <c r="I64" s="235">
        <f>ROUND(E64*H64,2)</f>
        <v>0</v>
      </c>
      <c r="J64" s="235"/>
      <c r="K64" s="235">
        <f>ROUND(E64*J64,2)</f>
        <v>0</v>
      </c>
      <c r="L64" s="235">
        <v>21</v>
      </c>
      <c r="M64" s="235">
        <f>G64*(1+L64/100)</f>
        <v>0</v>
      </c>
      <c r="N64" s="225">
        <v>0</v>
      </c>
      <c r="O64" s="225">
        <f>ROUND(E64*N64,5)</f>
        <v>0</v>
      </c>
      <c r="P64" s="225">
        <v>0</v>
      </c>
      <c r="Q64" s="225">
        <f>ROUND(E64*P64,5)</f>
        <v>0</v>
      </c>
      <c r="R64" s="225"/>
      <c r="S64" s="225"/>
      <c r="T64" s="226">
        <v>0.17399999999999999</v>
      </c>
      <c r="U64" s="225">
        <f>ROUND(E64*T64,2)</f>
        <v>3.13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108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>
        <v>32</v>
      </c>
      <c r="B65" s="222" t="s">
        <v>195</v>
      </c>
      <c r="C65" s="267" t="s">
        <v>196</v>
      </c>
      <c r="D65" s="224" t="s">
        <v>190</v>
      </c>
      <c r="E65" s="231">
        <v>24</v>
      </c>
      <c r="F65" s="234">
        <f>H65+J65</f>
        <v>0</v>
      </c>
      <c r="G65" s="235">
        <f>ROUND(E65*F65,2)</f>
        <v>0</v>
      </c>
      <c r="H65" s="235"/>
      <c r="I65" s="235">
        <f>ROUND(E65*H65,2)</f>
        <v>0</v>
      </c>
      <c r="J65" s="235"/>
      <c r="K65" s="235">
        <f>ROUND(E65*J65,2)</f>
        <v>0</v>
      </c>
      <c r="L65" s="235">
        <v>21</v>
      </c>
      <c r="M65" s="235">
        <f>G65*(1+L65/100)</f>
        <v>0</v>
      </c>
      <c r="N65" s="225">
        <v>0</v>
      </c>
      <c r="O65" s="225">
        <f>ROUND(E65*N65,5)</f>
        <v>0</v>
      </c>
      <c r="P65" s="225">
        <v>0</v>
      </c>
      <c r="Q65" s="225">
        <f>ROUND(E65*P65,5)</f>
        <v>0</v>
      </c>
      <c r="R65" s="225"/>
      <c r="S65" s="225"/>
      <c r="T65" s="226">
        <v>0.25900000000000001</v>
      </c>
      <c r="U65" s="225">
        <f>ROUND(E65*T65,2)</f>
        <v>6.22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108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>
        <v>33</v>
      </c>
      <c r="B66" s="222" t="s">
        <v>197</v>
      </c>
      <c r="C66" s="267" t="s">
        <v>198</v>
      </c>
      <c r="D66" s="224" t="s">
        <v>190</v>
      </c>
      <c r="E66" s="231">
        <v>7</v>
      </c>
      <c r="F66" s="234">
        <f>H66+J66</f>
        <v>0</v>
      </c>
      <c r="G66" s="235">
        <f>ROUND(E66*F66,2)</f>
        <v>0</v>
      </c>
      <c r="H66" s="235"/>
      <c r="I66" s="235">
        <f>ROUND(E66*H66,2)</f>
        <v>0</v>
      </c>
      <c r="J66" s="235"/>
      <c r="K66" s="235">
        <f>ROUND(E66*J66,2)</f>
        <v>0</v>
      </c>
      <c r="L66" s="235">
        <v>21</v>
      </c>
      <c r="M66" s="235">
        <f>G66*(1+L66/100)</f>
        <v>0</v>
      </c>
      <c r="N66" s="225">
        <v>3.8E-3</v>
      </c>
      <c r="O66" s="225">
        <f>ROUND(E66*N66,5)</f>
        <v>2.6599999999999999E-2</v>
      </c>
      <c r="P66" s="225">
        <v>0</v>
      </c>
      <c r="Q66" s="225">
        <f>ROUND(E66*P66,5)</f>
        <v>0</v>
      </c>
      <c r="R66" s="225"/>
      <c r="S66" s="225"/>
      <c r="T66" s="226">
        <v>0.33300000000000002</v>
      </c>
      <c r="U66" s="225">
        <f>ROUND(E66*T66,2)</f>
        <v>2.33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108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16">
        <v>34</v>
      </c>
      <c r="B67" s="222" t="s">
        <v>199</v>
      </c>
      <c r="C67" s="267" t="s">
        <v>200</v>
      </c>
      <c r="D67" s="224" t="s">
        <v>190</v>
      </c>
      <c r="E67" s="231">
        <v>4</v>
      </c>
      <c r="F67" s="234">
        <f>H67+J67</f>
        <v>0</v>
      </c>
      <c r="G67" s="235">
        <f>ROUND(E67*F67,2)</f>
        <v>0</v>
      </c>
      <c r="H67" s="235"/>
      <c r="I67" s="235">
        <f>ROUND(E67*H67,2)</f>
        <v>0</v>
      </c>
      <c r="J67" s="235"/>
      <c r="K67" s="235">
        <f>ROUND(E67*J67,2)</f>
        <v>0</v>
      </c>
      <c r="L67" s="235">
        <v>21</v>
      </c>
      <c r="M67" s="235">
        <f>G67*(1+L67/100)</f>
        <v>0</v>
      </c>
      <c r="N67" s="225">
        <v>1.4E-3</v>
      </c>
      <c r="O67" s="225">
        <f>ROUND(E67*N67,5)</f>
        <v>5.5999999999999999E-3</v>
      </c>
      <c r="P67" s="225">
        <v>0</v>
      </c>
      <c r="Q67" s="225">
        <f>ROUND(E67*P67,5)</f>
        <v>0</v>
      </c>
      <c r="R67" s="225"/>
      <c r="S67" s="225"/>
      <c r="T67" s="226">
        <v>0.66</v>
      </c>
      <c r="U67" s="225">
        <f>ROUND(E67*T67,2)</f>
        <v>2.64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108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>
        <v>35</v>
      </c>
      <c r="B68" s="222" t="s">
        <v>201</v>
      </c>
      <c r="C68" s="267" t="s">
        <v>202</v>
      </c>
      <c r="D68" s="224" t="s">
        <v>107</v>
      </c>
      <c r="E68" s="231">
        <v>295.39999999999998</v>
      </c>
      <c r="F68" s="234">
        <f>H68+J68</f>
        <v>0</v>
      </c>
      <c r="G68" s="235">
        <f>ROUND(E68*F68,2)</f>
        <v>0</v>
      </c>
      <c r="H68" s="235"/>
      <c r="I68" s="235">
        <f>ROUND(E68*H68,2)</f>
        <v>0</v>
      </c>
      <c r="J68" s="235"/>
      <c r="K68" s="235">
        <f>ROUND(E68*J68,2)</f>
        <v>0</v>
      </c>
      <c r="L68" s="235">
        <v>21</v>
      </c>
      <c r="M68" s="235">
        <f>G68*(1+L68/100)</f>
        <v>0</v>
      </c>
      <c r="N68" s="225">
        <v>0</v>
      </c>
      <c r="O68" s="225">
        <f>ROUND(E68*N68,5)</f>
        <v>0</v>
      </c>
      <c r="P68" s="225">
        <v>0</v>
      </c>
      <c r="Q68" s="225">
        <f>ROUND(E68*P68,5)</f>
        <v>0</v>
      </c>
      <c r="R68" s="225"/>
      <c r="S68" s="225"/>
      <c r="T68" s="226">
        <v>5.8999999999999997E-2</v>
      </c>
      <c r="U68" s="225">
        <f>ROUND(E68*T68,2)</f>
        <v>17.43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108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16"/>
      <c r="B69" s="222"/>
      <c r="C69" s="268" t="s">
        <v>203</v>
      </c>
      <c r="D69" s="227"/>
      <c r="E69" s="232">
        <v>295.39999999999998</v>
      </c>
      <c r="F69" s="235"/>
      <c r="G69" s="235"/>
      <c r="H69" s="235"/>
      <c r="I69" s="235"/>
      <c r="J69" s="235"/>
      <c r="K69" s="235"/>
      <c r="L69" s="235"/>
      <c r="M69" s="235"/>
      <c r="N69" s="225"/>
      <c r="O69" s="225"/>
      <c r="P69" s="225"/>
      <c r="Q69" s="225"/>
      <c r="R69" s="225"/>
      <c r="S69" s="225"/>
      <c r="T69" s="226"/>
      <c r="U69" s="225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110</v>
      </c>
      <c r="AF69" s="215">
        <v>0</v>
      </c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>
        <v>36</v>
      </c>
      <c r="B70" s="222" t="s">
        <v>204</v>
      </c>
      <c r="C70" s="267" t="s">
        <v>205</v>
      </c>
      <c r="D70" s="224" t="s">
        <v>130</v>
      </c>
      <c r="E70" s="231">
        <v>0.55186999999999997</v>
      </c>
      <c r="F70" s="234">
        <f>H70+J70</f>
        <v>0</v>
      </c>
      <c r="G70" s="235">
        <f>ROUND(E70*F70,2)</f>
        <v>0</v>
      </c>
      <c r="H70" s="235"/>
      <c r="I70" s="235">
        <f>ROUND(E70*H70,2)</f>
        <v>0</v>
      </c>
      <c r="J70" s="235"/>
      <c r="K70" s="235">
        <f>ROUND(E70*J70,2)</f>
        <v>0</v>
      </c>
      <c r="L70" s="235">
        <v>21</v>
      </c>
      <c r="M70" s="235">
        <f>G70*(1+L70/100)</f>
        <v>0</v>
      </c>
      <c r="N70" s="225">
        <v>0</v>
      </c>
      <c r="O70" s="225">
        <f>ROUND(E70*N70,5)</f>
        <v>0</v>
      </c>
      <c r="P70" s="225">
        <v>0</v>
      </c>
      <c r="Q70" s="225">
        <f>ROUND(E70*P70,5)</f>
        <v>0</v>
      </c>
      <c r="R70" s="225"/>
      <c r="S70" s="225"/>
      <c r="T70" s="226">
        <v>1.47</v>
      </c>
      <c r="U70" s="225">
        <f>ROUND(E70*T70,2)</f>
        <v>0.81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108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">
      <c r="A71" s="217" t="s">
        <v>103</v>
      </c>
      <c r="B71" s="223" t="s">
        <v>62</v>
      </c>
      <c r="C71" s="269" t="s">
        <v>63</v>
      </c>
      <c r="D71" s="228"/>
      <c r="E71" s="233"/>
      <c r="F71" s="236"/>
      <c r="G71" s="236">
        <f>SUMIF(AE72:AE123,"&lt;&gt;NOR",G72:G123)</f>
        <v>0</v>
      </c>
      <c r="H71" s="236"/>
      <c r="I71" s="236">
        <f>SUM(I72:I123)</f>
        <v>0</v>
      </c>
      <c r="J71" s="236"/>
      <c r="K71" s="236">
        <f>SUM(K72:K123)</f>
        <v>0</v>
      </c>
      <c r="L71" s="236"/>
      <c r="M71" s="236">
        <f>SUM(M72:M123)</f>
        <v>0</v>
      </c>
      <c r="N71" s="229"/>
      <c r="O71" s="229">
        <f>SUM(O72:O123)</f>
        <v>0.33699000000000001</v>
      </c>
      <c r="P71" s="229"/>
      <c r="Q71" s="229">
        <f>SUM(Q72:Q123)</f>
        <v>0</v>
      </c>
      <c r="R71" s="229"/>
      <c r="S71" s="229"/>
      <c r="T71" s="230"/>
      <c r="U71" s="229">
        <f>SUM(U72:U123)</f>
        <v>243.25000000000003</v>
      </c>
      <c r="AE71" t="s">
        <v>104</v>
      </c>
    </row>
    <row r="72" spans="1:60" outlineLevel="1" x14ac:dyDescent="0.2">
      <c r="A72" s="216">
        <v>37</v>
      </c>
      <c r="B72" s="222" t="s">
        <v>206</v>
      </c>
      <c r="C72" s="267" t="s">
        <v>207</v>
      </c>
      <c r="D72" s="224" t="s">
        <v>107</v>
      </c>
      <c r="E72" s="231">
        <v>43.817999999999998</v>
      </c>
      <c r="F72" s="234">
        <f>H72+J72</f>
        <v>0</v>
      </c>
      <c r="G72" s="235">
        <f>ROUND(E72*F72,2)</f>
        <v>0</v>
      </c>
      <c r="H72" s="235"/>
      <c r="I72" s="235">
        <f>ROUND(E72*H72,2)</f>
        <v>0</v>
      </c>
      <c r="J72" s="235"/>
      <c r="K72" s="235">
        <f>ROUND(E72*J72,2)</f>
        <v>0</v>
      </c>
      <c r="L72" s="235">
        <v>21</v>
      </c>
      <c r="M72" s="235">
        <f>G72*(1+L72/100)</f>
        <v>0</v>
      </c>
      <c r="N72" s="225">
        <v>4.8000000000000001E-4</v>
      </c>
      <c r="O72" s="225">
        <f>ROUND(E72*N72,5)</f>
        <v>2.103E-2</v>
      </c>
      <c r="P72" s="225">
        <v>0</v>
      </c>
      <c r="Q72" s="225">
        <f>ROUND(E72*P72,5)</f>
        <v>0</v>
      </c>
      <c r="R72" s="225"/>
      <c r="S72" s="225"/>
      <c r="T72" s="226">
        <v>0.27889999999999998</v>
      </c>
      <c r="U72" s="225">
        <f>ROUND(E72*T72,2)</f>
        <v>12.22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108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33.75" outlineLevel="1" x14ac:dyDescent="0.2">
      <c r="A73" s="216"/>
      <c r="B73" s="222"/>
      <c r="C73" s="268" t="s">
        <v>208</v>
      </c>
      <c r="D73" s="227"/>
      <c r="E73" s="232">
        <v>43.817999999999998</v>
      </c>
      <c r="F73" s="235"/>
      <c r="G73" s="235"/>
      <c r="H73" s="235"/>
      <c r="I73" s="235"/>
      <c r="J73" s="235"/>
      <c r="K73" s="235"/>
      <c r="L73" s="235"/>
      <c r="M73" s="235"/>
      <c r="N73" s="225"/>
      <c r="O73" s="225"/>
      <c r="P73" s="225"/>
      <c r="Q73" s="225"/>
      <c r="R73" s="225"/>
      <c r="S73" s="225"/>
      <c r="T73" s="226"/>
      <c r="U73" s="225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110</v>
      </c>
      <c r="AF73" s="215">
        <v>0</v>
      </c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>
        <v>38</v>
      </c>
      <c r="B74" s="222" t="s">
        <v>209</v>
      </c>
      <c r="C74" s="267" t="s">
        <v>210</v>
      </c>
      <c r="D74" s="224" t="s">
        <v>107</v>
      </c>
      <c r="E74" s="231">
        <v>36.732999999999997</v>
      </c>
      <c r="F74" s="234">
        <f>H74+J74</f>
        <v>0</v>
      </c>
      <c r="G74" s="235">
        <f>ROUND(E74*F74,2)</f>
        <v>0</v>
      </c>
      <c r="H74" s="235"/>
      <c r="I74" s="235">
        <f>ROUND(E74*H74,2)</f>
        <v>0</v>
      </c>
      <c r="J74" s="235"/>
      <c r="K74" s="235">
        <f>ROUND(E74*J74,2)</f>
        <v>0</v>
      </c>
      <c r="L74" s="235">
        <v>21</v>
      </c>
      <c r="M74" s="235">
        <f>G74*(1+L74/100)</f>
        <v>0</v>
      </c>
      <c r="N74" s="225">
        <v>5.9000000000000003E-4</v>
      </c>
      <c r="O74" s="225">
        <f>ROUND(E74*N74,5)</f>
        <v>2.1669999999999998E-2</v>
      </c>
      <c r="P74" s="225">
        <v>0</v>
      </c>
      <c r="Q74" s="225">
        <f>ROUND(E74*P74,5)</f>
        <v>0</v>
      </c>
      <c r="R74" s="225"/>
      <c r="S74" s="225"/>
      <c r="T74" s="226">
        <v>0.29730000000000001</v>
      </c>
      <c r="U74" s="225">
        <f>ROUND(E74*T74,2)</f>
        <v>10.92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108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2.5" outlineLevel="1" x14ac:dyDescent="0.2">
      <c r="A75" s="216"/>
      <c r="B75" s="222"/>
      <c r="C75" s="268" t="s">
        <v>211</v>
      </c>
      <c r="D75" s="227"/>
      <c r="E75" s="232">
        <v>36.732999999999997</v>
      </c>
      <c r="F75" s="235"/>
      <c r="G75" s="235"/>
      <c r="H75" s="235"/>
      <c r="I75" s="235"/>
      <c r="J75" s="235"/>
      <c r="K75" s="235"/>
      <c r="L75" s="235"/>
      <c r="M75" s="235"/>
      <c r="N75" s="225"/>
      <c r="O75" s="225"/>
      <c r="P75" s="225"/>
      <c r="Q75" s="225"/>
      <c r="R75" s="225"/>
      <c r="S75" s="225"/>
      <c r="T75" s="226"/>
      <c r="U75" s="225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110</v>
      </c>
      <c r="AF75" s="215">
        <v>0</v>
      </c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39</v>
      </c>
      <c r="B76" s="222" t="s">
        <v>212</v>
      </c>
      <c r="C76" s="267" t="s">
        <v>213</v>
      </c>
      <c r="D76" s="224" t="s">
        <v>107</v>
      </c>
      <c r="E76" s="231">
        <v>27.032</v>
      </c>
      <c r="F76" s="234">
        <f>H76+J76</f>
        <v>0</v>
      </c>
      <c r="G76" s="235">
        <f>ROUND(E76*F76,2)</f>
        <v>0</v>
      </c>
      <c r="H76" s="235"/>
      <c r="I76" s="235">
        <f>ROUND(E76*H76,2)</f>
        <v>0</v>
      </c>
      <c r="J76" s="235"/>
      <c r="K76" s="235">
        <f>ROUND(E76*J76,2)</f>
        <v>0</v>
      </c>
      <c r="L76" s="235">
        <v>21</v>
      </c>
      <c r="M76" s="235">
        <f>G76*(1+L76/100)</f>
        <v>0</v>
      </c>
      <c r="N76" s="225">
        <v>7.6999999999999996E-4</v>
      </c>
      <c r="O76" s="225">
        <f>ROUND(E76*N76,5)</f>
        <v>2.0809999999999999E-2</v>
      </c>
      <c r="P76" s="225">
        <v>0</v>
      </c>
      <c r="Q76" s="225">
        <f>ROUND(E76*P76,5)</f>
        <v>0</v>
      </c>
      <c r="R76" s="225"/>
      <c r="S76" s="225"/>
      <c r="T76" s="226">
        <v>0.33279999999999998</v>
      </c>
      <c r="U76" s="225">
        <f>ROUND(E76*T76,2)</f>
        <v>9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108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2.5" outlineLevel="1" x14ac:dyDescent="0.2">
      <c r="A77" s="216"/>
      <c r="B77" s="222"/>
      <c r="C77" s="268" t="s">
        <v>214</v>
      </c>
      <c r="D77" s="227"/>
      <c r="E77" s="232">
        <v>27.032</v>
      </c>
      <c r="F77" s="235"/>
      <c r="G77" s="235"/>
      <c r="H77" s="235"/>
      <c r="I77" s="235"/>
      <c r="J77" s="235"/>
      <c r="K77" s="235"/>
      <c r="L77" s="235"/>
      <c r="M77" s="235"/>
      <c r="N77" s="225"/>
      <c r="O77" s="225"/>
      <c r="P77" s="225"/>
      <c r="Q77" s="225"/>
      <c r="R77" s="225"/>
      <c r="S77" s="225"/>
      <c r="T77" s="226"/>
      <c r="U77" s="225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110</v>
      </c>
      <c r="AF77" s="215">
        <v>0</v>
      </c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40</v>
      </c>
      <c r="B78" s="222" t="s">
        <v>215</v>
      </c>
      <c r="C78" s="267" t="s">
        <v>216</v>
      </c>
      <c r="D78" s="224" t="s">
        <v>107</v>
      </c>
      <c r="E78" s="231">
        <v>0.872</v>
      </c>
      <c r="F78" s="234">
        <f>H78+J78</f>
        <v>0</v>
      </c>
      <c r="G78" s="235">
        <f>ROUND(E78*F78,2)</f>
        <v>0</v>
      </c>
      <c r="H78" s="235"/>
      <c r="I78" s="235">
        <f>ROUND(E78*H78,2)</f>
        <v>0</v>
      </c>
      <c r="J78" s="235"/>
      <c r="K78" s="235">
        <f>ROUND(E78*J78,2)</f>
        <v>0</v>
      </c>
      <c r="L78" s="235">
        <v>21</v>
      </c>
      <c r="M78" s="235">
        <f>G78*(1+L78/100)</f>
        <v>0</v>
      </c>
      <c r="N78" s="225">
        <v>1.0399999999999999E-3</v>
      </c>
      <c r="O78" s="225">
        <f>ROUND(E78*N78,5)</f>
        <v>9.1E-4</v>
      </c>
      <c r="P78" s="225">
        <v>0</v>
      </c>
      <c r="Q78" s="225">
        <f>ROUND(E78*P78,5)</f>
        <v>0</v>
      </c>
      <c r="R78" s="225"/>
      <c r="S78" s="225"/>
      <c r="T78" s="226">
        <v>0.38469999999999999</v>
      </c>
      <c r="U78" s="225">
        <f>ROUND(E78*T78,2)</f>
        <v>0.34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108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/>
      <c r="B79" s="222"/>
      <c r="C79" s="268" t="s">
        <v>217</v>
      </c>
      <c r="D79" s="227"/>
      <c r="E79" s="232">
        <v>0.872</v>
      </c>
      <c r="F79" s="235"/>
      <c r="G79" s="235"/>
      <c r="H79" s="235"/>
      <c r="I79" s="235"/>
      <c r="J79" s="235"/>
      <c r="K79" s="235"/>
      <c r="L79" s="235"/>
      <c r="M79" s="235"/>
      <c r="N79" s="225"/>
      <c r="O79" s="225"/>
      <c r="P79" s="225"/>
      <c r="Q79" s="225"/>
      <c r="R79" s="225"/>
      <c r="S79" s="225"/>
      <c r="T79" s="226"/>
      <c r="U79" s="225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110</v>
      </c>
      <c r="AF79" s="215">
        <v>0</v>
      </c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41</v>
      </c>
      <c r="B80" s="222" t="s">
        <v>206</v>
      </c>
      <c r="C80" s="267" t="s">
        <v>218</v>
      </c>
      <c r="D80" s="224" t="s">
        <v>107</v>
      </c>
      <c r="E80" s="231">
        <v>26.759499999999999</v>
      </c>
      <c r="F80" s="234">
        <f>H80+J80</f>
        <v>0</v>
      </c>
      <c r="G80" s="235">
        <f>ROUND(E80*F80,2)</f>
        <v>0</v>
      </c>
      <c r="H80" s="235"/>
      <c r="I80" s="235">
        <f>ROUND(E80*H80,2)</f>
        <v>0</v>
      </c>
      <c r="J80" s="235"/>
      <c r="K80" s="235">
        <f>ROUND(E80*J80,2)</f>
        <v>0</v>
      </c>
      <c r="L80" s="235">
        <v>21</v>
      </c>
      <c r="M80" s="235">
        <f>G80*(1+L80/100)</f>
        <v>0</v>
      </c>
      <c r="N80" s="225">
        <v>4.8000000000000001E-4</v>
      </c>
      <c r="O80" s="225">
        <f>ROUND(E80*N80,5)</f>
        <v>1.2840000000000001E-2</v>
      </c>
      <c r="P80" s="225">
        <v>0</v>
      </c>
      <c r="Q80" s="225">
        <f>ROUND(E80*P80,5)</f>
        <v>0</v>
      </c>
      <c r="R80" s="225"/>
      <c r="S80" s="225"/>
      <c r="T80" s="226">
        <v>0.27889999999999998</v>
      </c>
      <c r="U80" s="225">
        <f>ROUND(E80*T80,2)</f>
        <v>7.46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108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33.75" outlineLevel="1" x14ac:dyDescent="0.2">
      <c r="A81" s="216"/>
      <c r="B81" s="222"/>
      <c r="C81" s="268" t="s">
        <v>219</v>
      </c>
      <c r="D81" s="227"/>
      <c r="E81" s="232">
        <v>26.759499999999999</v>
      </c>
      <c r="F81" s="235"/>
      <c r="G81" s="235"/>
      <c r="H81" s="235"/>
      <c r="I81" s="235"/>
      <c r="J81" s="235"/>
      <c r="K81" s="235"/>
      <c r="L81" s="235"/>
      <c r="M81" s="235"/>
      <c r="N81" s="225"/>
      <c r="O81" s="225"/>
      <c r="P81" s="225"/>
      <c r="Q81" s="225"/>
      <c r="R81" s="225"/>
      <c r="S81" s="225"/>
      <c r="T81" s="226"/>
      <c r="U81" s="225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110</v>
      </c>
      <c r="AF81" s="215">
        <v>0</v>
      </c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>
        <v>42</v>
      </c>
      <c r="B82" s="222" t="s">
        <v>209</v>
      </c>
      <c r="C82" s="267" t="s">
        <v>220</v>
      </c>
      <c r="D82" s="224" t="s">
        <v>107</v>
      </c>
      <c r="E82" s="231">
        <v>43.381999999999998</v>
      </c>
      <c r="F82" s="234">
        <f>H82+J82</f>
        <v>0</v>
      </c>
      <c r="G82" s="235">
        <f>ROUND(E82*F82,2)</f>
        <v>0</v>
      </c>
      <c r="H82" s="235"/>
      <c r="I82" s="235">
        <f>ROUND(E82*H82,2)</f>
        <v>0</v>
      </c>
      <c r="J82" s="235"/>
      <c r="K82" s="235">
        <f>ROUND(E82*J82,2)</f>
        <v>0</v>
      </c>
      <c r="L82" s="235">
        <v>21</v>
      </c>
      <c r="M82" s="235">
        <f>G82*(1+L82/100)</f>
        <v>0</v>
      </c>
      <c r="N82" s="225">
        <v>5.9000000000000003E-4</v>
      </c>
      <c r="O82" s="225">
        <f>ROUND(E82*N82,5)</f>
        <v>2.5600000000000001E-2</v>
      </c>
      <c r="P82" s="225">
        <v>0</v>
      </c>
      <c r="Q82" s="225">
        <f>ROUND(E82*P82,5)</f>
        <v>0</v>
      </c>
      <c r="R82" s="225"/>
      <c r="S82" s="225"/>
      <c r="T82" s="226">
        <v>0.29730000000000001</v>
      </c>
      <c r="U82" s="225">
        <f>ROUND(E82*T82,2)</f>
        <v>12.9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108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33.75" outlineLevel="1" x14ac:dyDescent="0.2">
      <c r="A83" s="216"/>
      <c r="B83" s="222"/>
      <c r="C83" s="268" t="s">
        <v>221</v>
      </c>
      <c r="D83" s="227"/>
      <c r="E83" s="232">
        <v>43.381999999999998</v>
      </c>
      <c r="F83" s="235"/>
      <c r="G83" s="235"/>
      <c r="H83" s="235"/>
      <c r="I83" s="235"/>
      <c r="J83" s="235"/>
      <c r="K83" s="235"/>
      <c r="L83" s="235"/>
      <c r="M83" s="235"/>
      <c r="N83" s="225"/>
      <c r="O83" s="225"/>
      <c r="P83" s="225"/>
      <c r="Q83" s="225"/>
      <c r="R83" s="225"/>
      <c r="S83" s="225"/>
      <c r="T83" s="226"/>
      <c r="U83" s="225"/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110</v>
      </c>
      <c r="AF83" s="215">
        <v>0</v>
      </c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>
        <v>43</v>
      </c>
      <c r="B84" s="222" t="s">
        <v>212</v>
      </c>
      <c r="C84" s="267" t="s">
        <v>222</v>
      </c>
      <c r="D84" s="224" t="s">
        <v>107</v>
      </c>
      <c r="E84" s="231">
        <v>17.658000000000001</v>
      </c>
      <c r="F84" s="234">
        <f>H84+J84</f>
        <v>0</v>
      </c>
      <c r="G84" s="235">
        <f>ROUND(E84*F84,2)</f>
        <v>0</v>
      </c>
      <c r="H84" s="235"/>
      <c r="I84" s="235">
        <f>ROUND(E84*H84,2)</f>
        <v>0</v>
      </c>
      <c r="J84" s="235"/>
      <c r="K84" s="235">
        <f>ROUND(E84*J84,2)</f>
        <v>0</v>
      </c>
      <c r="L84" s="235">
        <v>21</v>
      </c>
      <c r="M84" s="235">
        <f>G84*(1+L84/100)</f>
        <v>0</v>
      </c>
      <c r="N84" s="225">
        <v>7.6999999999999996E-4</v>
      </c>
      <c r="O84" s="225">
        <f>ROUND(E84*N84,5)</f>
        <v>1.3599999999999999E-2</v>
      </c>
      <c r="P84" s="225">
        <v>0</v>
      </c>
      <c r="Q84" s="225">
        <f>ROUND(E84*P84,5)</f>
        <v>0</v>
      </c>
      <c r="R84" s="225"/>
      <c r="S84" s="225"/>
      <c r="T84" s="226">
        <v>0.33279999999999998</v>
      </c>
      <c r="U84" s="225">
        <f>ROUND(E84*T84,2)</f>
        <v>5.88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108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/>
      <c r="B85" s="222"/>
      <c r="C85" s="268" t="s">
        <v>223</v>
      </c>
      <c r="D85" s="227"/>
      <c r="E85" s="232">
        <v>17.658000000000001</v>
      </c>
      <c r="F85" s="235"/>
      <c r="G85" s="235"/>
      <c r="H85" s="235"/>
      <c r="I85" s="235"/>
      <c r="J85" s="235"/>
      <c r="K85" s="235"/>
      <c r="L85" s="235"/>
      <c r="M85" s="235"/>
      <c r="N85" s="225"/>
      <c r="O85" s="225"/>
      <c r="P85" s="225"/>
      <c r="Q85" s="225"/>
      <c r="R85" s="225"/>
      <c r="S85" s="225"/>
      <c r="T85" s="226"/>
      <c r="U85" s="225"/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110</v>
      </c>
      <c r="AF85" s="215">
        <v>0</v>
      </c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16">
        <v>44</v>
      </c>
      <c r="B86" s="222" t="s">
        <v>215</v>
      </c>
      <c r="C86" s="267" t="s">
        <v>224</v>
      </c>
      <c r="D86" s="224" t="s">
        <v>107</v>
      </c>
      <c r="E86" s="231">
        <v>0.872</v>
      </c>
      <c r="F86" s="234">
        <f>H86+J86</f>
        <v>0</v>
      </c>
      <c r="G86" s="235">
        <f>ROUND(E86*F86,2)</f>
        <v>0</v>
      </c>
      <c r="H86" s="235"/>
      <c r="I86" s="235">
        <f>ROUND(E86*H86,2)</f>
        <v>0</v>
      </c>
      <c r="J86" s="235"/>
      <c r="K86" s="235">
        <f>ROUND(E86*J86,2)</f>
        <v>0</v>
      </c>
      <c r="L86" s="235">
        <v>21</v>
      </c>
      <c r="M86" s="235">
        <f>G86*(1+L86/100)</f>
        <v>0</v>
      </c>
      <c r="N86" s="225">
        <v>1.0399999999999999E-3</v>
      </c>
      <c r="O86" s="225">
        <f>ROUND(E86*N86,5)</f>
        <v>9.1E-4</v>
      </c>
      <c r="P86" s="225">
        <v>0</v>
      </c>
      <c r="Q86" s="225">
        <f>ROUND(E86*P86,5)</f>
        <v>0</v>
      </c>
      <c r="R86" s="225"/>
      <c r="S86" s="225"/>
      <c r="T86" s="226">
        <v>0.38469999999999999</v>
      </c>
      <c r="U86" s="225">
        <f>ROUND(E86*T86,2)</f>
        <v>0.34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108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16"/>
      <c r="B87" s="222"/>
      <c r="C87" s="268" t="s">
        <v>217</v>
      </c>
      <c r="D87" s="227"/>
      <c r="E87" s="232">
        <v>0.872</v>
      </c>
      <c r="F87" s="235"/>
      <c r="G87" s="235"/>
      <c r="H87" s="235"/>
      <c r="I87" s="235"/>
      <c r="J87" s="235"/>
      <c r="K87" s="235"/>
      <c r="L87" s="235"/>
      <c r="M87" s="235"/>
      <c r="N87" s="225"/>
      <c r="O87" s="225"/>
      <c r="P87" s="225"/>
      <c r="Q87" s="225"/>
      <c r="R87" s="225"/>
      <c r="S87" s="225"/>
      <c r="T87" s="226"/>
      <c r="U87" s="225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110</v>
      </c>
      <c r="AF87" s="215">
        <v>0</v>
      </c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>
        <v>45</v>
      </c>
      <c r="B88" s="222" t="s">
        <v>225</v>
      </c>
      <c r="C88" s="267" t="s">
        <v>226</v>
      </c>
      <c r="D88" s="224" t="s">
        <v>107</v>
      </c>
      <c r="E88" s="231">
        <v>44.472000000000001</v>
      </c>
      <c r="F88" s="234">
        <f>H88+J88</f>
        <v>0</v>
      </c>
      <c r="G88" s="235">
        <f>ROUND(E88*F88,2)</f>
        <v>0</v>
      </c>
      <c r="H88" s="235"/>
      <c r="I88" s="235">
        <f>ROUND(E88*H88,2)</f>
        <v>0</v>
      </c>
      <c r="J88" s="235"/>
      <c r="K88" s="235">
        <f>ROUND(E88*J88,2)</f>
        <v>0</v>
      </c>
      <c r="L88" s="235">
        <v>21</v>
      </c>
      <c r="M88" s="235">
        <f>G88*(1+L88/100)</f>
        <v>0</v>
      </c>
      <c r="N88" s="225">
        <v>5.0000000000000001E-4</v>
      </c>
      <c r="O88" s="225">
        <f>ROUND(E88*N88,5)</f>
        <v>2.2239999999999999E-2</v>
      </c>
      <c r="P88" s="225">
        <v>0</v>
      </c>
      <c r="Q88" s="225">
        <f>ROUND(E88*P88,5)</f>
        <v>0</v>
      </c>
      <c r="R88" s="225"/>
      <c r="S88" s="225"/>
      <c r="T88" s="226">
        <v>0.27889999999999998</v>
      </c>
      <c r="U88" s="225">
        <f>ROUND(E88*T88,2)</f>
        <v>12.4</v>
      </c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108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33.75" outlineLevel="1" x14ac:dyDescent="0.2">
      <c r="A89" s="216"/>
      <c r="B89" s="222"/>
      <c r="C89" s="268" t="s">
        <v>227</v>
      </c>
      <c r="D89" s="227"/>
      <c r="E89" s="232">
        <v>44.472000000000001</v>
      </c>
      <c r="F89" s="235"/>
      <c r="G89" s="235"/>
      <c r="H89" s="235"/>
      <c r="I89" s="235"/>
      <c r="J89" s="235"/>
      <c r="K89" s="235"/>
      <c r="L89" s="235"/>
      <c r="M89" s="235"/>
      <c r="N89" s="225"/>
      <c r="O89" s="225"/>
      <c r="P89" s="225"/>
      <c r="Q89" s="225"/>
      <c r="R89" s="225"/>
      <c r="S89" s="225"/>
      <c r="T89" s="226"/>
      <c r="U89" s="225"/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110</v>
      </c>
      <c r="AF89" s="215">
        <v>0</v>
      </c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>
        <v>46</v>
      </c>
      <c r="B90" s="222" t="s">
        <v>228</v>
      </c>
      <c r="C90" s="267" t="s">
        <v>229</v>
      </c>
      <c r="D90" s="224" t="s">
        <v>107</v>
      </c>
      <c r="E90" s="231">
        <v>39.348999999999997</v>
      </c>
      <c r="F90" s="234">
        <f>H90+J90</f>
        <v>0</v>
      </c>
      <c r="G90" s="235">
        <f>ROUND(E90*F90,2)</f>
        <v>0</v>
      </c>
      <c r="H90" s="235"/>
      <c r="I90" s="235">
        <f>ROUND(E90*H90,2)</f>
        <v>0</v>
      </c>
      <c r="J90" s="235"/>
      <c r="K90" s="235">
        <f>ROUND(E90*J90,2)</f>
        <v>0</v>
      </c>
      <c r="L90" s="235">
        <v>21</v>
      </c>
      <c r="M90" s="235">
        <f>G90*(1+L90/100)</f>
        <v>0</v>
      </c>
      <c r="N90" s="225">
        <v>6.4000000000000005E-4</v>
      </c>
      <c r="O90" s="225">
        <f>ROUND(E90*N90,5)</f>
        <v>2.5180000000000001E-2</v>
      </c>
      <c r="P90" s="225">
        <v>0</v>
      </c>
      <c r="Q90" s="225">
        <f>ROUND(E90*P90,5)</f>
        <v>0</v>
      </c>
      <c r="R90" s="225"/>
      <c r="S90" s="225"/>
      <c r="T90" s="226">
        <v>0.29730000000000001</v>
      </c>
      <c r="U90" s="225">
        <f>ROUND(E90*T90,2)</f>
        <v>11.7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108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1" x14ac:dyDescent="0.2">
      <c r="A91" s="216"/>
      <c r="B91" s="222"/>
      <c r="C91" s="268" t="s">
        <v>230</v>
      </c>
      <c r="D91" s="227"/>
      <c r="E91" s="232">
        <v>39.348999999999997</v>
      </c>
      <c r="F91" s="235"/>
      <c r="G91" s="235"/>
      <c r="H91" s="235"/>
      <c r="I91" s="235"/>
      <c r="J91" s="235"/>
      <c r="K91" s="235"/>
      <c r="L91" s="235"/>
      <c r="M91" s="235"/>
      <c r="N91" s="225"/>
      <c r="O91" s="225"/>
      <c r="P91" s="225"/>
      <c r="Q91" s="225"/>
      <c r="R91" s="225"/>
      <c r="S91" s="225"/>
      <c r="T91" s="226"/>
      <c r="U91" s="225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110</v>
      </c>
      <c r="AF91" s="215">
        <v>0</v>
      </c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16">
        <v>47</v>
      </c>
      <c r="B92" s="222" t="s">
        <v>231</v>
      </c>
      <c r="C92" s="267" t="s">
        <v>232</v>
      </c>
      <c r="D92" s="224" t="s">
        <v>107</v>
      </c>
      <c r="E92" s="231">
        <v>27.032</v>
      </c>
      <c r="F92" s="234">
        <f>H92+J92</f>
        <v>0</v>
      </c>
      <c r="G92" s="235">
        <f>ROUND(E92*F92,2)</f>
        <v>0</v>
      </c>
      <c r="H92" s="235"/>
      <c r="I92" s="235">
        <f>ROUND(E92*H92,2)</f>
        <v>0</v>
      </c>
      <c r="J92" s="235"/>
      <c r="K92" s="235">
        <f>ROUND(E92*J92,2)</f>
        <v>0</v>
      </c>
      <c r="L92" s="235">
        <v>21</v>
      </c>
      <c r="M92" s="235">
        <f>G92*(1+L92/100)</f>
        <v>0</v>
      </c>
      <c r="N92" s="225">
        <v>8.3000000000000001E-4</v>
      </c>
      <c r="O92" s="225">
        <f>ROUND(E92*N92,5)</f>
        <v>2.2440000000000002E-2</v>
      </c>
      <c r="P92" s="225">
        <v>0</v>
      </c>
      <c r="Q92" s="225">
        <f>ROUND(E92*P92,5)</f>
        <v>0</v>
      </c>
      <c r="R92" s="225"/>
      <c r="S92" s="225"/>
      <c r="T92" s="226">
        <v>0.33279999999999998</v>
      </c>
      <c r="U92" s="225">
        <f>ROUND(E92*T92,2)</f>
        <v>9</v>
      </c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108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2.5" outlineLevel="1" x14ac:dyDescent="0.2">
      <c r="A93" s="216"/>
      <c r="B93" s="222"/>
      <c r="C93" s="268" t="s">
        <v>214</v>
      </c>
      <c r="D93" s="227"/>
      <c r="E93" s="232">
        <v>27.032</v>
      </c>
      <c r="F93" s="235"/>
      <c r="G93" s="235"/>
      <c r="H93" s="235"/>
      <c r="I93" s="235"/>
      <c r="J93" s="235"/>
      <c r="K93" s="235"/>
      <c r="L93" s="235"/>
      <c r="M93" s="235"/>
      <c r="N93" s="225"/>
      <c r="O93" s="225"/>
      <c r="P93" s="225"/>
      <c r="Q93" s="225"/>
      <c r="R93" s="225"/>
      <c r="S93" s="225"/>
      <c r="T93" s="226"/>
      <c r="U93" s="225"/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110</v>
      </c>
      <c r="AF93" s="215">
        <v>0</v>
      </c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>
        <v>48</v>
      </c>
      <c r="B94" s="222" t="s">
        <v>233</v>
      </c>
      <c r="C94" s="267" t="s">
        <v>234</v>
      </c>
      <c r="D94" s="224" t="s">
        <v>107</v>
      </c>
      <c r="E94" s="231">
        <v>0.872</v>
      </c>
      <c r="F94" s="234">
        <f>H94+J94</f>
        <v>0</v>
      </c>
      <c r="G94" s="235">
        <f>ROUND(E94*F94,2)</f>
        <v>0</v>
      </c>
      <c r="H94" s="235"/>
      <c r="I94" s="235">
        <f>ROUND(E94*H94,2)</f>
        <v>0</v>
      </c>
      <c r="J94" s="235"/>
      <c r="K94" s="235">
        <f>ROUND(E94*J94,2)</f>
        <v>0</v>
      </c>
      <c r="L94" s="235">
        <v>21</v>
      </c>
      <c r="M94" s="235">
        <f>G94*(1+L94/100)</f>
        <v>0</v>
      </c>
      <c r="N94" s="225">
        <v>1.14E-3</v>
      </c>
      <c r="O94" s="225">
        <f>ROUND(E94*N94,5)</f>
        <v>9.8999999999999999E-4</v>
      </c>
      <c r="P94" s="225">
        <v>0</v>
      </c>
      <c r="Q94" s="225">
        <f>ROUND(E94*P94,5)</f>
        <v>0</v>
      </c>
      <c r="R94" s="225"/>
      <c r="S94" s="225"/>
      <c r="T94" s="226">
        <v>0.38469999999999999</v>
      </c>
      <c r="U94" s="225">
        <f>ROUND(E94*T94,2)</f>
        <v>0.34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108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/>
      <c r="B95" s="222"/>
      <c r="C95" s="268" t="s">
        <v>217</v>
      </c>
      <c r="D95" s="227"/>
      <c r="E95" s="232">
        <v>0.872</v>
      </c>
      <c r="F95" s="235"/>
      <c r="G95" s="235"/>
      <c r="H95" s="235"/>
      <c r="I95" s="235"/>
      <c r="J95" s="235"/>
      <c r="K95" s="235"/>
      <c r="L95" s="235"/>
      <c r="M95" s="235"/>
      <c r="N95" s="225"/>
      <c r="O95" s="225"/>
      <c r="P95" s="225"/>
      <c r="Q95" s="225"/>
      <c r="R95" s="225"/>
      <c r="S95" s="225"/>
      <c r="T95" s="226"/>
      <c r="U95" s="225"/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110</v>
      </c>
      <c r="AF95" s="215">
        <v>0</v>
      </c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16">
        <v>49</v>
      </c>
      <c r="B96" s="222" t="s">
        <v>225</v>
      </c>
      <c r="C96" s="267" t="s">
        <v>235</v>
      </c>
      <c r="D96" s="224" t="s">
        <v>107</v>
      </c>
      <c r="E96" s="231">
        <v>51.557000000000002</v>
      </c>
      <c r="F96" s="234">
        <f>H96+J96</f>
        <v>0</v>
      </c>
      <c r="G96" s="235">
        <f>ROUND(E96*F96,2)</f>
        <v>0</v>
      </c>
      <c r="H96" s="235"/>
      <c r="I96" s="235">
        <f>ROUND(E96*H96,2)</f>
        <v>0</v>
      </c>
      <c r="J96" s="235"/>
      <c r="K96" s="235">
        <f>ROUND(E96*J96,2)</f>
        <v>0</v>
      </c>
      <c r="L96" s="235">
        <v>21</v>
      </c>
      <c r="M96" s="235">
        <f>G96*(1+L96/100)</f>
        <v>0</v>
      </c>
      <c r="N96" s="225">
        <v>5.0000000000000001E-4</v>
      </c>
      <c r="O96" s="225">
        <f>ROUND(E96*N96,5)</f>
        <v>2.5780000000000001E-2</v>
      </c>
      <c r="P96" s="225">
        <v>0</v>
      </c>
      <c r="Q96" s="225">
        <f>ROUND(E96*P96,5)</f>
        <v>0</v>
      </c>
      <c r="R96" s="225"/>
      <c r="S96" s="225"/>
      <c r="T96" s="226">
        <v>0.27889999999999998</v>
      </c>
      <c r="U96" s="225">
        <f>ROUND(E96*T96,2)</f>
        <v>14.38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108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33.75" outlineLevel="1" x14ac:dyDescent="0.2">
      <c r="A97" s="216"/>
      <c r="B97" s="222"/>
      <c r="C97" s="268" t="s">
        <v>236</v>
      </c>
      <c r="D97" s="227"/>
      <c r="E97" s="232">
        <v>51.557000000000002</v>
      </c>
      <c r="F97" s="235"/>
      <c r="G97" s="235"/>
      <c r="H97" s="235"/>
      <c r="I97" s="235"/>
      <c r="J97" s="235"/>
      <c r="K97" s="235"/>
      <c r="L97" s="235"/>
      <c r="M97" s="235"/>
      <c r="N97" s="225"/>
      <c r="O97" s="225"/>
      <c r="P97" s="225"/>
      <c r="Q97" s="225"/>
      <c r="R97" s="225"/>
      <c r="S97" s="225"/>
      <c r="T97" s="226"/>
      <c r="U97" s="225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110</v>
      </c>
      <c r="AF97" s="215">
        <v>0</v>
      </c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16">
        <v>50</v>
      </c>
      <c r="B98" s="222" t="s">
        <v>228</v>
      </c>
      <c r="C98" s="267" t="s">
        <v>237</v>
      </c>
      <c r="D98" s="224" t="s">
        <v>107</v>
      </c>
      <c r="E98" s="231">
        <v>13.952</v>
      </c>
      <c r="F98" s="234">
        <f>H98+J98</f>
        <v>0</v>
      </c>
      <c r="G98" s="235">
        <f>ROUND(E98*F98,2)</f>
        <v>0</v>
      </c>
      <c r="H98" s="235"/>
      <c r="I98" s="235">
        <f>ROUND(E98*H98,2)</f>
        <v>0</v>
      </c>
      <c r="J98" s="235"/>
      <c r="K98" s="235">
        <f>ROUND(E98*J98,2)</f>
        <v>0</v>
      </c>
      <c r="L98" s="235">
        <v>21</v>
      </c>
      <c r="M98" s="235">
        <f>G98*(1+L98/100)</f>
        <v>0</v>
      </c>
      <c r="N98" s="225">
        <v>6.4000000000000005E-4</v>
      </c>
      <c r="O98" s="225">
        <f>ROUND(E98*N98,5)</f>
        <v>8.9300000000000004E-3</v>
      </c>
      <c r="P98" s="225">
        <v>0</v>
      </c>
      <c r="Q98" s="225">
        <f>ROUND(E98*P98,5)</f>
        <v>0</v>
      </c>
      <c r="R98" s="225"/>
      <c r="S98" s="225"/>
      <c r="T98" s="226">
        <v>0.29730000000000001</v>
      </c>
      <c r="U98" s="225">
        <f>ROUND(E98*T98,2)</f>
        <v>4.1500000000000004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108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16"/>
      <c r="B99" s="222"/>
      <c r="C99" s="268" t="s">
        <v>238</v>
      </c>
      <c r="D99" s="227"/>
      <c r="E99" s="232">
        <v>13.952</v>
      </c>
      <c r="F99" s="235"/>
      <c r="G99" s="235"/>
      <c r="H99" s="235"/>
      <c r="I99" s="235"/>
      <c r="J99" s="235"/>
      <c r="K99" s="235"/>
      <c r="L99" s="235"/>
      <c r="M99" s="235"/>
      <c r="N99" s="225"/>
      <c r="O99" s="225"/>
      <c r="P99" s="225"/>
      <c r="Q99" s="225"/>
      <c r="R99" s="225"/>
      <c r="S99" s="225"/>
      <c r="T99" s="226"/>
      <c r="U99" s="225"/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110</v>
      </c>
      <c r="AF99" s="215">
        <v>0</v>
      </c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16">
        <v>51</v>
      </c>
      <c r="B100" s="222" t="s">
        <v>231</v>
      </c>
      <c r="C100" s="267" t="s">
        <v>239</v>
      </c>
      <c r="D100" s="224" t="s">
        <v>107</v>
      </c>
      <c r="E100" s="231">
        <v>0.872</v>
      </c>
      <c r="F100" s="234">
        <f>H100+J100</f>
        <v>0</v>
      </c>
      <c r="G100" s="235">
        <f>ROUND(E100*F100,2)</f>
        <v>0</v>
      </c>
      <c r="H100" s="235"/>
      <c r="I100" s="235">
        <f>ROUND(E100*H100,2)</f>
        <v>0</v>
      </c>
      <c r="J100" s="235"/>
      <c r="K100" s="235">
        <f>ROUND(E100*J100,2)</f>
        <v>0</v>
      </c>
      <c r="L100" s="235">
        <v>21</v>
      </c>
      <c r="M100" s="235">
        <f>G100*(1+L100/100)</f>
        <v>0</v>
      </c>
      <c r="N100" s="225">
        <v>8.3000000000000001E-4</v>
      </c>
      <c r="O100" s="225">
        <f>ROUND(E100*N100,5)</f>
        <v>7.2000000000000005E-4</v>
      </c>
      <c r="P100" s="225">
        <v>0</v>
      </c>
      <c r="Q100" s="225">
        <f>ROUND(E100*P100,5)</f>
        <v>0</v>
      </c>
      <c r="R100" s="225"/>
      <c r="S100" s="225"/>
      <c r="T100" s="226">
        <v>0.33279999999999998</v>
      </c>
      <c r="U100" s="225">
        <f>ROUND(E100*T100,2)</f>
        <v>0.28999999999999998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108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16"/>
      <c r="B101" s="222"/>
      <c r="C101" s="268" t="s">
        <v>217</v>
      </c>
      <c r="D101" s="227"/>
      <c r="E101" s="232">
        <v>0.872</v>
      </c>
      <c r="F101" s="235"/>
      <c r="G101" s="235"/>
      <c r="H101" s="235"/>
      <c r="I101" s="235"/>
      <c r="J101" s="235"/>
      <c r="K101" s="235"/>
      <c r="L101" s="235"/>
      <c r="M101" s="235"/>
      <c r="N101" s="225"/>
      <c r="O101" s="225"/>
      <c r="P101" s="225"/>
      <c r="Q101" s="225"/>
      <c r="R101" s="225"/>
      <c r="S101" s="225"/>
      <c r="T101" s="226"/>
      <c r="U101" s="22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110</v>
      </c>
      <c r="AF101" s="215">
        <v>0</v>
      </c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16">
        <v>52</v>
      </c>
      <c r="B102" s="222" t="s">
        <v>240</v>
      </c>
      <c r="C102" s="267" t="s">
        <v>241</v>
      </c>
      <c r="D102" s="224" t="s">
        <v>190</v>
      </c>
      <c r="E102" s="231">
        <v>2</v>
      </c>
      <c r="F102" s="234">
        <f>H102+J102</f>
        <v>0</v>
      </c>
      <c r="G102" s="235">
        <f>ROUND(E102*F102,2)</f>
        <v>0</v>
      </c>
      <c r="H102" s="235"/>
      <c r="I102" s="235">
        <f>ROUND(E102*H102,2)</f>
        <v>0</v>
      </c>
      <c r="J102" s="235"/>
      <c r="K102" s="235">
        <f>ROUND(E102*J102,2)</f>
        <v>0</v>
      </c>
      <c r="L102" s="235">
        <v>21</v>
      </c>
      <c r="M102" s="235">
        <f>G102*(1+L102/100)</f>
        <v>0</v>
      </c>
      <c r="N102" s="225">
        <v>5.1999999999999995E-4</v>
      </c>
      <c r="O102" s="225">
        <f>ROUND(E102*N102,5)</f>
        <v>1.0399999999999999E-3</v>
      </c>
      <c r="P102" s="225">
        <v>0</v>
      </c>
      <c r="Q102" s="225">
        <f>ROUND(E102*P102,5)</f>
        <v>0</v>
      </c>
      <c r="R102" s="225"/>
      <c r="S102" s="225"/>
      <c r="T102" s="226">
        <v>0.35926000000000002</v>
      </c>
      <c r="U102" s="225">
        <f>ROUND(E102*T102,2)</f>
        <v>0.72</v>
      </c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108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16">
        <v>53</v>
      </c>
      <c r="B103" s="222" t="s">
        <v>242</v>
      </c>
      <c r="C103" s="267" t="s">
        <v>243</v>
      </c>
      <c r="D103" s="224" t="s">
        <v>190</v>
      </c>
      <c r="E103" s="231">
        <v>2</v>
      </c>
      <c r="F103" s="234">
        <f>H103+J103</f>
        <v>0</v>
      </c>
      <c r="G103" s="235">
        <f>ROUND(E103*F103,2)</f>
        <v>0</v>
      </c>
      <c r="H103" s="235"/>
      <c r="I103" s="235">
        <f>ROUND(E103*H103,2)</f>
        <v>0</v>
      </c>
      <c r="J103" s="235"/>
      <c r="K103" s="235">
        <f>ROUND(E103*J103,2)</f>
        <v>0</v>
      </c>
      <c r="L103" s="235">
        <v>21</v>
      </c>
      <c r="M103" s="235">
        <f>G103*(1+L103/100)</f>
        <v>0</v>
      </c>
      <c r="N103" s="225">
        <v>7.6000000000000004E-4</v>
      </c>
      <c r="O103" s="225">
        <f>ROUND(E103*N103,5)</f>
        <v>1.5200000000000001E-3</v>
      </c>
      <c r="P103" s="225">
        <v>0</v>
      </c>
      <c r="Q103" s="225">
        <f>ROUND(E103*P103,5)</f>
        <v>0</v>
      </c>
      <c r="R103" s="225"/>
      <c r="S103" s="225"/>
      <c r="T103" s="226">
        <v>0.43275000000000002</v>
      </c>
      <c r="U103" s="225">
        <f>ROUND(E103*T103,2)</f>
        <v>0.87</v>
      </c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108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16">
        <v>54</v>
      </c>
      <c r="B104" s="222" t="s">
        <v>244</v>
      </c>
      <c r="C104" s="267" t="s">
        <v>245</v>
      </c>
      <c r="D104" s="224" t="s">
        <v>190</v>
      </c>
      <c r="E104" s="231">
        <v>80</v>
      </c>
      <c r="F104" s="234">
        <f>H104+J104</f>
        <v>0</v>
      </c>
      <c r="G104" s="235">
        <f>ROUND(E104*F104,2)</f>
        <v>0</v>
      </c>
      <c r="H104" s="235"/>
      <c r="I104" s="235">
        <f>ROUND(E104*H104,2)</f>
        <v>0</v>
      </c>
      <c r="J104" s="235"/>
      <c r="K104" s="235">
        <f>ROUND(E104*J104,2)</f>
        <v>0</v>
      </c>
      <c r="L104" s="235">
        <v>21</v>
      </c>
      <c r="M104" s="235">
        <f>G104*(1+L104/100)</f>
        <v>0</v>
      </c>
      <c r="N104" s="225">
        <v>0</v>
      </c>
      <c r="O104" s="225">
        <f>ROUND(E104*N104,5)</f>
        <v>0</v>
      </c>
      <c r="P104" s="225">
        <v>0</v>
      </c>
      <c r="Q104" s="225">
        <f>ROUND(E104*P104,5)</f>
        <v>0</v>
      </c>
      <c r="R104" s="225"/>
      <c r="S104" s="225"/>
      <c r="T104" s="226">
        <v>0.42499999999999999</v>
      </c>
      <c r="U104" s="225">
        <f>ROUND(E104*T104,2)</f>
        <v>34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108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16">
        <v>55</v>
      </c>
      <c r="B105" s="222" t="s">
        <v>246</v>
      </c>
      <c r="C105" s="267" t="s">
        <v>247</v>
      </c>
      <c r="D105" s="224" t="s">
        <v>190</v>
      </c>
      <c r="E105" s="231">
        <v>10</v>
      </c>
      <c r="F105" s="234">
        <f>H105+J105</f>
        <v>0</v>
      </c>
      <c r="G105" s="235">
        <f>ROUND(E105*F105,2)</f>
        <v>0</v>
      </c>
      <c r="H105" s="235"/>
      <c r="I105" s="235">
        <f>ROUND(E105*H105,2)</f>
        <v>0</v>
      </c>
      <c r="J105" s="235"/>
      <c r="K105" s="235">
        <f>ROUND(E105*J105,2)</f>
        <v>0</v>
      </c>
      <c r="L105" s="235">
        <v>21</v>
      </c>
      <c r="M105" s="235">
        <f>G105*(1+L105/100)</f>
        <v>0</v>
      </c>
      <c r="N105" s="225">
        <v>0</v>
      </c>
      <c r="O105" s="225">
        <f>ROUND(E105*N105,5)</f>
        <v>0</v>
      </c>
      <c r="P105" s="225">
        <v>0</v>
      </c>
      <c r="Q105" s="225">
        <f>ROUND(E105*P105,5)</f>
        <v>0</v>
      </c>
      <c r="R105" s="225"/>
      <c r="S105" s="225"/>
      <c r="T105" s="226">
        <v>0.42499999999999999</v>
      </c>
      <c r="U105" s="225">
        <f>ROUND(E105*T105,2)</f>
        <v>4.25</v>
      </c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108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16">
        <v>56</v>
      </c>
      <c r="B106" s="222" t="s">
        <v>248</v>
      </c>
      <c r="C106" s="267" t="s">
        <v>249</v>
      </c>
      <c r="D106" s="224" t="s">
        <v>190</v>
      </c>
      <c r="E106" s="231">
        <v>68</v>
      </c>
      <c r="F106" s="234">
        <f>H106+J106</f>
        <v>0</v>
      </c>
      <c r="G106" s="235">
        <f>ROUND(E106*F106,2)</f>
        <v>0</v>
      </c>
      <c r="H106" s="235"/>
      <c r="I106" s="235">
        <f>ROUND(E106*H106,2)</f>
        <v>0</v>
      </c>
      <c r="J106" s="235"/>
      <c r="K106" s="235">
        <f>ROUND(E106*J106,2)</f>
        <v>0</v>
      </c>
      <c r="L106" s="235">
        <v>21</v>
      </c>
      <c r="M106" s="235">
        <f>G106*(1+L106/100)</f>
        <v>0</v>
      </c>
      <c r="N106" s="225">
        <v>6.3000000000000003E-4</v>
      </c>
      <c r="O106" s="225">
        <f>ROUND(E106*N106,5)</f>
        <v>4.2840000000000003E-2</v>
      </c>
      <c r="P106" s="225">
        <v>0</v>
      </c>
      <c r="Q106" s="225">
        <f>ROUND(E106*P106,5)</f>
        <v>0</v>
      </c>
      <c r="R106" s="225"/>
      <c r="S106" s="225"/>
      <c r="T106" s="226">
        <v>0.27200000000000002</v>
      </c>
      <c r="U106" s="225">
        <f>ROUND(E106*T106,2)</f>
        <v>18.5</v>
      </c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108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16">
        <v>57</v>
      </c>
      <c r="B107" s="222" t="s">
        <v>250</v>
      </c>
      <c r="C107" s="267" t="s">
        <v>251</v>
      </c>
      <c r="D107" s="224" t="s">
        <v>190</v>
      </c>
      <c r="E107" s="231">
        <v>10</v>
      </c>
      <c r="F107" s="234">
        <f>H107+J107</f>
        <v>0</v>
      </c>
      <c r="G107" s="235">
        <f>ROUND(E107*F107,2)</f>
        <v>0</v>
      </c>
      <c r="H107" s="235"/>
      <c r="I107" s="235">
        <f>ROUND(E107*H107,2)</f>
        <v>0</v>
      </c>
      <c r="J107" s="235"/>
      <c r="K107" s="235">
        <f>ROUND(E107*J107,2)</f>
        <v>0</v>
      </c>
      <c r="L107" s="235">
        <v>21</v>
      </c>
      <c r="M107" s="235">
        <f>G107*(1+L107/100)</f>
        <v>0</v>
      </c>
      <c r="N107" s="225">
        <v>7.3999999999999999E-4</v>
      </c>
      <c r="O107" s="225">
        <f>ROUND(E107*N107,5)</f>
        <v>7.4000000000000003E-3</v>
      </c>
      <c r="P107" s="225">
        <v>0</v>
      </c>
      <c r="Q107" s="225">
        <f>ROUND(E107*P107,5)</f>
        <v>0</v>
      </c>
      <c r="R107" s="225"/>
      <c r="S107" s="225"/>
      <c r="T107" s="226">
        <v>0.30199999999999999</v>
      </c>
      <c r="U107" s="225">
        <f>ROUND(E107*T107,2)</f>
        <v>3.02</v>
      </c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108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16">
        <v>58</v>
      </c>
      <c r="B108" s="222" t="s">
        <v>252</v>
      </c>
      <c r="C108" s="267" t="s">
        <v>253</v>
      </c>
      <c r="D108" s="224" t="s">
        <v>254</v>
      </c>
      <c r="E108" s="231">
        <v>6</v>
      </c>
      <c r="F108" s="234">
        <f>H108+J108</f>
        <v>0</v>
      </c>
      <c r="G108" s="235">
        <f>ROUND(E108*F108,2)</f>
        <v>0</v>
      </c>
      <c r="H108" s="235"/>
      <c r="I108" s="235">
        <f>ROUND(E108*H108,2)</f>
        <v>0</v>
      </c>
      <c r="J108" s="235"/>
      <c r="K108" s="235">
        <f>ROUND(E108*J108,2)</f>
        <v>0</v>
      </c>
      <c r="L108" s="235">
        <v>21</v>
      </c>
      <c r="M108" s="235">
        <f>G108*(1+L108/100)</f>
        <v>0</v>
      </c>
      <c r="N108" s="225">
        <v>1.48E-3</v>
      </c>
      <c r="O108" s="225">
        <f>ROUND(E108*N108,5)</f>
        <v>8.8800000000000007E-3</v>
      </c>
      <c r="P108" s="225">
        <v>0</v>
      </c>
      <c r="Q108" s="225">
        <f>ROUND(E108*P108,5)</f>
        <v>0</v>
      </c>
      <c r="R108" s="225"/>
      <c r="S108" s="225"/>
      <c r="T108" s="226">
        <v>0.54</v>
      </c>
      <c r="U108" s="225">
        <f>ROUND(E108*T108,2)</f>
        <v>3.24</v>
      </c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108</v>
      </c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16">
        <v>59</v>
      </c>
      <c r="B109" s="222" t="s">
        <v>255</v>
      </c>
      <c r="C109" s="267" t="s">
        <v>256</v>
      </c>
      <c r="D109" s="224" t="s">
        <v>257</v>
      </c>
      <c r="E109" s="231">
        <v>68</v>
      </c>
      <c r="F109" s="234">
        <f>H109+J109</f>
        <v>0</v>
      </c>
      <c r="G109" s="235">
        <f>ROUND(E109*F109,2)</f>
        <v>0</v>
      </c>
      <c r="H109" s="235"/>
      <c r="I109" s="235">
        <f>ROUND(E109*H109,2)</f>
        <v>0</v>
      </c>
      <c r="J109" s="235"/>
      <c r="K109" s="235">
        <f>ROUND(E109*J109,2)</f>
        <v>0</v>
      </c>
      <c r="L109" s="235">
        <v>21</v>
      </c>
      <c r="M109" s="235">
        <f>G109*(1+L109/100)</f>
        <v>0</v>
      </c>
      <c r="N109" s="225">
        <v>1.7000000000000001E-4</v>
      </c>
      <c r="O109" s="225">
        <f>ROUND(E109*N109,5)</f>
        <v>1.1560000000000001E-2</v>
      </c>
      <c r="P109" s="225">
        <v>0</v>
      </c>
      <c r="Q109" s="225">
        <f>ROUND(E109*P109,5)</f>
        <v>0</v>
      </c>
      <c r="R109" s="225"/>
      <c r="S109" s="225"/>
      <c r="T109" s="226">
        <v>0.22700000000000001</v>
      </c>
      <c r="U109" s="225">
        <f>ROUND(E109*T109,2)</f>
        <v>15.44</v>
      </c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108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16">
        <v>60</v>
      </c>
      <c r="B110" s="222" t="s">
        <v>258</v>
      </c>
      <c r="C110" s="267" t="s">
        <v>259</v>
      </c>
      <c r="D110" s="224" t="s">
        <v>190</v>
      </c>
      <c r="E110" s="231">
        <v>20</v>
      </c>
      <c r="F110" s="234">
        <f>H110+J110</f>
        <v>0</v>
      </c>
      <c r="G110" s="235">
        <f>ROUND(E110*F110,2)</f>
        <v>0</v>
      </c>
      <c r="H110" s="235"/>
      <c r="I110" s="235">
        <f>ROUND(E110*H110,2)</f>
        <v>0</v>
      </c>
      <c r="J110" s="235"/>
      <c r="K110" s="235">
        <f>ROUND(E110*J110,2)</f>
        <v>0</v>
      </c>
      <c r="L110" s="235">
        <v>21</v>
      </c>
      <c r="M110" s="235">
        <f>G110*(1+L110/100)</f>
        <v>0</v>
      </c>
      <c r="N110" s="225">
        <v>1.8000000000000001E-4</v>
      </c>
      <c r="O110" s="225">
        <f>ROUND(E110*N110,5)</f>
        <v>3.5999999999999999E-3</v>
      </c>
      <c r="P110" s="225">
        <v>0</v>
      </c>
      <c r="Q110" s="225">
        <f>ROUND(E110*P110,5)</f>
        <v>0</v>
      </c>
      <c r="R110" s="225"/>
      <c r="S110" s="225"/>
      <c r="T110" s="226">
        <v>0.16500000000000001</v>
      </c>
      <c r="U110" s="225">
        <f>ROUND(E110*T110,2)</f>
        <v>3.3</v>
      </c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108</v>
      </c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16">
        <v>61</v>
      </c>
      <c r="B111" s="222" t="s">
        <v>260</v>
      </c>
      <c r="C111" s="267" t="s">
        <v>261</v>
      </c>
      <c r="D111" s="224" t="s">
        <v>190</v>
      </c>
      <c r="E111" s="231">
        <v>29</v>
      </c>
      <c r="F111" s="234">
        <f>H111+J111</f>
        <v>0</v>
      </c>
      <c r="G111" s="235">
        <f>ROUND(E111*F111,2)</f>
        <v>0</v>
      </c>
      <c r="H111" s="235"/>
      <c r="I111" s="235">
        <f>ROUND(E111*H111,2)</f>
        <v>0</v>
      </c>
      <c r="J111" s="235"/>
      <c r="K111" s="235">
        <f>ROUND(E111*J111,2)</f>
        <v>0</v>
      </c>
      <c r="L111" s="235">
        <v>21</v>
      </c>
      <c r="M111" s="235">
        <f>G111*(1+L111/100)</f>
        <v>0</v>
      </c>
      <c r="N111" s="225">
        <v>3.1E-4</v>
      </c>
      <c r="O111" s="225">
        <f>ROUND(E111*N111,5)</f>
        <v>8.9899999999999997E-3</v>
      </c>
      <c r="P111" s="225">
        <v>0</v>
      </c>
      <c r="Q111" s="225">
        <f>ROUND(E111*P111,5)</f>
        <v>0</v>
      </c>
      <c r="R111" s="225"/>
      <c r="S111" s="225"/>
      <c r="T111" s="226">
        <v>0.20699999999999999</v>
      </c>
      <c r="U111" s="225">
        <f>ROUND(E111*T111,2)</f>
        <v>6</v>
      </c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108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16">
        <v>62</v>
      </c>
      <c r="B112" s="222" t="s">
        <v>262</v>
      </c>
      <c r="C112" s="267" t="s">
        <v>263</v>
      </c>
      <c r="D112" s="224" t="s">
        <v>190</v>
      </c>
      <c r="E112" s="231">
        <v>8</v>
      </c>
      <c r="F112" s="234">
        <f>H112+J112</f>
        <v>0</v>
      </c>
      <c r="G112" s="235">
        <f>ROUND(E112*F112,2)</f>
        <v>0</v>
      </c>
      <c r="H112" s="235"/>
      <c r="I112" s="235">
        <f>ROUND(E112*H112,2)</f>
        <v>0</v>
      </c>
      <c r="J112" s="235"/>
      <c r="K112" s="235">
        <f>ROUND(E112*J112,2)</f>
        <v>0</v>
      </c>
      <c r="L112" s="235">
        <v>21</v>
      </c>
      <c r="M112" s="235">
        <f>G112*(1+L112/100)</f>
        <v>0</v>
      </c>
      <c r="N112" s="225">
        <v>4.8000000000000001E-4</v>
      </c>
      <c r="O112" s="225">
        <f>ROUND(E112*N112,5)</f>
        <v>3.8400000000000001E-3</v>
      </c>
      <c r="P112" s="225">
        <v>0</v>
      </c>
      <c r="Q112" s="225">
        <f>ROUND(E112*P112,5)</f>
        <v>0</v>
      </c>
      <c r="R112" s="225"/>
      <c r="S112" s="225"/>
      <c r="T112" s="226">
        <v>0.22700000000000001</v>
      </c>
      <c r="U112" s="225">
        <f>ROUND(E112*T112,2)</f>
        <v>1.82</v>
      </c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108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16">
        <v>63</v>
      </c>
      <c r="B113" s="222" t="s">
        <v>264</v>
      </c>
      <c r="C113" s="267" t="s">
        <v>265</v>
      </c>
      <c r="D113" s="224" t="s">
        <v>190</v>
      </c>
      <c r="E113" s="231">
        <v>3</v>
      </c>
      <c r="F113" s="234">
        <f>H113+J113</f>
        <v>0</v>
      </c>
      <c r="G113" s="235">
        <f>ROUND(E113*F113,2)</f>
        <v>0</v>
      </c>
      <c r="H113" s="235"/>
      <c r="I113" s="235">
        <f>ROUND(E113*H113,2)</f>
        <v>0</v>
      </c>
      <c r="J113" s="235"/>
      <c r="K113" s="235">
        <f>ROUND(E113*J113,2)</f>
        <v>0</v>
      </c>
      <c r="L113" s="235">
        <v>21</v>
      </c>
      <c r="M113" s="235">
        <f>G113*(1+L113/100)</f>
        <v>0</v>
      </c>
      <c r="N113" s="225">
        <v>6.8000000000000005E-4</v>
      </c>
      <c r="O113" s="225">
        <f>ROUND(E113*N113,5)</f>
        <v>2.0400000000000001E-3</v>
      </c>
      <c r="P113" s="225">
        <v>0</v>
      </c>
      <c r="Q113" s="225">
        <f>ROUND(E113*P113,5)</f>
        <v>0</v>
      </c>
      <c r="R113" s="225"/>
      <c r="S113" s="225"/>
      <c r="T113" s="226">
        <v>0.26900000000000002</v>
      </c>
      <c r="U113" s="225">
        <f>ROUND(E113*T113,2)</f>
        <v>0.81</v>
      </c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108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2.5" outlineLevel="1" x14ac:dyDescent="0.2">
      <c r="A114" s="216">
        <v>64</v>
      </c>
      <c r="B114" s="222" t="s">
        <v>266</v>
      </c>
      <c r="C114" s="267" t="s">
        <v>267</v>
      </c>
      <c r="D114" s="224" t="s">
        <v>190</v>
      </c>
      <c r="E114" s="231">
        <v>7</v>
      </c>
      <c r="F114" s="234">
        <f>H114+J114</f>
        <v>0</v>
      </c>
      <c r="G114" s="235">
        <f>ROUND(E114*F114,2)</f>
        <v>0</v>
      </c>
      <c r="H114" s="235"/>
      <c r="I114" s="235">
        <f>ROUND(E114*H114,2)</f>
        <v>0</v>
      </c>
      <c r="J114" s="235"/>
      <c r="K114" s="235">
        <f>ROUND(E114*J114,2)</f>
        <v>0</v>
      </c>
      <c r="L114" s="235">
        <v>21</v>
      </c>
      <c r="M114" s="235">
        <f>G114*(1+L114/100)</f>
        <v>0</v>
      </c>
      <c r="N114" s="225">
        <v>0</v>
      </c>
      <c r="O114" s="225">
        <f>ROUND(E114*N114,5)</f>
        <v>0</v>
      </c>
      <c r="P114" s="225">
        <v>0</v>
      </c>
      <c r="Q114" s="225">
        <f>ROUND(E114*P114,5)</f>
        <v>0</v>
      </c>
      <c r="R114" s="225"/>
      <c r="S114" s="225"/>
      <c r="T114" s="226">
        <v>0</v>
      </c>
      <c r="U114" s="225">
        <f>ROUND(E114*T114,2)</f>
        <v>0</v>
      </c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108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16">
        <v>65</v>
      </c>
      <c r="B115" s="222" t="s">
        <v>268</v>
      </c>
      <c r="C115" s="267" t="s">
        <v>269</v>
      </c>
      <c r="D115" s="224" t="s">
        <v>190</v>
      </c>
      <c r="E115" s="231">
        <v>7</v>
      </c>
      <c r="F115" s="234">
        <f>H115+J115</f>
        <v>0</v>
      </c>
      <c r="G115" s="235">
        <f>ROUND(E115*F115,2)</f>
        <v>0</v>
      </c>
      <c r="H115" s="235"/>
      <c r="I115" s="235">
        <f>ROUND(E115*H115,2)</f>
        <v>0</v>
      </c>
      <c r="J115" s="235"/>
      <c r="K115" s="235">
        <f>ROUND(E115*J115,2)</f>
        <v>0</v>
      </c>
      <c r="L115" s="235">
        <v>21</v>
      </c>
      <c r="M115" s="235">
        <f>G115*(1+L115/100)</f>
        <v>0</v>
      </c>
      <c r="N115" s="225">
        <v>0</v>
      </c>
      <c r="O115" s="225">
        <f>ROUND(E115*N115,5)</f>
        <v>0</v>
      </c>
      <c r="P115" s="225">
        <v>0</v>
      </c>
      <c r="Q115" s="225">
        <f>ROUND(E115*P115,5)</f>
        <v>0</v>
      </c>
      <c r="R115" s="225"/>
      <c r="S115" s="225"/>
      <c r="T115" s="226">
        <v>0.16500000000000001</v>
      </c>
      <c r="U115" s="225">
        <f>ROUND(E115*T115,2)</f>
        <v>1.1599999999999999</v>
      </c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108</v>
      </c>
      <c r="AF115" s="215"/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2.5" outlineLevel="1" x14ac:dyDescent="0.2">
      <c r="A116" s="216">
        <v>66</v>
      </c>
      <c r="B116" s="222" t="s">
        <v>270</v>
      </c>
      <c r="C116" s="267" t="s">
        <v>271</v>
      </c>
      <c r="D116" s="224" t="s">
        <v>190</v>
      </c>
      <c r="E116" s="231">
        <v>10</v>
      </c>
      <c r="F116" s="234">
        <f>H116+J116</f>
        <v>0</v>
      </c>
      <c r="G116" s="235">
        <f>ROUND(E116*F116,2)</f>
        <v>0</v>
      </c>
      <c r="H116" s="235"/>
      <c r="I116" s="235">
        <f>ROUND(E116*H116,2)</f>
        <v>0</v>
      </c>
      <c r="J116" s="235"/>
      <c r="K116" s="235">
        <f>ROUND(E116*J116,2)</f>
        <v>0</v>
      </c>
      <c r="L116" s="235">
        <v>21</v>
      </c>
      <c r="M116" s="235">
        <f>G116*(1+L116/100)</f>
        <v>0</v>
      </c>
      <c r="N116" s="225">
        <v>0</v>
      </c>
      <c r="O116" s="225">
        <f>ROUND(E116*N116,5)</f>
        <v>0</v>
      </c>
      <c r="P116" s="225">
        <v>0</v>
      </c>
      <c r="Q116" s="225">
        <f>ROUND(E116*P116,5)</f>
        <v>0</v>
      </c>
      <c r="R116" s="225"/>
      <c r="S116" s="225"/>
      <c r="T116" s="226">
        <v>0</v>
      </c>
      <c r="U116" s="225">
        <f>ROUND(E116*T116,2)</f>
        <v>0</v>
      </c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108</v>
      </c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16">
        <v>67</v>
      </c>
      <c r="B117" s="222" t="s">
        <v>272</v>
      </c>
      <c r="C117" s="267" t="s">
        <v>273</v>
      </c>
      <c r="D117" s="224" t="s">
        <v>190</v>
      </c>
      <c r="E117" s="231">
        <v>10</v>
      </c>
      <c r="F117" s="234">
        <f>H117+J117</f>
        <v>0</v>
      </c>
      <c r="G117" s="235">
        <f>ROUND(E117*F117,2)</f>
        <v>0</v>
      </c>
      <c r="H117" s="235"/>
      <c r="I117" s="235">
        <f>ROUND(E117*H117,2)</f>
        <v>0</v>
      </c>
      <c r="J117" s="235"/>
      <c r="K117" s="235">
        <f>ROUND(E117*J117,2)</f>
        <v>0</v>
      </c>
      <c r="L117" s="235">
        <v>21</v>
      </c>
      <c r="M117" s="235">
        <f>G117*(1+L117/100)</f>
        <v>0</v>
      </c>
      <c r="N117" s="225">
        <v>0</v>
      </c>
      <c r="O117" s="225">
        <f>ROUND(E117*N117,5)</f>
        <v>0</v>
      </c>
      <c r="P117" s="225">
        <v>0</v>
      </c>
      <c r="Q117" s="225">
        <f>ROUND(E117*P117,5)</f>
        <v>0</v>
      </c>
      <c r="R117" s="225"/>
      <c r="S117" s="225"/>
      <c r="T117" s="226">
        <v>0.216</v>
      </c>
      <c r="U117" s="225">
        <f>ROUND(E117*T117,2)</f>
        <v>2.16</v>
      </c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108</v>
      </c>
      <c r="AF117" s="215"/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16">
        <v>68</v>
      </c>
      <c r="B118" s="222" t="s">
        <v>274</v>
      </c>
      <c r="C118" s="267" t="s">
        <v>275</v>
      </c>
      <c r="D118" s="224" t="s">
        <v>190</v>
      </c>
      <c r="E118" s="231">
        <v>20</v>
      </c>
      <c r="F118" s="234">
        <f>H118+J118</f>
        <v>0</v>
      </c>
      <c r="G118" s="235">
        <f>ROUND(E118*F118,2)</f>
        <v>0</v>
      </c>
      <c r="H118" s="235"/>
      <c r="I118" s="235">
        <f>ROUND(E118*H118,2)</f>
        <v>0</v>
      </c>
      <c r="J118" s="235"/>
      <c r="K118" s="235">
        <f>ROUND(E118*J118,2)</f>
        <v>0</v>
      </c>
      <c r="L118" s="235">
        <v>21</v>
      </c>
      <c r="M118" s="235">
        <f>G118*(1+L118/100)</f>
        <v>0</v>
      </c>
      <c r="N118" s="225">
        <v>1.6000000000000001E-4</v>
      </c>
      <c r="O118" s="225">
        <f>ROUND(E118*N118,5)</f>
        <v>3.2000000000000002E-3</v>
      </c>
      <c r="P118" s="225">
        <v>0</v>
      </c>
      <c r="Q118" s="225">
        <f>ROUND(E118*P118,5)</f>
        <v>0</v>
      </c>
      <c r="R118" s="225"/>
      <c r="S118" s="225"/>
      <c r="T118" s="226">
        <v>0.16500000000000001</v>
      </c>
      <c r="U118" s="225">
        <f>ROUND(E118*T118,2)</f>
        <v>3.3</v>
      </c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108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16">
        <v>69</v>
      </c>
      <c r="B119" s="222" t="s">
        <v>276</v>
      </c>
      <c r="C119" s="267" t="s">
        <v>277</v>
      </c>
      <c r="D119" s="224" t="s">
        <v>190</v>
      </c>
      <c r="E119" s="231">
        <v>1</v>
      </c>
      <c r="F119" s="234">
        <f>H119+J119</f>
        <v>0</v>
      </c>
      <c r="G119" s="235">
        <f>ROUND(E119*F119,2)</f>
        <v>0</v>
      </c>
      <c r="H119" s="235"/>
      <c r="I119" s="235">
        <f>ROUND(E119*H119,2)</f>
        <v>0</v>
      </c>
      <c r="J119" s="235"/>
      <c r="K119" s="235">
        <f>ROUND(E119*J119,2)</f>
        <v>0</v>
      </c>
      <c r="L119" s="235">
        <v>21</v>
      </c>
      <c r="M119" s="235">
        <f>G119*(1+L119/100)</f>
        <v>0</v>
      </c>
      <c r="N119" s="225">
        <v>1.4999999999999999E-2</v>
      </c>
      <c r="O119" s="225">
        <f>ROUND(E119*N119,5)</f>
        <v>1.4999999999999999E-2</v>
      </c>
      <c r="P119" s="225">
        <v>0</v>
      </c>
      <c r="Q119" s="225">
        <f>ROUND(E119*P119,5)</f>
        <v>0</v>
      </c>
      <c r="R119" s="225"/>
      <c r="S119" s="225"/>
      <c r="T119" s="226">
        <v>0</v>
      </c>
      <c r="U119" s="225">
        <f>ROUND(E119*T119,2)</f>
        <v>0</v>
      </c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278</v>
      </c>
      <c r="AF119" s="215"/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16">
        <v>70</v>
      </c>
      <c r="B120" s="222" t="s">
        <v>279</v>
      </c>
      <c r="C120" s="267" t="s">
        <v>280</v>
      </c>
      <c r="D120" s="224" t="s">
        <v>190</v>
      </c>
      <c r="E120" s="231">
        <v>1</v>
      </c>
      <c r="F120" s="234">
        <f>H120+J120</f>
        <v>0</v>
      </c>
      <c r="G120" s="235">
        <f>ROUND(E120*F120,2)</f>
        <v>0</v>
      </c>
      <c r="H120" s="235"/>
      <c r="I120" s="235">
        <f>ROUND(E120*H120,2)</f>
        <v>0</v>
      </c>
      <c r="J120" s="235"/>
      <c r="K120" s="235">
        <f>ROUND(E120*J120,2)</f>
        <v>0</v>
      </c>
      <c r="L120" s="235">
        <v>21</v>
      </c>
      <c r="M120" s="235">
        <f>G120*(1+L120/100)</f>
        <v>0</v>
      </c>
      <c r="N120" s="225">
        <v>0</v>
      </c>
      <c r="O120" s="225">
        <f>ROUND(E120*N120,5)</f>
        <v>0</v>
      </c>
      <c r="P120" s="225">
        <v>0</v>
      </c>
      <c r="Q120" s="225">
        <f>ROUND(E120*P120,5)</f>
        <v>0</v>
      </c>
      <c r="R120" s="225"/>
      <c r="S120" s="225"/>
      <c r="T120" s="226">
        <v>1.6439999999999999</v>
      </c>
      <c r="U120" s="225">
        <f>ROUND(E120*T120,2)</f>
        <v>1.64</v>
      </c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108</v>
      </c>
      <c r="AF120" s="215"/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16">
        <v>71</v>
      </c>
      <c r="B121" s="222" t="s">
        <v>281</v>
      </c>
      <c r="C121" s="267" t="s">
        <v>282</v>
      </c>
      <c r="D121" s="224" t="s">
        <v>107</v>
      </c>
      <c r="E121" s="231">
        <v>343.45</v>
      </c>
      <c r="F121" s="234">
        <f>H121+J121</f>
        <v>0</v>
      </c>
      <c r="G121" s="235">
        <f>ROUND(E121*F121,2)</f>
        <v>0</v>
      </c>
      <c r="H121" s="235"/>
      <c r="I121" s="235">
        <f>ROUND(E121*H121,2)</f>
        <v>0</v>
      </c>
      <c r="J121" s="235"/>
      <c r="K121" s="235">
        <f>ROUND(E121*J121,2)</f>
        <v>0</v>
      </c>
      <c r="L121" s="235">
        <v>21</v>
      </c>
      <c r="M121" s="235">
        <f>G121*(1+L121/100)</f>
        <v>0</v>
      </c>
      <c r="N121" s="225">
        <v>0</v>
      </c>
      <c r="O121" s="225">
        <f>ROUND(E121*N121,5)</f>
        <v>0</v>
      </c>
      <c r="P121" s="225">
        <v>0</v>
      </c>
      <c r="Q121" s="225">
        <f>ROUND(E121*P121,5)</f>
        <v>0</v>
      </c>
      <c r="R121" s="225"/>
      <c r="S121" s="225"/>
      <c r="T121" s="226">
        <v>2.9000000000000001E-2</v>
      </c>
      <c r="U121" s="225">
        <f>ROUND(E121*T121,2)</f>
        <v>9.9600000000000009</v>
      </c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108</v>
      </c>
      <c r="AF121" s="215"/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16">
        <v>72</v>
      </c>
      <c r="B122" s="222" t="s">
        <v>283</v>
      </c>
      <c r="C122" s="267" t="s">
        <v>284</v>
      </c>
      <c r="D122" s="224" t="s">
        <v>107</v>
      </c>
      <c r="E122" s="231">
        <v>343.45</v>
      </c>
      <c r="F122" s="234">
        <f>H122+J122</f>
        <v>0</v>
      </c>
      <c r="G122" s="235">
        <f>ROUND(E122*F122,2)</f>
        <v>0</v>
      </c>
      <c r="H122" s="235"/>
      <c r="I122" s="235">
        <f>ROUND(E122*H122,2)</f>
        <v>0</v>
      </c>
      <c r="J122" s="235"/>
      <c r="K122" s="235">
        <f>ROUND(E122*J122,2)</f>
        <v>0</v>
      </c>
      <c r="L122" s="235">
        <v>21</v>
      </c>
      <c r="M122" s="235">
        <f>G122*(1+L122/100)</f>
        <v>0</v>
      </c>
      <c r="N122" s="225">
        <v>1.0000000000000001E-5</v>
      </c>
      <c r="O122" s="225">
        <f>ROUND(E122*N122,5)</f>
        <v>3.4299999999999999E-3</v>
      </c>
      <c r="P122" s="225">
        <v>0</v>
      </c>
      <c r="Q122" s="225">
        <f>ROUND(E122*P122,5)</f>
        <v>0</v>
      </c>
      <c r="R122" s="225"/>
      <c r="S122" s="225"/>
      <c r="T122" s="226">
        <v>6.2E-2</v>
      </c>
      <c r="U122" s="225">
        <f>ROUND(E122*T122,2)</f>
        <v>21.29</v>
      </c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 t="s">
        <v>108</v>
      </c>
      <c r="AF122" s="215"/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16">
        <v>73</v>
      </c>
      <c r="B123" s="222" t="s">
        <v>285</v>
      </c>
      <c r="C123" s="267" t="s">
        <v>286</v>
      </c>
      <c r="D123" s="224" t="s">
        <v>130</v>
      </c>
      <c r="E123" s="231">
        <v>0.33700000000000002</v>
      </c>
      <c r="F123" s="234">
        <f>H123+J123</f>
        <v>0</v>
      </c>
      <c r="G123" s="235">
        <f>ROUND(E123*F123,2)</f>
        <v>0</v>
      </c>
      <c r="H123" s="235"/>
      <c r="I123" s="235">
        <f>ROUND(E123*H123,2)</f>
        <v>0</v>
      </c>
      <c r="J123" s="235"/>
      <c r="K123" s="235">
        <f>ROUND(E123*J123,2)</f>
        <v>0</v>
      </c>
      <c r="L123" s="235">
        <v>21</v>
      </c>
      <c r="M123" s="235">
        <f>G123*(1+L123/100)</f>
        <v>0</v>
      </c>
      <c r="N123" s="225">
        <v>0</v>
      </c>
      <c r="O123" s="225">
        <f>ROUND(E123*N123,5)</f>
        <v>0</v>
      </c>
      <c r="P123" s="225">
        <v>0</v>
      </c>
      <c r="Q123" s="225">
        <f>ROUND(E123*P123,5)</f>
        <v>0</v>
      </c>
      <c r="R123" s="225"/>
      <c r="S123" s="225"/>
      <c r="T123" s="226">
        <v>1.327</v>
      </c>
      <c r="U123" s="225">
        <f>ROUND(E123*T123,2)</f>
        <v>0.45</v>
      </c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108</v>
      </c>
      <c r="AF123" s="215"/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">
      <c r="A124" s="217" t="s">
        <v>103</v>
      </c>
      <c r="B124" s="223" t="s">
        <v>64</v>
      </c>
      <c r="C124" s="269" t="s">
        <v>65</v>
      </c>
      <c r="D124" s="228"/>
      <c r="E124" s="233"/>
      <c r="F124" s="236"/>
      <c r="G124" s="236">
        <f>SUMIF(AE125:AE147,"&lt;&gt;NOR",G125:G147)</f>
        <v>0</v>
      </c>
      <c r="H124" s="236"/>
      <c r="I124" s="236">
        <f>SUM(I125:I147)</f>
        <v>0</v>
      </c>
      <c r="J124" s="236"/>
      <c r="K124" s="236">
        <f>SUM(K125:K147)</f>
        <v>0</v>
      </c>
      <c r="L124" s="236"/>
      <c r="M124" s="236">
        <f>SUM(M125:M147)</f>
        <v>0</v>
      </c>
      <c r="N124" s="229"/>
      <c r="O124" s="229">
        <f>SUM(O125:O147)</f>
        <v>1.3380400000000003</v>
      </c>
      <c r="P124" s="229"/>
      <c r="Q124" s="229">
        <f>SUM(Q125:Q147)</f>
        <v>1.5180000000000001E-2</v>
      </c>
      <c r="R124" s="229"/>
      <c r="S124" s="229"/>
      <c r="T124" s="230"/>
      <c r="U124" s="229">
        <f>SUM(U125:U147)</f>
        <v>138.16999999999999</v>
      </c>
      <c r="AE124" t="s">
        <v>104</v>
      </c>
    </row>
    <row r="125" spans="1:60" ht="22.5" outlineLevel="1" x14ac:dyDescent="0.2">
      <c r="A125" s="216">
        <v>74</v>
      </c>
      <c r="B125" s="222" t="s">
        <v>287</v>
      </c>
      <c r="C125" s="267" t="s">
        <v>288</v>
      </c>
      <c r="D125" s="224" t="s">
        <v>257</v>
      </c>
      <c r="E125" s="231">
        <v>25</v>
      </c>
      <c r="F125" s="234">
        <f>H125+J125</f>
        <v>0</v>
      </c>
      <c r="G125" s="235">
        <f>ROUND(E125*F125,2)</f>
        <v>0</v>
      </c>
      <c r="H125" s="235"/>
      <c r="I125" s="235">
        <f>ROUND(E125*H125,2)</f>
        <v>0</v>
      </c>
      <c r="J125" s="235"/>
      <c r="K125" s="235">
        <f>ROUND(E125*J125,2)</f>
        <v>0</v>
      </c>
      <c r="L125" s="235">
        <v>21</v>
      </c>
      <c r="M125" s="235">
        <f>G125*(1+L125/100)</f>
        <v>0</v>
      </c>
      <c r="N125" s="225">
        <v>1.421E-2</v>
      </c>
      <c r="O125" s="225">
        <f>ROUND(E125*N125,5)</f>
        <v>0.35525000000000001</v>
      </c>
      <c r="P125" s="225">
        <v>0</v>
      </c>
      <c r="Q125" s="225">
        <f>ROUND(E125*P125,5)</f>
        <v>0</v>
      </c>
      <c r="R125" s="225"/>
      <c r="S125" s="225"/>
      <c r="T125" s="226">
        <v>1.1890000000000001</v>
      </c>
      <c r="U125" s="225">
        <f>ROUND(E125*T125,2)</f>
        <v>29.73</v>
      </c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 t="s">
        <v>108</v>
      </c>
      <c r="AF125" s="215"/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16">
        <v>75</v>
      </c>
      <c r="B126" s="222" t="s">
        <v>289</v>
      </c>
      <c r="C126" s="267" t="s">
        <v>290</v>
      </c>
      <c r="D126" s="224" t="s">
        <v>257</v>
      </c>
      <c r="E126" s="231">
        <v>6</v>
      </c>
      <c r="F126" s="234">
        <f>H126+J126</f>
        <v>0</v>
      </c>
      <c r="G126" s="235">
        <f>ROUND(E126*F126,2)</f>
        <v>0</v>
      </c>
      <c r="H126" s="235"/>
      <c r="I126" s="235">
        <f>ROUND(E126*H126,2)</f>
        <v>0</v>
      </c>
      <c r="J126" s="235"/>
      <c r="K126" s="235">
        <f>ROUND(E126*J126,2)</f>
        <v>0</v>
      </c>
      <c r="L126" s="235">
        <v>21</v>
      </c>
      <c r="M126" s="235">
        <f>G126*(1+L126/100)</f>
        <v>0</v>
      </c>
      <c r="N126" s="225">
        <v>1.772E-2</v>
      </c>
      <c r="O126" s="225">
        <f>ROUND(E126*N126,5)</f>
        <v>0.10632</v>
      </c>
      <c r="P126" s="225">
        <v>0</v>
      </c>
      <c r="Q126" s="225">
        <f>ROUND(E126*P126,5)</f>
        <v>0</v>
      </c>
      <c r="R126" s="225"/>
      <c r="S126" s="225"/>
      <c r="T126" s="226">
        <v>0.97299999999999998</v>
      </c>
      <c r="U126" s="225">
        <f>ROUND(E126*T126,2)</f>
        <v>5.84</v>
      </c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 t="s">
        <v>108</v>
      </c>
      <c r="AF126" s="215"/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ht="22.5" outlineLevel="1" x14ac:dyDescent="0.2">
      <c r="A127" s="216">
        <v>76</v>
      </c>
      <c r="B127" s="222" t="s">
        <v>289</v>
      </c>
      <c r="C127" s="267" t="s">
        <v>291</v>
      </c>
      <c r="D127" s="224" t="s">
        <v>257</v>
      </c>
      <c r="E127" s="231">
        <v>16</v>
      </c>
      <c r="F127" s="234">
        <f>H127+J127</f>
        <v>0</v>
      </c>
      <c r="G127" s="235">
        <f>ROUND(E127*F127,2)</f>
        <v>0</v>
      </c>
      <c r="H127" s="235"/>
      <c r="I127" s="235">
        <f>ROUND(E127*H127,2)</f>
        <v>0</v>
      </c>
      <c r="J127" s="235"/>
      <c r="K127" s="235">
        <f>ROUND(E127*J127,2)</f>
        <v>0</v>
      </c>
      <c r="L127" s="235">
        <v>21</v>
      </c>
      <c r="M127" s="235">
        <f>G127*(1+L127/100)</f>
        <v>0</v>
      </c>
      <c r="N127" s="225">
        <v>1.772E-2</v>
      </c>
      <c r="O127" s="225">
        <f>ROUND(E127*N127,5)</f>
        <v>0.28351999999999999</v>
      </c>
      <c r="P127" s="225">
        <v>0</v>
      </c>
      <c r="Q127" s="225">
        <f>ROUND(E127*P127,5)</f>
        <v>0</v>
      </c>
      <c r="R127" s="225"/>
      <c r="S127" s="225"/>
      <c r="T127" s="226">
        <v>0.97299999999999998</v>
      </c>
      <c r="U127" s="225">
        <f>ROUND(E127*T127,2)</f>
        <v>15.57</v>
      </c>
      <c r="V127" s="215"/>
      <c r="W127" s="215"/>
      <c r="X127" s="215"/>
      <c r="Y127" s="215"/>
      <c r="Z127" s="215"/>
      <c r="AA127" s="215"/>
      <c r="AB127" s="215"/>
      <c r="AC127" s="215"/>
      <c r="AD127" s="215"/>
      <c r="AE127" s="215" t="s">
        <v>108</v>
      </c>
      <c r="AF127" s="215"/>
      <c r="AG127" s="215"/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 x14ac:dyDescent="0.2">
      <c r="A128" s="216">
        <v>77</v>
      </c>
      <c r="B128" s="222" t="s">
        <v>292</v>
      </c>
      <c r="C128" s="267" t="s">
        <v>293</v>
      </c>
      <c r="D128" s="224" t="s">
        <v>257</v>
      </c>
      <c r="E128" s="231">
        <v>22</v>
      </c>
      <c r="F128" s="234">
        <f>H128+J128</f>
        <v>0</v>
      </c>
      <c r="G128" s="235">
        <f>ROUND(E128*F128,2)</f>
        <v>0</v>
      </c>
      <c r="H128" s="235"/>
      <c r="I128" s="235">
        <f>ROUND(E128*H128,2)</f>
        <v>0</v>
      </c>
      <c r="J128" s="235"/>
      <c r="K128" s="235">
        <f>ROUND(E128*J128,2)</f>
        <v>0</v>
      </c>
      <c r="L128" s="235">
        <v>21</v>
      </c>
      <c r="M128" s="235">
        <f>G128*(1+L128/100)</f>
        <v>0</v>
      </c>
      <c r="N128" s="225">
        <v>8.9999999999999993E-3</v>
      </c>
      <c r="O128" s="225">
        <f>ROUND(E128*N128,5)</f>
        <v>0.19800000000000001</v>
      </c>
      <c r="P128" s="225">
        <v>0</v>
      </c>
      <c r="Q128" s="225">
        <f>ROUND(E128*P128,5)</f>
        <v>0</v>
      </c>
      <c r="R128" s="225"/>
      <c r="S128" s="225"/>
      <c r="T128" s="226">
        <v>1.77</v>
      </c>
      <c r="U128" s="225">
        <f>ROUND(E128*T128,2)</f>
        <v>38.94</v>
      </c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 t="s">
        <v>108</v>
      </c>
      <c r="AF128" s="215"/>
      <c r="AG128" s="215"/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16">
        <v>78</v>
      </c>
      <c r="B129" s="222" t="s">
        <v>294</v>
      </c>
      <c r="C129" s="267" t="s">
        <v>295</v>
      </c>
      <c r="D129" s="224" t="s">
        <v>257</v>
      </c>
      <c r="E129" s="231">
        <v>2</v>
      </c>
      <c r="F129" s="234">
        <f>H129+J129</f>
        <v>0</v>
      </c>
      <c r="G129" s="235">
        <f>ROUND(E129*F129,2)</f>
        <v>0</v>
      </c>
      <c r="H129" s="235"/>
      <c r="I129" s="235">
        <f>ROUND(E129*H129,2)</f>
        <v>0</v>
      </c>
      <c r="J129" s="235"/>
      <c r="K129" s="235">
        <f>ROUND(E129*J129,2)</f>
        <v>0</v>
      </c>
      <c r="L129" s="235">
        <v>21</v>
      </c>
      <c r="M129" s="235">
        <f>G129*(1+L129/100)</f>
        <v>0</v>
      </c>
      <c r="N129" s="225">
        <v>1.09E-2</v>
      </c>
      <c r="O129" s="225">
        <f>ROUND(E129*N129,5)</f>
        <v>2.18E-2</v>
      </c>
      <c r="P129" s="225">
        <v>0</v>
      </c>
      <c r="Q129" s="225">
        <f>ROUND(E129*P129,5)</f>
        <v>0</v>
      </c>
      <c r="R129" s="225"/>
      <c r="S129" s="225"/>
      <c r="T129" s="226">
        <v>1.25</v>
      </c>
      <c r="U129" s="225">
        <f>ROUND(E129*T129,2)</f>
        <v>2.5</v>
      </c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 t="s">
        <v>108</v>
      </c>
      <c r="AF129" s="215"/>
      <c r="AG129" s="215"/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ht="22.5" outlineLevel="1" x14ac:dyDescent="0.2">
      <c r="A130" s="216">
        <v>79</v>
      </c>
      <c r="B130" s="222" t="s">
        <v>296</v>
      </c>
      <c r="C130" s="267" t="s">
        <v>297</v>
      </c>
      <c r="D130" s="224" t="s">
        <v>257</v>
      </c>
      <c r="E130" s="231">
        <v>2</v>
      </c>
      <c r="F130" s="234">
        <f>H130+J130</f>
        <v>0</v>
      </c>
      <c r="G130" s="235">
        <f>ROUND(E130*F130,2)</f>
        <v>0</v>
      </c>
      <c r="H130" s="235"/>
      <c r="I130" s="235">
        <f>ROUND(E130*H130,2)</f>
        <v>0</v>
      </c>
      <c r="J130" s="235"/>
      <c r="K130" s="235">
        <f>ROUND(E130*J130,2)</f>
        <v>0</v>
      </c>
      <c r="L130" s="235">
        <v>21</v>
      </c>
      <c r="M130" s="235">
        <f>G130*(1+L130/100)</f>
        <v>0</v>
      </c>
      <c r="N130" s="225">
        <v>1.2E-2</v>
      </c>
      <c r="O130" s="225">
        <f>ROUND(E130*N130,5)</f>
        <v>2.4E-2</v>
      </c>
      <c r="P130" s="225">
        <v>0</v>
      </c>
      <c r="Q130" s="225">
        <f>ROUND(E130*P130,5)</f>
        <v>0</v>
      </c>
      <c r="R130" s="225"/>
      <c r="S130" s="225"/>
      <c r="T130" s="226">
        <v>1.5</v>
      </c>
      <c r="U130" s="225">
        <f>ROUND(E130*T130,2)</f>
        <v>3</v>
      </c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 t="s">
        <v>108</v>
      </c>
      <c r="AF130" s="215"/>
      <c r="AG130" s="215"/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22.5" outlineLevel="1" x14ac:dyDescent="0.2">
      <c r="A131" s="216">
        <v>80</v>
      </c>
      <c r="B131" s="222" t="s">
        <v>298</v>
      </c>
      <c r="C131" s="267" t="s">
        <v>299</v>
      </c>
      <c r="D131" s="224" t="s">
        <v>190</v>
      </c>
      <c r="E131" s="231">
        <v>6</v>
      </c>
      <c r="F131" s="234">
        <f>H131+J131</f>
        <v>0</v>
      </c>
      <c r="G131" s="235">
        <f>ROUND(E131*F131,2)</f>
        <v>0</v>
      </c>
      <c r="H131" s="235"/>
      <c r="I131" s="235">
        <f>ROUND(E131*H131,2)</f>
        <v>0</v>
      </c>
      <c r="J131" s="235"/>
      <c r="K131" s="235">
        <f>ROUND(E131*J131,2)</f>
        <v>0</v>
      </c>
      <c r="L131" s="235">
        <v>21</v>
      </c>
      <c r="M131" s="235">
        <f>G131*(1+L131/100)</f>
        <v>0</v>
      </c>
      <c r="N131" s="225">
        <v>2.47E-3</v>
      </c>
      <c r="O131" s="225">
        <f>ROUND(E131*N131,5)</f>
        <v>1.482E-2</v>
      </c>
      <c r="P131" s="225">
        <v>2.5300000000000001E-3</v>
      </c>
      <c r="Q131" s="225">
        <f>ROUND(E131*P131,5)</f>
        <v>1.5180000000000001E-2</v>
      </c>
      <c r="R131" s="225"/>
      <c r="S131" s="225"/>
      <c r="T131" s="226">
        <v>0.73</v>
      </c>
      <c r="U131" s="225">
        <f>ROUND(E131*T131,2)</f>
        <v>4.38</v>
      </c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 t="s">
        <v>108</v>
      </c>
      <c r="AF131" s="215"/>
      <c r="AG131" s="215"/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16">
        <v>81</v>
      </c>
      <c r="B132" s="222" t="s">
        <v>300</v>
      </c>
      <c r="C132" s="267" t="s">
        <v>301</v>
      </c>
      <c r="D132" s="224" t="s">
        <v>190</v>
      </c>
      <c r="E132" s="231">
        <v>4</v>
      </c>
      <c r="F132" s="234">
        <f>H132+J132</f>
        <v>0</v>
      </c>
      <c r="G132" s="235">
        <f>ROUND(E132*F132,2)</f>
        <v>0</v>
      </c>
      <c r="H132" s="235"/>
      <c r="I132" s="235">
        <f>ROUND(E132*H132,2)</f>
        <v>0</v>
      </c>
      <c r="J132" s="235"/>
      <c r="K132" s="235">
        <f>ROUND(E132*J132,2)</f>
        <v>0</v>
      </c>
      <c r="L132" s="235">
        <v>21</v>
      </c>
      <c r="M132" s="235">
        <f>G132*(1+L132/100)</f>
        <v>0</v>
      </c>
      <c r="N132" s="225">
        <v>1.2999999999999999E-2</v>
      </c>
      <c r="O132" s="225">
        <f>ROUND(E132*N132,5)</f>
        <v>5.1999999999999998E-2</v>
      </c>
      <c r="P132" s="225">
        <v>0</v>
      </c>
      <c r="Q132" s="225">
        <f>ROUND(E132*P132,5)</f>
        <v>0</v>
      </c>
      <c r="R132" s="225"/>
      <c r="S132" s="225"/>
      <c r="T132" s="226">
        <v>0</v>
      </c>
      <c r="U132" s="225">
        <f>ROUND(E132*T132,2)</f>
        <v>0</v>
      </c>
      <c r="V132" s="215"/>
      <c r="W132" s="215"/>
      <c r="X132" s="215"/>
      <c r="Y132" s="215"/>
      <c r="Z132" s="215"/>
      <c r="AA132" s="215"/>
      <c r="AB132" s="215"/>
      <c r="AC132" s="215"/>
      <c r="AD132" s="215"/>
      <c r="AE132" s="215" t="s">
        <v>278</v>
      </c>
      <c r="AF132" s="215"/>
      <c r="AG132" s="215"/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16">
        <v>82</v>
      </c>
      <c r="B133" s="222" t="s">
        <v>302</v>
      </c>
      <c r="C133" s="267" t="s">
        <v>303</v>
      </c>
      <c r="D133" s="224" t="s">
        <v>190</v>
      </c>
      <c r="E133" s="231">
        <v>4</v>
      </c>
      <c r="F133" s="234">
        <f>H133+J133</f>
        <v>0</v>
      </c>
      <c r="G133" s="235">
        <f>ROUND(E133*F133,2)</f>
        <v>0</v>
      </c>
      <c r="H133" s="235"/>
      <c r="I133" s="235">
        <f>ROUND(E133*H133,2)</f>
        <v>0</v>
      </c>
      <c r="J133" s="235"/>
      <c r="K133" s="235">
        <f>ROUND(E133*J133,2)</f>
        <v>0</v>
      </c>
      <c r="L133" s="235">
        <v>21</v>
      </c>
      <c r="M133" s="235">
        <f>G133*(1+L133/100)</f>
        <v>0</v>
      </c>
      <c r="N133" s="225">
        <v>0.01</v>
      </c>
      <c r="O133" s="225">
        <f>ROUND(E133*N133,5)</f>
        <v>0.04</v>
      </c>
      <c r="P133" s="225">
        <v>0</v>
      </c>
      <c r="Q133" s="225">
        <f>ROUND(E133*P133,5)</f>
        <v>0</v>
      </c>
      <c r="R133" s="225"/>
      <c r="S133" s="225"/>
      <c r="T133" s="226">
        <v>0</v>
      </c>
      <c r="U133" s="225">
        <f>ROUND(E133*T133,2)</f>
        <v>0</v>
      </c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215" t="s">
        <v>278</v>
      </c>
      <c r="AF133" s="215"/>
      <c r="AG133" s="215"/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16">
        <v>83</v>
      </c>
      <c r="B134" s="222" t="s">
        <v>304</v>
      </c>
      <c r="C134" s="267" t="s">
        <v>305</v>
      </c>
      <c r="D134" s="224" t="s">
        <v>190</v>
      </c>
      <c r="E134" s="231">
        <v>4</v>
      </c>
      <c r="F134" s="234">
        <f>H134+J134</f>
        <v>0</v>
      </c>
      <c r="G134" s="235">
        <f>ROUND(E134*F134,2)</f>
        <v>0</v>
      </c>
      <c r="H134" s="235"/>
      <c r="I134" s="235">
        <f>ROUND(E134*H134,2)</f>
        <v>0</v>
      </c>
      <c r="J134" s="235"/>
      <c r="K134" s="235">
        <f>ROUND(E134*J134,2)</f>
        <v>0</v>
      </c>
      <c r="L134" s="235">
        <v>21</v>
      </c>
      <c r="M134" s="235">
        <f>G134*(1+L134/100)</f>
        <v>0</v>
      </c>
      <c r="N134" s="225">
        <v>2.5000000000000001E-4</v>
      </c>
      <c r="O134" s="225">
        <f>ROUND(E134*N134,5)</f>
        <v>1E-3</v>
      </c>
      <c r="P134" s="225">
        <v>0</v>
      </c>
      <c r="Q134" s="225">
        <f>ROUND(E134*P134,5)</f>
        <v>0</v>
      </c>
      <c r="R134" s="225"/>
      <c r="S134" s="225"/>
      <c r="T134" s="226">
        <v>0</v>
      </c>
      <c r="U134" s="225">
        <f>ROUND(E134*T134,2)</f>
        <v>0</v>
      </c>
      <c r="V134" s="215"/>
      <c r="W134" s="215"/>
      <c r="X134" s="215"/>
      <c r="Y134" s="215"/>
      <c r="Z134" s="215"/>
      <c r="AA134" s="215"/>
      <c r="AB134" s="215"/>
      <c r="AC134" s="215"/>
      <c r="AD134" s="215"/>
      <c r="AE134" s="215" t="s">
        <v>278</v>
      </c>
      <c r="AF134" s="215"/>
      <c r="AG134" s="215"/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16">
        <v>84</v>
      </c>
      <c r="B135" s="222" t="s">
        <v>306</v>
      </c>
      <c r="C135" s="267" t="s">
        <v>307</v>
      </c>
      <c r="D135" s="224" t="s">
        <v>257</v>
      </c>
      <c r="E135" s="231">
        <v>4</v>
      </c>
      <c r="F135" s="234">
        <f>H135+J135</f>
        <v>0</v>
      </c>
      <c r="G135" s="235">
        <f>ROUND(E135*F135,2)</f>
        <v>0</v>
      </c>
      <c r="H135" s="235"/>
      <c r="I135" s="235">
        <f>ROUND(E135*H135,2)</f>
        <v>0</v>
      </c>
      <c r="J135" s="235"/>
      <c r="K135" s="235">
        <f>ROUND(E135*J135,2)</f>
        <v>0</v>
      </c>
      <c r="L135" s="235">
        <v>21</v>
      </c>
      <c r="M135" s="235">
        <f>G135*(1+L135/100)</f>
        <v>0</v>
      </c>
      <c r="N135" s="225">
        <v>1.7000000000000001E-4</v>
      </c>
      <c r="O135" s="225">
        <f>ROUND(E135*N135,5)</f>
        <v>6.8000000000000005E-4</v>
      </c>
      <c r="P135" s="225">
        <v>0</v>
      </c>
      <c r="Q135" s="225">
        <f>ROUND(E135*P135,5)</f>
        <v>0</v>
      </c>
      <c r="R135" s="225"/>
      <c r="S135" s="225"/>
      <c r="T135" s="226">
        <v>2.9</v>
      </c>
      <c r="U135" s="225">
        <f>ROUND(E135*T135,2)</f>
        <v>11.6</v>
      </c>
      <c r="V135" s="215"/>
      <c r="W135" s="215"/>
      <c r="X135" s="215"/>
      <c r="Y135" s="215"/>
      <c r="Z135" s="215"/>
      <c r="AA135" s="215"/>
      <c r="AB135" s="215"/>
      <c r="AC135" s="215"/>
      <c r="AD135" s="215"/>
      <c r="AE135" s="215" t="s">
        <v>108</v>
      </c>
      <c r="AF135" s="215"/>
      <c r="AG135" s="215"/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22.5" outlineLevel="1" x14ac:dyDescent="0.2">
      <c r="A136" s="216">
        <v>85</v>
      </c>
      <c r="B136" s="222" t="s">
        <v>308</v>
      </c>
      <c r="C136" s="267" t="s">
        <v>309</v>
      </c>
      <c r="D136" s="224" t="s">
        <v>257</v>
      </c>
      <c r="E136" s="231">
        <v>8</v>
      </c>
      <c r="F136" s="234">
        <f>H136+J136</f>
        <v>0</v>
      </c>
      <c r="G136" s="235">
        <f>ROUND(E136*F136,2)</f>
        <v>0</v>
      </c>
      <c r="H136" s="235"/>
      <c r="I136" s="235">
        <f>ROUND(E136*H136,2)</f>
        <v>0</v>
      </c>
      <c r="J136" s="235"/>
      <c r="K136" s="235">
        <f>ROUND(E136*J136,2)</f>
        <v>0</v>
      </c>
      <c r="L136" s="235">
        <v>21</v>
      </c>
      <c r="M136" s="235">
        <f>G136*(1+L136/100)</f>
        <v>0</v>
      </c>
      <c r="N136" s="225">
        <v>2.4080000000000001E-2</v>
      </c>
      <c r="O136" s="225">
        <f>ROUND(E136*N136,5)</f>
        <v>0.19264000000000001</v>
      </c>
      <c r="P136" s="225">
        <v>0</v>
      </c>
      <c r="Q136" s="225">
        <f>ROUND(E136*P136,5)</f>
        <v>0</v>
      </c>
      <c r="R136" s="225"/>
      <c r="S136" s="225"/>
      <c r="T136" s="226">
        <v>0.95499999999999996</v>
      </c>
      <c r="U136" s="225">
        <f>ROUND(E136*T136,2)</f>
        <v>7.64</v>
      </c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 t="s">
        <v>108</v>
      </c>
      <c r="AF136" s="215"/>
      <c r="AG136" s="215"/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ht="22.5" outlineLevel="1" x14ac:dyDescent="0.2">
      <c r="A137" s="216">
        <v>86</v>
      </c>
      <c r="B137" s="222" t="s">
        <v>310</v>
      </c>
      <c r="C137" s="267" t="s">
        <v>311</v>
      </c>
      <c r="D137" s="224" t="s">
        <v>190</v>
      </c>
      <c r="E137" s="231">
        <v>5</v>
      </c>
      <c r="F137" s="234">
        <f>H137+J137</f>
        <v>0</v>
      </c>
      <c r="G137" s="235">
        <f>ROUND(E137*F137,2)</f>
        <v>0</v>
      </c>
      <c r="H137" s="235"/>
      <c r="I137" s="235">
        <f>ROUND(E137*H137,2)</f>
        <v>0</v>
      </c>
      <c r="J137" s="235"/>
      <c r="K137" s="235">
        <f>ROUND(E137*J137,2)</f>
        <v>0</v>
      </c>
      <c r="L137" s="235">
        <v>21</v>
      </c>
      <c r="M137" s="235">
        <f>G137*(1+L137/100)</f>
        <v>0</v>
      </c>
      <c r="N137" s="225">
        <v>8.4999999999999995E-4</v>
      </c>
      <c r="O137" s="225">
        <f>ROUND(E137*N137,5)</f>
        <v>4.2500000000000003E-3</v>
      </c>
      <c r="P137" s="225">
        <v>0</v>
      </c>
      <c r="Q137" s="225">
        <f>ROUND(E137*P137,5)</f>
        <v>0</v>
      </c>
      <c r="R137" s="225"/>
      <c r="S137" s="225"/>
      <c r="T137" s="226">
        <v>0.44500000000000001</v>
      </c>
      <c r="U137" s="225">
        <f>ROUND(E137*T137,2)</f>
        <v>2.23</v>
      </c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5" t="s">
        <v>108</v>
      </c>
      <c r="AF137" s="215"/>
      <c r="AG137" s="215"/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2.5" outlineLevel="1" x14ac:dyDescent="0.2">
      <c r="A138" s="216">
        <v>87</v>
      </c>
      <c r="B138" s="222" t="s">
        <v>312</v>
      </c>
      <c r="C138" s="267" t="s">
        <v>313</v>
      </c>
      <c r="D138" s="224" t="s">
        <v>190</v>
      </c>
      <c r="E138" s="231">
        <v>20</v>
      </c>
      <c r="F138" s="234">
        <f>H138+J138</f>
        <v>0</v>
      </c>
      <c r="G138" s="235">
        <f>ROUND(E138*F138,2)</f>
        <v>0</v>
      </c>
      <c r="H138" s="235"/>
      <c r="I138" s="235">
        <f>ROUND(E138*H138,2)</f>
        <v>0</v>
      </c>
      <c r="J138" s="235"/>
      <c r="K138" s="235">
        <f>ROUND(E138*J138,2)</f>
        <v>0</v>
      </c>
      <c r="L138" s="235">
        <v>21</v>
      </c>
      <c r="M138" s="235">
        <f>G138*(1+L138/100)</f>
        <v>0</v>
      </c>
      <c r="N138" s="225">
        <v>1.1999999999999999E-3</v>
      </c>
      <c r="O138" s="225">
        <f>ROUND(E138*N138,5)</f>
        <v>2.4E-2</v>
      </c>
      <c r="P138" s="225">
        <v>0</v>
      </c>
      <c r="Q138" s="225">
        <f>ROUND(E138*P138,5)</f>
        <v>0</v>
      </c>
      <c r="R138" s="225"/>
      <c r="S138" s="225"/>
      <c r="T138" s="226">
        <v>0.40500000000000003</v>
      </c>
      <c r="U138" s="225">
        <f>ROUND(E138*T138,2)</f>
        <v>8.1</v>
      </c>
      <c r="V138" s="215"/>
      <c r="W138" s="215"/>
      <c r="X138" s="215"/>
      <c r="Y138" s="215"/>
      <c r="Z138" s="215"/>
      <c r="AA138" s="215"/>
      <c r="AB138" s="215"/>
      <c r="AC138" s="215"/>
      <c r="AD138" s="215"/>
      <c r="AE138" s="215" t="s">
        <v>108</v>
      </c>
      <c r="AF138" s="215"/>
      <c r="AG138" s="215"/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22.5" outlineLevel="1" x14ac:dyDescent="0.2">
      <c r="A139" s="216">
        <v>88</v>
      </c>
      <c r="B139" s="222" t="s">
        <v>314</v>
      </c>
      <c r="C139" s="267" t="s">
        <v>315</v>
      </c>
      <c r="D139" s="224" t="s">
        <v>190</v>
      </c>
      <c r="E139" s="231">
        <v>4</v>
      </c>
      <c r="F139" s="234">
        <f>H139+J139</f>
        <v>0</v>
      </c>
      <c r="G139" s="235">
        <f>ROUND(E139*F139,2)</f>
        <v>0</v>
      </c>
      <c r="H139" s="235"/>
      <c r="I139" s="235">
        <f>ROUND(E139*H139,2)</f>
        <v>0</v>
      </c>
      <c r="J139" s="235"/>
      <c r="K139" s="235">
        <f>ROUND(E139*J139,2)</f>
        <v>0</v>
      </c>
      <c r="L139" s="235">
        <v>21</v>
      </c>
      <c r="M139" s="235">
        <f>G139*(1+L139/100)</f>
        <v>0</v>
      </c>
      <c r="N139" s="225">
        <v>1.5200000000000001E-3</v>
      </c>
      <c r="O139" s="225">
        <f>ROUND(E139*N139,5)</f>
        <v>6.0800000000000003E-3</v>
      </c>
      <c r="P139" s="225">
        <v>0</v>
      </c>
      <c r="Q139" s="225">
        <f>ROUND(E139*P139,5)</f>
        <v>0</v>
      </c>
      <c r="R139" s="225"/>
      <c r="S139" s="225"/>
      <c r="T139" s="226">
        <v>0.58699999999999997</v>
      </c>
      <c r="U139" s="225">
        <f>ROUND(E139*T139,2)</f>
        <v>2.35</v>
      </c>
      <c r="V139" s="215"/>
      <c r="W139" s="215"/>
      <c r="X139" s="215"/>
      <c r="Y139" s="215"/>
      <c r="Z139" s="215"/>
      <c r="AA139" s="215"/>
      <c r="AB139" s="215"/>
      <c r="AC139" s="215"/>
      <c r="AD139" s="215"/>
      <c r="AE139" s="215" t="s">
        <v>108</v>
      </c>
      <c r="AF139" s="215"/>
      <c r="AG139" s="215"/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2.5" outlineLevel="1" x14ac:dyDescent="0.2">
      <c r="A140" s="216">
        <v>89</v>
      </c>
      <c r="B140" s="222" t="s">
        <v>316</v>
      </c>
      <c r="C140" s="267" t="s">
        <v>317</v>
      </c>
      <c r="D140" s="224" t="s">
        <v>190</v>
      </c>
      <c r="E140" s="231">
        <v>6</v>
      </c>
      <c r="F140" s="234">
        <f>H140+J140</f>
        <v>0</v>
      </c>
      <c r="G140" s="235">
        <f>ROUND(E140*F140,2)</f>
        <v>0</v>
      </c>
      <c r="H140" s="235"/>
      <c r="I140" s="235">
        <f>ROUND(E140*H140,2)</f>
        <v>0</v>
      </c>
      <c r="J140" s="235"/>
      <c r="K140" s="235">
        <f>ROUND(E140*J140,2)</f>
        <v>0</v>
      </c>
      <c r="L140" s="235">
        <v>21</v>
      </c>
      <c r="M140" s="235">
        <f>G140*(1+L140/100)</f>
        <v>0</v>
      </c>
      <c r="N140" s="225">
        <v>1.64E-3</v>
      </c>
      <c r="O140" s="225">
        <f>ROUND(E140*N140,5)</f>
        <v>9.8399999999999998E-3</v>
      </c>
      <c r="P140" s="225">
        <v>0</v>
      </c>
      <c r="Q140" s="225">
        <f>ROUND(E140*P140,5)</f>
        <v>0</v>
      </c>
      <c r="R140" s="225"/>
      <c r="S140" s="225"/>
      <c r="T140" s="226">
        <v>0.48499999999999999</v>
      </c>
      <c r="U140" s="225">
        <f>ROUND(E140*T140,2)</f>
        <v>2.91</v>
      </c>
      <c r="V140" s="215"/>
      <c r="W140" s="215"/>
      <c r="X140" s="215"/>
      <c r="Y140" s="215"/>
      <c r="Z140" s="215"/>
      <c r="AA140" s="215"/>
      <c r="AB140" s="215"/>
      <c r="AC140" s="215"/>
      <c r="AD140" s="215"/>
      <c r="AE140" s="215" t="s">
        <v>108</v>
      </c>
      <c r="AF140" s="215"/>
      <c r="AG140" s="215"/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ht="22.5" outlineLevel="1" x14ac:dyDescent="0.2">
      <c r="A141" s="216">
        <v>90</v>
      </c>
      <c r="B141" s="222" t="s">
        <v>318</v>
      </c>
      <c r="C141" s="267" t="s">
        <v>319</v>
      </c>
      <c r="D141" s="224" t="s">
        <v>257</v>
      </c>
      <c r="E141" s="231">
        <v>2</v>
      </c>
      <c r="F141" s="234">
        <f>H141+J141</f>
        <v>0</v>
      </c>
      <c r="G141" s="235">
        <f>ROUND(E141*F141,2)</f>
        <v>0</v>
      </c>
      <c r="H141" s="235"/>
      <c r="I141" s="235">
        <f>ROUND(E141*H141,2)</f>
        <v>0</v>
      </c>
      <c r="J141" s="235"/>
      <c r="K141" s="235">
        <f>ROUND(E141*J141,2)</f>
        <v>0</v>
      </c>
      <c r="L141" s="235">
        <v>21</v>
      </c>
      <c r="M141" s="235">
        <f>G141*(1+L141/100)</f>
        <v>0</v>
      </c>
      <c r="N141" s="225">
        <v>1.42E-3</v>
      </c>
      <c r="O141" s="225">
        <f>ROUND(E141*N141,5)</f>
        <v>2.8400000000000001E-3</v>
      </c>
      <c r="P141" s="225">
        <v>0</v>
      </c>
      <c r="Q141" s="225">
        <f>ROUND(E141*P141,5)</f>
        <v>0</v>
      </c>
      <c r="R141" s="225"/>
      <c r="S141" s="225"/>
      <c r="T141" s="226">
        <v>0.58699999999999997</v>
      </c>
      <c r="U141" s="225">
        <f>ROUND(E141*T141,2)</f>
        <v>1.17</v>
      </c>
      <c r="V141" s="215"/>
      <c r="W141" s="215"/>
      <c r="X141" s="215"/>
      <c r="Y141" s="215"/>
      <c r="Z141" s="215"/>
      <c r="AA141" s="215"/>
      <c r="AB141" s="215"/>
      <c r="AC141" s="215"/>
      <c r="AD141" s="215"/>
      <c r="AE141" s="215" t="s">
        <v>108</v>
      </c>
      <c r="AF141" s="215"/>
      <c r="AG141" s="215"/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ht="33.75" outlineLevel="1" x14ac:dyDescent="0.2">
      <c r="A142" s="216">
        <v>91</v>
      </c>
      <c r="B142" s="222" t="s">
        <v>320</v>
      </c>
      <c r="C142" s="267" t="s">
        <v>321</v>
      </c>
      <c r="D142" s="224" t="s">
        <v>190</v>
      </c>
      <c r="E142" s="231">
        <v>110</v>
      </c>
      <c r="F142" s="234">
        <f>H142+J142</f>
        <v>0</v>
      </c>
      <c r="G142" s="235">
        <f>ROUND(E142*F142,2)</f>
        <v>0</v>
      </c>
      <c r="H142" s="235"/>
      <c r="I142" s="235">
        <f>ROUND(E142*H142,2)</f>
        <v>0</v>
      </c>
      <c r="J142" s="235"/>
      <c r="K142" s="235">
        <f>ROUND(E142*J142,2)</f>
        <v>0</v>
      </c>
      <c r="L142" s="235">
        <v>21</v>
      </c>
      <c r="M142" s="235">
        <f>G142*(1+L142/100)</f>
        <v>0</v>
      </c>
      <c r="N142" s="225">
        <v>0</v>
      </c>
      <c r="O142" s="225">
        <f>ROUND(E142*N142,5)</f>
        <v>0</v>
      </c>
      <c r="P142" s="225">
        <v>0</v>
      </c>
      <c r="Q142" s="225">
        <f>ROUND(E142*P142,5)</f>
        <v>0</v>
      </c>
      <c r="R142" s="225"/>
      <c r="S142" s="225"/>
      <c r="T142" s="226">
        <v>0</v>
      </c>
      <c r="U142" s="225">
        <f>ROUND(E142*T142,2)</f>
        <v>0</v>
      </c>
      <c r="V142" s="215"/>
      <c r="W142" s="215"/>
      <c r="X142" s="215"/>
      <c r="Y142" s="215"/>
      <c r="Z142" s="215"/>
      <c r="AA142" s="215"/>
      <c r="AB142" s="215"/>
      <c r="AC142" s="215"/>
      <c r="AD142" s="215"/>
      <c r="AE142" s="215" t="s">
        <v>108</v>
      </c>
      <c r="AF142" s="215"/>
      <c r="AG142" s="215"/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16"/>
      <c r="B143" s="222"/>
      <c r="C143" s="268" t="s">
        <v>322</v>
      </c>
      <c r="D143" s="227"/>
      <c r="E143" s="232">
        <v>110</v>
      </c>
      <c r="F143" s="235"/>
      <c r="G143" s="235"/>
      <c r="H143" s="235"/>
      <c r="I143" s="235"/>
      <c r="J143" s="235"/>
      <c r="K143" s="235"/>
      <c r="L143" s="235"/>
      <c r="M143" s="235"/>
      <c r="N143" s="225"/>
      <c r="O143" s="225"/>
      <c r="P143" s="225"/>
      <c r="Q143" s="225"/>
      <c r="R143" s="225"/>
      <c r="S143" s="225"/>
      <c r="T143" s="226"/>
      <c r="U143" s="225"/>
      <c r="V143" s="215"/>
      <c r="W143" s="215"/>
      <c r="X143" s="215"/>
      <c r="Y143" s="215"/>
      <c r="Z143" s="215"/>
      <c r="AA143" s="215"/>
      <c r="AB143" s="215"/>
      <c r="AC143" s="215"/>
      <c r="AD143" s="215"/>
      <c r="AE143" s="215" t="s">
        <v>110</v>
      </c>
      <c r="AF143" s="215">
        <v>0</v>
      </c>
      <c r="AG143" s="215"/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ht="22.5" outlineLevel="1" x14ac:dyDescent="0.2">
      <c r="A144" s="216">
        <v>92</v>
      </c>
      <c r="B144" s="222" t="s">
        <v>323</v>
      </c>
      <c r="C144" s="267" t="s">
        <v>324</v>
      </c>
      <c r="D144" s="224" t="s">
        <v>190</v>
      </c>
      <c r="E144" s="231">
        <v>1</v>
      </c>
      <c r="F144" s="234">
        <f>H144+J144</f>
        <v>0</v>
      </c>
      <c r="G144" s="235">
        <f>ROUND(E144*F144,2)</f>
        <v>0</v>
      </c>
      <c r="H144" s="235"/>
      <c r="I144" s="235">
        <f>ROUND(E144*H144,2)</f>
        <v>0</v>
      </c>
      <c r="J144" s="235"/>
      <c r="K144" s="235">
        <f>ROUND(E144*J144,2)</f>
        <v>0</v>
      </c>
      <c r="L144" s="235">
        <v>21</v>
      </c>
      <c r="M144" s="235">
        <f>G144*(1+L144/100)</f>
        <v>0</v>
      </c>
      <c r="N144" s="225">
        <v>0</v>
      </c>
      <c r="O144" s="225">
        <f>ROUND(E144*N144,5)</f>
        <v>0</v>
      </c>
      <c r="P144" s="225">
        <v>0</v>
      </c>
      <c r="Q144" s="225">
        <f>ROUND(E144*P144,5)</f>
        <v>0</v>
      </c>
      <c r="R144" s="225"/>
      <c r="S144" s="225"/>
      <c r="T144" s="226">
        <v>0</v>
      </c>
      <c r="U144" s="225">
        <f>ROUND(E144*T144,2)</f>
        <v>0</v>
      </c>
      <c r="V144" s="215"/>
      <c r="W144" s="215"/>
      <c r="X144" s="215"/>
      <c r="Y144" s="215"/>
      <c r="Z144" s="215"/>
      <c r="AA144" s="215"/>
      <c r="AB144" s="215"/>
      <c r="AC144" s="215"/>
      <c r="AD144" s="215"/>
      <c r="AE144" s="215" t="s">
        <v>108</v>
      </c>
      <c r="AF144" s="215"/>
      <c r="AG144" s="215"/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16">
        <v>93</v>
      </c>
      <c r="B145" s="222" t="s">
        <v>325</v>
      </c>
      <c r="C145" s="267" t="s">
        <v>326</v>
      </c>
      <c r="D145" s="224" t="s">
        <v>257</v>
      </c>
      <c r="E145" s="231">
        <v>1</v>
      </c>
      <c r="F145" s="234">
        <f>H145+J145</f>
        <v>0</v>
      </c>
      <c r="G145" s="235">
        <f>ROUND(E145*F145,2)</f>
        <v>0</v>
      </c>
      <c r="H145" s="235"/>
      <c r="I145" s="235">
        <f>ROUND(E145*H145,2)</f>
        <v>0</v>
      </c>
      <c r="J145" s="235"/>
      <c r="K145" s="235">
        <f>ROUND(E145*J145,2)</f>
        <v>0</v>
      </c>
      <c r="L145" s="235">
        <v>21</v>
      </c>
      <c r="M145" s="235">
        <f>G145*(1+L145/100)</f>
        <v>0</v>
      </c>
      <c r="N145" s="225">
        <v>8.0000000000000007E-5</v>
      </c>
      <c r="O145" s="225">
        <f>ROUND(E145*N145,5)</f>
        <v>8.0000000000000007E-5</v>
      </c>
      <c r="P145" s="225">
        <v>0</v>
      </c>
      <c r="Q145" s="225">
        <f>ROUND(E145*P145,5)</f>
        <v>0</v>
      </c>
      <c r="R145" s="225"/>
      <c r="S145" s="225"/>
      <c r="T145" s="226">
        <v>0.17599999999999999</v>
      </c>
      <c r="U145" s="225">
        <f>ROUND(E145*T145,2)</f>
        <v>0.18</v>
      </c>
      <c r="V145" s="215"/>
      <c r="W145" s="215"/>
      <c r="X145" s="215"/>
      <c r="Y145" s="215"/>
      <c r="Z145" s="215"/>
      <c r="AA145" s="215"/>
      <c r="AB145" s="215"/>
      <c r="AC145" s="215"/>
      <c r="AD145" s="215"/>
      <c r="AE145" s="215" t="s">
        <v>108</v>
      </c>
      <c r="AF145" s="215"/>
      <c r="AG145" s="215"/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ht="22.5" outlineLevel="1" x14ac:dyDescent="0.2">
      <c r="A146" s="216">
        <v>94</v>
      </c>
      <c r="B146" s="222" t="s">
        <v>327</v>
      </c>
      <c r="C146" s="267" t="s">
        <v>328</v>
      </c>
      <c r="D146" s="224" t="s">
        <v>190</v>
      </c>
      <c r="E146" s="231">
        <v>4</v>
      </c>
      <c r="F146" s="234">
        <f>H146+J146</f>
        <v>0</v>
      </c>
      <c r="G146" s="235">
        <f>ROUND(E146*F146,2)</f>
        <v>0</v>
      </c>
      <c r="H146" s="235"/>
      <c r="I146" s="235">
        <f>ROUND(E146*H146,2)</f>
        <v>0</v>
      </c>
      <c r="J146" s="235"/>
      <c r="K146" s="235">
        <f>ROUND(E146*J146,2)</f>
        <v>0</v>
      </c>
      <c r="L146" s="235">
        <v>21</v>
      </c>
      <c r="M146" s="235">
        <f>G146*(1+L146/100)</f>
        <v>0</v>
      </c>
      <c r="N146" s="225">
        <v>2.3000000000000001E-4</v>
      </c>
      <c r="O146" s="225">
        <f>ROUND(E146*N146,5)</f>
        <v>9.2000000000000003E-4</v>
      </c>
      <c r="P146" s="225">
        <v>0</v>
      </c>
      <c r="Q146" s="225">
        <f>ROUND(E146*P146,5)</f>
        <v>0</v>
      </c>
      <c r="R146" s="225"/>
      <c r="S146" s="225"/>
      <c r="T146" s="226">
        <v>0</v>
      </c>
      <c r="U146" s="225">
        <f>ROUND(E146*T146,2)</f>
        <v>0</v>
      </c>
      <c r="V146" s="215"/>
      <c r="W146" s="215"/>
      <c r="X146" s="215"/>
      <c r="Y146" s="215"/>
      <c r="Z146" s="215"/>
      <c r="AA146" s="215"/>
      <c r="AB146" s="215"/>
      <c r="AC146" s="215"/>
      <c r="AD146" s="215"/>
      <c r="AE146" s="215" t="s">
        <v>278</v>
      </c>
      <c r="AF146" s="215"/>
      <c r="AG146" s="215"/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16">
        <v>95</v>
      </c>
      <c r="B147" s="222" t="s">
        <v>329</v>
      </c>
      <c r="C147" s="267" t="s">
        <v>330</v>
      </c>
      <c r="D147" s="224" t="s">
        <v>130</v>
      </c>
      <c r="E147" s="231">
        <v>1.3380399999999999</v>
      </c>
      <c r="F147" s="234">
        <f>H147+J147</f>
        <v>0</v>
      </c>
      <c r="G147" s="235">
        <f>ROUND(E147*F147,2)</f>
        <v>0</v>
      </c>
      <c r="H147" s="235"/>
      <c r="I147" s="235">
        <f>ROUND(E147*H147,2)</f>
        <v>0</v>
      </c>
      <c r="J147" s="235"/>
      <c r="K147" s="235">
        <f>ROUND(E147*J147,2)</f>
        <v>0</v>
      </c>
      <c r="L147" s="235">
        <v>21</v>
      </c>
      <c r="M147" s="235">
        <f>G147*(1+L147/100)</f>
        <v>0</v>
      </c>
      <c r="N147" s="225">
        <v>0</v>
      </c>
      <c r="O147" s="225">
        <f>ROUND(E147*N147,5)</f>
        <v>0</v>
      </c>
      <c r="P147" s="225">
        <v>0</v>
      </c>
      <c r="Q147" s="225">
        <f>ROUND(E147*P147,5)</f>
        <v>0</v>
      </c>
      <c r="R147" s="225"/>
      <c r="S147" s="225"/>
      <c r="T147" s="226">
        <v>1.5169999999999999</v>
      </c>
      <c r="U147" s="225">
        <f>ROUND(E147*T147,2)</f>
        <v>2.0299999999999998</v>
      </c>
      <c r="V147" s="215"/>
      <c r="W147" s="215"/>
      <c r="X147" s="215"/>
      <c r="Y147" s="215"/>
      <c r="Z147" s="215"/>
      <c r="AA147" s="215"/>
      <c r="AB147" s="215"/>
      <c r="AC147" s="215"/>
      <c r="AD147" s="215"/>
      <c r="AE147" s="215" t="s">
        <v>108</v>
      </c>
      <c r="AF147" s="215"/>
      <c r="AG147" s="215"/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x14ac:dyDescent="0.2">
      <c r="A148" s="217" t="s">
        <v>103</v>
      </c>
      <c r="B148" s="223" t="s">
        <v>66</v>
      </c>
      <c r="C148" s="269" t="s">
        <v>26</v>
      </c>
      <c r="D148" s="228"/>
      <c r="E148" s="233"/>
      <c r="F148" s="236"/>
      <c r="G148" s="236">
        <f>SUMIF(AE149:AE150,"&lt;&gt;NOR",G149:G150)</f>
        <v>0</v>
      </c>
      <c r="H148" s="236"/>
      <c r="I148" s="236">
        <f>SUM(I149:I150)</f>
        <v>0</v>
      </c>
      <c r="J148" s="236"/>
      <c r="K148" s="236">
        <f>SUM(K149:K150)</f>
        <v>0</v>
      </c>
      <c r="L148" s="236"/>
      <c r="M148" s="236">
        <f>SUM(M149:M150)</f>
        <v>0</v>
      </c>
      <c r="N148" s="229"/>
      <c r="O148" s="229">
        <f>SUM(O149:O150)</f>
        <v>0</v>
      </c>
      <c r="P148" s="229"/>
      <c r="Q148" s="229">
        <f>SUM(Q149:Q150)</f>
        <v>0</v>
      </c>
      <c r="R148" s="229"/>
      <c r="S148" s="229"/>
      <c r="T148" s="230"/>
      <c r="U148" s="229">
        <f>SUM(U149:U150)</f>
        <v>0</v>
      </c>
      <c r="AE148" t="s">
        <v>104</v>
      </c>
    </row>
    <row r="149" spans="1:60" ht="22.5" outlineLevel="1" x14ac:dyDescent="0.2">
      <c r="A149" s="216">
        <v>96</v>
      </c>
      <c r="B149" s="222" t="s">
        <v>331</v>
      </c>
      <c r="C149" s="267" t="s">
        <v>332</v>
      </c>
      <c r="D149" s="224" t="s">
        <v>333</v>
      </c>
      <c r="E149" s="231">
        <v>1</v>
      </c>
      <c r="F149" s="234">
        <f>H149+J149</f>
        <v>0</v>
      </c>
      <c r="G149" s="235">
        <f>ROUND(E149*F149,2)</f>
        <v>0</v>
      </c>
      <c r="H149" s="235"/>
      <c r="I149" s="235">
        <f>ROUND(E149*H149,2)</f>
        <v>0</v>
      </c>
      <c r="J149" s="235"/>
      <c r="K149" s="235">
        <f>ROUND(E149*J149,2)</f>
        <v>0</v>
      </c>
      <c r="L149" s="235">
        <v>21</v>
      </c>
      <c r="M149" s="235">
        <f>G149*(1+L149/100)</f>
        <v>0</v>
      </c>
      <c r="N149" s="225">
        <v>0</v>
      </c>
      <c r="O149" s="225">
        <f>ROUND(E149*N149,5)</f>
        <v>0</v>
      </c>
      <c r="P149" s="225">
        <v>0</v>
      </c>
      <c r="Q149" s="225">
        <f>ROUND(E149*P149,5)</f>
        <v>0</v>
      </c>
      <c r="R149" s="225"/>
      <c r="S149" s="225"/>
      <c r="T149" s="226">
        <v>0</v>
      </c>
      <c r="U149" s="225">
        <f>ROUND(E149*T149,2)</f>
        <v>0</v>
      </c>
      <c r="V149" s="215"/>
      <c r="W149" s="215"/>
      <c r="X149" s="215"/>
      <c r="Y149" s="215"/>
      <c r="Z149" s="215"/>
      <c r="AA149" s="215"/>
      <c r="AB149" s="215"/>
      <c r="AC149" s="215"/>
      <c r="AD149" s="215"/>
      <c r="AE149" s="215" t="s">
        <v>108</v>
      </c>
      <c r="AF149" s="215"/>
      <c r="AG149" s="215"/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ht="22.5" outlineLevel="1" x14ac:dyDescent="0.2">
      <c r="A150" s="216">
        <v>97</v>
      </c>
      <c r="B150" s="222" t="s">
        <v>334</v>
      </c>
      <c r="C150" s="267" t="s">
        <v>335</v>
      </c>
      <c r="D150" s="224" t="s">
        <v>333</v>
      </c>
      <c r="E150" s="231">
        <v>1</v>
      </c>
      <c r="F150" s="234">
        <f>H150+J150</f>
        <v>0</v>
      </c>
      <c r="G150" s="235">
        <f>ROUND(E150*F150,2)</f>
        <v>0</v>
      </c>
      <c r="H150" s="235"/>
      <c r="I150" s="235">
        <f>ROUND(E150*H150,2)</f>
        <v>0</v>
      </c>
      <c r="J150" s="235"/>
      <c r="K150" s="235">
        <f>ROUND(E150*J150,2)</f>
        <v>0</v>
      </c>
      <c r="L150" s="235">
        <v>21</v>
      </c>
      <c r="M150" s="235">
        <f>G150*(1+L150/100)</f>
        <v>0</v>
      </c>
      <c r="N150" s="225">
        <v>0</v>
      </c>
      <c r="O150" s="225">
        <f>ROUND(E150*N150,5)</f>
        <v>0</v>
      </c>
      <c r="P150" s="225">
        <v>0</v>
      </c>
      <c r="Q150" s="225">
        <f>ROUND(E150*P150,5)</f>
        <v>0</v>
      </c>
      <c r="R150" s="225"/>
      <c r="S150" s="225"/>
      <c r="T150" s="226">
        <v>0</v>
      </c>
      <c r="U150" s="225">
        <f>ROUND(E150*T150,2)</f>
        <v>0</v>
      </c>
      <c r="V150" s="215"/>
      <c r="W150" s="215"/>
      <c r="X150" s="215"/>
      <c r="Y150" s="215"/>
      <c r="Z150" s="215"/>
      <c r="AA150" s="215"/>
      <c r="AB150" s="215"/>
      <c r="AC150" s="215"/>
      <c r="AD150" s="215"/>
      <c r="AE150" s="215" t="s">
        <v>108</v>
      </c>
      <c r="AF150" s="215"/>
      <c r="AG150" s="215"/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x14ac:dyDescent="0.2">
      <c r="A151" s="217" t="s">
        <v>103</v>
      </c>
      <c r="B151" s="223" t="s">
        <v>67</v>
      </c>
      <c r="C151" s="269" t="s">
        <v>68</v>
      </c>
      <c r="D151" s="228"/>
      <c r="E151" s="233"/>
      <c r="F151" s="236"/>
      <c r="G151" s="236">
        <f>SUMIF(AE152:AE172,"&lt;&gt;NOR",G152:G172)</f>
        <v>0</v>
      </c>
      <c r="H151" s="236"/>
      <c r="I151" s="236">
        <f>SUM(I152:I172)</f>
        <v>0</v>
      </c>
      <c r="J151" s="236"/>
      <c r="K151" s="236">
        <f>SUM(K152:K172)</f>
        <v>0</v>
      </c>
      <c r="L151" s="236"/>
      <c r="M151" s="236">
        <f>SUM(M152:M172)</f>
        <v>0</v>
      </c>
      <c r="N151" s="229"/>
      <c r="O151" s="229">
        <f>SUM(O152:O172)</f>
        <v>1.5979999999999998E-2</v>
      </c>
      <c r="P151" s="229"/>
      <c r="Q151" s="229">
        <f>SUM(Q152:Q172)</f>
        <v>0</v>
      </c>
      <c r="R151" s="229"/>
      <c r="S151" s="229"/>
      <c r="T151" s="230"/>
      <c r="U151" s="229">
        <f>SUM(U152:U172)</f>
        <v>45.929999999999993</v>
      </c>
      <c r="AE151" t="s">
        <v>104</v>
      </c>
    </row>
    <row r="152" spans="1:60" ht="22.5" outlineLevel="1" x14ac:dyDescent="0.2">
      <c r="A152" s="216">
        <v>98</v>
      </c>
      <c r="B152" s="222" t="s">
        <v>336</v>
      </c>
      <c r="C152" s="267" t="s">
        <v>337</v>
      </c>
      <c r="D152" s="224" t="s">
        <v>107</v>
      </c>
      <c r="E152" s="231">
        <v>129.04499999999999</v>
      </c>
      <c r="F152" s="234">
        <f>H152+J152</f>
        <v>0</v>
      </c>
      <c r="G152" s="235">
        <f>ROUND(E152*F152,2)</f>
        <v>0</v>
      </c>
      <c r="H152" s="235"/>
      <c r="I152" s="235">
        <f>ROUND(E152*H152,2)</f>
        <v>0</v>
      </c>
      <c r="J152" s="235"/>
      <c r="K152" s="235">
        <f>ROUND(E152*J152,2)</f>
        <v>0</v>
      </c>
      <c r="L152" s="235">
        <v>21</v>
      </c>
      <c r="M152" s="235">
        <f>G152*(1+L152/100)</f>
        <v>0</v>
      </c>
      <c r="N152" s="225">
        <v>2.0000000000000002E-5</v>
      </c>
      <c r="O152" s="225">
        <f>ROUND(E152*N152,5)</f>
        <v>2.5799999999999998E-3</v>
      </c>
      <c r="P152" s="225">
        <v>0</v>
      </c>
      <c r="Q152" s="225">
        <f>ROUND(E152*P152,5)</f>
        <v>0</v>
      </c>
      <c r="R152" s="225"/>
      <c r="S152" s="225"/>
      <c r="T152" s="226">
        <v>0.129</v>
      </c>
      <c r="U152" s="225">
        <f>ROUND(E152*T152,2)</f>
        <v>16.649999999999999</v>
      </c>
      <c r="V152" s="215"/>
      <c r="W152" s="215"/>
      <c r="X152" s="215"/>
      <c r="Y152" s="215"/>
      <c r="Z152" s="215"/>
      <c r="AA152" s="215"/>
      <c r="AB152" s="215"/>
      <c r="AC152" s="215"/>
      <c r="AD152" s="215"/>
      <c r="AE152" s="215" t="s">
        <v>108</v>
      </c>
      <c r="AF152" s="215"/>
      <c r="AG152" s="215"/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16"/>
      <c r="B153" s="222"/>
      <c r="C153" s="268" t="s">
        <v>338</v>
      </c>
      <c r="D153" s="227"/>
      <c r="E153" s="232">
        <v>129.04499999999999</v>
      </c>
      <c r="F153" s="235"/>
      <c r="G153" s="235"/>
      <c r="H153" s="235"/>
      <c r="I153" s="235"/>
      <c r="J153" s="235"/>
      <c r="K153" s="235"/>
      <c r="L153" s="235"/>
      <c r="M153" s="235"/>
      <c r="N153" s="225"/>
      <c r="O153" s="225"/>
      <c r="P153" s="225"/>
      <c r="Q153" s="225"/>
      <c r="R153" s="225"/>
      <c r="S153" s="225"/>
      <c r="T153" s="226"/>
      <c r="U153" s="225"/>
      <c r="V153" s="215"/>
      <c r="W153" s="215"/>
      <c r="X153" s="215"/>
      <c r="Y153" s="215"/>
      <c r="Z153" s="215"/>
      <c r="AA153" s="215"/>
      <c r="AB153" s="215"/>
      <c r="AC153" s="215"/>
      <c r="AD153" s="215"/>
      <c r="AE153" s="215" t="s">
        <v>110</v>
      </c>
      <c r="AF153" s="215">
        <v>0</v>
      </c>
      <c r="AG153" s="215"/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 x14ac:dyDescent="0.2">
      <c r="A154" s="216">
        <v>99</v>
      </c>
      <c r="B154" s="222" t="s">
        <v>339</v>
      </c>
      <c r="C154" s="267" t="s">
        <v>340</v>
      </c>
      <c r="D154" s="224" t="s">
        <v>107</v>
      </c>
      <c r="E154" s="231">
        <v>82.11</v>
      </c>
      <c r="F154" s="234">
        <f>H154+J154</f>
        <v>0</v>
      </c>
      <c r="G154" s="235">
        <f>ROUND(E154*F154,2)</f>
        <v>0</v>
      </c>
      <c r="H154" s="235"/>
      <c r="I154" s="235">
        <f>ROUND(E154*H154,2)</f>
        <v>0</v>
      </c>
      <c r="J154" s="235"/>
      <c r="K154" s="235">
        <f>ROUND(E154*J154,2)</f>
        <v>0</v>
      </c>
      <c r="L154" s="235">
        <v>21</v>
      </c>
      <c r="M154" s="235">
        <f>G154*(1+L154/100)</f>
        <v>0</v>
      </c>
      <c r="N154" s="225">
        <v>6.0000000000000002E-5</v>
      </c>
      <c r="O154" s="225">
        <f>ROUND(E154*N154,5)</f>
        <v>4.9300000000000004E-3</v>
      </c>
      <c r="P154" s="225">
        <v>0</v>
      </c>
      <c r="Q154" s="225">
        <f>ROUND(E154*P154,5)</f>
        <v>0</v>
      </c>
      <c r="R154" s="225"/>
      <c r="S154" s="225"/>
      <c r="T154" s="226">
        <v>0.129</v>
      </c>
      <c r="U154" s="225">
        <f>ROUND(E154*T154,2)</f>
        <v>10.59</v>
      </c>
      <c r="V154" s="215"/>
      <c r="W154" s="215"/>
      <c r="X154" s="215"/>
      <c r="Y154" s="215"/>
      <c r="Z154" s="215"/>
      <c r="AA154" s="215"/>
      <c r="AB154" s="215"/>
      <c r="AC154" s="215"/>
      <c r="AD154" s="215"/>
      <c r="AE154" s="215" t="s">
        <v>108</v>
      </c>
      <c r="AF154" s="215"/>
      <c r="AG154" s="215"/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16"/>
      <c r="B155" s="222"/>
      <c r="C155" s="268" t="s">
        <v>341</v>
      </c>
      <c r="D155" s="227"/>
      <c r="E155" s="232">
        <v>82.11</v>
      </c>
      <c r="F155" s="235"/>
      <c r="G155" s="235"/>
      <c r="H155" s="235"/>
      <c r="I155" s="235"/>
      <c r="J155" s="235"/>
      <c r="K155" s="235"/>
      <c r="L155" s="235"/>
      <c r="M155" s="235"/>
      <c r="N155" s="225"/>
      <c r="O155" s="225"/>
      <c r="P155" s="225"/>
      <c r="Q155" s="225"/>
      <c r="R155" s="225"/>
      <c r="S155" s="225"/>
      <c r="T155" s="226"/>
      <c r="U155" s="225"/>
      <c r="V155" s="215"/>
      <c r="W155" s="215"/>
      <c r="X155" s="215"/>
      <c r="Y155" s="215"/>
      <c r="Z155" s="215"/>
      <c r="AA155" s="215"/>
      <c r="AB155" s="215"/>
      <c r="AC155" s="215"/>
      <c r="AD155" s="215"/>
      <c r="AE155" s="215" t="s">
        <v>110</v>
      </c>
      <c r="AF155" s="215">
        <v>0</v>
      </c>
      <c r="AG155" s="215"/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ht="22.5" outlineLevel="1" x14ac:dyDescent="0.2">
      <c r="A156" s="216">
        <v>100</v>
      </c>
      <c r="B156" s="222" t="s">
        <v>342</v>
      </c>
      <c r="C156" s="267" t="s">
        <v>343</v>
      </c>
      <c r="D156" s="224" t="s">
        <v>107</v>
      </c>
      <c r="E156" s="231">
        <v>8.0850000000000009</v>
      </c>
      <c r="F156" s="234">
        <f>H156+J156</f>
        <v>0</v>
      </c>
      <c r="G156" s="235">
        <f>ROUND(E156*F156,2)</f>
        <v>0</v>
      </c>
      <c r="H156" s="235"/>
      <c r="I156" s="235">
        <f>ROUND(E156*H156,2)</f>
        <v>0</v>
      </c>
      <c r="J156" s="235"/>
      <c r="K156" s="235">
        <f>ROUND(E156*J156,2)</f>
        <v>0</v>
      </c>
      <c r="L156" s="235">
        <v>21</v>
      </c>
      <c r="M156" s="235">
        <f>G156*(1+L156/100)</f>
        <v>0</v>
      </c>
      <c r="N156" s="225">
        <v>5.0000000000000002E-5</v>
      </c>
      <c r="O156" s="225">
        <f>ROUND(E156*N156,5)</f>
        <v>4.0000000000000002E-4</v>
      </c>
      <c r="P156" s="225">
        <v>0</v>
      </c>
      <c r="Q156" s="225">
        <f>ROUND(E156*P156,5)</f>
        <v>0</v>
      </c>
      <c r="R156" s="225"/>
      <c r="S156" s="225"/>
      <c r="T156" s="226">
        <v>0.14199999999999999</v>
      </c>
      <c r="U156" s="225">
        <f>ROUND(E156*T156,2)</f>
        <v>1.1499999999999999</v>
      </c>
      <c r="V156" s="215"/>
      <c r="W156" s="215"/>
      <c r="X156" s="215"/>
      <c r="Y156" s="215"/>
      <c r="Z156" s="215"/>
      <c r="AA156" s="215"/>
      <c r="AB156" s="215"/>
      <c r="AC156" s="215"/>
      <c r="AD156" s="215"/>
      <c r="AE156" s="215" t="s">
        <v>108</v>
      </c>
      <c r="AF156" s="215"/>
      <c r="AG156" s="215"/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16"/>
      <c r="B157" s="222"/>
      <c r="C157" s="268" t="s">
        <v>344</v>
      </c>
      <c r="D157" s="227"/>
      <c r="E157" s="232">
        <v>8.0850000000000009</v>
      </c>
      <c r="F157" s="235"/>
      <c r="G157" s="235"/>
      <c r="H157" s="235"/>
      <c r="I157" s="235"/>
      <c r="J157" s="235"/>
      <c r="K157" s="235"/>
      <c r="L157" s="235"/>
      <c r="M157" s="235"/>
      <c r="N157" s="225"/>
      <c r="O157" s="225"/>
      <c r="P157" s="225"/>
      <c r="Q157" s="225"/>
      <c r="R157" s="225"/>
      <c r="S157" s="225"/>
      <c r="T157" s="226"/>
      <c r="U157" s="22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 t="s">
        <v>110</v>
      </c>
      <c r="AF157" s="215">
        <v>0</v>
      </c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ht="22.5" outlineLevel="1" x14ac:dyDescent="0.2">
      <c r="A158" s="216">
        <v>101</v>
      </c>
      <c r="B158" s="222" t="s">
        <v>345</v>
      </c>
      <c r="C158" s="267" t="s">
        <v>346</v>
      </c>
      <c r="D158" s="224" t="s">
        <v>107</v>
      </c>
      <c r="E158" s="231">
        <v>6.6675000000000004</v>
      </c>
      <c r="F158" s="234">
        <f>H158+J158</f>
        <v>0</v>
      </c>
      <c r="G158" s="235">
        <f>ROUND(E158*F158,2)</f>
        <v>0</v>
      </c>
      <c r="H158" s="235"/>
      <c r="I158" s="235">
        <f>ROUND(E158*H158,2)</f>
        <v>0</v>
      </c>
      <c r="J158" s="235"/>
      <c r="K158" s="235">
        <f>ROUND(E158*J158,2)</f>
        <v>0</v>
      </c>
      <c r="L158" s="235">
        <v>21</v>
      </c>
      <c r="M158" s="235">
        <f>G158*(1+L158/100)</f>
        <v>0</v>
      </c>
      <c r="N158" s="225">
        <v>4.0000000000000003E-5</v>
      </c>
      <c r="O158" s="225">
        <f>ROUND(E158*N158,5)</f>
        <v>2.7E-4</v>
      </c>
      <c r="P158" s="225">
        <v>0</v>
      </c>
      <c r="Q158" s="225">
        <f>ROUND(E158*P158,5)</f>
        <v>0</v>
      </c>
      <c r="R158" s="225"/>
      <c r="S158" s="225"/>
      <c r="T158" s="226">
        <v>0.129</v>
      </c>
      <c r="U158" s="225">
        <f>ROUND(E158*T158,2)</f>
        <v>0.86</v>
      </c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 t="s">
        <v>108</v>
      </c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16"/>
      <c r="B159" s="222"/>
      <c r="C159" s="268" t="s">
        <v>347</v>
      </c>
      <c r="D159" s="227"/>
      <c r="E159" s="232">
        <v>6.6675000000000004</v>
      </c>
      <c r="F159" s="235"/>
      <c r="G159" s="235"/>
      <c r="H159" s="235"/>
      <c r="I159" s="235"/>
      <c r="J159" s="235"/>
      <c r="K159" s="235"/>
      <c r="L159" s="235"/>
      <c r="M159" s="235"/>
      <c r="N159" s="225"/>
      <c r="O159" s="225"/>
      <c r="P159" s="225"/>
      <c r="Q159" s="225"/>
      <c r="R159" s="225"/>
      <c r="S159" s="225"/>
      <c r="T159" s="226"/>
      <c r="U159" s="22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 t="s">
        <v>110</v>
      </c>
      <c r="AF159" s="215">
        <v>0</v>
      </c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2.5" outlineLevel="1" x14ac:dyDescent="0.2">
      <c r="A160" s="216">
        <v>102</v>
      </c>
      <c r="B160" s="222" t="s">
        <v>348</v>
      </c>
      <c r="C160" s="267" t="s">
        <v>349</v>
      </c>
      <c r="D160" s="224" t="s">
        <v>107</v>
      </c>
      <c r="E160" s="231">
        <v>20.055</v>
      </c>
      <c r="F160" s="234">
        <f>H160+J160</f>
        <v>0</v>
      </c>
      <c r="G160" s="235">
        <f>ROUND(E160*F160,2)</f>
        <v>0</v>
      </c>
      <c r="H160" s="235"/>
      <c r="I160" s="235">
        <f>ROUND(E160*H160,2)</f>
        <v>0</v>
      </c>
      <c r="J160" s="235"/>
      <c r="K160" s="235">
        <f>ROUND(E160*J160,2)</f>
        <v>0</v>
      </c>
      <c r="L160" s="235">
        <v>21</v>
      </c>
      <c r="M160" s="235">
        <f>G160*(1+L160/100)</f>
        <v>0</v>
      </c>
      <c r="N160" s="225">
        <v>6.0000000000000002E-5</v>
      </c>
      <c r="O160" s="225">
        <f>ROUND(E160*N160,5)</f>
        <v>1.1999999999999999E-3</v>
      </c>
      <c r="P160" s="225">
        <v>0</v>
      </c>
      <c r="Q160" s="225">
        <f>ROUND(E160*P160,5)</f>
        <v>0</v>
      </c>
      <c r="R160" s="225"/>
      <c r="S160" s="225"/>
      <c r="T160" s="226">
        <v>0.129</v>
      </c>
      <c r="U160" s="225">
        <f>ROUND(E160*T160,2)</f>
        <v>2.59</v>
      </c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 t="s">
        <v>108</v>
      </c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16"/>
      <c r="B161" s="222"/>
      <c r="C161" s="268" t="s">
        <v>350</v>
      </c>
      <c r="D161" s="227"/>
      <c r="E161" s="232">
        <v>20.055</v>
      </c>
      <c r="F161" s="235"/>
      <c r="G161" s="235"/>
      <c r="H161" s="235"/>
      <c r="I161" s="235"/>
      <c r="J161" s="235"/>
      <c r="K161" s="235"/>
      <c r="L161" s="235"/>
      <c r="M161" s="235"/>
      <c r="N161" s="225"/>
      <c r="O161" s="225"/>
      <c r="P161" s="225"/>
      <c r="Q161" s="225"/>
      <c r="R161" s="225"/>
      <c r="S161" s="225"/>
      <c r="T161" s="226"/>
      <c r="U161" s="22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 t="s">
        <v>110</v>
      </c>
      <c r="AF161" s="215">
        <v>0</v>
      </c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ht="22.5" outlineLevel="1" x14ac:dyDescent="0.2">
      <c r="A162" s="216">
        <v>103</v>
      </c>
      <c r="B162" s="222" t="s">
        <v>351</v>
      </c>
      <c r="C162" s="267" t="s">
        <v>352</v>
      </c>
      <c r="D162" s="224" t="s">
        <v>107</v>
      </c>
      <c r="E162" s="231">
        <v>34.965000000000003</v>
      </c>
      <c r="F162" s="234">
        <f>H162+J162</f>
        <v>0</v>
      </c>
      <c r="G162" s="235">
        <f>ROUND(E162*F162,2)</f>
        <v>0</v>
      </c>
      <c r="H162" s="235"/>
      <c r="I162" s="235">
        <f>ROUND(E162*H162,2)</f>
        <v>0</v>
      </c>
      <c r="J162" s="235"/>
      <c r="K162" s="235">
        <f>ROUND(E162*J162,2)</f>
        <v>0</v>
      </c>
      <c r="L162" s="235">
        <v>21</v>
      </c>
      <c r="M162" s="235">
        <f>G162*(1+L162/100)</f>
        <v>0</v>
      </c>
      <c r="N162" s="225">
        <v>6.0000000000000002E-5</v>
      </c>
      <c r="O162" s="225">
        <f>ROUND(E162*N162,5)</f>
        <v>2.0999999999999999E-3</v>
      </c>
      <c r="P162" s="225">
        <v>0</v>
      </c>
      <c r="Q162" s="225">
        <f>ROUND(E162*P162,5)</f>
        <v>0</v>
      </c>
      <c r="R162" s="225"/>
      <c r="S162" s="225"/>
      <c r="T162" s="226">
        <v>0.14199999999999999</v>
      </c>
      <c r="U162" s="225">
        <f>ROUND(E162*T162,2)</f>
        <v>4.97</v>
      </c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 t="s">
        <v>108</v>
      </c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16"/>
      <c r="B163" s="222"/>
      <c r="C163" s="268" t="s">
        <v>353</v>
      </c>
      <c r="D163" s="227"/>
      <c r="E163" s="232">
        <v>34.965000000000003</v>
      </c>
      <c r="F163" s="235"/>
      <c r="G163" s="235"/>
      <c r="H163" s="235"/>
      <c r="I163" s="235"/>
      <c r="J163" s="235"/>
      <c r="K163" s="235"/>
      <c r="L163" s="235"/>
      <c r="M163" s="235"/>
      <c r="N163" s="225"/>
      <c r="O163" s="225"/>
      <c r="P163" s="225"/>
      <c r="Q163" s="225"/>
      <c r="R163" s="225"/>
      <c r="S163" s="225"/>
      <c r="T163" s="226"/>
      <c r="U163" s="22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 t="s">
        <v>110</v>
      </c>
      <c r="AF163" s="215">
        <v>0</v>
      </c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16">
        <v>104</v>
      </c>
      <c r="B164" s="222" t="s">
        <v>354</v>
      </c>
      <c r="C164" s="267" t="s">
        <v>355</v>
      </c>
      <c r="D164" s="224" t="s">
        <v>107</v>
      </c>
      <c r="E164" s="231">
        <v>1.68</v>
      </c>
      <c r="F164" s="234">
        <f>H164+J164</f>
        <v>0</v>
      </c>
      <c r="G164" s="235">
        <f>ROUND(E164*F164,2)</f>
        <v>0</v>
      </c>
      <c r="H164" s="235"/>
      <c r="I164" s="235">
        <f>ROUND(E164*H164,2)</f>
        <v>0</v>
      </c>
      <c r="J164" s="235"/>
      <c r="K164" s="235">
        <f>ROUND(E164*J164,2)</f>
        <v>0</v>
      </c>
      <c r="L164" s="235">
        <v>21</v>
      </c>
      <c r="M164" s="235">
        <f>G164*(1+L164/100)</f>
        <v>0</v>
      </c>
      <c r="N164" s="225">
        <v>1.1E-4</v>
      </c>
      <c r="O164" s="225">
        <f>ROUND(E164*N164,5)</f>
        <v>1.8000000000000001E-4</v>
      </c>
      <c r="P164" s="225">
        <v>0</v>
      </c>
      <c r="Q164" s="225">
        <f>ROUND(E164*P164,5)</f>
        <v>0</v>
      </c>
      <c r="R164" s="225"/>
      <c r="S164" s="225"/>
      <c r="T164" s="226">
        <v>0.157</v>
      </c>
      <c r="U164" s="225">
        <f>ROUND(E164*T164,2)</f>
        <v>0.26</v>
      </c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 t="s">
        <v>108</v>
      </c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16"/>
      <c r="B165" s="222"/>
      <c r="C165" s="268" t="s">
        <v>356</v>
      </c>
      <c r="D165" s="227"/>
      <c r="E165" s="232">
        <v>1.68</v>
      </c>
      <c r="F165" s="235"/>
      <c r="G165" s="235"/>
      <c r="H165" s="235"/>
      <c r="I165" s="235"/>
      <c r="J165" s="235"/>
      <c r="K165" s="235"/>
      <c r="L165" s="235"/>
      <c r="M165" s="235"/>
      <c r="N165" s="225"/>
      <c r="O165" s="225"/>
      <c r="P165" s="225"/>
      <c r="Q165" s="225"/>
      <c r="R165" s="225"/>
      <c r="S165" s="225"/>
      <c r="T165" s="226"/>
      <c r="U165" s="22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 t="s">
        <v>110</v>
      </c>
      <c r="AF165" s="215">
        <v>0</v>
      </c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ht="22.5" outlineLevel="1" x14ac:dyDescent="0.2">
      <c r="A166" s="216">
        <v>105</v>
      </c>
      <c r="B166" s="222" t="s">
        <v>357</v>
      </c>
      <c r="C166" s="267" t="s">
        <v>358</v>
      </c>
      <c r="D166" s="224" t="s">
        <v>107</v>
      </c>
      <c r="E166" s="231">
        <v>25.094999999999999</v>
      </c>
      <c r="F166" s="234">
        <f>H166+J166</f>
        <v>0</v>
      </c>
      <c r="G166" s="235">
        <f>ROUND(E166*F166,2)</f>
        <v>0</v>
      </c>
      <c r="H166" s="235"/>
      <c r="I166" s="235">
        <f>ROUND(E166*H166,2)</f>
        <v>0</v>
      </c>
      <c r="J166" s="235"/>
      <c r="K166" s="235">
        <f>ROUND(E166*J166,2)</f>
        <v>0</v>
      </c>
      <c r="L166" s="235">
        <v>21</v>
      </c>
      <c r="M166" s="235">
        <f>G166*(1+L166/100)</f>
        <v>0</v>
      </c>
      <c r="N166" s="225">
        <v>5.0000000000000002E-5</v>
      </c>
      <c r="O166" s="225">
        <f>ROUND(E166*N166,5)</f>
        <v>1.25E-3</v>
      </c>
      <c r="P166" s="225">
        <v>0</v>
      </c>
      <c r="Q166" s="225">
        <f>ROUND(E166*P166,5)</f>
        <v>0</v>
      </c>
      <c r="R166" s="225"/>
      <c r="S166" s="225"/>
      <c r="T166" s="226">
        <v>0.129</v>
      </c>
      <c r="U166" s="225">
        <f>ROUND(E166*T166,2)</f>
        <v>3.24</v>
      </c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 t="s">
        <v>108</v>
      </c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16"/>
      <c r="B167" s="222"/>
      <c r="C167" s="268" t="s">
        <v>359</v>
      </c>
      <c r="D167" s="227"/>
      <c r="E167" s="232">
        <v>25.094999999999999</v>
      </c>
      <c r="F167" s="235"/>
      <c r="G167" s="235"/>
      <c r="H167" s="235"/>
      <c r="I167" s="235"/>
      <c r="J167" s="235"/>
      <c r="K167" s="235"/>
      <c r="L167" s="235"/>
      <c r="M167" s="235"/>
      <c r="N167" s="225"/>
      <c r="O167" s="225"/>
      <c r="P167" s="225"/>
      <c r="Q167" s="225"/>
      <c r="R167" s="225"/>
      <c r="S167" s="225"/>
      <c r="T167" s="226"/>
      <c r="U167" s="22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 t="s">
        <v>110</v>
      </c>
      <c r="AF167" s="215">
        <v>0</v>
      </c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ht="22.5" outlineLevel="1" x14ac:dyDescent="0.2">
      <c r="A168" s="216">
        <v>106</v>
      </c>
      <c r="B168" s="222" t="s">
        <v>360</v>
      </c>
      <c r="C168" s="267" t="s">
        <v>361</v>
      </c>
      <c r="D168" s="224" t="s">
        <v>107</v>
      </c>
      <c r="E168" s="231">
        <v>26.355</v>
      </c>
      <c r="F168" s="234">
        <f>H168+J168</f>
        <v>0</v>
      </c>
      <c r="G168" s="235">
        <f>ROUND(E168*F168,2)</f>
        <v>0</v>
      </c>
      <c r="H168" s="235"/>
      <c r="I168" s="235">
        <f>ROUND(E168*H168,2)</f>
        <v>0</v>
      </c>
      <c r="J168" s="235"/>
      <c r="K168" s="235">
        <f>ROUND(E168*J168,2)</f>
        <v>0</v>
      </c>
      <c r="L168" s="235">
        <v>21</v>
      </c>
      <c r="M168" s="235">
        <f>G168*(1+L168/100)</f>
        <v>0</v>
      </c>
      <c r="N168" s="225">
        <v>6.9999999999999994E-5</v>
      </c>
      <c r="O168" s="225">
        <f>ROUND(E168*N168,5)</f>
        <v>1.8400000000000001E-3</v>
      </c>
      <c r="P168" s="225">
        <v>0</v>
      </c>
      <c r="Q168" s="225">
        <f>ROUND(E168*P168,5)</f>
        <v>0</v>
      </c>
      <c r="R168" s="225"/>
      <c r="S168" s="225"/>
      <c r="T168" s="226">
        <v>0.129</v>
      </c>
      <c r="U168" s="225">
        <f>ROUND(E168*T168,2)</f>
        <v>3.4</v>
      </c>
      <c r="V168" s="215"/>
      <c r="W168" s="215"/>
      <c r="X168" s="215"/>
      <c r="Y168" s="215"/>
      <c r="Z168" s="215"/>
      <c r="AA168" s="215"/>
      <c r="AB168" s="215"/>
      <c r="AC168" s="215"/>
      <c r="AD168" s="215"/>
      <c r="AE168" s="215" t="s">
        <v>108</v>
      </c>
      <c r="AF168" s="215"/>
      <c r="AG168" s="215"/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16"/>
      <c r="B169" s="222"/>
      <c r="C169" s="268" t="s">
        <v>362</v>
      </c>
      <c r="D169" s="227"/>
      <c r="E169" s="232">
        <v>26.355</v>
      </c>
      <c r="F169" s="235"/>
      <c r="G169" s="235"/>
      <c r="H169" s="235"/>
      <c r="I169" s="235"/>
      <c r="J169" s="235"/>
      <c r="K169" s="235"/>
      <c r="L169" s="235"/>
      <c r="M169" s="235"/>
      <c r="N169" s="225"/>
      <c r="O169" s="225"/>
      <c r="P169" s="225"/>
      <c r="Q169" s="225"/>
      <c r="R169" s="225"/>
      <c r="S169" s="225"/>
      <c r="T169" s="226"/>
      <c r="U169" s="225"/>
      <c r="V169" s="215"/>
      <c r="W169" s="215"/>
      <c r="X169" s="215"/>
      <c r="Y169" s="215"/>
      <c r="Z169" s="215"/>
      <c r="AA169" s="215"/>
      <c r="AB169" s="215"/>
      <c r="AC169" s="215"/>
      <c r="AD169" s="215"/>
      <c r="AE169" s="215" t="s">
        <v>110</v>
      </c>
      <c r="AF169" s="215">
        <v>0</v>
      </c>
      <c r="AG169" s="215"/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ht="22.5" outlineLevel="1" x14ac:dyDescent="0.2">
      <c r="A170" s="216">
        <v>107</v>
      </c>
      <c r="B170" s="222" t="s">
        <v>363</v>
      </c>
      <c r="C170" s="267" t="s">
        <v>364</v>
      </c>
      <c r="D170" s="224" t="s">
        <v>107</v>
      </c>
      <c r="E170" s="231">
        <v>15.435</v>
      </c>
      <c r="F170" s="234">
        <f>H170+J170</f>
        <v>0</v>
      </c>
      <c r="G170" s="235">
        <f>ROUND(E170*F170,2)</f>
        <v>0</v>
      </c>
      <c r="H170" s="235"/>
      <c r="I170" s="235">
        <f>ROUND(E170*H170,2)</f>
        <v>0</v>
      </c>
      <c r="J170" s="235"/>
      <c r="K170" s="235">
        <f>ROUND(E170*J170,2)</f>
        <v>0</v>
      </c>
      <c r="L170" s="235">
        <v>21</v>
      </c>
      <c r="M170" s="235">
        <f>G170*(1+L170/100)</f>
        <v>0</v>
      </c>
      <c r="N170" s="225">
        <v>8.0000000000000007E-5</v>
      </c>
      <c r="O170" s="225">
        <f>ROUND(E170*N170,5)</f>
        <v>1.23E-3</v>
      </c>
      <c r="P170" s="225">
        <v>0</v>
      </c>
      <c r="Q170" s="225">
        <f>ROUND(E170*P170,5)</f>
        <v>0</v>
      </c>
      <c r="R170" s="225"/>
      <c r="S170" s="225"/>
      <c r="T170" s="226">
        <v>0.14199999999999999</v>
      </c>
      <c r="U170" s="225">
        <f>ROUND(E170*T170,2)</f>
        <v>2.19</v>
      </c>
      <c r="V170" s="215"/>
      <c r="W170" s="215"/>
      <c r="X170" s="215"/>
      <c r="Y170" s="215"/>
      <c r="Z170" s="215"/>
      <c r="AA170" s="215"/>
      <c r="AB170" s="215"/>
      <c r="AC170" s="215"/>
      <c r="AD170" s="215"/>
      <c r="AE170" s="215" t="s">
        <v>108</v>
      </c>
      <c r="AF170" s="215"/>
      <c r="AG170" s="215"/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16"/>
      <c r="B171" s="222"/>
      <c r="C171" s="268" t="s">
        <v>365</v>
      </c>
      <c r="D171" s="227"/>
      <c r="E171" s="232">
        <v>15.435</v>
      </c>
      <c r="F171" s="235"/>
      <c r="G171" s="235"/>
      <c r="H171" s="235"/>
      <c r="I171" s="235"/>
      <c r="J171" s="235"/>
      <c r="K171" s="235"/>
      <c r="L171" s="235"/>
      <c r="M171" s="235"/>
      <c r="N171" s="225"/>
      <c r="O171" s="225"/>
      <c r="P171" s="225"/>
      <c r="Q171" s="225"/>
      <c r="R171" s="225"/>
      <c r="S171" s="225"/>
      <c r="T171" s="226"/>
      <c r="U171" s="225"/>
      <c r="V171" s="215"/>
      <c r="W171" s="215"/>
      <c r="X171" s="215"/>
      <c r="Y171" s="215"/>
      <c r="Z171" s="215"/>
      <c r="AA171" s="215"/>
      <c r="AB171" s="215"/>
      <c r="AC171" s="215"/>
      <c r="AD171" s="215"/>
      <c r="AE171" s="215" t="s">
        <v>110</v>
      </c>
      <c r="AF171" s="215">
        <v>0</v>
      </c>
      <c r="AG171" s="215"/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16">
        <v>108</v>
      </c>
      <c r="B172" s="222" t="s">
        <v>366</v>
      </c>
      <c r="C172" s="267" t="s">
        <v>367</v>
      </c>
      <c r="D172" s="224" t="s">
        <v>130</v>
      </c>
      <c r="E172" s="231">
        <v>1.6E-2</v>
      </c>
      <c r="F172" s="234">
        <f>H172+J172</f>
        <v>0</v>
      </c>
      <c r="G172" s="235">
        <f>ROUND(E172*F172,2)</f>
        <v>0</v>
      </c>
      <c r="H172" s="235"/>
      <c r="I172" s="235">
        <f>ROUND(E172*H172,2)</f>
        <v>0</v>
      </c>
      <c r="J172" s="235"/>
      <c r="K172" s="235">
        <f>ROUND(E172*J172,2)</f>
        <v>0</v>
      </c>
      <c r="L172" s="235">
        <v>21</v>
      </c>
      <c r="M172" s="235">
        <f>G172*(1+L172/100)</f>
        <v>0</v>
      </c>
      <c r="N172" s="225">
        <v>0</v>
      </c>
      <c r="O172" s="225">
        <f>ROUND(E172*N172,5)</f>
        <v>0</v>
      </c>
      <c r="P172" s="225">
        <v>0</v>
      </c>
      <c r="Q172" s="225">
        <f>ROUND(E172*P172,5)</f>
        <v>0</v>
      </c>
      <c r="R172" s="225"/>
      <c r="S172" s="225"/>
      <c r="T172" s="226">
        <v>1.74</v>
      </c>
      <c r="U172" s="225">
        <f>ROUND(E172*T172,2)</f>
        <v>0.03</v>
      </c>
      <c r="V172" s="215"/>
      <c r="W172" s="215"/>
      <c r="X172" s="215"/>
      <c r="Y172" s="215"/>
      <c r="Z172" s="215"/>
      <c r="AA172" s="215"/>
      <c r="AB172" s="215"/>
      <c r="AC172" s="215"/>
      <c r="AD172" s="215"/>
      <c r="AE172" s="215" t="s">
        <v>108</v>
      </c>
      <c r="AF172" s="215"/>
      <c r="AG172" s="215"/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x14ac:dyDescent="0.2">
      <c r="A173" s="217" t="s">
        <v>103</v>
      </c>
      <c r="B173" s="223" t="s">
        <v>69</v>
      </c>
      <c r="C173" s="269" t="s">
        <v>70</v>
      </c>
      <c r="D173" s="228"/>
      <c r="E173" s="233"/>
      <c r="F173" s="236"/>
      <c r="G173" s="236">
        <f>SUMIF(AE174:AE187,"&lt;&gt;NOR",G174:G187)</f>
        <v>0</v>
      </c>
      <c r="H173" s="236"/>
      <c r="I173" s="236">
        <f>SUM(I174:I187)</f>
        <v>0</v>
      </c>
      <c r="J173" s="236"/>
      <c r="K173" s="236">
        <f>SUM(K174:K187)</f>
        <v>0</v>
      </c>
      <c r="L173" s="236"/>
      <c r="M173" s="236">
        <f>SUM(M174:M187)</f>
        <v>0</v>
      </c>
      <c r="N173" s="229"/>
      <c r="O173" s="229">
        <f>SUM(O174:O187)</f>
        <v>6.9024000000000001</v>
      </c>
      <c r="P173" s="229"/>
      <c r="Q173" s="229">
        <f>SUM(Q174:Q187)</f>
        <v>0</v>
      </c>
      <c r="R173" s="229"/>
      <c r="S173" s="229"/>
      <c r="T173" s="230"/>
      <c r="U173" s="229">
        <f>SUM(U174:U187)</f>
        <v>41.19</v>
      </c>
      <c r="AE173" t="s">
        <v>104</v>
      </c>
    </row>
    <row r="174" spans="1:60" outlineLevel="1" x14ac:dyDescent="0.2">
      <c r="A174" s="216">
        <v>109</v>
      </c>
      <c r="B174" s="222" t="s">
        <v>368</v>
      </c>
      <c r="C174" s="267" t="s">
        <v>369</v>
      </c>
      <c r="D174" s="224" t="s">
        <v>190</v>
      </c>
      <c r="E174" s="231">
        <v>2</v>
      </c>
      <c r="F174" s="234">
        <f>H174+J174</f>
        <v>0</v>
      </c>
      <c r="G174" s="235">
        <f>ROUND(E174*F174,2)</f>
        <v>0</v>
      </c>
      <c r="H174" s="235"/>
      <c r="I174" s="235">
        <f>ROUND(E174*H174,2)</f>
        <v>0</v>
      </c>
      <c r="J174" s="235"/>
      <c r="K174" s="235">
        <f>ROUND(E174*J174,2)</f>
        <v>0</v>
      </c>
      <c r="L174" s="235">
        <v>21</v>
      </c>
      <c r="M174" s="235">
        <f>G174*(1+L174/100)</f>
        <v>0</v>
      </c>
      <c r="N174" s="225">
        <v>3.2100000000000002E-3</v>
      </c>
      <c r="O174" s="225">
        <f>ROUND(E174*N174,5)</f>
        <v>6.4200000000000004E-3</v>
      </c>
      <c r="P174" s="225">
        <v>0</v>
      </c>
      <c r="Q174" s="225">
        <f>ROUND(E174*P174,5)</f>
        <v>0</v>
      </c>
      <c r="R174" s="225"/>
      <c r="S174" s="225"/>
      <c r="T174" s="226">
        <v>0</v>
      </c>
      <c r="U174" s="225">
        <f>ROUND(E174*T174,2)</f>
        <v>0</v>
      </c>
      <c r="V174" s="215"/>
      <c r="W174" s="215"/>
      <c r="X174" s="215"/>
      <c r="Y174" s="215"/>
      <c r="Z174" s="215"/>
      <c r="AA174" s="215"/>
      <c r="AB174" s="215"/>
      <c r="AC174" s="215"/>
      <c r="AD174" s="215"/>
      <c r="AE174" s="215" t="s">
        <v>278</v>
      </c>
      <c r="AF174" s="215"/>
      <c r="AG174" s="215"/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16">
        <v>110</v>
      </c>
      <c r="B175" s="222" t="s">
        <v>370</v>
      </c>
      <c r="C175" s="267" t="s">
        <v>371</v>
      </c>
      <c r="D175" s="224" t="s">
        <v>107</v>
      </c>
      <c r="E175" s="231">
        <v>2</v>
      </c>
      <c r="F175" s="234">
        <f>H175+J175</f>
        <v>0</v>
      </c>
      <c r="G175" s="235">
        <f>ROUND(E175*F175,2)</f>
        <v>0</v>
      </c>
      <c r="H175" s="235"/>
      <c r="I175" s="235">
        <f>ROUND(E175*H175,2)</f>
        <v>0</v>
      </c>
      <c r="J175" s="235"/>
      <c r="K175" s="235">
        <f>ROUND(E175*J175,2)</f>
        <v>0</v>
      </c>
      <c r="L175" s="235">
        <v>21</v>
      </c>
      <c r="M175" s="235">
        <f>G175*(1+L175/100)</f>
        <v>0</v>
      </c>
      <c r="N175" s="225">
        <v>0</v>
      </c>
      <c r="O175" s="225">
        <f>ROUND(E175*N175,5)</f>
        <v>0</v>
      </c>
      <c r="P175" s="225">
        <v>0</v>
      </c>
      <c r="Q175" s="225">
        <f>ROUND(E175*P175,5)</f>
        <v>0</v>
      </c>
      <c r="R175" s="225"/>
      <c r="S175" s="225"/>
      <c r="T175" s="226">
        <v>6.6000000000000003E-2</v>
      </c>
      <c r="U175" s="225">
        <f>ROUND(E175*T175,2)</f>
        <v>0.13</v>
      </c>
      <c r="V175" s="215"/>
      <c r="W175" s="215"/>
      <c r="X175" s="215"/>
      <c r="Y175" s="215"/>
      <c r="Z175" s="215"/>
      <c r="AA175" s="215"/>
      <c r="AB175" s="215"/>
      <c r="AC175" s="215"/>
      <c r="AD175" s="215"/>
      <c r="AE175" s="215" t="s">
        <v>108</v>
      </c>
      <c r="AF175" s="215"/>
      <c r="AG175" s="215"/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16">
        <v>111</v>
      </c>
      <c r="B176" s="222" t="s">
        <v>372</v>
      </c>
      <c r="C176" s="267" t="s">
        <v>373</v>
      </c>
      <c r="D176" s="224" t="s">
        <v>130</v>
      </c>
      <c r="E176" s="231">
        <v>0.1193</v>
      </c>
      <c r="F176" s="234">
        <f>H176+J176</f>
        <v>0</v>
      </c>
      <c r="G176" s="235">
        <f>ROUND(E176*F176,2)</f>
        <v>0</v>
      </c>
      <c r="H176" s="235"/>
      <c r="I176" s="235">
        <f>ROUND(E176*H176,2)</f>
        <v>0</v>
      </c>
      <c r="J176" s="235"/>
      <c r="K176" s="235">
        <f>ROUND(E176*J176,2)</f>
        <v>0</v>
      </c>
      <c r="L176" s="235">
        <v>21</v>
      </c>
      <c r="M176" s="235">
        <f>G176*(1+L176/100)</f>
        <v>0</v>
      </c>
      <c r="N176" s="225">
        <v>0</v>
      </c>
      <c r="O176" s="225">
        <f>ROUND(E176*N176,5)</f>
        <v>0</v>
      </c>
      <c r="P176" s="225">
        <v>0</v>
      </c>
      <c r="Q176" s="225">
        <f>ROUND(E176*P176,5)</f>
        <v>0</v>
      </c>
      <c r="R176" s="225"/>
      <c r="S176" s="225"/>
      <c r="T176" s="226">
        <v>0.21149999999999999</v>
      </c>
      <c r="U176" s="225">
        <f>ROUND(E176*T176,2)</f>
        <v>0.03</v>
      </c>
      <c r="V176" s="215"/>
      <c r="W176" s="215"/>
      <c r="X176" s="215"/>
      <c r="Y176" s="215"/>
      <c r="Z176" s="215"/>
      <c r="AA176" s="215"/>
      <c r="AB176" s="215"/>
      <c r="AC176" s="215"/>
      <c r="AD176" s="215"/>
      <c r="AE176" s="215" t="s">
        <v>108</v>
      </c>
      <c r="AF176" s="215"/>
      <c r="AG176" s="215"/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16">
        <v>112</v>
      </c>
      <c r="B177" s="222" t="s">
        <v>374</v>
      </c>
      <c r="C177" s="267" t="s">
        <v>375</v>
      </c>
      <c r="D177" s="224" t="s">
        <v>190</v>
      </c>
      <c r="E177" s="231">
        <v>2</v>
      </c>
      <c r="F177" s="234">
        <f>H177+J177</f>
        <v>0</v>
      </c>
      <c r="G177" s="235">
        <f>ROUND(E177*F177,2)</f>
        <v>0</v>
      </c>
      <c r="H177" s="235"/>
      <c r="I177" s="235">
        <f>ROUND(E177*H177,2)</f>
        <v>0</v>
      </c>
      <c r="J177" s="235"/>
      <c r="K177" s="235">
        <f>ROUND(E177*J177,2)</f>
        <v>0</v>
      </c>
      <c r="L177" s="235">
        <v>21</v>
      </c>
      <c r="M177" s="235">
        <f>G177*(1+L177/100)</f>
        <v>0</v>
      </c>
      <c r="N177" s="225">
        <v>2.01431</v>
      </c>
      <c r="O177" s="225">
        <f>ROUND(E177*N177,5)</f>
        <v>4.0286200000000001</v>
      </c>
      <c r="P177" s="225">
        <v>0</v>
      </c>
      <c r="Q177" s="225">
        <f>ROUND(E177*P177,5)</f>
        <v>0</v>
      </c>
      <c r="R177" s="225"/>
      <c r="S177" s="225"/>
      <c r="T177" s="226">
        <v>19.105</v>
      </c>
      <c r="U177" s="225">
        <f>ROUND(E177*T177,2)</f>
        <v>38.21</v>
      </c>
      <c r="V177" s="215"/>
      <c r="W177" s="215"/>
      <c r="X177" s="215"/>
      <c r="Y177" s="215"/>
      <c r="Z177" s="215"/>
      <c r="AA177" s="215"/>
      <c r="AB177" s="215"/>
      <c r="AC177" s="215"/>
      <c r="AD177" s="215"/>
      <c r="AE177" s="215" t="s">
        <v>108</v>
      </c>
      <c r="AF177" s="215"/>
      <c r="AG177" s="215"/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16">
        <v>113</v>
      </c>
      <c r="B178" s="222" t="s">
        <v>376</v>
      </c>
      <c r="C178" s="267" t="s">
        <v>377</v>
      </c>
      <c r="D178" s="224" t="s">
        <v>190</v>
      </c>
      <c r="E178" s="231">
        <v>1</v>
      </c>
      <c r="F178" s="234">
        <f>H178+J178</f>
        <v>0</v>
      </c>
      <c r="G178" s="235">
        <f>ROUND(E178*F178,2)</f>
        <v>0</v>
      </c>
      <c r="H178" s="235"/>
      <c r="I178" s="235">
        <f>ROUND(E178*H178,2)</f>
        <v>0</v>
      </c>
      <c r="J178" s="235"/>
      <c r="K178" s="235">
        <f>ROUND(E178*J178,2)</f>
        <v>0</v>
      </c>
      <c r="L178" s="235">
        <v>21</v>
      </c>
      <c r="M178" s="235">
        <f>G178*(1+L178/100)</f>
        <v>0</v>
      </c>
      <c r="N178" s="225">
        <v>0.25</v>
      </c>
      <c r="O178" s="225">
        <f>ROUND(E178*N178,5)</f>
        <v>0.25</v>
      </c>
      <c r="P178" s="225">
        <v>0</v>
      </c>
      <c r="Q178" s="225">
        <f>ROUND(E178*P178,5)</f>
        <v>0</v>
      </c>
      <c r="R178" s="225"/>
      <c r="S178" s="225"/>
      <c r="T178" s="226">
        <v>0</v>
      </c>
      <c r="U178" s="225">
        <f>ROUND(E178*T178,2)</f>
        <v>0</v>
      </c>
      <c r="V178" s="215"/>
      <c r="W178" s="215"/>
      <c r="X178" s="215"/>
      <c r="Y178" s="215"/>
      <c r="Z178" s="215"/>
      <c r="AA178" s="215"/>
      <c r="AB178" s="215"/>
      <c r="AC178" s="215"/>
      <c r="AD178" s="215"/>
      <c r="AE178" s="215" t="s">
        <v>278</v>
      </c>
      <c r="AF178" s="215"/>
      <c r="AG178" s="215"/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16">
        <v>114</v>
      </c>
      <c r="B179" s="222" t="s">
        <v>378</v>
      </c>
      <c r="C179" s="267" t="s">
        <v>379</v>
      </c>
      <c r="D179" s="224" t="s">
        <v>190</v>
      </c>
      <c r="E179" s="231">
        <v>1</v>
      </c>
      <c r="F179" s="234">
        <f>H179+J179</f>
        <v>0</v>
      </c>
      <c r="G179" s="235">
        <f>ROUND(E179*F179,2)</f>
        <v>0</v>
      </c>
      <c r="H179" s="235"/>
      <c r="I179" s="235">
        <f>ROUND(E179*H179,2)</f>
        <v>0</v>
      </c>
      <c r="J179" s="235"/>
      <c r="K179" s="235">
        <f>ROUND(E179*J179,2)</f>
        <v>0</v>
      </c>
      <c r="L179" s="235">
        <v>21</v>
      </c>
      <c r="M179" s="235">
        <f>G179*(1+L179/100)</f>
        <v>0</v>
      </c>
      <c r="N179" s="225">
        <v>0.52</v>
      </c>
      <c r="O179" s="225">
        <f>ROUND(E179*N179,5)</f>
        <v>0.52</v>
      </c>
      <c r="P179" s="225">
        <v>0</v>
      </c>
      <c r="Q179" s="225">
        <f>ROUND(E179*P179,5)</f>
        <v>0</v>
      </c>
      <c r="R179" s="225"/>
      <c r="S179" s="225"/>
      <c r="T179" s="226">
        <v>0</v>
      </c>
      <c r="U179" s="225">
        <f>ROUND(E179*T179,2)</f>
        <v>0</v>
      </c>
      <c r="V179" s="215"/>
      <c r="W179" s="215"/>
      <c r="X179" s="215"/>
      <c r="Y179" s="215"/>
      <c r="Z179" s="215"/>
      <c r="AA179" s="215"/>
      <c r="AB179" s="215"/>
      <c r="AC179" s="215"/>
      <c r="AD179" s="215"/>
      <c r="AE179" s="215" t="s">
        <v>278</v>
      </c>
      <c r="AF179" s="215"/>
      <c r="AG179" s="215"/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16">
        <v>115</v>
      </c>
      <c r="B180" s="222" t="s">
        <v>380</v>
      </c>
      <c r="C180" s="267" t="s">
        <v>381</v>
      </c>
      <c r="D180" s="224" t="s">
        <v>190</v>
      </c>
      <c r="E180" s="231">
        <v>1</v>
      </c>
      <c r="F180" s="234">
        <f>H180+J180</f>
        <v>0</v>
      </c>
      <c r="G180" s="235">
        <f>ROUND(E180*F180,2)</f>
        <v>0</v>
      </c>
      <c r="H180" s="235"/>
      <c r="I180" s="235">
        <f>ROUND(E180*H180,2)</f>
        <v>0</v>
      </c>
      <c r="J180" s="235"/>
      <c r="K180" s="235">
        <f>ROUND(E180*J180,2)</f>
        <v>0</v>
      </c>
      <c r="L180" s="235">
        <v>21</v>
      </c>
      <c r="M180" s="235">
        <f>G180*(1+L180/100)</f>
        <v>0</v>
      </c>
      <c r="N180" s="225">
        <v>1.0349999999999999</v>
      </c>
      <c r="O180" s="225">
        <f>ROUND(E180*N180,5)</f>
        <v>1.0349999999999999</v>
      </c>
      <c r="P180" s="225">
        <v>0</v>
      </c>
      <c r="Q180" s="225">
        <f>ROUND(E180*P180,5)</f>
        <v>0</v>
      </c>
      <c r="R180" s="225"/>
      <c r="S180" s="225"/>
      <c r="T180" s="226">
        <v>0</v>
      </c>
      <c r="U180" s="225">
        <f>ROUND(E180*T180,2)</f>
        <v>0</v>
      </c>
      <c r="V180" s="215"/>
      <c r="W180" s="215"/>
      <c r="X180" s="215"/>
      <c r="Y180" s="215"/>
      <c r="Z180" s="215"/>
      <c r="AA180" s="215"/>
      <c r="AB180" s="215"/>
      <c r="AC180" s="215"/>
      <c r="AD180" s="215"/>
      <c r="AE180" s="215" t="s">
        <v>278</v>
      </c>
      <c r="AF180" s="215"/>
      <c r="AG180" s="215"/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16">
        <v>116</v>
      </c>
      <c r="B181" s="222" t="s">
        <v>382</v>
      </c>
      <c r="C181" s="267" t="s">
        <v>383</v>
      </c>
      <c r="D181" s="224" t="s">
        <v>190</v>
      </c>
      <c r="E181" s="231">
        <v>1</v>
      </c>
      <c r="F181" s="234">
        <f>H181+J181</f>
        <v>0</v>
      </c>
      <c r="G181" s="235">
        <f>ROUND(E181*F181,2)</f>
        <v>0</v>
      </c>
      <c r="H181" s="235"/>
      <c r="I181" s="235">
        <f>ROUND(E181*H181,2)</f>
        <v>0</v>
      </c>
      <c r="J181" s="235"/>
      <c r="K181" s="235">
        <f>ROUND(E181*J181,2)</f>
        <v>0</v>
      </c>
      <c r="L181" s="235">
        <v>21</v>
      </c>
      <c r="M181" s="235">
        <f>G181*(1+L181/100)</f>
        <v>0</v>
      </c>
      <c r="N181" s="225">
        <v>2.4E-2</v>
      </c>
      <c r="O181" s="225">
        <f>ROUND(E181*N181,5)</f>
        <v>2.4E-2</v>
      </c>
      <c r="P181" s="225">
        <v>0</v>
      </c>
      <c r="Q181" s="225">
        <f>ROUND(E181*P181,5)</f>
        <v>0</v>
      </c>
      <c r="R181" s="225"/>
      <c r="S181" s="225"/>
      <c r="T181" s="226">
        <v>0</v>
      </c>
      <c r="U181" s="225">
        <f>ROUND(E181*T181,2)</f>
        <v>0</v>
      </c>
      <c r="V181" s="215"/>
      <c r="W181" s="215"/>
      <c r="X181" s="215"/>
      <c r="Y181" s="215"/>
      <c r="Z181" s="215"/>
      <c r="AA181" s="215"/>
      <c r="AB181" s="215"/>
      <c r="AC181" s="215"/>
      <c r="AD181" s="215"/>
      <c r="AE181" s="215" t="s">
        <v>278</v>
      </c>
      <c r="AF181" s="215"/>
      <c r="AG181" s="215"/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16">
        <v>117</v>
      </c>
      <c r="B182" s="222" t="s">
        <v>384</v>
      </c>
      <c r="C182" s="267" t="s">
        <v>385</v>
      </c>
      <c r="D182" s="224" t="s">
        <v>190</v>
      </c>
      <c r="E182" s="231">
        <v>1</v>
      </c>
      <c r="F182" s="234">
        <f>H182+J182</f>
        <v>0</v>
      </c>
      <c r="G182" s="235">
        <f>ROUND(E182*F182,2)</f>
        <v>0</v>
      </c>
      <c r="H182" s="235"/>
      <c r="I182" s="235">
        <f>ROUND(E182*H182,2)</f>
        <v>0</v>
      </c>
      <c r="J182" s="235"/>
      <c r="K182" s="235">
        <f>ROUND(E182*J182,2)</f>
        <v>0</v>
      </c>
      <c r="L182" s="235">
        <v>21</v>
      </c>
      <c r="M182" s="235">
        <f>G182*(1+L182/100)</f>
        <v>0</v>
      </c>
      <c r="N182" s="225">
        <v>3.9E-2</v>
      </c>
      <c r="O182" s="225">
        <f>ROUND(E182*N182,5)</f>
        <v>3.9E-2</v>
      </c>
      <c r="P182" s="225">
        <v>0</v>
      </c>
      <c r="Q182" s="225">
        <f>ROUND(E182*P182,5)</f>
        <v>0</v>
      </c>
      <c r="R182" s="225"/>
      <c r="S182" s="225"/>
      <c r="T182" s="226">
        <v>0</v>
      </c>
      <c r="U182" s="225">
        <f>ROUND(E182*T182,2)</f>
        <v>0</v>
      </c>
      <c r="V182" s="215"/>
      <c r="W182" s="215"/>
      <c r="X182" s="215"/>
      <c r="Y182" s="215"/>
      <c r="Z182" s="215"/>
      <c r="AA182" s="215"/>
      <c r="AB182" s="215"/>
      <c r="AC182" s="215"/>
      <c r="AD182" s="215"/>
      <c r="AE182" s="215" t="s">
        <v>278</v>
      </c>
      <c r="AF182" s="215"/>
      <c r="AG182" s="215"/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16">
        <v>118</v>
      </c>
      <c r="B183" s="222" t="s">
        <v>386</v>
      </c>
      <c r="C183" s="267" t="s">
        <v>387</v>
      </c>
      <c r="D183" s="224" t="s">
        <v>190</v>
      </c>
      <c r="E183" s="231">
        <v>2</v>
      </c>
      <c r="F183" s="234">
        <f>H183+J183</f>
        <v>0</v>
      </c>
      <c r="G183" s="235">
        <f>ROUND(E183*F183,2)</f>
        <v>0</v>
      </c>
      <c r="H183" s="235"/>
      <c r="I183" s="235">
        <f>ROUND(E183*H183,2)</f>
        <v>0</v>
      </c>
      <c r="J183" s="235"/>
      <c r="K183" s="235">
        <f>ROUND(E183*J183,2)</f>
        <v>0</v>
      </c>
      <c r="L183" s="235">
        <v>21</v>
      </c>
      <c r="M183" s="235">
        <f>G183*(1+L183/100)</f>
        <v>0</v>
      </c>
      <c r="N183" s="225">
        <v>0.39300000000000002</v>
      </c>
      <c r="O183" s="225">
        <f>ROUND(E183*N183,5)</f>
        <v>0.78600000000000003</v>
      </c>
      <c r="P183" s="225">
        <v>0</v>
      </c>
      <c r="Q183" s="225">
        <f>ROUND(E183*P183,5)</f>
        <v>0</v>
      </c>
      <c r="R183" s="225"/>
      <c r="S183" s="225"/>
      <c r="T183" s="226">
        <v>0</v>
      </c>
      <c r="U183" s="225">
        <f>ROUND(E183*T183,2)</f>
        <v>0</v>
      </c>
      <c r="V183" s="215"/>
      <c r="W183" s="215"/>
      <c r="X183" s="215"/>
      <c r="Y183" s="215"/>
      <c r="Z183" s="215"/>
      <c r="AA183" s="215"/>
      <c r="AB183" s="215"/>
      <c r="AC183" s="215"/>
      <c r="AD183" s="215"/>
      <c r="AE183" s="215" t="s">
        <v>278</v>
      </c>
      <c r="AF183" s="215"/>
      <c r="AG183" s="215"/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16">
        <v>119</v>
      </c>
      <c r="B184" s="222" t="s">
        <v>388</v>
      </c>
      <c r="C184" s="267" t="s">
        <v>389</v>
      </c>
      <c r="D184" s="224" t="s">
        <v>190</v>
      </c>
      <c r="E184" s="231">
        <v>5</v>
      </c>
      <c r="F184" s="234">
        <f>H184+J184</f>
        <v>0</v>
      </c>
      <c r="G184" s="235">
        <f>ROUND(E184*F184,2)</f>
        <v>0</v>
      </c>
      <c r="H184" s="235"/>
      <c r="I184" s="235">
        <f>ROUND(E184*H184,2)</f>
        <v>0</v>
      </c>
      <c r="J184" s="235"/>
      <c r="K184" s="235">
        <f>ROUND(E184*J184,2)</f>
        <v>0</v>
      </c>
      <c r="L184" s="235">
        <v>21</v>
      </c>
      <c r="M184" s="235">
        <f>G184*(1+L184/100)</f>
        <v>0</v>
      </c>
      <c r="N184" s="225">
        <v>2E-3</v>
      </c>
      <c r="O184" s="225">
        <f>ROUND(E184*N184,5)</f>
        <v>0.01</v>
      </c>
      <c r="P184" s="225">
        <v>0</v>
      </c>
      <c r="Q184" s="225">
        <f>ROUND(E184*P184,5)</f>
        <v>0</v>
      </c>
      <c r="R184" s="225"/>
      <c r="S184" s="225"/>
      <c r="T184" s="226">
        <v>0</v>
      </c>
      <c r="U184" s="225">
        <f>ROUND(E184*T184,2)</f>
        <v>0</v>
      </c>
      <c r="V184" s="215"/>
      <c r="W184" s="215"/>
      <c r="X184" s="215"/>
      <c r="Y184" s="215"/>
      <c r="Z184" s="215"/>
      <c r="AA184" s="215"/>
      <c r="AB184" s="215"/>
      <c r="AC184" s="215"/>
      <c r="AD184" s="215"/>
      <c r="AE184" s="215" t="s">
        <v>278</v>
      </c>
      <c r="AF184" s="215"/>
      <c r="AG184" s="215"/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ht="22.5" outlineLevel="1" x14ac:dyDescent="0.2">
      <c r="A185" s="216">
        <v>120</v>
      </c>
      <c r="B185" s="222" t="s">
        <v>390</v>
      </c>
      <c r="C185" s="267" t="s">
        <v>391</v>
      </c>
      <c r="D185" s="224" t="s">
        <v>190</v>
      </c>
      <c r="E185" s="231">
        <v>2</v>
      </c>
      <c r="F185" s="234">
        <f>H185+J185</f>
        <v>0</v>
      </c>
      <c r="G185" s="235">
        <f>ROUND(E185*F185,2)</f>
        <v>0</v>
      </c>
      <c r="H185" s="235"/>
      <c r="I185" s="235">
        <f>ROUND(E185*H185,2)</f>
        <v>0</v>
      </c>
      <c r="J185" s="235"/>
      <c r="K185" s="235">
        <f>ROUND(E185*J185,2)</f>
        <v>0</v>
      </c>
      <c r="L185" s="235">
        <v>21</v>
      </c>
      <c r="M185" s="235">
        <f>G185*(1+L185/100)</f>
        <v>0</v>
      </c>
      <c r="N185" s="225">
        <v>9.7000000000000003E-2</v>
      </c>
      <c r="O185" s="225">
        <f>ROUND(E185*N185,5)</f>
        <v>0.19400000000000001</v>
      </c>
      <c r="P185" s="225">
        <v>0</v>
      </c>
      <c r="Q185" s="225">
        <f>ROUND(E185*P185,5)</f>
        <v>0</v>
      </c>
      <c r="R185" s="225"/>
      <c r="S185" s="225"/>
      <c r="T185" s="226">
        <v>0</v>
      </c>
      <c r="U185" s="225">
        <f>ROUND(E185*T185,2)</f>
        <v>0</v>
      </c>
      <c r="V185" s="215"/>
      <c r="W185" s="215"/>
      <c r="X185" s="215"/>
      <c r="Y185" s="215"/>
      <c r="Z185" s="215"/>
      <c r="AA185" s="215"/>
      <c r="AB185" s="215"/>
      <c r="AC185" s="215"/>
      <c r="AD185" s="215"/>
      <c r="AE185" s="215" t="s">
        <v>278</v>
      </c>
      <c r="AF185" s="215"/>
      <c r="AG185" s="215"/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16">
        <v>121</v>
      </c>
      <c r="B186" s="222" t="s">
        <v>392</v>
      </c>
      <c r="C186" s="267" t="s">
        <v>393</v>
      </c>
      <c r="D186" s="224" t="s">
        <v>190</v>
      </c>
      <c r="E186" s="231">
        <v>2</v>
      </c>
      <c r="F186" s="234">
        <f>H186+J186</f>
        <v>0</v>
      </c>
      <c r="G186" s="235">
        <f>ROUND(E186*F186,2)</f>
        <v>0</v>
      </c>
      <c r="H186" s="235"/>
      <c r="I186" s="235">
        <f>ROUND(E186*H186,2)</f>
        <v>0</v>
      </c>
      <c r="J186" s="235"/>
      <c r="K186" s="235">
        <f>ROUND(E186*J186,2)</f>
        <v>0</v>
      </c>
      <c r="L186" s="235">
        <v>21</v>
      </c>
      <c r="M186" s="235">
        <f>G186*(1+L186/100)</f>
        <v>0</v>
      </c>
      <c r="N186" s="225">
        <v>4.6800000000000001E-3</v>
      </c>
      <c r="O186" s="225">
        <f>ROUND(E186*N186,5)</f>
        <v>9.3600000000000003E-3</v>
      </c>
      <c r="P186" s="225">
        <v>0</v>
      </c>
      <c r="Q186" s="225">
        <f>ROUND(E186*P186,5)</f>
        <v>0</v>
      </c>
      <c r="R186" s="225"/>
      <c r="S186" s="225"/>
      <c r="T186" s="226">
        <v>0.68</v>
      </c>
      <c r="U186" s="225">
        <f>ROUND(E186*T186,2)</f>
        <v>1.36</v>
      </c>
      <c r="V186" s="215"/>
      <c r="W186" s="215"/>
      <c r="X186" s="215"/>
      <c r="Y186" s="215"/>
      <c r="Z186" s="215"/>
      <c r="AA186" s="215"/>
      <c r="AB186" s="215"/>
      <c r="AC186" s="215"/>
      <c r="AD186" s="215"/>
      <c r="AE186" s="215" t="s">
        <v>108</v>
      </c>
      <c r="AF186" s="215"/>
      <c r="AG186" s="215"/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16">
        <v>122</v>
      </c>
      <c r="B187" s="222" t="s">
        <v>372</v>
      </c>
      <c r="C187" s="267" t="s">
        <v>373</v>
      </c>
      <c r="D187" s="224" t="s">
        <v>130</v>
      </c>
      <c r="E187" s="231">
        <v>6.9024000000000001</v>
      </c>
      <c r="F187" s="234">
        <f>H187+J187</f>
        <v>0</v>
      </c>
      <c r="G187" s="235">
        <f>ROUND(E187*F187,2)</f>
        <v>0</v>
      </c>
      <c r="H187" s="235"/>
      <c r="I187" s="235">
        <f>ROUND(E187*H187,2)</f>
        <v>0</v>
      </c>
      <c r="J187" s="235"/>
      <c r="K187" s="235">
        <f>ROUND(E187*J187,2)</f>
        <v>0</v>
      </c>
      <c r="L187" s="235">
        <v>21</v>
      </c>
      <c r="M187" s="235">
        <f>G187*(1+L187/100)</f>
        <v>0</v>
      </c>
      <c r="N187" s="225">
        <v>0</v>
      </c>
      <c r="O187" s="225">
        <f>ROUND(E187*N187,5)</f>
        <v>0</v>
      </c>
      <c r="P187" s="225">
        <v>0</v>
      </c>
      <c r="Q187" s="225">
        <f>ROUND(E187*P187,5)</f>
        <v>0</v>
      </c>
      <c r="R187" s="225"/>
      <c r="S187" s="225"/>
      <c r="T187" s="226">
        <v>0.21149999999999999</v>
      </c>
      <c r="U187" s="225">
        <f>ROUND(E187*T187,2)</f>
        <v>1.46</v>
      </c>
      <c r="V187" s="215"/>
      <c r="W187" s="215"/>
      <c r="X187" s="215"/>
      <c r="Y187" s="215"/>
      <c r="Z187" s="215"/>
      <c r="AA187" s="215"/>
      <c r="AB187" s="215"/>
      <c r="AC187" s="215"/>
      <c r="AD187" s="215"/>
      <c r="AE187" s="215" t="s">
        <v>108</v>
      </c>
      <c r="AF187" s="215"/>
      <c r="AG187" s="215"/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x14ac:dyDescent="0.2">
      <c r="A188" s="217" t="s">
        <v>103</v>
      </c>
      <c r="B188" s="223" t="s">
        <v>71</v>
      </c>
      <c r="C188" s="269" t="s">
        <v>72</v>
      </c>
      <c r="D188" s="228"/>
      <c r="E188" s="233"/>
      <c r="F188" s="236"/>
      <c r="G188" s="236">
        <f>SUMIF(AE189:AE191,"&lt;&gt;NOR",G189:G191)</f>
        <v>0</v>
      </c>
      <c r="H188" s="236"/>
      <c r="I188" s="236">
        <f>SUM(I189:I191)</f>
        <v>0</v>
      </c>
      <c r="J188" s="236"/>
      <c r="K188" s="236">
        <f>SUM(K189:K191)</f>
        <v>0</v>
      </c>
      <c r="L188" s="236"/>
      <c r="M188" s="236">
        <f>SUM(M189:M191)</f>
        <v>0</v>
      </c>
      <c r="N188" s="229"/>
      <c r="O188" s="229">
        <f>SUM(O189:O191)</f>
        <v>0</v>
      </c>
      <c r="P188" s="229"/>
      <c r="Q188" s="229">
        <f>SUM(Q189:Q191)</f>
        <v>1.6054999999999999</v>
      </c>
      <c r="R188" s="229"/>
      <c r="S188" s="229"/>
      <c r="T188" s="230"/>
      <c r="U188" s="229">
        <f>SUM(U189:U191)</f>
        <v>52.550000000000004</v>
      </c>
      <c r="AE188" t="s">
        <v>104</v>
      </c>
    </row>
    <row r="189" spans="1:60" outlineLevel="1" x14ac:dyDescent="0.2">
      <c r="A189" s="216">
        <v>123</v>
      </c>
      <c r="B189" s="222" t="s">
        <v>394</v>
      </c>
      <c r="C189" s="267" t="s">
        <v>395</v>
      </c>
      <c r="D189" s="224" t="s">
        <v>107</v>
      </c>
      <c r="E189" s="231">
        <v>95</v>
      </c>
      <c r="F189" s="234">
        <f>H189+J189</f>
        <v>0</v>
      </c>
      <c r="G189" s="235">
        <f>ROUND(E189*F189,2)</f>
        <v>0</v>
      </c>
      <c r="H189" s="235"/>
      <c r="I189" s="235">
        <f>ROUND(E189*H189,2)</f>
        <v>0</v>
      </c>
      <c r="J189" s="235"/>
      <c r="K189" s="235">
        <f>ROUND(E189*J189,2)</f>
        <v>0</v>
      </c>
      <c r="L189" s="235">
        <v>21</v>
      </c>
      <c r="M189" s="235">
        <f>G189*(1+L189/100)</f>
        <v>0</v>
      </c>
      <c r="N189" s="225">
        <v>0</v>
      </c>
      <c r="O189" s="225">
        <f>ROUND(E189*N189,5)</f>
        <v>0</v>
      </c>
      <c r="P189" s="225">
        <v>1.98E-3</v>
      </c>
      <c r="Q189" s="225">
        <f>ROUND(E189*P189,5)</f>
        <v>0.18809999999999999</v>
      </c>
      <c r="R189" s="225"/>
      <c r="S189" s="225"/>
      <c r="T189" s="226">
        <v>8.3000000000000004E-2</v>
      </c>
      <c r="U189" s="225">
        <f>ROUND(E189*T189,2)</f>
        <v>7.89</v>
      </c>
      <c r="V189" s="215"/>
      <c r="W189" s="215"/>
      <c r="X189" s="215"/>
      <c r="Y189" s="215"/>
      <c r="Z189" s="215"/>
      <c r="AA189" s="215"/>
      <c r="AB189" s="215"/>
      <c r="AC189" s="215"/>
      <c r="AD189" s="215"/>
      <c r="AE189" s="215" t="s">
        <v>108</v>
      </c>
      <c r="AF189" s="215"/>
      <c r="AG189" s="215"/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16">
        <v>124</v>
      </c>
      <c r="B190" s="222" t="s">
        <v>396</v>
      </c>
      <c r="C190" s="267" t="s">
        <v>397</v>
      </c>
      <c r="D190" s="224" t="s">
        <v>107</v>
      </c>
      <c r="E190" s="231">
        <v>95</v>
      </c>
      <c r="F190" s="234">
        <f>H190+J190</f>
        <v>0</v>
      </c>
      <c r="G190" s="235">
        <f>ROUND(E190*F190,2)</f>
        <v>0</v>
      </c>
      <c r="H190" s="235"/>
      <c r="I190" s="235">
        <f>ROUND(E190*H190,2)</f>
        <v>0</v>
      </c>
      <c r="J190" s="235"/>
      <c r="K190" s="235">
        <f>ROUND(E190*J190,2)</f>
        <v>0</v>
      </c>
      <c r="L190" s="235">
        <v>21</v>
      </c>
      <c r="M190" s="235">
        <f>G190*(1+L190/100)</f>
        <v>0</v>
      </c>
      <c r="N190" s="225">
        <v>0</v>
      </c>
      <c r="O190" s="225">
        <f>ROUND(E190*N190,5)</f>
        <v>0</v>
      </c>
      <c r="P190" s="225">
        <v>1.4919999999999999E-2</v>
      </c>
      <c r="Q190" s="225">
        <f>ROUND(E190*P190,5)</f>
        <v>1.4174</v>
      </c>
      <c r="R190" s="225"/>
      <c r="S190" s="225"/>
      <c r="T190" s="226">
        <v>0.41299999999999998</v>
      </c>
      <c r="U190" s="225">
        <f>ROUND(E190*T190,2)</f>
        <v>39.24</v>
      </c>
      <c r="V190" s="215"/>
      <c r="W190" s="215"/>
      <c r="X190" s="215"/>
      <c r="Y190" s="215"/>
      <c r="Z190" s="215"/>
      <c r="AA190" s="215"/>
      <c r="AB190" s="215"/>
      <c r="AC190" s="215"/>
      <c r="AD190" s="215"/>
      <c r="AE190" s="215" t="s">
        <v>108</v>
      </c>
      <c r="AF190" s="215"/>
      <c r="AG190" s="215"/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16">
        <v>125</v>
      </c>
      <c r="B191" s="222" t="s">
        <v>398</v>
      </c>
      <c r="C191" s="267" t="s">
        <v>399</v>
      </c>
      <c r="D191" s="224" t="s">
        <v>130</v>
      </c>
      <c r="E191" s="231">
        <v>1.6054999999999999</v>
      </c>
      <c r="F191" s="234">
        <f>H191+J191</f>
        <v>0</v>
      </c>
      <c r="G191" s="235">
        <f>ROUND(E191*F191,2)</f>
        <v>0</v>
      </c>
      <c r="H191" s="235"/>
      <c r="I191" s="235">
        <f>ROUND(E191*H191,2)</f>
        <v>0</v>
      </c>
      <c r="J191" s="235"/>
      <c r="K191" s="235">
        <f>ROUND(E191*J191,2)</f>
        <v>0</v>
      </c>
      <c r="L191" s="235">
        <v>21</v>
      </c>
      <c r="M191" s="235">
        <f>G191*(1+L191/100)</f>
        <v>0</v>
      </c>
      <c r="N191" s="225">
        <v>0</v>
      </c>
      <c r="O191" s="225">
        <f>ROUND(E191*N191,5)</f>
        <v>0</v>
      </c>
      <c r="P191" s="225">
        <v>0</v>
      </c>
      <c r="Q191" s="225">
        <f>ROUND(E191*P191,5)</f>
        <v>0</v>
      </c>
      <c r="R191" s="225"/>
      <c r="S191" s="225"/>
      <c r="T191" s="226">
        <v>3.379</v>
      </c>
      <c r="U191" s="225">
        <f>ROUND(E191*T191,2)</f>
        <v>5.42</v>
      </c>
      <c r="V191" s="215"/>
      <c r="W191" s="215"/>
      <c r="X191" s="215"/>
      <c r="Y191" s="215"/>
      <c r="Z191" s="215"/>
      <c r="AA191" s="215"/>
      <c r="AB191" s="215"/>
      <c r="AC191" s="215"/>
      <c r="AD191" s="215"/>
      <c r="AE191" s="215" t="s">
        <v>108</v>
      </c>
      <c r="AF191" s="215"/>
      <c r="AG191" s="215"/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x14ac:dyDescent="0.2">
      <c r="A192" s="217" t="s">
        <v>103</v>
      </c>
      <c r="B192" s="223" t="s">
        <v>73</v>
      </c>
      <c r="C192" s="269" t="s">
        <v>74</v>
      </c>
      <c r="D192" s="228"/>
      <c r="E192" s="233"/>
      <c r="F192" s="236"/>
      <c r="G192" s="236">
        <f>SUMIF(AE193:AE194,"&lt;&gt;NOR",G193:G194)</f>
        <v>0</v>
      </c>
      <c r="H192" s="236"/>
      <c r="I192" s="236">
        <f>SUM(I193:I194)</f>
        <v>0</v>
      </c>
      <c r="J192" s="236"/>
      <c r="K192" s="236">
        <f>SUM(K193:K194)</f>
        <v>0</v>
      </c>
      <c r="L192" s="236"/>
      <c r="M192" s="236">
        <f>SUM(M193:M194)</f>
        <v>0</v>
      </c>
      <c r="N192" s="229"/>
      <c r="O192" s="229">
        <f>SUM(O193:O194)</f>
        <v>6.8700000000000002E-3</v>
      </c>
      <c r="P192" s="229"/>
      <c r="Q192" s="229">
        <f>SUM(Q193:Q194)</f>
        <v>1.09904</v>
      </c>
      <c r="R192" s="229"/>
      <c r="S192" s="229"/>
      <c r="T192" s="230"/>
      <c r="U192" s="229">
        <f>SUM(U193:U194)</f>
        <v>21.91</v>
      </c>
      <c r="AE192" t="s">
        <v>104</v>
      </c>
    </row>
    <row r="193" spans="1:60" ht="22.5" outlineLevel="1" x14ac:dyDescent="0.2">
      <c r="A193" s="216">
        <v>126</v>
      </c>
      <c r="B193" s="222" t="s">
        <v>400</v>
      </c>
      <c r="C193" s="267" t="s">
        <v>401</v>
      </c>
      <c r="D193" s="224" t="s">
        <v>107</v>
      </c>
      <c r="E193" s="231">
        <v>343.45</v>
      </c>
      <c r="F193" s="234">
        <f>H193+J193</f>
        <v>0</v>
      </c>
      <c r="G193" s="235">
        <f>ROUND(E193*F193,2)</f>
        <v>0</v>
      </c>
      <c r="H193" s="235"/>
      <c r="I193" s="235">
        <f>ROUND(E193*H193,2)</f>
        <v>0</v>
      </c>
      <c r="J193" s="235"/>
      <c r="K193" s="235">
        <f>ROUND(E193*J193,2)</f>
        <v>0</v>
      </c>
      <c r="L193" s="235">
        <v>21</v>
      </c>
      <c r="M193" s="235">
        <f>G193*(1+L193/100)</f>
        <v>0</v>
      </c>
      <c r="N193" s="225">
        <v>2.0000000000000002E-5</v>
      </c>
      <c r="O193" s="225">
        <f>ROUND(E193*N193,5)</f>
        <v>6.8700000000000002E-3</v>
      </c>
      <c r="P193" s="225">
        <v>3.2000000000000002E-3</v>
      </c>
      <c r="Q193" s="225">
        <f>ROUND(E193*P193,5)</f>
        <v>1.09904</v>
      </c>
      <c r="R193" s="225"/>
      <c r="S193" s="225"/>
      <c r="T193" s="226">
        <v>5.2999999999999999E-2</v>
      </c>
      <c r="U193" s="225">
        <f>ROUND(E193*T193,2)</f>
        <v>18.2</v>
      </c>
      <c r="V193" s="215"/>
      <c r="W193" s="215"/>
      <c r="X193" s="215"/>
      <c r="Y193" s="215"/>
      <c r="Z193" s="215"/>
      <c r="AA193" s="215"/>
      <c r="AB193" s="215"/>
      <c r="AC193" s="215"/>
      <c r="AD193" s="215"/>
      <c r="AE193" s="215" t="s">
        <v>108</v>
      </c>
      <c r="AF193" s="215"/>
      <c r="AG193" s="215"/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16">
        <v>127</v>
      </c>
      <c r="B194" s="222" t="s">
        <v>402</v>
      </c>
      <c r="C194" s="267" t="s">
        <v>403</v>
      </c>
      <c r="D194" s="224" t="s">
        <v>130</v>
      </c>
      <c r="E194" s="231">
        <v>1.099</v>
      </c>
      <c r="F194" s="234">
        <f>H194+J194</f>
        <v>0</v>
      </c>
      <c r="G194" s="235">
        <f>ROUND(E194*F194,2)</f>
        <v>0</v>
      </c>
      <c r="H194" s="235"/>
      <c r="I194" s="235">
        <f>ROUND(E194*H194,2)</f>
        <v>0</v>
      </c>
      <c r="J194" s="235"/>
      <c r="K194" s="235">
        <f>ROUND(E194*J194,2)</f>
        <v>0</v>
      </c>
      <c r="L194" s="235">
        <v>21</v>
      </c>
      <c r="M194" s="235">
        <f>G194*(1+L194/100)</f>
        <v>0</v>
      </c>
      <c r="N194" s="225">
        <v>0</v>
      </c>
      <c r="O194" s="225">
        <f>ROUND(E194*N194,5)</f>
        <v>0</v>
      </c>
      <c r="P194" s="225">
        <v>0</v>
      </c>
      <c r="Q194" s="225">
        <f>ROUND(E194*P194,5)</f>
        <v>0</v>
      </c>
      <c r="R194" s="225"/>
      <c r="S194" s="225"/>
      <c r="T194" s="226">
        <v>3.379</v>
      </c>
      <c r="U194" s="225">
        <f>ROUND(E194*T194,2)</f>
        <v>3.71</v>
      </c>
      <c r="V194" s="215"/>
      <c r="W194" s="215"/>
      <c r="X194" s="215"/>
      <c r="Y194" s="215"/>
      <c r="Z194" s="215"/>
      <c r="AA194" s="215"/>
      <c r="AB194" s="215"/>
      <c r="AC194" s="215"/>
      <c r="AD194" s="215"/>
      <c r="AE194" s="215" t="s">
        <v>108</v>
      </c>
      <c r="AF194" s="215"/>
      <c r="AG194" s="215"/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x14ac:dyDescent="0.2">
      <c r="A195" s="217" t="s">
        <v>103</v>
      </c>
      <c r="B195" s="223" t="s">
        <v>75</v>
      </c>
      <c r="C195" s="269" t="s">
        <v>76</v>
      </c>
      <c r="D195" s="228"/>
      <c r="E195" s="233"/>
      <c r="F195" s="236"/>
      <c r="G195" s="236">
        <f>SUMIF(AE196:AE204,"&lt;&gt;NOR",G196:G204)</f>
        <v>0</v>
      </c>
      <c r="H195" s="236"/>
      <c r="I195" s="236">
        <f>SUM(I196:I204)</f>
        <v>0</v>
      </c>
      <c r="J195" s="236"/>
      <c r="K195" s="236">
        <f>SUM(K196:K204)</f>
        <v>0</v>
      </c>
      <c r="L195" s="236"/>
      <c r="M195" s="236">
        <f>SUM(M196:M204)</f>
        <v>0</v>
      </c>
      <c r="N195" s="229"/>
      <c r="O195" s="229">
        <f>SUM(O196:O204)</f>
        <v>0</v>
      </c>
      <c r="P195" s="229"/>
      <c r="Q195" s="229">
        <f>SUM(Q196:Q204)</f>
        <v>1.0561500000000001</v>
      </c>
      <c r="R195" s="229"/>
      <c r="S195" s="229"/>
      <c r="T195" s="230"/>
      <c r="U195" s="229">
        <f>SUM(U196:U204)</f>
        <v>26.35</v>
      </c>
      <c r="AE195" t="s">
        <v>104</v>
      </c>
    </row>
    <row r="196" spans="1:60" outlineLevel="1" x14ac:dyDescent="0.2">
      <c r="A196" s="216">
        <v>128</v>
      </c>
      <c r="B196" s="222" t="s">
        <v>404</v>
      </c>
      <c r="C196" s="267" t="s">
        <v>405</v>
      </c>
      <c r="D196" s="224" t="s">
        <v>257</v>
      </c>
      <c r="E196" s="231">
        <v>9</v>
      </c>
      <c r="F196" s="234">
        <f>H196+J196</f>
        <v>0</v>
      </c>
      <c r="G196" s="235">
        <f>ROUND(E196*F196,2)</f>
        <v>0</v>
      </c>
      <c r="H196" s="235"/>
      <c r="I196" s="235">
        <f>ROUND(E196*H196,2)</f>
        <v>0</v>
      </c>
      <c r="J196" s="235"/>
      <c r="K196" s="235">
        <f>ROUND(E196*J196,2)</f>
        <v>0</v>
      </c>
      <c r="L196" s="235">
        <v>21</v>
      </c>
      <c r="M196" s="235">
        <f>G196*(1+L196/100)</f>
        <v>0</v>
      </c>
      <c r="N196" s="225">
        <v>0</v>
      </c>
      <c r="O196" s="225">
        <f>ROUND(E196*N196,5)</f>
        <v>0</v>
      </c>
      <c r="P196" s="225">
        <v>3.4200000000000001E-2</v>
      </c>
      <c r="Q196" s="225">
        <f>ROUND(E196*P196,5)</f>
        <v>0.30780000000000002</v>
      </c>
      <c r="R196" s="225"/>
      <c r="S196" s="225"/>
      <c r="T196" s="226">
        <v>0.46500000000000002</v>
      </c>
      <c r="U196" s="225">
        <f>ROUND(E196*T196,2)</f>
        <v>4.1900000000000004</v>
      </c>
      <c r="V196" s="215"/>
      <c r="W196" s="215"/>
      <c r="X196" s="215"/>
      <c r="Y196" s="215"/>
      <c r="Z196" s="215"/>
      <c r="AA196" s="215"/>
      <c r="AB196" s="215"/>
      <c r="AC196" s="215"/>
      <c r="AD196" s="215"/>
      <c r="AE196" s="215" t="s">
        <v>108</v>
      </c>
      <c r="AF196" s="215"/>
      <c r="AG196" s="215"/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16">
        <v>129</v>
      </c>
      <c r="B197" s="222" t="s">
        <v>406</v>
      </c>
      <c r="C197" s="267" t="s">
        <v>407</v>
      </c>
      <c r="D197" s="224" t="s">
        <v>257</v>
      </c>
      <c r="E197" s="231">
        <v>20</v>
      </c>
      <c r="F197" s="234">
        <f>H197+J197</f>
        <v>0</v>
      </c>
      <c r="G197" s="235">
        <f>ROUND(E197*F197,2)</f>
        <v>0</v>
      </c>
      <c r="H197" s="235"/>
      <c r="I197" s="235">
        <f>ROUND(E197*H197,2)</f>
        <v>0</v>
      </c>
      <c r="J197" s="235"/>
      <c r="K197" s="235">
        <f>ROUND(E197*J197,2)</f>
        <v>0</v>
      </c>
      <c r="L197" s="235">
        <v>21</v>
      </c>
      <c r="M197" s="235">
        <f>G197*(1+L197/100)</f>
        <v>0</v>
      </c>
      <c r="N197" s="225">
        <v>0</v>
      </c>
      <c r="O197" s="225">
        <f>ROUND(E197*N197,5)</f>
        <v>0</v>
      </c>
      <c r="P197" s="225">
        <v>1.9460000000000002E-2</v>
      </c>
      <c r="Q197" s="225">
        <f>ROUND(E197*P197,5)</f>
        <v>0.38919999999999999</v>
      </c>
      <c r="R197" s="225"/>
      <c r="S197" s="225"/>
      <c r="T197" s="226">
        <v>0.38200000000000001</v>
      </c>
      <c r="U197" s="225">
        <f>ROUND(E197*T197,2)</f>
        <v>7.64</v>
      </c>
      <c r="V197" s="215"/>
      <c r="W197" s="215"/>
      <c r="X197" s="215"/>
      <c r="Y197" s="215"/>
      <c r="Z197" s="215"/>
      <c r="AA197" s="215"/>
      <c r="AB197" s="215"/>
      <c r="AC197" s="215"/>
      <c r="AD197" s="215"/>
      <c r="AE197" s="215" t="s">
        <v>108</v>
      </c>
      <c r="AF197" s="215"/>
      <c r="AG197" s="215"/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16">
        <v>130</v>
      </c>
      <c r="B198" s="222" t="s">
        <v>408</v>
      </c>
      <c r="C198" s="267" t="s">
        <v>409</v>
      </c>
      <c r="D198" s="224" t="s">
        <v>257</v>
      </c>
      <c r="E198" s="231">
        <v>20</v>
      </c>
      <c r="F198" s="234">
        <f>H198+J198</f>
        <v>0</v>
      </c>
      <c r="G198" s="235">
        <f>ROUND(E198*F198,2)</f>
        <v>0</v>
      </c>
      <c r="H198" s="235"/>
      <c r="I198" s="235">
        <f>ROUND(E198*H198,2)</f>
        <v>0</v>
      </c>
      <c r="J198" s="235"/>
      <c r="K198" s="235">
        <f>ROUND(E198*J198,2)</f>
        <v>0</v>
      </c>
      <c r="L198" s="235">
        <v>21</v>
      </c>
      <c r="M198" s="235">
        <f>G198*(1+L198/100)</f>
        <v>0</v>
      </c>
      <c r="N198" s="225">
        <v>0</v>
      </c>
      <c r="O198" s="225">
        <f>ROUND(E198*N198,5)</f>
        <v>0</v>
      </c>
      <c r="P198" s="225">
        <v>1.56E-3</v>
      </c>
      <c r="Q198" s="225">
        <f>ROUND(E198*P198,5)</f>
        <v>3.1199999999999999E-2</v>
      </c>
      <c r="R198" s="225"/>
      <c r="S198" s="225"/>
      <c r="T198" s="226">
        <v>0.217</v>
      </c>
      <c r="U198" s="225">
        <f>ROUND(E198*T198,2)</f>
        <v>4.34</v>
      </c>
      <c r="V198" s="215"/>
      <c r="W198" s="215"/>
      <c r="X198" s="215"/>
      <c r="Y198" s="215"/>
      <c r="Z198" s="215"/>
      <c r="AA198" s="215"/>
      <c r="AB198" s="215"/>
      <c r="AC198" s="215"/>
      <c r="AD198" s="215"/>
      <c r="AE198" s="215" t="s">
        <v>108</v>
      </c>
      <c r="AF198" s="215"/>
      <c r="AG198" s="215"/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16">
        <v>131</v>
      </c>
      <c r="B199" s="222" t="s">
        <v>408</v>
      </c>
      <c r="C199" s="267" t="s">
        <v>410</v>
      </c>
      <c r="D199" s="224" t="s">
        <v>257</v>
      </c>
      <c r="E199" s="231">
        <v>6</v>
      </c>
      <c r="F199" s="234">
        <f>H199+J199</f>
        <v>0</v>
      </c>
      <c r="G199" s="235">
        <f>ROUND(E199*F199,2)</f>
        <v>0</v>
      </c>
      <c r="H199" s="235"/>
      <c r="I199" s="235">
        <f>ROUND(E199*H199,2)</f>
        <v>0</v>
      </c>
      <c r="J199" s="235"/>
      <c r="K199" s="235">
        <f>ROUND(E199*J199,2)</f>
        <v>0</v>
      </c>
      <c r="L199" s="235">
        <v>21</v>
      </c>
      <c r="M199" s="235">
        <f>G199*(1+L199/100)</f>
        <v>0</v>
      </c>
      <c r="N199" s="225">
        <v>0</v>
      </c>
      <c r="O199" s="225">
        <f>ROUND(E199*N199,5)</f>
        <v>0</v>
      </c>
      <c r="P199" s="225">
        <v>1.56E-3</v>
      </c>
      <c r="Q199" s="225">
        <f>ROUND(E199*P199,5)</f>
        <v>9.3600000000000003E-3</v>
      </c>
      <c r="R199" s="225"/>
      <c r="S199" s="225"/>
      <c r="T199" s="226">
        <v>0.217</v>
      </c>
      <c r="U199" s="225">
        <f>ROUND(E199*T199,2)</f>
        <v>1.3</v>
      </c>
      <c r="V199" s="215"/>
      <c r="W199" s="215"/>
      <c r="X199" s="215"/>
      <c r="Y199" s="215"/>
      <c r="Z199" s="215"/>
      <c r="AA199" s="215"/>
      <c r="AB199" s="215"/>
      <c r="AC199" s="215"/>
      <c r="AD199" s="215"/>
      <c r="AE199" s="215" t="s">
        <v>108</v>
      </c>
      <c r="AF199" s="215"/>
      <c r="AG199" s="215"/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16">
        <v>132</v>
      </c>
      <c r="B200" s="222" t="s">
        <v>411</v>
      </c>
      <c r="C200" s="267" t="s">
        <v>412</v>
      </c>
      <c r="D200" s="224" t="s">
        <v>257</v>
      </c>
      <c r="E200" s="231">
        <v>8</v>
      </c>
      <c r="F200" s="234">
        <f>H200+J200</f>
        <v>0</v>
      </c>
      <c r="G200" s="235">
        <f>ROUND(E200*F200,2)</f>
        <v>0</v>
      </c>
      <c r="H200" s="235"/>
      <c r="I200" s="235">
        <f>ROUND(E200*H200,2)</f>
        <v>0</v>
      </c>
      <c r="J200" s="235"/>
      <c r="K200" s="235">
        <f>ROUND(E200*J200,2)</f>
        <v>0</v>
      </c>
      <c r="L200" s="235">
        <v>21</v>
      </c>
      <c r="M200" s="235">
        <f>G200*(1+L200/100)</f>
        <v>0</v>
      </c>
      <c r="N200" s="225">
        <v>0</v>
      </c>
      <c r="O200" s="225">
        <f>ROUND(E200*N200,5)</f>
        <v>0</v>
      </c>
      <c r="P200" s="225">
        <v>1.72E-2</v>
      </c>
      <c r="Q200" s="225">
        <f>ROUND(E200*P200,5)</f>
        <v>0.1376</v>
      </c>
      <c r="R200" s="225"/>
      <c r="S200" s="225"/>
      <c r="T200" s="226">
        <v>0.40300000000000002</v>
      </c>
      <c r="U200" s="225">
        <f>ROUND(E200*T200,2)</f>
        <v>3.22</v>
      </c>
      <c r="V200" s="215"/>
      <c r="W200" s="215"/>
      <c r="X200" s="215"/>
      <c r="Y200" s="215"/>
      <c r="Z200" s="215"/>
      <c r="AA200" s="215"/>
      <c r="AB200" s="215"/>
      <c r="AC200" s="215"/>
      <c r="AD200" s="215"/>
      <c r="AE200" s="215" t="s">
        <v>108</v>
      </c>
      <c r="AF200" s="215"/>
      <c r="AG200" s="215"/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ht="22.5" outlineLevel="1" x14ac:dyDescent="0.2">
      <c r="A201" s="216">
        <v>133</v>
      </c>
      <c r="B201" s="222" t="s">
        <v>413</v>
      </c>
      <c r="C201" s="267" t="s">
        <v>414</v>
      </c>
      <c r="D201" s="224" t="s">
        <v>257</v>
      </c>
      <c r="E201" s="231">
        <v>2</v>
      </c>
      <c r="F201" s="234">
        <f>H201+J201</f>
        <v>0</v>
      </c>
      <c r="G201" s="235">
        <f>ROUND(E201*F201,2)</f>
        <v>0</v>
      </c>
      <c r="H201" s="235"/>
      <c r="I201" s="235">
        <f>ROUND(E201*H201,2)</f>
        <v>0</v>
      </c>
      <c r="J201" s="235"/>
      <c r="K201" s="235">
        <f>ROUND(E201*J201,2)</f>
        <v>0</v>
      </c>
      <c r="L201" s="235">
        <v>21</v>
      </c>
      <c r="M201" s="235">
        <f>G201*(1+L201/100)</f>
        <v>0</v>
      </c>
      <c r="N201" s="225">
        <v>0</v>
      </c>
      <c r="O201" s="225">
        <f>ROUND(E201*N201,5)</f>
        <v>0</v>
      </c>
      <c r="P201" s="225">
        <v>8.7999999999999995E-2</v>
      </c>
      <c r="Q201" s="225">
        <f>ROUND(E201*P201,5)</f>
        <v>0.17599999999999999</v>
      </c>
      <c r="R201" s="225"/>
      <c r="S201" s="225"/>
      <c r="T201" s="226">
        <v>0.69299999999999995</v>
      </c>
      <c r="U201" s="225">
        <f>ROUND(E201*T201,2)</f>
        <v>1.39</v>
      </c>
      <c r="V201" s="215"/>
      <c r="W201" s="215"/>
      <c r="X201" s="215"/>
      <c r="Y201" s="215"/>
      <c r="Z201" s="215"/>
      <c r="AA201" s="215"/>
      <c r="AB201" s="215"/>
      <c r="AC201" s="215"/>
      <c r="AD201" s="215"/>
      <c r="AE201" s="215" t="s">
        <v>108</v>
      </c>
      <c r="AF201" s="215"/>
      <c r="AG201" s="215"/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16">
        <v>134</v>
      </c>
      <c r="B202" s="222" t="s">
        <v>415</v>
      </c>
      <c r="C202" s="267" t="s">
        <v>416</v>
      </c>
      <c r="D202" s="224" t="s">
        <v>190</v>
      </c>
      <c r="E202" s="231">
        <v>2</v>
      </c>
      <c r="F202" s="234">
        <f>H202+J202</f>
        <v>0</v>
      </c>
      <c r="G202" s="235">
        <f>ROUND(E202*F202,2)</f>
        <v>0</v>
      </c>
      <c r="H202" s="235"/>
      <c r="I202" s="235">
        <f>ROUND(E202*H202,2)</f>
        <v>0</v>
      </c>
      <c r="J202" s="235"/>
      <c r="K202" s="235">
        <f>ROUND(E202*J202,2)</f>
        <v>0</v>
      </c>
      <c r="L202" s="235">
        <v>21</v>
      </c>
      <c r="M202" s="235">
        <f>G202*(1+L202/100)</f>
        <v>0</v>
      </c>
      <c r="N202" s="225">
        <v>0</v>
      </c>
      <c r="O202" s="225">
        <f>ROUND(E202*N202,5)</f>
        <v>0</v>
      </c>
      <c r="P202" s="225">
        <v>2.2499999999999998E-3</v>
      </c>
      <c r="Q202" s="225">
        <f>ROUND(E202*P202,5)</f>
        <v>4.4999999999999997E-3</v>
      </c>
      <c r="R202" s="225"/>
      <c r="S202" s="225"/>
      <c r="T202" s="226">
        <v>0.40699999999999997</v>
      </c>
      <c r="U202" s="225">
        <f>ROUND(E202*T202,2)</f>
        <v>0.81</v>
      </c>
      <c r="V202" s="215"/>
      <c r="W202" s="215"/>
      <c r="X202" s="215"/>
      <c r="Y202" s="215"/>
      <c r="Z202" s="215"/>
      <c r="AA202" s="215"/>
      <c r="AB202" s="215"/>
      <c r="AC202" s="215"/>
      <c r="AD202" s="215"/>
      <c r="AE202" s="215" t="s">
        <v>108</v>
      </c>
      <c r="AF202" s="215"/>
      <c r="AG202" s="215"/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16">
        <v>135</v>
      </c>
      <c r="B203" s="222" t="s">
        <v>417</v>
      </c>
      <c r="C203" s="267" t="s">
        <v>418</v>
      </c>
      <c r="D203" s="224" t="s">
        <v>190</v>
      </c>
      <c r="E203" s="231">
        <v>1</v>
      </c>
      <c r="F203" s="234">
        <f>H203+J203</f>
        <v>0</v>
      </c>
      <c r="G203" s="235">
        <f>ROUND(E203*F203,2)</f>
        <v>0</v>
      </c>
      <c r="H203" s="235"/>
      <c r="I203" s="235">
        <f>ROUND(E203*H203,2)</f>
        <v>0</v>
      </c>
      <c r="J203" s="235"/>
      <c r="K203" s="235">
        <f>ROUND(E203*J203,2)</f>
        <v>0</v>
      </c>
      <c r="L203" s="235">
        <v>21</v>
      </c>
      <c r="M203" s="235">
        <f>G203*(1+L203/100)</f>
        <v>0</v>
      </c>
      <c r="N203" s="225">
        <v>0</v>
      </c>
      <c r="O203" s="225">
        <f>ROUND(E203*N203,5)</f>
        <v>0</v>
      </c>
      <c r="P203" s="225">
        <v>4.8999999999999998E-4</v>
      </c>
      <c r="Q203" s="225">
        <f>ROUND(E203*P203,5)</f>
        <v>4.8999999999999998E-4</v>
      </c>
      <c r="R203" s="225"/>
      <c r="S203" s="225"/>
      <c r="T203" s="226">
        <v>0.114</v>
      </c>
      <c r="U203" s="225">
        <f>ROUND(E203*T203,2)</f>
        <v>0.11</v>
      </c>
      <c r="V203" s="215"/>
      <c r="W203" s="215"/>
      <c r="X203" s="215"/>
      <c r="Y203" s="215"/>
      <c r="Z203" s="215"/>
      <c r="AA203" s="215"/>
      <c r="AB203" s="215"/>
      <c r="AC203" s="215"/>
      <c r="AD203" s="215"/>
      <c r="AE203" s="215" t="s">
        <v>108</v>
      </c>
      <c r="AF203" s="215"/>
      <c r="AG203" s="215"/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45">
        <v>136</v>
      </c>
      <c r="B204" s="246" t="s">
        <v>419</v>
      </c>
      <c r="C204" s="270" t="s">
        <v>420</v>
      </c>
      <c r="D204" s="247" t="s">
        <v>130</v>
      </c>
      <c r="E204" s="248">
        <v>1.0562</v>
      </c>
      <c r="F204" s="249">
        <f>H204+J204</f>
        <v>0</v>
      </c>
      <c r="G204" s="250">
        <f>ROUND(E204*F204,2)</f>
        <v>0</v>
      </c>
      <c r="H204" s="250"/>
      <c r="I204" s="250">
        <f>ROUND(E204*H204,2)</f>
        <v>0</v>
      </c>
      <c r="J204" s="250"/>
      <c r="K204" s="250">
        <f>ROUND(E204*J204,2)</f>
        <v>0</v>
      </c>
      <c r="L204" s="250">
        <v>21</v>
      </c>
      <c r="M204" s="250">
        <f>G204*(1+L204/100)</f>
        <v>0</v>
      </c>
      <c r="N204" s="251">
        <v>0</v>
      </c>
      <c r="O204" s="251">
        <f>ROUND(E204*N204,5)</f>
        <v>0</v>
      </c>
      <c r="P204" s="251">
        <v>0</v>
      </c>
      <c r="Q204" s="251">
        <f>ROUND(E204*P204,5)</f>
        <v>0</v>
      </c>
      <c r="R204" s="251"/>
      <c r="S204" s="251"/>
      <c r="T204" s="252">
        <v>3.169</v>
      </c>
      <c r="U204" s="251">
        <f>ROUND(E204*T204,2)</f>
        <v>3.35</v>
      </c>
      <c r="V204" s="215"/>
      <c r="W204" s="215"/>
      <c r="X204" s="215"/>
      <c r="Y204" s="215"/>
      <c r="Z204" s="215"/>
      <c r="AA204" s="215"/>
      <c r="AB204" s="215"/>
      <c r="AC204" s="215"/>
      <c r="AD204" s="215"/>
      <c r="AE204" s="215" t="s">
        <v>108</v>
      </c>
      <c r="AF204" s="215"/>
      <c r="AG204" s="215"/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x14ac:dyDescent="0.2">
      <c r="A205" s="6"/>
      <c r="B205" s="7" t="s">
        <v>421</v>
      </c>
      <c r="C205" s="271" t="s">
        <v>421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AC205">
        <v>15</v>
      </c>
      <c r="AD205">
        <v>21</v>
      </c>
    </row>
    <row r="206" spans="1:60" x14ac:dyDescent="0.2">
      <c r="A206" s="253"/>
      <c r="B206" s="254" t="s">
        <v>28</v>
      </c>
      <c r="C206" s="272" t="s">
        <v>421</v>
      </c>
      <c r="D206" s="255"/>
      <c r="E206" s="255"/>
      <c r="F206" s="255"/>
      <c r="G206" s="266">
        <f>G8+G31+G71+G124+G148+G151+G173+G188+G192+G195</f>
        <v>0</v>
      </c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AC206">
        <f>SUMIF(L7:L204,AC205,G7:G204)</f>
        <v>0</v>
      </c>
      <c r="AD206">
        <f>SUMIF(L7:L204,AD205,G7:G204)</f>
        <v>0</v>
      </c>
      <c r="AE206" t="s">
        <v>422</v>
      </c>
    </row>
    <row r="207" spans="1:60" x14ac:dyDescent="0.2">
      <c r="A207" s="6"/>
      <c r="B207" s="7" t="s">
        <v>421</v>
      </c>
      <c r="C207" s="271" t="s">
        <v>421</v>
      </c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spans="1:60" x14ac:dyDescent="0.2">
      <c r="A208" s="6"/>
      <c r="B208" s="7" t="s">
        <v>421</v>
      </c>
      <c r="C208" s="271" t="s">
        <v>421</v>
      </c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31" x14ac:dyDescent="0.2">
      <c r="A209" s="256" t="s">
        <v>423</v>
      </c>
      <c r="B209" s="256"/>
      <c r="C209" s="273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257"/>
      <c r="B210" s="258"/>
      <c r="C210" s="274"/>
      <c r="D210" s="258"/>
      <c r="E210" s="258"/>
      <c r="F210" s="258"/>
      <c r="G210" s="259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AE210" t="s">
        <v>424</v>
      </c>
    </row>
    <row r="211" spans="1:31" x14ac:dyDescent="0.2">
      <c r="A211" s="260"/>
      <c r="B211" s="261"/>
      <c r="C211" s="275"/>
      <c r="D211" s="261"/>
      <c r="E211" s="261"/>
      <c r="F211" s="261"/>
      <c r="G211" s="262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31" x14ac:dyDescent="0.2">
      <c r="A212" s="260"/>
      <c r="B212" s="261"/>
      <c r="C212" s="275"/>
      <c r="D212" s="261"/>
      <c r="E212" s="261"/>
      <c r="F212" s="261"/>
      <c r="G212" s="262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31" x14ac:dyDescent="0.2">
      <c r="A213" s="260"/>
      <c r="B213" s="261"/>
      <c r="C213" s="275"/>
      <c r="D213" s="261"/>
      <c r="E213" s="261"/>
      <c r="F213" s="261"/>
      <c r="G213" s="262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31" x14ac:dyDescent="0.2">
      <c r="A214" s="263"/>
      <c r="B214" s="264"/>
      <c r="C214" s="276"/>
      <c r="D214" s="264"/>
      <c r="E214" s="264"/>
      <c r="F214" s="264"/>
      <c r="G214" s="265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31" x14ac:dyDescent="0.2">
      <c r="A215" s="6"/>
      <c r="B215" s="7" t="s">
        <v>421</v>
      </c>
      <c r="C215" s="271" t="s">
        <v>421</v>
      </c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31" x14ac:dyDescent="0.2">
      <c r="C216" s="277"/>
      <c r="AE216" t="s">
        <v>425</v>
      </c>
    </row>
  </sheetData>
  <mergeCells count="6">
    <mergeCell ref="A1:G1"/>
    <mergeCell ref="C2:G2"/>
    <mergeCell ref="C3:G3"/>
    <mergeCell ref="C4:G4"/>
    <mergeCell ref="A209:C209"/>
    <mergeCell ref="A210:G214"/>
  </mergeCells>
  <pageMargins left="0.39370078740157499" right="0.196850393700787" top="0.78740157499999996" bottom="0.78740157499999996" header="0.3" footer="0.3"/>
  <pageSetup paperSize="9" scale="92" orientation="landscape" r:id="rId1"/>
  <rowBreaks count="2" manualBreakCount="2">
    <brk id="35" max="20" man="1"/>
    <brk id="7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 Balihar</dc:creator>
  <cp:lastModifiedBy>Ondrej Balihar</cp:lastModifiedBy>
  <cp:lastPrinted>2014-02-28T09:52:57Z</cp:lastPrinted>
  <dcterms:created xsi:type="dcterms:W3CDTF">2009-04-08T07:15:50Z</dcterms:created>
  <dcterms:modified xsi:type="dcterms:W3CDTF">2022-04-29T07:45:41Z</dcterms:modified>
</cp:coreProperties>
</file>