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39" i="1"/>
  <c r="F39" i="1"/>
  <c r="G112" i="12"/>
  <c r="AC112" i="12"/>
  <c r="AD112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2" i="12"/>
  <c r="I12" i="12"/>
  <c r="K12" i="12"/>
  <c r="M12" i="12"/>
  <c r="O12" i="12"/>
  <c r="Q12" i="12"/>
  <c r="U12" i="12"/>
  <c r="G14" i="12"/>
  <c r="I14" i="12"/>
  <c r="K14" i="12"/>
  <c r="M14" i="12"/>
  <c r="O14" i="12"/>
  <c r="Q14" i="12"/>
  <c r="U14" i="12"/>
  <c r="G16" i="12"/>
  <c r="G8" i="12" s="1"/>
  <c r="I16" i="12"/>
  <c r="K16" i="12"/>
  <c r="O16" i="12"/>
  <c r="O8" i="12" s="1"/>
  <c r="Q16" i="12"/>
  <c r="U16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5" i="12"/>
  <c r="I25" i="12"/>
  <c r="I24" i="12" s="1"/>
  <c r="K25" i="12"/>
  <c r="M25" i="12"/>
  <c r="O25" i="12"/>
  <c r="Q25" i="12"/>
  <c r="Q24" i="12" s="1"/>
  <c r="U25" i="12"/>
  <c r="G27" i="12"/>
  <c r="M27" i="12" s="1"/>
  <c r="I27" i="12"/>
  <c r="K27" i="12"/>
  <c r="K24" i="12" s="1"/>
  <c r="O27" i="12"/>
  <c r="Q27" i="12"/>
  <c r="U27" i="12"/>
  <c r="U24" i="12" s="1"/>
  <c r="G29" i="12"/>
  <c r="I29" i="12"/>
  <c r="K29" i="12"/>
  <c r="M29" i="12"/>
  <c r="O29" i="12"/>
  <c r="Q29" i="12"/>
  <c r="U29" i="12"/>
  <c r="G31" i="12"/>
  <c r="M31" i="12" s="1"/>
  <c r="I31" i="12"/>
  <c r="K31" i="12"/>
  <c r="O31" i="12"/>
  <c r="O24" i="12" s="1"/>
  <c r="Q31" i="12"/>
  <c r="U31" i="12"/>
  <c r="G33" i="12"/>
  <c r="I33" i="12"/>
  <c r="K33" i="12"/>
  <c r="M33" i="12"/>
  <c r="O33" i="12"/>
  <c r="Q33" i="12"/>
  <c r="U33" i="12"/>
  <c r="G35" i="12"/>
  <c r="M35" i="12" s="1"/>
  <c r="I35" i="12"/>
  <c r="K35" i="12"/>
  <c r="O35" i="12"/>
  <c r="Q35" i="12"/>
  <c r="U35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5" i="12"/>
  <c r="M45" i="12" s="1"/>
  <c r="I45" i="12"/>
  <c r="K45" i="12"/>
  <c r="O45" i="12"/>
  <c r="Q45" i="12"/>
  <c r="U45" i="12"/>
  <c r="G47" i="12"/>
  <c r="M47" i="12" s="1"/>
  <c r="I47" i="12"/>
  <c r="K47" i="12"/>
  <c r="K46" i="12" s="1"/>
  <c r="O47" i="12"/>
  <c r="O46" i="12" s="1"/>
  <c r="Q47" i="12"/>
  <c r="U47" i="12"/>
  <c r="U46" i="12" s="1"/>
  <c r="G49" i="12"/>
  <c r="I49" i="12"/>
  <c r="I46" i="12" s="1"/>
  <c r="K49" i="12"/>
  <c r="M49" i="12"/>
  <c r="O49" i="12"/>
  <c r="Q49" i="12"/>
  <c r="Q46" i="12" s="1"/>
  <c r="U49" i="12"/>
  <c r="G51" i="12"/>
  <c r="M51" i="12" s="1"/>
  <c r="I51" i="12"/>
  <c r="K51" i="12"/>
  <c r="O51" i="12"/>
  <c r="Q51" i="12"/>
  <c r="U51" i="12"/>
  <c r="G53" i="12"/>
  <c r="I53" i="12"/>
  <c r="K53" i="12"/>
  <c r="M53" i="12"/>
  <c r="O53" i="12"/>
  <c r="Q53" i="12"/>
  <c r="U53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9" i="12"/>
  <c r="I69" i="12"/>
  <c r="I68" i="12" s="1"/>
  <c r="K69" i="12"/>
  <c r="M69" i="12"/>
  <c r="O69" i="12"/>
  <c r="Q69" i="12"/>
  <c r="Q68" i="12" s="1"/>
  <c r="U69" i="12"/>
  <c r="G70" i="12"/>
  <c r="M70" i="12" s="1"/>
  <c r="I70" i="12"/>
  <c r="K70" i="12"/>
  <c r="K68" i="12" s="1"/>
  <c r="O70" i="12"/>
  <c r="Q70" i="12"/>
  <c r="U70" i="12"/>
  <c r="U68" i="12" s="1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O68" i="12" s="1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K82" i="12"/>
  <c r="U82" i="12"/>
  <c r="G83" i="12"/>
  <c r="I83" i="12"/>
  <c r="I82" i="12" s="1"/>
  <c r="K83" i="12"/>
  <c r="M83" i="12"/>
  <c r="O83" i="12"/>
  <c r="Q83" i="12"/>
  <c r="Q82" i="12" s="1"/>
  <c r="U83" i="12"/>
  <c r="G84" i="12"/>
  <c r="G82" i="12" s="1"/>
  <c r="I84" i="12"/>
  <c r="K84" i="12"/>
  <c r="O84" i="12"/>
  <c r="O82" i="12" s="1"/>
  <c r="Q84" i="12"/>
  <c r="U84" i="12"/>
  <c r="G86" i="12"/>
  <c r="M86" i="12" s="1"/>
  <c r="I86" i="12"/>
  <c r="K86" i="12"/>
  <c r="K85" i="12" s="1"/>
  <c r="O86" i="12"/>
  <c r="Q86" i="12"/>
  <c r="U86" i="12"/>
  <c r="U85" i="12" s="1"/>
  <c r="G88" i="12"/>
  <c r="I88" i="12"/>
  <c r="K88" i="12"/>
  <c r="M88" i="12"/>
  <c r="O88" i="12"/>
  <c r="Q88" i="12"/>
  <c r="U88" i="12"/>
  <c r="G90" i="12"/>
  <c r="G85" i="12" s="1"/>
  <c r="I90" i="12"/>
  <c r="K90" i="12"/>
  <c r="O90" i="12"/>
  <c r="O85" i="12" s="1"/>
  <c r="Q90" i="12"/>
  <c r="U90" i="12"/>
  <c r="G92" i="12"/>
  <c r="M92" i="12" s="1"/>
  <c r="I92" i="12"/>
  <c r="I85" i="12" s="1"/>
  <c r="K92" i="12"/>
  <c r="O92" i="12"/>
  <c r="Q92" i="12"/>
  <c r="Q85" i="12" s="1"/>
  <c r="U92" i="12"/>
  <c r="G94" i="12"/>
  <c r="M94" i="12" s="1"/>
  <c r="I94" i="12"/>
  <c r="K94" i="12"/>
  <c r="O94" i="12"/>
  <c r="Q94" i="12"/>
  <c r="U94" i="12"/>
  <c r="G96" i="12"/>
  <c r="I96" i="12"/>
  <c r="K96" i="12"/>
  <c r="M96" i="12"/>
  <c r="O96" i="12"/>
  <c r="Q96" i="12"/>
  <c r="U96" i="12"/>
  <c r="G98" i="12"/>
  <c r="M98" i="12" s="1"/>
  <c r="I98" i="12"/>
  <c r="K98" i="12"/>
  <c r="O98" i="12"/>
  <c r="Q98" i="12"/>
  <c r="U98" i="12"/>
  <c r="G99" i="12"/>
  <c r="I99" i="12"/>
  <c r="O99" i="12"/>
  <c r="Q99" i="12"/>
  <c r="G100" i="12"/>
  <c r="M100" i="12" s="1"/>
  <c r="M99" i="12" s="1"/>
  <c r="I100" i="12"/>
  <c r="K100" i="12"/>
  <c r="K99" i="12" s="1"/>
  <c r="O100" i="12"/>
  <c r="Q100" i="12"/>
  <c r="U100" i="12"/>
  <c r="U99" i="12" s="1"/>
  <c r="G101" i="12"/>
  <c r="I101" i="12"/>
  <c r="K101" i="12"/>
  <c r="M101" i="12"/>
  <c r="O101" i="12"/>
  <c r="Q101" i="12"/>
  <c r="U101" i="12"/>
  <c r="G102" i="12"/>
  <c r="O102" i="12"/>
  <c r="G103" i="12"/>
  <c r="M103" i="12" s="1"/>
  <c r="I103" i="12"/>
  <c r="I102" i="12" s="1"/>
  <c r="K103" i="12"/>
  <c r="O103" i="12"/>
  <c r="Q103" i="12"/>
  <c r="Q102" i="12" s="1"/>
  <c r="U103" i="12"/>
  <c r="G105" i="12"/>
  <c r="M105" i="12" s="1"/>
  <c r="I105" i="12"/>
  <c r="K105" i="12"/>
  <c r="K102" i="12" s="1"/>
  <c r="O105" i="12"/>
  <c r="Q105" i="12"/>
  <c r="U105" i="12"/>
  <c r="U102" i="12" s="1"/>
  <c r="G107" i="12"/>
  <c r="M107" i="12" s="1"/>
  <c r="I107" i="12"/>
  <c r="K107" i="12"/>
  <c r="O107" i="12"/>
  <c r="O106" i="12" s="1"/>
  <c r="Q107" i="12"/>
  <c r="U107" i="12"/>
  <c r="G108" i="12"/>
  <c r="M108" i="12" s="1"/>
  <c r="I108" i="12"/>
  <c r="I106" i="12" s="1"/>
  <c r="K108" i="12"/>
  <c r="O108" i="12"/>
  <c r="Q108" i="12"/>
  <c r="Q106" i="12" s="1"/>
  <c r="U108" i="12"/>
  <c r="G109" i="12"/>
  <c r="M109" i="12" s="1"/>
  <c r="I109" i="12"/>
  <c r="K109" i="12"/>
  <c r="K106" i="12" s="1"/>
  <c r="O109" i="12"/>
  <c r="Q109" i="12"/>
  <c r="U109" i="12"/>
  <c r="U106" i="12" s="1"/>
  <c r="G110" i="12"/>
  <c r="I110" i="12"/>
  <c r="K110" i="12"/>
  <c r="M110" i="12"/>
  <c r="O110" i="12"/>
  <c r="Q110" i="12"/>
  <c r="U110" i="12"/>
  <c r="I20" i="1"/>
  <c r="I19" i="1"/>
  <c r="I18" i="1"/>
  <c r="I17" i="1"/>
  <c r="I16" i="1"/>
  <c r="I58" i="1"/>
  <c r="AZ43" i="1"/>
  <c r="G27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46" i="12"/>
  <c r="M24" i="12"/>
  <c r="M106" i="12"/>
  <c r="M102" i="12"/>
  <c r="M68" i="12"/>
  <c r="M90" i="12"/>
  <c r="M85" i="12" s="1"/>
  <c r="G106" i="12"/>
  <c r="G46" i="12"/>
  <c r="M16" i="12"/>
  <c r="M8" i="12" s="1"/>
  <c r="G68" i="12"/>
  <c r="G24" i="12"/>
  <c r="M84" i="12"/>
  <c r="M82" i="12" s="1"/>
  <c r="I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<sst xmlns="http://schemas.openxmlformats.org/spreadsheetml/2006/main" count="510" uniqueCount="272">
  <si>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</si>
  <si>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</si>
  <si>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</si>
  <si>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</si>
  <si>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</si>
  <si>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</si>
  <si>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</si>
  <si>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</si>
  <si>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</si>
  <si>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</si>
  <si>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</si>
  <si>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</si>
  <si>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</si>
  <si>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</si>
  <si>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</si>
  <si>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</si>
  <si>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</si>
  <si>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</si>
  <si>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</si>
  <si>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</si>
  <si>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</si>
  <si>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</si>
  <si>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</si>
  <si>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</si>
  <si>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</si>
  <si>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</si>
  <si>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</si>
  <si>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</si>
  <si>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</si>
  <si>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</si>
  <si>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</si>
  <si>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</si>
  <si>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</si>
  <si>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</si>
  <si>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</si>
  <si>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</si>
  <si>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</si>
  <si>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</si>
  <si>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</si>
  <si>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</si>
  <si>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</si>
  <si>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</si>
  <si>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</si>
  <si>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Chrudim</t>
  </si>
  <si>
    <t>Rozpočet:</t>
  </si>
  <si>
    <t>Misto</t>
  </si>
  <si>
    <t>Snížení energetické náročnosti budovy MŠ Strojařů - Severní pavilon SO 02</t>
  </si>
  <si>
    <t>Město Chrudim</t>
  </si>
  <si>
    <t>Resselovo náměstí 77</t>
  </si>
  <si>
    <t>537 16</t>
  </si>
  <si>
    <t>00270211</t>
  </si>
  <si>
    <t>Rozpočet</t>
  </si>
  <si>
    <t>Celkem za stavbu</t>
  </si>
  <si>
    <t>CZK</t>
  </si>
  <si>
    <t xml:space="preserve">Popis rozpočtu:  - </t>
  </si>
  <si>
    <t>Technické specifikace zařízení strojovny viz Technciká zpráva</t>
  </si>
  <si>
    <t>Rekapitulace dílů</t>
  </si>
  <si>
    <t>Typ dílu</t>
  </si>
  <si>
    <t>97</t>
  </si>
  <si>
    <t>Prorážení otvorů ZTI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</si>
  <si>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</si>
  <si>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</si>
  <si>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</si>
  <si>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</si>
  <si>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</si>
  <si>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</si>
  <si>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</si>
  <si>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713-1</t>
  </si>
  <si>
    <t>Izolace ZTI</t>
  </si>
  <si>
    <t>721- DMTŽ</t>
  </si>
  <si>
    <t>Vnitřní kanalizace - demontáže</t>
  </si>
  <si>
    <t>722-DMTŽ</t>
  </si>
  <si>
    <t>Demontáž vnitřního vodovodu</t>
  </si>
  <si>
    <t>725-DMTŽ</t>
  </si>
  <si>
    <t>Demontáž zařizovacích předmětů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</si>
  <si>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</si>
  <si>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</si>
  <si>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</si>
  <si>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</si>
  <si>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</si>
  <si>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</si>
  <si>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</si>
  <si>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</si>
  <si>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</si>
  <si>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</si>
  <si>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</si>
  <si>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</si>
  <si>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</si>
  <si>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</si>
  <si>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</si>
  <si>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</si>
  <si>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</si>
  <si>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</si>
  <si>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</si>
  <si>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</si>
  <si>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</si>
  <si>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</si>
  <si>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</si>
  <si>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</si>
  <si>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</si>
  <si>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</si>
  <si>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</si>
  <si>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</si>
  <si>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974031142R00</t>
  </si>
  <si>
    <t>Vysekání rýh ve zdi cihelné 7 x 7 cm</t>
  </si>
  <si>
    <t>m</t>
  </si>
  <si>
    <t>POL1_0</t>
  </si>
  <si>
    <t>vodovod:3</t>
  </si>
  <si>
    <t>VV</t>
  </si>
  <si>
    <t>kanalizace:0,8+1,3</t>
  </si>
  <si>
    <t>974031143R00</t>
  </si>
  <si>
    <t>Vysekání rýh ve zdi cihelné 7 x 10 cm</t>
  </si>
  <si>
    <t>vodovod:10,5</t>
  </si>
  <si>
    <t>974031144R00</t>
  </si>
  <si>
    <t>Vysekání rýh ve zdi cihelné 7 x 15 cm</t>
  </si>
  <si>
    <t>vodovod:2</t>
  </si>
  <si>
    <t>974031164R00</t>
  </si>
  <si>
    <t>Vysekání rýh ve zdi cihelné 15 x 15 cm</t>
  </si>
  <si>
    <t>kanalizace:1,3+4*3</t>
  </si>
  <si>
    <t>979088212R00</t>
  </si>
  <si>
    <t>Nakládání suti na dopr.prostředky</t>
  </si>
  <si>
    <t>t</t>
  </si>
  <si>
    <t>979081111R00</t>
  </si>
  <si>
    <t>Odvoz suti a vybour. hmot na skládku do 1 km</t>
  </si>
  <si>
    <t>979081121R00</t>
  </si>
  <si>
    <t>Příplatek k odvozu za každý další 1 km</t>
  </si>
  <si>
    <t>0,01515*17</t>
  </si>
  <si>
    <t>979093111R00</t>
  </si>
  <si>
    <t>Uložení suti na skládku bez zhutnění</t>
  </si>
  <si>
    <t>979990101R00</t>
  </si>
  <si>
    <t>Poplatek za sklád.suti-směs bet.a cihel do 30x30cm</t>
  </si>
  <si>
    <t>721176101R00</t>
  </si>
  <si>
    <t>Potrubí HT připojovací D 32 x 1,8 mm</t>
  </si>
  <si>
    <t>0,5*1,05</t>
  </si>
  <si>
    <t>721176102R00</t>
  </si>
  <si>
    <t>Potrubí HT připojovací D 40 x 1,8 mm</t>
  </si>
  <si>
    <t>2*1,05</t>
  </si>
  <si>
    <t>721176103R00</t>
  </si>
  <si>
    <t>Potrubí HT připojovací D 50 x 1,8 mm</t>
  </si>
  <si>
    <t>1*1,05</t>
  </si>
  <si>
    <t>721176105R00</t>
  </si>
  <si>
    <t>Potrubí HT připojovací D 110 x 2,7 mm</t>
  </si>
  <si>
    <t>1,5*1,05</t>
  </si>
  <si>
    <t>721177115R00</t>
  </si>
  <si>
    <t>Potrubí odhlučněné odpadní svislé D 110 x 3,4 mm</t>
  </si>
  <si>
    <t>3,8*1,05</t>
  </si>
  <si>
    <t>721176115R00</t>
  </si>
  <si>
    <t>Potrubí HT odpadní svislé D 110 x 2,7 mm</t>
  </si>
  <si>
    <t>3*3,8*1,05</t>
  </si>
  <si>
    <t>721194103R00</t>
  </si>
  <si>
    <t>Vyvedení odpadních výpustek D 32 x 1,8</t>
  </si>
  <si>
    <t>kus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</si>
  <si>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</si>
  <si>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</si>
  <si>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</si>
  <si>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</si>
  <si>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</si>
  <si>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</si>
  <si>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721273145R00</t>
  </si>
  <si>
    <t>Nástavec větrací z PVC D 110 mm, délka 930 mm</t>
  </si>
  <si>
    <t>721234154RT1</t>
  </si>
  <si>
    <t>Vtoky střešní izolační živič. pás, záchytný koš,  D 110 mm, detail viz Tech. zpráva</t>
  </si>
  <si>
    <t>721290112R00</t>
  </si>
  <si>
    <t>Zkouška těsnosti kanalizace vodou DN 200</t>
  </si>
  <si>
    <t>0,5+2+1+1,5+11,4+3,8</t>
  </si>
  <si>
    <t>998721101R00</t>
  </si>
  <si>
    <t>Přesun hmot pro vnitřní kanalizaci, výšky do 6 m</t>
  </si>
  <si>
    <t>722172611R00</t>
  </si>
  <si>
    <t>Potrubí z PPR studená, D 20x2,3 mm</t>
  </si>
  <si>
    <t>11,5*1,09</t>
  </si>
  <si>
    <t>722172612R00</t>
  </si>
  <si>
    <t>Potrubí z PPR studená, D 25x2,5 mm</t>
  </si>
  <si>
    <t>3,5*1,09</t>
  </si>
  <si>
    <t>722172631R00</t>
  </si>
  <si>
    <t>Potrubí z PPR teplá, D 20x2,8 mm</t>
  </si>
  <si>
    <t>722172632R00</t>
  </si>
  <si>
    <t>Potrubí z PPR teplá, D 25x3,5 mm</t>
  </si>
  <si>
    <t>722190401R00</t>
  </si>
  <si>
    <t>Vyvedení a upevnění výpustek DN 15</t>
  </si>
  <si>
    <t>722220111R00</t>
  </si>
  <si>
    <t>Nástěnka, pro výtokový ventil G 1/2</t>
  </si>
  <si>
    <t>722220121R00</t>
  </si>
  <si>
    <t>Nástěnka, pro baterii G 1/2</t>
  </si>
  <si>
    <t>pár</t>
  </si>
  <si>
    <t>725810402R00</t>
  </si>
  <si>
    <t>Ventil rohový bez přípoj. trubičky G 1/2</t>
  </si>
  <si>
    <t>soubor</t>
  </si>
  <si>
    <t>722237121R00</t>
  </si>
  <si>
    <t>Kohout vod.kul.,2xvnitř.záv. DN 15</t>
  </si>
  <si>
    <t>722237122R00</t>
  </si>
  <si>
    <t>Kohout vod.kul.,2xvnitř.záv. DN 20</t>
  </si>
  <si>
    <t>722235651R00</t>
  </si>
  <si>
    <t>Ventil vod.zpětný DN 15</t>
  </si>
  <si>
    <t>SV</t>
  </si>
  <si>
    <t>Termostatický směšovací ventil 3-cestný, DN 15, nastavit na 38°C</t>
  </si>
  <si>
    <t>734209123R00</t>
  </si>
  <si>
    <t>Montáž armatur závitových,se 3závity, G 1/2</t>
  </si>
  <si>
    <t>722280106R00</t>
  </si>
  <si>
    <t>Tlaková zkouška vodovodního potrubí DN 20</t>
  </si>
  <si>
    <t>11,5+11,5+3,5+3,5</t>
  </si>
  <si>
    <t>722290234R00</t>
  </si>
  <si>
    <t xml:space="preserve">Proplach a dezinfekce vodovod.potrubí </t>
  </si>
  <si>
    <t>998722101R00</t>
  </si>
  <si>
    <t>Přesun hmot pro vnitřní vodovod, výšky do 6 m</t>
  </si>
  <si>
    <t>725017122R00</t>
  </si>
  <si>
    <t>Umyvadlo na šrouby keramické š=50 cm, bílé</t>
  </si>
  <si>
    <t>725014131R00</t>
  </si>
  <si>
    <t>Klozet závěsný keramický + sedátko, dětské provedení, bílý</t>
  </si>
  <si>
    <t>726211121R00</t>
  </si>
  <si>
    <t>Modul pro závěsný klozet, instalace do zdi, D+M</t>
  </si>
  <si>
    <t>55220103.MR</t>
  </si>
  <si>
    <t>Vanička sprchová 80x80 cm</t>
  </si>
  <si>
    <t>POL3_0</t>
  </si>
  <si>
    <t>55161702R</t>
  </si>
  <si>
    <t>Zápachová uzávěrka sprchové vaničky, DN50</t>
  </si>
  <si>
    <t>55484450.AR</t>
  </si>
  <si>
    <t>Dveře sprchové kloubové 80 cm</t>
  </si>
  <si>
    <t>725249103R00</t>
  </si>
  <si>
    <t>Montáž sprchových koutů</t>
  </si>
  <si>
    <t>725823111RT1</t>
  </si>
  <si>
    <t>Baterie umyvadlová stoján. ruční, bez otvír.odpadu, standardní</t>
  </si>
  <si>
    <t>725823511RT1</t>
  </si>
  <si>
    <t>Baterie umyvadlová stoján. ruční,pro směsnou vodu, standardní</t>
  </si>
  <si>
    <t>725845111RT1</t>
  </si>
  <si>
    <t>Baterie sprchová nástěnná ruční, bez příslušenství, standardní</t>
  </si>
  <si>
    <t>dopojení</t>
  </si>
  <si>
    <t>Hadička z nerez vlnovce s ochranný opláštěním DN15, dl. 30 cm, zakončení s převlečnou maticí a závitem</t>
  </si>
  <si>
    <t>28654741R</t>
  </si>
  <si>
    <t>Sifon kondenzační DN 40  PP vodorovný odtok, odvodo kondenzátu od VZDT jednotky</t>
  </si>
  <si>
    <t>998725101R00</t>
  </si>
  <si>
    <t>Přesun hmot pro zařizovací předměty, výšky do 6 m</t>
  </si>
  <si>
    <t>005211010R</t>
  </si>
  <si>
    <t>Předání a převzetí staveniště, vč. protokolů, zkoušek apod.</t>
  </si>
  <si>
    <t>Soubor</t>
  </si>
  <si>
    <t>004111020R</t>
  </si>
  <si>
    <t>Vypracování projektové dokumentace skuteč. proved.</t>
  </si>
  <si>
    <t>722181211RT7</t>
  </si>
  <si>
    <t>Izolace návleková tl. stěny 6 mm, vnitřní průměr 22 mm</t>
  </si>
  <si>
    <t>(11+11)*1,05</t>
  </si>
  <si>
    <t>722181211RT8</t>
  </si>
  <si>
    <t>Izolace návleková tl. stěny 6 mm, vnitřní průměr 25 mm</t>
  </si>
  <si>
    <t>(3+3)*1,05</t>
  </si>
  <si>
    <t>722181213RT7</t>
  </si>
  <si>
    <t>Izolace návleková tl. stěny 13 mm, vnitřní průměr 22 mm</t>
  </si>
  <si>
    <t>722181213RT8</t>
  </si>
  <si>
    <t>Izolace návleková tl. stěny 13 mm, vnitřní průměr 25 mm</t>
  </si>
  <si>
    <t>722181214RT7</t>
  </si>
  <si>
    <t>Izolace návleková tl. stěny 20 mm, vnitřní průměr 22 mm</t>
  </si>
  <si>
    <t>722181214RT8</t>
  </si>
  <si>
    <t>Izolace návleková tl. stěny 20 mm, vnitřní průměr 25 mm</t>
  </si>
  <si>
    <t>998713101R00</t>
  </si>
  <si>
    <t>Přesun hmot pro izolace tepelné, výšky do 6 m</t>
  </si>
  <si>
    <t>721140802R00</t>
  </si>
  <si>
    <t>Demontáž potrubí litinového DN 100</t>
  </si>
  <si>
    <t>721290821R00</t>
  </si>
  <si>
    <t>Přesun vybouraných hmot - kanalizace, H do 6 m</t>
  </si>
  <si>
    <t>733110806R00</t>
  </si>
  <si>
    <t>Demontáž potrubí ocelového závitového do DN 15-32</t>
  </si>
  <si>
    <t>722290821R00</t>
  </si>
  <si>
    <t>Přesun vybouraných hmot - vodovody, H do 6 m</t>
  </si>
  <si>
    <t>725110811R00</t>
  </si>
  <si>
    <t>Demontáž závěsných klozetů</t>
  </si>
  <si>
    <t>725210821R00</t>
  </si>
  <si>
    <t>Demontáž umyvadel bez výtokových armatur</t>
  </si>
  <si>
    <t>725820801R00</t>
  </si>
  <si>
    <t>Demontáž baterie nástěnné do G 3/4</t>
  </si>
  <si>
    <t>725590811R00</t>
  </si>
  <si>
    <t>Přesun vybour.hmot, zařizovací předměty H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</si>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</sst>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SUMIF(F49:F57,A16,I49:I57)+SUMIF(F49:F57,"PSU",I49:I57)</f>
        <v>0</v>
      </c>
      <c r="J16" s="93"/>
    </row>
    <row r="17" spans="1:10" ht="23.25" customHeight="1" x14ac:dyDescent="0.2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SUMIF(F49:F57,A17,I49:I57)</f>
        <v>0</v>
      </c>
      <c r="J17" s="93"/>
    </row>
    <row r="18" spans="1:10" ht="23.25" customHeight="1" x14ac:dyDescent="0.2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SUMIF(F49:F57,A18,I49:I57)</f>
        <v>0</v>
      </c>
      <c r="J18" s="93"/>
    </row>
    <row r="19" spans="1:10" ht="23.25" customHeight="1" x14ac:dyDescent="0.2">
      <c r="A19" s="195" t="s">
        <v>66</v>
      </c>
      <c r="B19" s="196" t="s">
        <v>26</v>
      </c>
      <c r="C19" s="58"/>
      <c r="D19" s="59"/>
      <c r="E19" s="83"/>
      <c r="F19" s="84"/>
      <c r="G19" s="83"/>
      <c r="H19" s="84"/>
      <c r="I19" s="83">
        <f>SUMIF(F49:F57,A19,I49:I57)</f>
        <v>0</v>
      </c>
      <c r="J19" s="93"/>
    </row>
    <row r="20" spans="1:10" ht="23.25" customHeight="1" x14ac:dyDescent="0.2">
      <c r="A20" s="195" t="s">
        <v>75</v>
      </c>
      <c r="B20" s="196" t="s">
        <v>27</v>
      </c>
      <c r="C20" s="58"/>
      <c r="D20" s="59"/>
      <c r="E20" s="83"/>
      <c r="F20" s="84"/>
      <c r="G20" s="83"/>
      <c r="H20" s="84"/>
      <c r="I20" s="83">
        <f>SUMIF(F49:F57,A20,I49:I57)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44679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52" ht="25.5" hidden="1" customHeight="1" x14ac:dyDescent="0.2">
      <c r="A39" s="131">
        <v>1</v>
      </c>
      <c r="B39" s="137" t="s">
        <v>51</v>
      </c>
      <c r="C39" s="138" t="s">
        <v>46</v>
      </c>
      <c r="D39" s="139"/>
      <c r="E39" s="139"/>
      <c r="F39" s="147">
        <f>'Rozpočet Pol'!AC112</f>
        <v>0</v>
      </c>
      <c r="G39" s="148">
        <f>'Rozpočet Pol'!AD112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52" ht="25.5" hidden="1" customHeight="1" x14ac:dyDescent="0.2">
      <c r="A40" s="131"/>
      <c r="B40" s="141" t="s">
        <v>52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2" spans="1:52" x14ac:dyDescent="0.2">
      <c r="B42" t="s">
        <v>54</v>
      </c>
    </row>
    <row r="43" spans="1:52" x14ac:dyDescent="0.2">
      <c r="B43" s="162" t="s">
        <v>55</v>
      </c>
      <c r="C43" s="162"/>
      <c r="D43" s="162"/>
      <c r="E43" s="162"/>
      <c r="F43" s="162"/>
      <c r="G43" s="162"/>
      <c r="H43" s="162"/>
      <c r="I43" s="162"/>
      <c r="J43" s="162"/>
      <c r="AZ43" s="161" t="str">
        <f>B43</f>
        <v>Technické specifikace zařízení strojovny viz Technciká zpráva</v>
      </c>
    </row>
    <row r="46" spans="1:52" ht="15.75" x14ac:dyDescent="0.25">
      <c r="B46" s="163" t="s">
        <v>56</v>
      </c>
    </row>
    <row r="48" spans="1:52" ht="25.5" customHeight="1" x14ac:dyDescent="0.2">
      <c r="A48" s="164"/>
      <c r="B48" s="170" t="s">
        <v>16</v>
      </c>
      <c r="C48" s="170" t="s">
        <v>5</v>
      </c>
      <c r="D48" s="171"/>
      <c r="E48" s="171"/>
      <c r="F48" s="174" t="s">
        <v>57</v>
      </c>
      <c r="G48" s="174"/>
      <c r="H48" s="174"/>
      <c r="I48" s="175" t="s">
        <v>28</v>
      </c>
      <c r="J48" s="175"/>
    </row>
    <row r="49" spans="1:10" ht="25.5" customHeight="1" x14ac:dyDescent="0.2">
      <c r="A49" s="165"/>
      <c r="B49" s="176" t="s">
        <v>58</v>
      </c>
      <c r="C49" s="177" t="s">
        <v>59</v>
      </c>
      <c r="D49" s="178"/>
      <c r="E49" s="178"/>
      <c r="F49" s="182" t="s">
        <v>23</v>
      </c>
      <c r="G49" s="183"/>
      <c r="H49" s="183"/>
      <c r="I49" s="184">
        <f>'Rozpočet Pol'!G8</f>
        <v>0</v>
      </c>
      <c r="J49" s="184"/>
    </row>
    <row r="50" spans="1:10" ht="25.5" customHeight="1" x14ac:dyDescent="0.2">
      <c r="A50" s="165"/>
      <c r="B50" s="168" t="s">
        <v>60</v>
      </c>
      <c r="C50" s="167" t="s">
        <v>61</v>
      </c>
      <c r="D50" s="169"/>
      <c r="E50" s="169"/>
      <c r="F50" s="185" t="s">
        <v>24</v>
      </c>
      <c r="G50" s="186"/>
      <c r="H50" s="186"/>
      <c r="I50" s="187">
        <f>'Rozpočet Pol'!G24</f>
        <v>0</v>
      </c>
      <c r="J50" s="187"/>
    </row>
    <row r="51" spans="1:10" ht="25.5" customHeight="1" x14ac:dyDescent="0.2">
      <c r="A51" s="165"/>
      <c r="B51" s="168" t="s">
        <v>62</v>
      </c>
      <c r="C51" s="167" t="s">
        <v>63</v>
      </c>
      <c r="D51" s="169"/>
      <c r="E51" s="169"/>
      <c r="F51" s="185" t="s">
        <v>24</v>
      </c>
      <c r="G51" s="186"/>
      <c r="H51" s="186"/>
      <c r="I51" s="187">
        <f>'Rozpočet Pol'!G46</f>
        <v>0</v>
      </c>
      <c r="J51" s="187"/>
    </row>
    <row r="52" spans="1:10" ht="25.5" customHeight="1" x14ac:dyDescent="0.2">
      <c r="A52" s="165"/>
      <c r="B52" s="168" t="s">
        <v>64</v>
      </c>
      <c r="C52" s="167" t="s">
        <v>65</v>
      </c>
      <c r="D52" s="169"/>
      <c r="E52" s="169"/>
      <c r="F52" s="185" t="s">
        <v>24</v>
      </c>
      <c r="G52" s="186"/>
      <c r="H52" s="186"/>
      <c r="I52" s="187">
        <f>'Rozpočet Pol'!G68</f>
        <v>0</v>
      </c>
      <c r="J52" s="187"/>
    </row>
    <row r="53" spans="1:10" ht="25.5" customHeight="1" x14ac:dyDescent="0.2">
      <c r="A53" s="165"/>
      <c r="B53" s="168" t="s">
        <v>66</v>
      </c>
      <c r="C53" s="167" t="s">
        <v>26</v>
      </c>
      <c r="D53" s="169"/>
      <c r="E53" s="169"/>
      <c r="F53" s="185" t="s">
        <v>66</v>
      </c>
      <c r="G53" s="186"/>
      <c r="H53" s="186"/>
      <c r="I53" s="187">
        <f>'Rozpočet Pol'!G82</f>
        <v>0</v>
      </c>
      <c r="J53" s="187"/>
    </row>
    <row r="54" spans="1:10" ht="25.5" customHeight="1" x14ac:dyDescent="0.2">
      <c r="A54" s="165"/>
      <c r="B54" s="168" t="s">
        <v>67</v>
      </c>
      <c r="C54" s="167" t="s">
        <v>68</v>
      </c>
      <c r="D54" s="169"/>
      <c r="E54" s="169"/>
      <c r="F54" s="185" t="s">
        <v>23</v>
      </c>
      <c r="G54" s="186"/>
      <c r="H54" s="186"/>
      <c r="I54" s="187">
        <f>'Rozpočet Pol'!G85</f>
        <v>0</v>
      </c>
      <c r="J54" s="187"/>
    </row>
    <row r="55" spans="1:10" ht="25.5" customHeight="1" x14ac:dyDescent="0.2">
      <c r="A55" s="165"/>
      <c r="B55" s="168" t="s">
        <v>69</v>
      </c>
      <c r="C55" s="167" t="s">
        <v>70</v>
      </c>
      <c r="D55" s="169"/>
      <c r="E55" s="169"/>
      <c r="F55" s="185" t="s">
        <v>23</v>
      </c>
      <c r="G55" s="186"/>
      <c r="H55" s="186"/>
      <c r="I55" s="187">
        <f>'Rozpočet Pol'!G99</f>
        <v>0</v>
      </c>
      <c r="J55" s="187"/>
    </row>
    <row r="56" spans="1:10" ht="25.5" customHeight="1" x14ac:dyDescent="0.2">
      <c r="A56" s="165"/>
      <c r="B56" s="168" t="s">
        <v>71</v>
      </c>
      <c r="C56" s="167" t="s">
        <v>72</v>
      </c>
      <c r="D56" s="169"/>
      <c r="E56" s="169"/>
      <c r="F56" s="185" t="s">
        <v>23</v>
      </c>
      <c r="G56" s="186"/>
      <c r="H56" s="186"/>
      <c r="I56" s="187">
        <f>'Rozpočet Pol'!G102</f>
        <v>0</v>
      </c>
      <c r="J56" s="187"/>
    </row>
    <row r="57" spans="1:10" ht="25.5" customHeight="1" x14ac:dyDescent="0.2">
      <c r="A57" s="165"/>
      <c r="B57" s="179" t="s">
        <v>73</v>
      </c>
      <c r="C57" s="180" t="s">
        <v>74</v>
      </c>
      <c r="D57" s="181"/>
      <c r="E57" s="181"/>
      <c r="F57" s="188" t="s">
        <v>23</v>
      </c>
      <c r="G57" s="189"/>
      <c r="H57" s="189"/>
      <c r="I57" s="190">
        <f>'Rozpočet Pol'!G106</f>
        <v>0</v>
      </c>
      <c r="J57" s="190"/>
    </row>
    <row r="58" spans="1:10" ht="25.5" customHeight="1" x14ac:dyDescent="0.2">
      <c r="A58" s="166"/>
      <c r="B58" s="172" t="s">
        <v>1</v>
      </c>
      <c r="C58" s="172"/>
      <c r="D58" s="173"/>
      <c r="E58" s="173"/>
      <c r="F58" s="191"/>
      <c r="G58" s="192"/>
      <c r="H58" s="192"/>
      <c r="I58" s="193">
        <f>SUM(I49:I57)</f>
        <v>0</v>
      </c>
      <c r="J58" s="193"/>
    </row>
    <row r="59" spans="1:10" x14ac:dyDescent="0.2">
      <c r="F59" s="194"/>
      <c r="G59" s="130"/>
      <c r="H59" s="194"/>
      <c r="I59" s="130"/>
      <c r="J59" s="130"/>
    </row>
    <row r="60" spans="1:10" x14ac:dyDescent="0.2">
      <c r="F60" s="194"/>
      <c r="G60" s="130"/>
      <c r="H60" s="194"/>
      <c r="I60" s="130"/>
      <c r="J60" s="130"/>
    </row>
    <row r="61" spans="1:10" x14ac:dyDescent="0.2">
      <c r="F61" s="194"/>
      <c r="G61" s="130"/>
      <c r="H61" s="194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6:J56"/>
    <mergeCell ref="C56:E56"/>
    <mergeCell ref="I57:J57"/>
    <mergeCell ref="C57:E57"/>
    <mergeCell ref="I58:J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2"/>
  <sheetViews>
    <sheetView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77</v>
      </c>
    </row>
    <row r="2" spans="1:60" ht="24.95" customHeight="1" x14ac:dyDescent="0.2">
      <c r="A2" s="204" t="s">
        <v>76</v>
      </c>
      <c r="B2" s="198"/>
      <c r="C2" s="199" t="s">
        <v>46</v>
      </c>
      <c r="D2" s="200"/>
      <c r="E2" s="200"/>
      <c r="F2" s="200"/>
      <c r="G2" s="206"/>
      <c r="AE2" t="s">
        <v>78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79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80</v>
      </c>
    </row>
    <row r="5" spans="1:60" hidden="1" x14ac:dyDescent="0.2">
      <c r="A5" s="208" t="s">
        <v>81</v>
      </c>
      <c r="B5" s="209"/>
      <c r="C5" s="210"/>
      <c r="D5" s="211"/>
      <c r="E5" s="211"/>
      <c r="F5" s="211"/>
      <c r="G5" s="212"/>
      <c r="AE5" t="s">
        <v>82</v>
      </c>
    </row>
    <row r="7" spans="1:60" ht="38.25" x14ac:dyDescent="0.2">
      <c r="A7" s="217" t="s">
        <v>83</v>
      </c>
      <c r="B7" s="218" t="s">
        <v>84</v>
      </c>
      <c r="C7" s="218" t="s">
        <v>85</v>
      </c>
      <c r="D7" s="217" t="s">
        <v>86</v>
      </c>
      <c r="E7" s="217" t="s">
        <v>87</v>
      </c>
      <c r="F7" s="213" t="s">
        <v>88</v>
      </c>
      <c r="G7" s="236" t="s">
        <v>28</v>
      </c>
      <c r="H7" s="237" t="s">
        <v>29</v>
      </c>
      <c r="I7" s="237" t="s">
        <v>89</v>
      </c>
      <c r="J7" s="237" t="s">
        <v>30</v>
      </c>
      <c r="K7" s="237" t="s">
        <v>90</v>
      </c>
      <c r="L7" s="237" t="s">
        <v>91</v>
      </c>
      <c r="M7" s="237" t="s">
        <v>92</v>
      </c>
      <c r="N7" s="237" t="s">
        <v>93</v>
      </c>
      <c r="O7" s="237" t="s">
        <v>94</v>
      </c>
      <c r="P7" s="237" t="s">
        <v>95</v>
      </c>
      <c r="Q7" s="237" t="s">
        <v>96</v>
      </c>
      <c r="R7" s="237" t="s">
        <v>97</v>
      </c>
      <c r="S7" s="237" t="s">
        <v>98</v>
      </c>
      <c r="T7" s="237" t="s">
        <v>99</v>
      </c>
      <c r="U7" s="220" t="s">
        <v>100</v>
      </c>
    </row>
    <row r="8" spans="1:60" x14ac:dyDescent="0.2">
      <c r="A8" s="238" t="s">
        <v>101</v>
      </c>
      <c r="B8" s="239" t="s">
        <v>58</v>
      </c>
      <c r="C8" s="240" t="s">
        <v>59</v>
      </c>
      <c r="D8" s="241"/>
      <c r="E8" s="242"/>
      <c r="F8" s="243"/>
      <c r="G8" s="243">
        <f>SUMIF(AE9:AE23,"&lt;&gt;NOR",G9:G23)</f>
        <v>0</v>
      </c>
      <c r="H8" s="243"/>
      <c r="I8" s="243">
        <f>SUM(I9:I23)</f>
        <v>0</v>
      </c>
      <c r="J8" s="243"/>
      <c r="K8" s="243">
        <f>SUM(K9:K23)</f>
        <v>0</v>
      </c>
      <c r="L8" s="243"/>
      <c r="M8" s="243">
        <f>SUM(M9:M23)</f>
        <v>0</v>
      </c>
      <c r="N8" s="219"/>
      <c r="O8" s="219">
        <f>SUM(O9:O23)</f>
        <v>1.515E-2</v>
      </c>
      <c r="P8" s="219"/>
      <c r="Q8" s="219">
        <f>SUM(Q9:Q23)</f>
        <v>0.75240000000000007</v>
      </c>
      <c r="R8" s="219"/>
      <c r="S8" s="219"/>
      <c r="T8" s="238"/>
      <c r="U8" s="219">
        <f>SUM(U9:U23)</f>
        <v>14.07</v>
      </c>
      <c r="AE8" t="s">
        <v>102</v>
      </c>
    </row>
    <row r="9" spans="1:60" outlineLevel="1" x14ac:dyDescent="0.2">
      <c r="A9" s="215">
        <v>1</v>
      </c>
      <c r="B9" s="221" t="s">
        <v>103</v>
      </c>
      <c r="C9" s="266" t="s">
        <v>104</v>
      </c>
      <c r="D9" s="223" t="s">
        <v>105</v>
      </c>
      <c r="E9" s="230">
        <v>5.0999999999999996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4">
        <v>4.8999999999999998E-4</v>
      </c>
      <c r="O9" s="224">
        <f>ROUND(E9*N9,5)</f>
        <v>2.5000000000000001E-3</v>
      </c>
      <c r="P9" s="224">
        <v>8.9999999999999993E-3</v>
      </c>
      <c r="Q9" s="224">
        <f>ROUND(E9*P9,5)</f>
        <v>4.5900000000000003E-2</v>
      </c>
      <c r="R9" s="224"/>
      <c r="S9" s="224"/>
      <c r="T9" s="225">
        <v>0.247</v>
      </c>
      <c r="U9" s="224">
        <f>ROUND(E9*T9,2)</f>
        <v>1.26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106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7" t="s">
        <v>107</v>
      </c>
      <c r="D10" s="226"/>
      <c r="E10" s="231">
        <v>3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108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1"/>
      <c r="C11" s="267" t="s">
        <v>109</v>
      </c>
      <c r="D11" s="226"/>
      <c r="E11" s="231">
        <v>2.1</v>
      </c>
      <c r="F11" s="234"/>
      <c r="G11" s="234"/>
      <c r="H11" s="234"/>
      <c r="I11" s="234"/>
      <c r="J11" s="234"/>
      <c r="K11" s="234"/>
      <c r="L11" s="234"/>
      <c r="M11" s="234"/>
      <c r="N11" s="224"/>
      <c r="O11" s="224"/>
      <c r="P11" s="224"/>
      <c r="Q11" s="224"/>
      <c r="R11" s="224"/>
      <c r="S11" s="224"/>
      <c r="T11" s="225"/>
      <c r="U11" s="224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108</v>
      </c>
      <c r="AF11" s="214">
        <v>0</v>
      </c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2</v>
      </c>
      <c r="B12" s="221" t="s">
        <v>110</v>
      </c>
      <c r="C12" s="266" t="s">
        <v>111</v>
      </c>
      <c r="D12" s="223" t="s">
        <v>105</v>
      </c>
      <c r="E12" s="230">
        <v>10.5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24">
        <v>4.8999999999999998E-4</v>
      </c>
      <c r="O12" s="224">
        <f>ROUND(E12*N12,5)</f>
        <v>5.1500000000000001E-3</v>
      </c>
      <c r="P12" s="224">
        <v>1.2999999999999999E-2</v>
      </c>
      <c r="Q12" s="224">
        <f>ROUND(E12*P12,5)</f>
        <v>0.13650000000000001</v>
      </c>
      <c r="R12" s="224"/>
      <c r="S12" s="224"/>
      <c r="T12" s="225">
        <v>0.30099999999999999</v>
      </c>
      <c r="U12" s="224">
        <f>ROUND(E12*T12,2)</f>
        <v>3.16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106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1"/>
      <c r="C13" s="267" t="s">
        <v>112</v>
      </c>
      <c r="D13" s="226"/>
      <c r="E13" s="231">
        <v>10.5</v>
      </c>
      <c r="F13" s="234"/>
      <c r="G13" s="234"/>
      <c r="H13" s="234"/>
      <c r="I13" s="234"/>
      <c r="J13" s="234"/>
      <c r="K13" s="234"/>
      <c r="L13" s="234"/>
      <c r="M13" s="234"/>
      <c r="N13" s="224"/>
      <c r="O13" s="224"/>
      <c r="P13" s="224"/>
      <c r="Q13" s="224"/>
      <c r="R13" s="224"/>
      <c r="S13" s="224"/>
      <c r="T13" s="225"/>
      <c r="U13" s="224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108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3</v>
      </c>
      <c r="B14" s="221" t="s">
        <v>113</v>
      </c>
      <c r="C14" s="266" t="s">
        <v>114</v>
      </c>
      <c r="D14" s="223" t="s">
        <v>105</v>
      </c>
      <c r="E14" s="230">
        <v>2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24">
        <v>4.8999999999999998E-4</v>
      </c>
      <c r="O14" s="224">
        <f>ROUND(E14*N14,5)</f>
        <v>9.7999999999999997E-4</v>
      </c>
      <c r="P14" s="224">
        <v>1.9E-2</v>
      </c>
      <c r="Q14" s="224">
        <f>ROUND(E14*P14,5)</f>
        <v>3.7999999999999999E-2</v>
      </c>
      <c r="R14" s="224"/>
      <c r="S14" s="224"/>
      <c r="T14" s="225">
        <v>0.38200000000000001</v>
      </c>
      <c r="U14" s="224">
        <f>ROUND(E14*T14,2)</f>
        <v>0.76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106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1"/>
      <c r="C15" s="267" t="s">
        <v>115</v>
      </c>
      <c r="D15" s="226"/>
      <c r="E15" s="231">
        <v>2</v>
      </c>
      <c r="F15" s="234"/>
      <c r="G15" s="234"/>
      <c r="H15" s="234"/>
      <c r="I15" s="234"/>
      <c r="J15" s="234"/>
      <c r="K15" s="234"/>
      <c r="L15" s="234"/>
      <c r="M15" s="234"/>
      <c r="N15" s="224"/>
      <c r="O15" s="224"/>
      <c r="P15" s="224"/>
      <c r="Q15" s="224"/>
      <c r="R15" s="224"/>
      <c r="S15" s="224"/>
      <c r="T15" s="225"/>
      <c r="U15" s="224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108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4</v>
      </c>
      <c r="B16" s="221" t="s">
        <v>116</v>
      </c>
      <c r="C16" s="266" t="s">
        <v>117</v>
      </c>
      <c r="D16" s="223" t="s">
        <v>105</v>
      </c>
      <c r="E16" s="230">
        <v>13.3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24">
        <v>4.8999999999999998E-4</v>
      </c>
      <c r="O16" s="224">
        <f>ROUND(E16*N16,5)</f>
        <v>6.5199999999999998E-3</v>
      </c>
      <c r="P16" s="224">
        <v>0.04</v>
      </c>
      <c r="Q16" s="224">
        <f>ROUND(E16*P16,5)</f>
        <v>0.53200000000000003</v>
      </c>
      <c r="R16" s="224"/>
      <c r="S16" s="224"/>
      <c r="T16" s="225">
        <v>0.66800000000000004</v>
      </c>
      <c r="U16" s="224">
        <f>ROUND(E16*T16,2)</f>
        <v>8.8800000000000008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106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1"/>
      <c r="C17" s="267" t="s">
        <v>118</v>
      </c>
      <c r="D17" s="226"/>
      <c r="E17" s="231">
        <v>13.3</v>
      </c>
      <c r="F17" s="234"/>
      <c r="G17" s="234"/>
      <c r="H17" s="234"/>
      <c r="I17" s="234"/>
      <c r="J17" s="234"/>
      <c r="K17" s="234"/>
      <c r="L17" s="234"/>
      <c r="M17" s="234"/>
      <c r="N17" s="224"/>
      <c r="O17" s="224"/>
      <c r="P17" s="224"/>
      <c r="Q17" s="224"/>
      <c r="R17" s="224"/>
      <c r="S17" s="224"/>
      <c r="T17" s="225"/>
      <c r="U17" s="224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108</v>
      </c>
      <c r="AF17" s="214">
        <v>0</v>
      </c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5</v>
      </c>
      <c r="B18" s="221" t="s">
        <v>119</v>
      </c>
      <c r="C18" s="266" t="s">
        <v>120</v>
      </c>
      <c r="D18" s="223" t="s">
        <v>121</v>
      </c>
      <c r="E18" s="230">
        <v>1.515E-2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24">
        <v>0</v>
      </c>
      <c r="O18" s="224">
        <f>ROUND(E18*N18,5)</f>
        <v>0</v>
      </c>
      <c r="P18" s="224">
        <v>0</v>
      </c>
      <c r="Q18" s="224">
        <f>ROUND(E18*P18,5)</f>
        <v>0</v>
      </c>
      <c r="R18" s="224"/>
      <c r="S18" s="224"/>
      <c r="T18" s="225">
        <v>9.9000000000000005E-2</v>
      </c>
      <c r="U18" s="224">
        <f>ROUND(E18*T18,2)</f>
        <v>0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106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>
        <v>6</v>
      </c>
      <c r="B19" s="221" t="s">
        <v>122</v>
      </c>
      <c r="C19" s="266" t="s">
        <v>123</v>
      </c>
      <c r="D19" s="223" t="s">
        <v>121</v>
      </c>
      <c r="E19" s="230">
        <v>1.515E-2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24">
        <v>0</v>
      </c>
      <c r="O19" s="224">
        <f>ROUND(E19*N19,5)</f>
        <v>0</v>
      </c>
      <c r="P19" s="224">
        <v>0</v>
      </c>
      <c r="Q19" s="224">
        <f>ROUND(E19*P19,5)</f>
        <v>0</v>
      </c>
      <c r="R19" s="224"/>
      <c r="S19" s="224"/>
      <c r="T19" s="225">
        <v>0.49</v>
      </c>
      <c r="U19" s="224">
        <f>ROUND(E19*T19,2)</f>
        <v>0.01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106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7</v>
      </c>
      <c r="B20" s="221" t="s">
        <v>124</v>
      </c>
      <c r="C20" s="266" t="s">
        <v>125</v>
      </c>
      <c r="D20" s="223" t="s">
        <v>121</v>
      </c>
      <c r="E20" s="230">
        <v>0.25755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0</v>
      </c>
      <c r="U20" s="224">
        <f>ROUND(E20*T20,2)</f>
        <v>0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106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1"/>
      <c r="C21" s="267" t="s">
        <v>126</v>
      </c>
      <c r="D21" s="226"/>
      <c r="E21" s="231">
        <v>0.25755</v>
      </c>
      <c r="F21" s="234"/>
      <c r="G21" s="234"/>
      <c r="H21" s="234"/>
      <c r="I21" s="234"/>
      <c r="J21" s="234"/>
      <c r="K21" s="234"/>
      <c r="L21" s="234"/>
      <c r="M21" s="234"/>
      <c r="N21" s="224"/>
      <c r="O21" s="224"/>
      <c r="P21" s="224"/>
      <c r="Q21" s="224"/>
      <c r="R21" s="224"/>
      <c r="S21" s="224"/>
      <c r="T21" s="225"/>
      <c r="U21" s="224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108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15">
        <v>8</v>
      </c>
      <c r="B22" s="221" t="s">
        <v>127</v>
      </c>
      <c r="C22" s="266" t="s">
        <v>128</v>
      </c>
      <c r="D22" s="223" t="s">
        <v>121</v>
      </c>
      <c r="E22" s="230">
        <v>1.515E-2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24">
        <v>0</v>
      </c>
      <c r="O22" s="224">
        <f>ROUND(E22*N22,5)</f>
        <v>0</v>
      </c>
      <c r="P22" s="224">
        <v>0</v>
      </c>
      <c r="Q22" s="224">
        <f>ROUND(E22*P22,5)</f>
        <v>0</v>
      </c>
      <c r="R22" s="224"/>
      <c r="S22" s="224"/>
      <c r="T22" s="225">
        <v>6.0000000000000001E-3</v>
      </c>
      <c r="U22" s="224">
        <f>ROUND(E22*T22,2)</f>
        <v>0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106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>
        <v>9</v>
      </c>
      <c r="B23" s="221" t="s">
        <v>129</v>
      </c>
      <c r="C23" s="266" t="s">
        <v>130</v>
      </c>
      <c r="D23" s="223" t="s">
        <v>121</v>
      </c>
      <c r="E23" s="230">
        <v>1.515E-2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24">
        <v>0</v>
      </c>
      <c r="O23" s="224">
        <f>ROUND(E23*N23,5)</f>
        <v>0</v>
      </c>
      <c r="P23" s="224">
        <v>0</v>
      </c>
      <c r="Q23" s="224">
        <f>ROUND(E23*P23,5)</f>
        <v>0</v>
      </c>
      <c r="R23" s="224"/>
      <c r="S23" s="224"/>
      <c r="T23" s="225">
        <v>0</v>
      </c>
      <c r="U23" s="224">
        <f>ROUND(E23*T23,2)</f>
        <v>0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106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x14ac:dyDescent="0.2">
      <c r="A24" s="216" t="s">
        <v>101</v>
      </c>
      <c r="B24" s="222" t="s">
        <v>60</v>
      </c>
      <c r="C24" s="268" t="s">
        <v>61</v>
      </c>
      <c r="D24" s="227"/>
      <c r="E24" s="232"/>
      <c r="F24" s="235"/>
      <c r="G24" s="235">
        <f>SUMIF(AE25:AE45,"&lt;&gt;NOR",G25:G45)</f>
        <v>0</v>
      </c>
      <c r="H24" s="235"/>
      <c r="I24" s="235">
        <f>SUM(I25:I45)</f>
        <v>0</v>
      </c>
      <c r="J24" s="235"/>
      <c r="K24" s="235">
        <f>SUM(K25:K45)</f>
        <v>0</v>
      </c>
      <c r="L24" s="235"/>
      <c r="M24" s="235">
        <f>SUM(M25:M45)</f>
        <v>0</v>
      </c>
      <c r="N24" s="228"/>
      <c r="O24" s="228">
        <f>SUM(O25:O45)</f>
        <v>3.9079999999999997E-2</v>
      </c>
      <c r="P24" s="228"/>
      <c r="Q24" s="228">
        <f>SUM(Q25:Q45)</f>
        <v>0</v>
      </c>
      <c r="R24" s="228"/>
      <c r="S24" s="228"/>
      <c r="T24" s="229"/>
      <c r="U24" s="228">
        <f>SUM(U25:U45)</f>
        <v>20.010000000000002</v>
      </c>
      <c r="AE24" t="s">
        <v>102</v>
      </c>
    </row>
    <row r="25" spans="1:60" outlineLevel="1" x14ac:dyDescent="0.2">
      <c r="A25" s="215">
        <v>10</v>
      </c>
      <c r="B25" s="221" t="s">
        <v>131</v>
      </c>
      <c r="C25" s="266" t="s">
        <v>132</v>
      </c>
      <c r="D25" s="223" t="s">
        <v>105</v>
      </c>
      <c r="E25" s="230">
        <v>0.52500000000000002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24">
        <v>3.4000000000000002E-4</v>
      </c>
      <c r="O25" s="224">
        <f>ROUND(E25*N25,5)</f>
        <v>1.8000000000000001E-4</v>
      </c>
      <c r="P25" s="224">
        <v>0</v>
      </c>
      <c r="Q25" s="224">
        <f>ROUND(E25*P25,5)</f>
        <v>0</v>
      </c>
      <c r="R25" s="224"/>
      <c r="S25" s="224"/>
      <c r="T25" s="225">
        <v>0.32</v>
      </c>
      <c r="U25" s="224">
        <f>ROUND(E25*T25,2)</f>
        <v>0.17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106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1"/>
      <c r="C26" s="267" t="s">
        <v>133</v>
      </c>
      <c r="D26" s="226"/>
      <c r="E26" s="231">
        <v>0.52500000000000002</v>
      </c>
      <c r="F26" s="234"/>
      <c r="G26" s="234"/>
      <c r="H26" s="234"/>
      <c r="I26" s="234"/>
      <c r="J26" s="234"/>
      <c r="K26" s="234"/>
      <c r="L26" s="234"/>
      <c r="M26" s="234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108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11</v>
      </c>
      <c r="B27" s="221" t="s">
        <v>134</v>
      </c>
      <c r="C27" s="266" t="s">
        <v>135</v>
      </c>
      <c r="D27" s="223" t="s">
        <v>105</v>
      </c>
      <c r="E27" s="230">
        <v>2.1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24">
        <v>3.8000000000000002E-4</v>
      </c>
      <c r="O27" s="224">
        <f>ROUND(E27*N27,5)</f>
        <v>8.0000000000000004E-4</v>
      </c>
      <c r="P27" s="224">
        <v>0</v>
      </c>
      <c r="Q27" s="224">
        <f>ROUND(E27*P27,5)</f>
        <v>0</v>
      </c>
      <c r="R27" s="224"/>
      <c r="S27" s="224"/>
      <c r="T27" s="225">
        <v>0.32</v>
      </c>
      <c r="U27" s="224">
        <f>ROUND(E27*T27,2)</f>
        <v>0.67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106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/>
      <c r="B28" s="221"/>
      <c r="C28" s="267" t="s">
        <v>136</v>
      </c>
      <c r="D28" s="226"/>
      <c r="E28" s="231">
        <v>2.1</v>
      </c>
      <c r="F28" s="234"/>
      <c r="G28" s="234"/>
      <c r="H28" s="234"/>
      <c r="I28" s="234"/>
      <c r="J28" s="234"/>
      <c r="K28" s="234"/>
      <c r="L28" s="234"/>
      <c r="M28" s="234"/>
      <c r="N28" s="224"/>
      <c r="O28" s="224"/>
      <c r="P28" s="224"/>
      <c r="Q28" s="224"/>
      <c r="R28" s="224"/>
      <c r="S28" s="224"/>
      <c r="T28" s="225"/>
      <c r="U28" s="224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108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>
        <v>12</v>
      </c>
      <c r="B29" s="221" t="s">
        <v>137</v>
      </c>
      <c r="C29" s="266" t="s">
        <v>138</v>
      </c>
      <c r="D29" s="223" t="s">
        <v>105</v>
      </c>
      <c r="E29" s="230">
        <v>1.05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24">
        <v>4.6999999999999999E-4</v>
      </c>
      <c r="O29" s="224">
        <f>ROUND(E29*N29,5)</f>
        <v>4.8999999999999998E-4</v>
      </c>
      <c r="P29" s="224">
        <v>0</v>
      </c>
      <c r="Q29" s="224">
        <f>ROUND(E29*P29,5)</f>
        <v>0</v>
      </c>
      <c r="R29" s="224"/>
      <c r="S29" s="224"/>
      <c r="T29" s="225">
        <v>0.35899999999999999</v>
      </c>
      <c r="U29" s="224">
        <f>ROUND(E29*T29,2)</f>
        <v>0.38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106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/>
      <c r="B30" s="221"/>
      <c r="C30" s="267" t="s">
        <v>139</v>
      </c>
      <c r="D30" s="226"/>
      <c r="E30" s="231">
        <v>1.05</v>
      </c>
      <c r="F30" s="234"/>
      <c r="G30" s="234"/>
      <c r="H30" s="234"/>
      <c r="I30" s="234"/>
      <c r="J30" s="234"/>
      <c r="K30" s="234"/>
      <c r="L30" s="234"/>
      <c r="M30" s="234"/>
      <c r="N30" s="224"/>
      <c r="O30" s="224"/>
      <c r="P30" s="224"/>
      <c r="Q30" s="224"/>
      <c r="R30" s="224"/>
      <c r="S30" s="224"/>
      <c r="T30" s="225"/>
      <c r="U30" s="224"/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108</v>
      </c>
      <c r="AF30" s="214">
        <v>0</v>
      </c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15">
        <v>13</v>
      </c>
      <c r="B31" s="221" t="s">
        <v>140</v>
      </c>
      <c r="C31" s="266" t="s">
        <v>141</v>
      </c>
      <c r="D31" s="223" t="s">
        <v>105</v>
      </c>
      <c r="E31" s="230">
        <v>1.575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24">
        <v>1.5200000000000001E-3</v>
      </c>
      <c r="O31" s="224">
        <f>ROUND(E31*N31,5)</f>
        <v>2.3900000000000002E-3</v>
      </c>
      <c r="P31" s="224">
        <v>0</v>
      </c>
      <c r="Q31" s="224">
        <f>ROUND(E31*P31,5)</f>
        <v>0</v>
      </c>
      <c r="R31" s="224"/>
      <c r="S31" s="224"/>
      <c r="T31" s="225">
        <v>1.173</v>
      </c>
      <c r="U31" s="224">
        <f>ROUND(E31*T31,2)</f>
        <v>1.85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106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15"/>
      <c r="B32" s="221"/>
      <c r="C32" s="267" t="s">
        <v>142</v>
      </c>
      <c r="D32" s="226"/>
      <c r="E32" s="231">
        <v>1.575</v>
      </c>
      <c r="F32" s="234"/>
      <c r="G32" s="234"/>
      <c r="H32" s="234"/>
      <c r="I32" s="234"/>
      <c r="J32" s="234"/>
      <c r="K32" s="234"/>
      <c r="L32" s="234"/>
      <c r="M32" s="234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108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14</v>
      </c>
      <c r="B33" s="221" t="s">
        <v>143</v>
      </c>
      <c r="C33" s="266" t="s">
        <v>144</v>
      </c>
      <c r="D33" s="223" t="s">
        <v>105</v>
      </c>
      <c r="E33" s="230">
        <v>3.99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4">
        <v>1.6900000000000001E-3</v>
      </c>
      <c r="O33" s="224">
        <f>ROUND(E33*N33,5)</f>
        <v>6.7400000000000003E-3</v>
      </c>
      <c r="P33" s="224">
        <v>0</v>
      </c>
      <c r="Q33" s="224">
        <f>ROUND(E33*P33,5)</f>
        <v>0</v>
      </c>
      <c r="R33" s="224"/>
      <c r="S33" s="224"/>
      <c r="T33" s="225">
        <v>0.79700000000000004</v>
      </c>
      <c r="U33" s="224">
        <f>ROUND(E33*T33,2)</f>
        <v>3.18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106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1"/>
      <c r="C34" s="267" t="s">
        <v>145</v>
      </c>
      <c r="D34" s="226"/>
      <c r="E34" s="231">
        <v>3.99</v>
      </c>
      <c r="F34" s="234"/>
      <c r="G34" s="234"/>
      <c r="H34" s="234"/>
      <c r="I34" s="234"/>
      <c r="J34" s="234"/>
      <c r="K34" s="234"/>
      <c r="L34" s="234"/>
      <c r="M34" s="234"/>
      <c r="N34" s="224"/>
      <c r="O34" s="224"/>
      <c r="P34" s="224"/>
      <c r="Q34" s="224"/>
      <c r="R34" s="224"/>
      <c r="S34" s="224"/>
      <c r="T34" s="225"/>
      <c r="U34" s="224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108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>
        <v>15</v>
      </c>
      <c r="B35" s="221" t="s">
        <v>146</v>
      </c>
      <c r="C35" s="266" t="s">
        <v>147</v>
      </c>
      <c r="D35" s="223" t="s">
        <v>105</v>
      </c>
      <c r="E35" s="230">
        <v>11.97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24">
        <v>1.31E-3</v>
      </c>
      <c r="O35" s="224">
        <f>ROUND(E35*N35,5)</f>
        <v>1.5679999999999999E-2</v>
      </c>
      <c r="P35" s="224">
        <v>0</v>
      </c>
      <c r="Q35" s="224">
        <f>ROUND(E35*P35,5)</f>
        <v>0</v>
      </c>
      <c r="R35" s="224"/>
      <c r="S35" s="224"/>
      <c r="T35" s="225">
        <v>0.79700000000000004</v>
      </c>
      <c r="U35" s="224">
        <f>ROUND(E35*T35,2)</f>
        <v>9.5399999999999991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106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/>
      <c r="B36" s="221"/>
      <c r="C36" s="267" t="s">
        <v>148</v>
      </c>
      <c r="D36" s="226"/>
      <c r="E36" s="231">
        <v>11.97</v>
      </c>
      <c r="F36" s="234"/>
      <c r="G36" s="234"/>
      <c r="H36" s="234"/>
      <c r="I36" s="234"/>
      <c r="J36" s="234"/>
      <c r="K36" s="234"/>
      <c r="L36" s="234"/>
      <c r="M36" s="234"/>
      <c r="N36" s="224"/>
      <c r="O36" s="224"/>
      <c r="P36" s="224"/>
      <c r="Q36" s="224"/>
      <c r="R36" s="224"/>
      <c r="S36" s="224"/>
      <c r="T36" s="225"/>
      <c r="U36" s="224"/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108</v>
      </c>
      <c r="AF36" s="214">
        <v>0</v>
      </c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>
        <v>16</v>
      </c>
      <c r="B37" s="221" t="s">
        <v>149</v>
      </c>
      <c r="C37" s="266" t="s">
        <v>150</v>
      </c>
      <c r="D37" s="223" t="s">
        <v>151</v>
      </c>
      <c r="E37" s="230">
        <v>1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0.14799999999999999</v>
      </c>
      <c r="U37" s="224">
        <f>ROUND(E37*T37,2)</f>
        <v>0.15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106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17</v>
      </c>
      <c r="B38" s="221" t="s">
        <v>152</v>
      </c>
      <c r="C38" s="266" t="s">
        <v>153</v>
      </c>
      <c r="D38" s="223" t="s">
        <v>151</v>
      </c>
      <c r="E38" s="230">
        <v>3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24">
        <v>0</v>
      </c>
      <c r="O38" s="224">
        <f>ROUND(E38*N38,5)</f>
        <v>0</v>
      </c>
      <c r="P38" s="224">
        <v>0</v>
      </c>
      <c r="Q38" s="224">
        <f>ROUND(E38*P38,5)</f>
        <v>0</v>
      </c>
      <c r="R38" s="224"/>
      <c r="S38" s="224"/>
      <c r="T38" s="225">
        <v>0.157</v>
      </c>
      <c r="U38" s="224">
        <f>ROUND(E38*T38,2)</f>
        <v>0.47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106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18</v>
      </c>
      <c r="B39" s="221" t="s">
        <v>154</v>
      </c>
      <c r="C39" s="266" t="s">
        <v>155</v>
      </c>
      <c r="D39" s="223" t="s">
        <v>151</v>
      </c>
      <c r="E39" s="230">
        <v>1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24">
        <v>0</v>
      </c>
      <c r="O39" s="224">
        <f>ROUND(E39*N39,5)</f>
        <v>0</v>
      </c>
      <c r="P39" s="224">
        <v>0</v>
      </c>
      <c r="Q39" s="224">
        <f>ROUND(E39*P39,5)</f>
        <v>0</v>
      </c>
      <c r="R39" s="224"/>
      <c r="S39" s="224"/>
      <c r="T39" s="225">
        <v>0.17399999999999999</v>
      </c>
      <c r="U39" s="224">
        <f>ROUND(E39*T39,2)</f>
        <v>0.17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106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19</v>
      </c>
      <c r="B40" s="221" t="s">
        <v>156</v>
      </c>
      <c r="C40" s="266" t="s">
        <v>157</v>
      </c>
      <c r="D40" s="223" t="s">
        <v>151</v>
      </c>
      <c r="E40" s="230">
        <v>2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24">
        <v>0</v>
      </c>
      <c r="O40" s="224">
        <f>ROUND(E40*N40,5)</f>
        <v>0</v>
      </c>
      <c r="P40" s="224">
        <v>0</v>
      </c>
      <c r="Q40" s="224">
        <f>ROUND(E40*P40,5)</f>
        <v>0</v>
      </c>
      <c r="R40" s="224"/>
      <c r="S40" s="224"/>
      <c r="T40" s="225">
        <v>0.25900000000000001</v>
      </c>
      <c r="U40" s="224">
        <f>ROUND(E40*T40,2)</f>
        <v>0.52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106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20</v>
      </c>
      <c r="B41" s="221" t="s">
        <v>158</v>
      </c>
      <c r="C41" s="266" t="s">
        <v>159</v>
      </c>
      <c r="D41" s="223" t="s">
        <v>151</v>
      </c>
      <c r="E41" s="230">
        <v>3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24">
        <v>3.8E-3</v>
      </c>
      <c r="O41" s="224">
        <f>ROUND(E41*N41,5)</f>
        <v>1.14E-2</v>
      </c>
      <c r="P41" s="224">
        <v>0</v>
      </c>
      <c r="Q41" s="224">
        <f>ROUND(E41*P41,5)</f>
        <v>0</v>
      </c>
      <c r="R41" s="224"/>
      <c r="S41" s="224"/>
      <c r="T41" s="225">
        <v>0.33300000000000002</v>
      </c>
      <c r="U41" s="224">
        <f>ROUND(E41*T41,2)</f>
        <v>1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106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15">
        <v>21</v>
      </c>
      <c r="B42" s="221" t="s">
        <v>160</v>
      </c>
      <c r="C42" s="266" t="s">
        <v>161</v>
      </c>
      <c r="D42" s="223" t="s">
        <v>151</v>
      </c>
      <c r="E42" s="230">
        <v>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24">
        <v>1.4E-3</v>
      </c>
      <c r="O42" s="224">
        <f>ROUND(E42*N42,5)</f>
        <v>1.4E-3</v>
      </c>
      <c r="P42" s="224">
        <v>0</v>
      </c>
      <c r="Q42" s="224">
        <f>ROUND(E42*P42,5)</f>
        <v>0</v>
      </c>
      <c r="R42" s="224"/>
      <c r="S42" s="224"/>
      <c r="T42" s="225">
        <v>0.66</v>
      </c>
      <c r="U42" s="224">
        <f>ROUND(E42*T42,2)</f>
        <v>0.66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106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>
        <v>22</v>
      </c>
      <c r="B43" s="221" t="s">
        <v>162</v>
      </c>
      <c r="C43" s="266" t="s">
        <v>163</v>
      </c>
      <c r="D43" s="223" t="s">
        <v>105</v>
      </c>
      <c r="E43" s="230">
        <v>20.2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24">
        <v>0</v>
      </c>
      <c r="O43" s="224">
        <f>ROUND(E43*N43,5)</f>
        <v>0</v>
      </c>
      <c r="P43" s="224">
        <v>0</v>
      </c>
      <c r="Q43" s="224">
        <f>ROUND(E43*P43,5)</f>
        <v>0</v>
      </c>
      <c r="R43" s="224"/>
      <c r="S43" s="224"/>
      <c r="T43" s="225">
        <v>5.8999999999999997E-2</v>
      </c>
      <c r="U43" s="224">
        <f>ROUND(E43*T43,2)</f>
        <v>1.19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106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1"/>
      <c r="C44" s="267" t="s">
        <v>164</v>
      </c>
      <c r="D44" s="226"/>
      <c r="E44" s="231">
        <v>20.2</v>
      </c>
      <c r="F44" s="234"/>
      <c r="G44" s="234"/>
      <c r="H44" s="234"/>
      <c r="I44" s="234"/>
      <c r="J44" s="234"/>
      <c r="K44" s="234"/>
      <c r="L44" s="234"/>
      <c r="M44" s="234"/>
      <c r="N44" s="224"/>
      <c r="O44" s="224"/>
      <c r="P44" s="224"/>
      <c r="Q44" s="224"/>
      <c r="R44" s="224"/>
      <c r="S44" s="224"/>
      <c r="T44" s="225"/>
      <c r="U44" s="224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108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23</v>
      </c>
      <c r="B45" s="221" t="s">
        <v>165</v>
      </c>
      <c r="C45" s="266" t="s">
        <v>166</v>
      </c>
      <c r="D45" s="223" t="s">
        <v>121</v>
      </c>
      <c r="E45" s="230">
        <v>3.9079999999999997E-2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24">
        <v>0</v>
      </c>
      <c r="O45" s="224">
        <f>ROUND(E45*N45,5)</f>
        <v>0</v>
      </c>
      <c r="P45" s="224">
        <v>0</v>
      </c>
      <c r="Q45" s="224">
        <f>ROUND(E45*P45,5)</f>
        <v>0</v>
      </c>
      <c r="R45" s="224"/>
      <c r="S45" s="224"/>
      <c r="T45" s="225">
        <v>1.47</v>
      </c>
      <c r="U45" s="224">
        <f>ROUND(E45*T45,2)</f>
        <v>0.06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106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x14ac:dyDescent="0.2">
      <c r="A46" s="216" t="s">
        <v>101</v>
      </c>
      <c r="B46" s="222" t="s">
        <v>62</v>
      </c>
      <c r="C46" s="268" t="s">
        <v>63</v>
      </c>
      <c r="D46" s="227"/>
      <c r="E46" s="232"/>
      <c r="F46" s="235"/>
      <c r="G46" s="235">
        <f>SUMIF(AE47:AE67,"&lt;&gt;NOR",G47:G67)</f>
        <v>0</v>
      </c>
      <c r="H46" s="235"/>
      <c r="I46" s="235">
        <f>SUM(I47:I67)</f>
        <v>0</v>
      </c>
      <c r="J46" s="235"/>
      <c r="K46" s="235">
        <f>SUM(K47:K67)</f>
        <v>0</v>
      </c>
      <c r="L46" s="235"/>
      <c r="M46" s="235">
        <f>SUM(M47:M67)</f>
        <v>0</v>
      </c>
      <c r="N46" s="228"/>
      <c r="O46" s="228">
        <f>SUM(O47:O67)</f>
        <v>2.3260000000000003E-2</v>
      </c>
      <c r="P46" s="228"/>
      <c r="Q46" s="228">
        <f>SUM(Q47:Q67)</f>
        <v>0</v>
      </c>
      <c r="R46" s="228"/>
      <c r="S46" s="228"/>
      <c r="T46" s="229"/>
      <c r="U46" s="228">
        <f>SUM(U47:U67)</f>
        <v>18.399999999999999</v>
      </c>
      <c r="AE46" t="s">
        <v>102</v>
      </c>
    </row>
    <row r="47" spans="1:60" outlineLevel="1" x14ac:dyDescent="0.2">
      <c r="A47" s="215">
        <v>24</v>
      </c>
      <c r="B47" s="221" t="s">
        <v>167</v>
      </c>
      <c r="C47" s="266" t="s">
        <v>168</v>
      </c>
      <c r="D47" s="223" t="s">
        <v>105</v>
      </c>
      <c r="E47" s="230">
        <v>12.535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24">
        <v>4.8000000000000001E-4</v>
      </c>
      <c r="O47" s="224">
        <f>ROUND(E47*N47,5)</f>
        <v>6.0200000000000002E-3</v>
      </c>
      <c r="P47" s="224">
        <v>0</v>
      </c>
      <c r="Q47" s="224">
        <f>ROUND(E47*P47,5)</f>
        <v>0</v>
      </c>
      <c r="R47" s="224"/>
      <c r="S47" s="224"/>
      <c r="T47" s="225">
        <v>0.27889999999999998</v>
      </c>
      <c r="U47" s="224">
        <f>ROUND(E47*T47,2)</f>
        <v>3.5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106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1"/>
      <c r="C48" s="267" t="s">
        <v>169</v>
      </c>
      <c r="D48" s="226"/>
      <c r="E48" s="231">
        <v>12.535</v>
      </c>
      <c r="F48" s="234"/>
      <c r="G48" s="234"/>
      <c r="H48" s="234"/>
      <c r="I48" s="234"/>
      <c r="J48" s="234"/>
      <c r="K48" s="234"/>
      <c r="L48" s="234"/>
      <c r="M48" s="234"/>
      <c r="N48" s="224"/>
      <c r="O48" s="224"/>
      <c r="P48" s="224"/>
      <c r="Q48" s="224"/>
      <c r="R48" s="224"/>
      <c r="S48" s="224"/>
      <c r="T48" s="225"/>
      <c r="U48" s="224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108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25</v>
      </c>
      <c r="B49" s="221" t="s">
        <v>170</v>
      </c>
      <c r="C49" s="266" t="s">
        <v>171</v>
      </c>
      <c r="D49" s="223" t="s">
        <v>105</v>
      </c>
      <c r="E49" s="230">
        <v>3.8149999999999999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24">
        <v>5.9000000000000003E-4</v>
      </c>
      <c r="O49" s="224">
        <f>ROUND(E49*N49,5)</f>
        <v>2.2499999999999998E-3</v>
      </c>
      <c r="P49" s="224">
        <v>0</v>
      </c>
      <c r="Q49" s="224">
        <f>ROUND(E49*P49,5)</f>
        <v>0</v>
      </c>
      <c r="R49" s="224"/>
      <c r="S49" s="224"/>
      <c r="T49" s="225">
        <v>0.29730000000000001</v>
      </c>
      <c r="U49" s="224">
        <f>ROUND(E49*T49,2)</f>
        <v>1.1299999999999999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106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/>
      <c r="B50" s="221"/>
      <c r="C50" s="267" t="s">
        <v>172</v>
      </c>
      <c r="D50" s="226"/>
      <c r="E50" s="231">
        <v>3.8149999999999999</v>
      </c>
      <c r="F50" s="234"/>
      <c r="G50" s="234"/>
      <c r="H50" s="234"/>
      <c r="I50" s="234"/>
      <c r="J50" s="234"/>
      <c r="K50" s="234"/>
      <c r="L50" s="234"/>
      <c r="M50" s="234"/>
      <c r="N50" s="224"/>
      <c r="O50" s="224"/>
      <c r="P50" s="224"/>
      <c r="Q50" s="224"/>
      <c r="R50" s="224"/>
      <c r="S50" s="224"/>
      <c r="T50" s="225"/>
      <c r="U50" s="224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108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26</v>
      </c>
      <c r="B51" s="221" t="s">
        <v>173</v>
      </c>
      <c r="C51" s="266" t="s">
        <v>174</v>
      </c>
      <c r="D51" s="223" t="s">
        <v>105</v>
      </c>
      <c r="E51" s="230">
        <v>12.535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24">
        <v>5.0000000000000001E-4</v>
      </c>
      <c r="O51" s="224">
        <f>ROUND(E51*N51,5)</f>
        <v>6.2700000000000004E-3</v>
      </c>
      <c r="P51" s="224">
        <v>0</v>
      </c>
      <c r="Q51" s="224">
        <f>ROUND(E51*P51,5)</f>
        <v>0</v>
      </c>
      <c r="R51" s="224"/>
      <c r="S51" s="224"/>
      <c r="T51" s="225">
        <v>0.27889999999999998</v>
      </c>
      <c r="U51" s="224">
        <f>ROUND(E51*T51,2)</f>
        <v>3.5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106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1"/>
      <c r="C52" s="267" t="s">
        <v>169</v>
      </c>
      <c r="D52" s="226"/>
      <c r="E52" s="231">
        <v>12.535</v>
      </c>
      <c r="F52" s="234"/>
      <c r="G52" s="234"/>
      <c r="H52" s="234"/>
      <c r="I52" s="234"/>
      <c r="J52" s="234"/>
      <c r="K52" s="234"/>
      <c r="L52" s="234"/>
      <c r="M52" s="234"/>
      <c r="N52" s="224"/>
      <c r="O52" s="224"/>
      <c r="P52" s="224"/>
      <c r="Q52" s="224"/>
      <c r="R52" s="224"/>
      <c r="S52" s="224"/>
      <c r="T52" s="225"/>
      <c r="U52" s="224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108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27</v>
      </c>
      <c r="B53" s="221" t="s">
        <v>175</v>
      </c>
      <c r="C53" s="266" t="s">
        <v>176</v>
      </c>
      <c r="D53" s="223" t="s">
        <v>105</v>
      </c>
      <c r="E53" s="230">
        <v>3.8149999999999999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24">
        <v>6.4000000000000005E-4</v>
      </c>
      <c r="O53" s="224">
        <f>ROUND(E53*N53,5)</f>
        <v>2.4399999999999999E-3</v>
      </c>
      <c r="P53" s="224">
        <v>0</v>
      </c>
      <c r="Q53" s="224">
        <f>ROUND(E53*P53,5)</f>
        <v>0</v>
      </c>
      <c r="R53" s="224"/>
      <c r="S53" s="224"/>
      <c r="T53" s="225">
        <v>0.29730000000000001</v>
      </c>
      <c r="U53" s="224">
        <f>ROUND(E53*T53,2)</f>
        <v>1.1299999999999999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106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1"/>
      <c r="C54" s="267" t="s">
        <v>172</v>
      </c>
      <c r="D54" s="226"/>
      <c r="E54" s="231">
        <v>3.8149999999999999</v>
      </c>
      <c r="F54" s="234"/>
      <c r="G54" s="234"/>
      <c r="H54" s="234"/>
      <c r="I54" s="234"/>
      <c r="J54" s="234"/>
      <c r="K54" s="234"/>
      <c r="L54" s="234"/>
      <c r="M54" s="234"/>
      <c r="N54" s="224"/>
      <c r="O54" s="224"/>
      <c r="P54" s="224"/>
      <c r="Q54" s="224"/>
      <c r="R54" s="224"/>
      <c r="S54" s="224"/>
      <c r="T54" s="225"/>
      <c r="U54" s="224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108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15">
        <v>28</v>
      </c>
      <c r="B55" s="221" t="s">
        <v>177</v>
      </c>
      <c r="C55" s="266" t="s">
        <v>178</v>
      </c>
      <c r="D55" s="223" t="s">
        <v>151</v>
      </c>
      <c r="E55" s="230">
        <v>6</v>
      </c>
      <c r="F55" s="233"/>
      <c r="G55" s="234">
        <f>ROUND(E55*F55,2)</f>
        <v>0</v>
      </c>
      <c r="H55" s="233"/>
      <c r="I55" s="234">
        <f>ROUND(E55*H55,2)</f>
        <v>0</v>
      </c>
      <c r="J55" s="233"/>
      <c r="K55" s="234">
        <f>ROUND(E55*J55,2)</f>
        <v>0</v>
      </c>
      <c r="L55" s="234">
        <v>21</v>
      </c>
      <c r="M55" s="234">
        <f>G55*(1+L55/100)</f>
        <v>0</v>
      </c>
      <c r="N55" s="224">
        <v>0</v>
      </c>
      <c r="O55" s="224">
        <f>ROUND(E55*N55,5)</f>
        <v>0</v>
      </c>
      <c r="P55" s="224">
        <v>0</v>
      </c>
      <c r="Q55" s="224">
        <f>ROUND(E55*P55,5)</f>
        <v>0</v>
      </c>
      <c r="R55" s="224"/>
      <c r="S55" s="224"/>
      <c r="T55" s="225">
        <v>0.42499999999999999</v>
      </c>
      <c r="U55" s="224">
        <f>ROUND(E55*T55,2)</f>
        <v>2.5499999999999998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106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15">
        <v>29</v>
      </c>
      <c r="B56" s="221" t="s">
        <v>179</v>
      </c>
      <c r="C56" s="266" t="s">
        <v>180</v>
      </c>
      <c r="D56" s="223" t="s">
        <v>151</v>
      </c>
      <c r="E56" s="230">
        <v>4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24">
        <v>6.3000000000000003E-4</v>
      </c>
      <c r="O56" s="224">
        <f>ROUND(E56*N56,5)</f>
        <v>2.5200000000000001E-3</v>
      </c>
      <c r="P56" s="224">
        <v>0</v>
      </c>
      <c r="Q56" s="224">
        <f>ROUND(E56*P56,5)</f>
        <v>0</v>
      </c>
      <c r="R56" s="224"/>
      <c r="S56" s="224"/>
      <c r="T56" s="225">
        <v>0.27200000000000002</v>
      </c>
      <c r="U56" s="224">
        <f>ROUND(E56*T56,2)</f>
        <v>1.0900000000000001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106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>
        <v>30</v>
      </c>
      <c r="B57" s="221" t="s">
        <v>181</v>
      </c>
      <c r="C57" s="266" t="s">
        <v>182</v>
      </c>
      <c r="D57" s="223" t="s">
        <v>183</v>
      </c>
      <c r="E57" s="230">
        <v>1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24">
        <v>1.48E-3</v>
      </c>
      <c r="O57" s="224">
        <f>ROUND(E57*N57,5)</f>
        <v>1.48E-3</v>
      </c>
      <c r="P57" s="224">
        <v>0</v>
      </c>
      <c r="Q57" s="224">
        <f>ROUND(E57*P57,5)</f>
        <v>0</v>
      </c>
      <c r="R57" s="224"/>
      <c r="S57" s="224"/>
      <c r="T57" s="225">
        <v>0.54</v>
      </c>
      <c r="U57" s="224">
        <f>ROUND(E57*T57,2)</f>
        <v>0.54</v>
      </c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106</v>
      </c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>
        <v>31</v>
      </c>
      <c r="B58" s="221" t="s">
        <v>184</v>
      </c>
      <c r="C58" s="266" t="s">
        <v>185</v>
      </c>
      <c r="D58" s="223" t="s">
        <v>186</v>
      </c>
      <c r="E58" s="230">
        <v>4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24">
        <v>1.7000000000000001E-4</v>
      </c>
      <c r="O58" s="224">
        <f>ROUND(E58*N58,5)</f>
        <v>6.8000000000000005E-4</v>
      </c>
      <c r="P58" s="224">
        <v>0</v>
      </c>
      <c r="Q58" s="224">
        <f>ROUND(E58*P58,5)</f>
        <v>0</v>
      </c>
      <c r="R58" s="224"/>
      <c r="S58" s="224"/>
      <c r="T58" s="225">
        <v>0.22700000000000001</v>
      </c>
      <c r="U58" s="224">
        <f>ROUND(E58*T58,2)</f>
        <v>0.91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106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>
        <v>32</v>
      </c>
      <c r="B59" s="221" t="s">
        <v>187</v>
      </c>
      <c r="C59" s="266" t="s">
        <v>188</v>
      </c>
      <c r="D59" s="223" t="s">
        <v>151</v>
      </c>
      <c r="E59" s="230">
        <v>2</v>
      </c>
      <c r="F59" s="233"/>
      <c r="G59" s="234">
        <f>ROUND(E59*F59,2)</f>
        <v>0</v>
      </c>
      <c r="H59" s="233"/>
      <c r="I59" s="234">
        <f>ROUND(E59*H59,2)</f>
        <v>0</v>
      </c>
      <c r="J59" s="233"/>
      <c r="K59" s="234">
        <f>ROUND(E59*J59,2)</f>
        <v>0</v>
      </c>
      <c r="L59" s="234">
        <v>21</v>
      </c>
      <c r="M59" s="234">
        <f>G59*(1+L59/100)</f>
        <v>0</v>
      </c>
      <c r="N59" s="224">
        <v>1.8000000000000001E-4</v>
      </c>
      <c r="O59" s="224">
        <f>ROUND(E59*N59,5)</f>
        <v>3.6000000000000002E-4</v>
      </c>
      <c r="P59" s="224">
        <v>0</v>
      </c>
      <c r="Q59" s="224">
        <f>ROUND(E59*P59,5)</f>
        <v>0</v>
      </c>
      <c r="R59" s="224"/>
      <c r="S59" s="224"/>
      <c r="T59" s="225">
        <v>0.16500000000000001</v>
      </c>
      <c r="U59" s="224">
        <f>ROUND(E59*T59,2)</f>
        <v>0.33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106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>
        <v>33</v>
      </c>
      <c r="B60" s="221" t="s">
        <v>189</v>
      </c>
      <c r="C60" s="266" t="s">
        <v>190</v>
      </c>
      <c r="D60" s="223" t="s">
        <v>151</v>
      </c>
      <c r="E60" s="230">
        <v>2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24">
        <v>3.1E-4</v>
      </c>
      <c r="O60" s="224">
        <f>ROUND(E60*N60,5)</f>
        <v>6.2E-4</v>
      </c>
      <c r="P60" s="224">
        <v>0</v>
      </c>
      <c r="Q60" s="224">
        <f>ROUND(E60*P60,5)</f>
        <v>0</v>
      </c>
      <c r="R60" s="224"/>
      <c r="S60" s="224"/>
      <c r="T60" s="225">
        <v>0.20699999999999999</v>
      </c>
      <c r="U60" s="224">
        <f>ROUND(E60*T60,2)</f>
        <v>0.41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106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>
        <v>34</v>
      </c>
      <c r="B61" s="221" t="s">
        <v>191</v>
      </c>
      <c r="C61" s="266" t="s">
        <v>192</v>
      </c>
      <c r="D61" s="223" t="s">
        <v>151</v>
      </c>
      <c r="E61" s="230">
        <v>2</v>
      </c>
      <c r="F61" s="233"/>
      <c r="G61" s="234">
        <f>ROUND(E61*F61,2)</f>
        <v>0</v>
      </c>
      <c r="H61" s="233"/>
      <c r="I61" s="234">
        <f>ROUND(E61*H61,2)</f>
        <v>0</v>
      </c>
      <c r="J61" s="233"/>
      <c r="K61" s="234">
        <f>ROUND(E61*J61,2)</f>
        <v>0</v>
      </c>
      <c r="L61" s="234">
        <v>21</v>
      </c>
      <c r="M61" s="234">
        <f>G61*(1+L61/100)</f>
        <v>0</v>
      </c>
      <c r="N61" s="224">
        <v>1.6000000000000001E-4</v>
      </c>
      <c r="O61" s="224">
        <f>ROUND(E61*N61,5)</f>
        <v>3.2000000000000003E-4</v>
      </c>
      <c r="P61" s="224">
        <v>0</v>
      </c>
      <c r="Q61" s="224">
        <f>ROUND(E61*P61,5)</f>
        <v>0</v>
      </c>
      <c r="R61" s="224"/>
      <c r="S61" s="224"/>
      <c r="T61" s="225">
        <v>0.16500000000000001</v>
      </c>
      <c r="U61" s="224">
        <f>ROUND(E61*T61,2)</f>
        <v>0.33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106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 x14ac:dyDescent="0.2">
      <c r="A62" s="215">
        <v>35</v>
      </c>
      <c r="B62" s="221" t="s">
        <v>193</v>
      </c>
      <c r="C62" s="266" t="s">
        <v>194</v>
      </c>
      <c r="D62" s="223" t="s">
        <v>151</v>
      </c>
      <c r="E62" s="230">
        <v>1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21</v>
      </c>
      <c r="M62" s="234">
        <f>G62*(1+L62/100)</f>
        <v>0</v>
      </c>
      <c r="N62" s="224">
        <v>0</v>
      </c>
      <c r="O62" s="224">
        <f>ROUND(E62*N62,5)</f>
        <v>0</v>
      </c>
      <c r="P62" s="224">
        <v>0</v>
      </c>
      <c r="Q62" s="224">
        <f>ROUND(E62*P62,5)</f>
        <v>0</v>
      </c>
      <c r="R62" s="224"/>
      <c r="S62" s="224"/>
      <c r="T62" s="225">
        <v>0</v>
      </c>
      <c r="U62" s="224">
        <f>ROUND(E62*T62,2)</f>
        <v>0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106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>
        <v>36</v>
      </c>
      <c r="B63" s="221" t="s">
        <v>195</v>
      </c>
      <c r="C63" s="266" t="s">
        <v>196</v>
      </c>
      <c r="D63" s="223" t="s">
        <v>151</v>
      </c>
      <c r="E63" s="230">
        <v>1</v>
      </c>
      <c r="F63" s="233"/>
      <c r="G63" s="234">
        <f>ROUND(E63*F63,2)</f>
        <v>0</v>
      </c>
      <c r="H63" s="233"/>
      <c r="I63" s="234">
        <f>ROUND(E63*H63,2)</f>
        <v>0</v>
      </c>
      <c r="J63" s="233"/>
      <c r="K63" s="234">
        <f>ROUND(E63*J63,2)</f>
        <v>0</v>
      </c>
      <c r="L63" s="234">
        <v>21</v>
      </c>
      <c r="M63" s="234">
        <f>G63*(1+L63/100)</f>
        <v>0</v>
      </c>
      <c r="N63" s="224">
        <v>0</v>
      </c>
      <c r="O63" s="224">
        <f>ROUND(E63*N63,5)</f>
        <v>0</v>
      </c>
      <c r="P63" s="224">
        <v>0</v>
      </c>
      <c r="Q63" s="224">
        <f>ROUND(E63*P63,5)</f>
        <v>0</v>
      </c>
      <c r="R63" s="224"/>
      <c r="S63" s="224"/>
      <c r="T63" s="225">
        <v>0.216</v>
      </c>
      <c r="U63" s="224">
        <f>ROUND(E63*T63,2)</f>
        <v>0.22</v>
      </c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106</v>
      </c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37</v>
      </c>
      <c r="B64" s="221" t="s">
        <v>197</v>
      </c>
      <c r="C64" s="266" t="s">
        <v>198</v>
      </c>
      <c r="D64" s="223" t="s">
        <v>105</v>
      </c>
      <c r="E64" s="230">
        <v>30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24">
        <v>0</v>
      </c>
      <c r="O64" s="224">
        <f>ROUND(E64*N64,5)</f>
        <v>0</v>
      </c>
      <c r="P64" s="224">
        <v>0</v>
      </c>
      <c r="Q64" s="224">
        <f>ROUND(E64*P64,5)</f>
        <v>0</v>
      </c>
      <c r="R64" s="224"/>
      <c r="S64" s="224"/>
      <c r="T64" s="225">
        <v>2.9000000000000001E-2</v>
      </c>
      <c r="U64" s="224">
        <f>ROUND(E64*T64,2)</f>
        <v>0.87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106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1"/>
      <c r="C65" s="267" t="s">
        <v>199</v>
      </c>
      <c r="D65" s="226"/>
      <c r="E65" s="231">
        <v>30</v>
      </c>
      <c r="F65" s="234"/>
      <c r="G65" s="234"/>
      <c r="H65" s="234"/>
      <c r="I65" s="234"/>
      <c r="J65" s="234"/>
      <c r="K65" s="234"/>
      <c r="L65" s="234"/>
      <c r="M65" s="234"/>
      <c r="N65" s="224"/>
      <c r="O65" s="224"/>
      <c r="P65" s="224"/>
      <c r="Q65" s="224"/>
      <c r="R65" s="224"/>
      <c r="S65" s="224"/>
      <c r="T65" s="225"/>
      <c r="U65" s="224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108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38</v>
      </c>
      <c r="B66" s="221" t="s">
        <v>200</v>
      </c>
      <c r="C66" s="266" t="s">
        <v>201</v>
      </c>
      <c r="D66" s="223" t="s">
        <v>105</v>
      </c>
      <c r="E66" s="230">
        <v>30</v>
      </c>
      <c r="F66" s="233"/>
      <c r="G66" s="234">
        <f>ROUND(E66*F66,2)</f>
        <v>0</v>
      </c>
      <c r="H66" s="233"/>
      <c r="I66" s="234">
        <f>ROUND(E66*H66,2)</f>
        <v>0</v>
      </c>
      <c r="J66" s="233"/>
      <c r="K66" s="234">
        <f>ROUND(E66*J66,2)</f>
        <v>0</v>
      </c>
      <c r="L66" s="234">
        <v>21</v>
      </c>
      <c r="M66" s="234">
        <f>G66*(1+L66/100)</f>
        <v>0</v>
      </c>
      <c r="N66" s="224">
        <v>1.0000000000000001E-5</v>
      </c>
      <c r="O66" s="224">
        <f>ROUND(E66*N66,5)</f>
        <v>2.9999999999999997E-4</v>
      </c>
      <c r="P66" s="224">
        <v>0</v>
      </c>
      <c r="Q66" s="224">
        <f>ROUND(E66*P66,5)</f>
        <v>0</v>
      </c>
      <c r="R66" s="224"/>
      <c r="S66" s="224"/>
      <c r="T66" s="225">
        <v>6.2E-2</v>
      </c>
      <c r="U66" s="224">
        <f>ROUND(E66*T66,2)</f>
        <v>1.86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106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15">
        <v>39</v>
      </c>
      <c r="B67" s="221" t="s">
        <v>202</v>
      </c>
      <c r="C67" s="266" t="s">
        <v>203</v>
      </c>
      <c r="D67" s="223" t="s">
        <v>121</v>
      </c>
      <c r="E67" s="230">
        <v>2.3300000000000001E-2</v>
      </c>
      <c r="F67" s="233"/>
      <c r="G67" s="234">
        <f>ROUND(E67*F67,2)</f>
        <v>0</v>
      </c>
      <c r="H67" s="233"/>
      <c r="I67" s="234">
        <f>ROUND(E67*H67,2)</f>
        <v>0</v>
      </c>
      <c r="J67" s="233"/>
      <c r="K67" s="234">
        <f>ROUND(E67*J67,2)</f>
        <v>0</v>
      </c>
      <c r="L67" s="234">
        <v>21</v>
      </c>
      <c r="M67" s="234">
        <f>G67*(1+L67/100)</f>
        <v>0</v>
      </c>
      <c r="N67" s="224">
        <v>0</v>
      </c>
      <c r="O67" s="224">
        <f>ROUND(E67*N67,5)</f>
        <v>0</v>
      </c>
      <c r="P67" s="224">
        <v>0</v>
      </c>
      <c r="Q67" s="224">
        <f>ROUND(E67*P67,5)</f>
        <v>0</v>
      </c>
      <c r="R67" s="224"/>
      <c r="S67" s="224"/>
      <c r="T67" s="225">
        <v>1.327</v>
      </c>
      <c r="U67" s="224">
        <f>ROUND(E67*T67,2)</f>
        <v>0.03</v>
      </c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106</v>
      </c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x14ac:dyDescent="0.2">
      <c r="A68" s="216" t="s">
        <v>101</v>
      </c>
      <c r="B68" s="222" t="s">
        <v>64</v>
      </c>
      <c r="C68" s="268" t="s">
        <v>65</v>
      </c>
      <c r="D68" s="227"/>
      <c r="E68" s="232"/>
      <c r="F68" s="235"/>
      <c r="G68" s="235">
        <f>SUMIF(AE69:AE81,"&lt;&gt;NOR",G69:G81)</f>
        <v>0</v>
      </c>
      <c r="H68" s="235"/>
      <c r="I68" s="235">
        <f>SUM(I69:I81)</f>
        <v>0</v>
      </c>
      <c r="J68" s="235"/>
      <c r="K68" s="235">
        <f>SUM(K69:K81)</f>
        <v>0</v>
      </c>
      <c r="L68" s="235"/>
      <c r="M68" s="235">
        <f>SUM(M69:M81)</f>
        <v>0</v>
      </c>
      <c r="N68" s="228"/>
      <c r="O68" s="228">
        <f>SUM(O69:O81)</f>
        <v>0.11840999999999999</v>
      </c>
      <c r="P68" s="228"/>
      <c r="Q68" s="228">
        <f>SUM(Q69:Q81)</f>
        <v>0</v>
      </c>
      <c r="R68" s="228"/>
      <c r="S68" s="228"/>
      <c r="T68" s="229"/>
      <c r="U68" s="228">
        <f>SUM(U69:U81)</f>
        <v>13.989999999999998</v>
      </c>
      <c r="AE68" t="s">
        <v>102</v>
      </c>
    </row>
    <row r="69" spans="1:60" outlineLevel="1" x14ac:dyDescent="0.2">
      <c r="A69" s="215">
        <v>40</v>
      </c>
      <c r="B69" s="221" t="s">
        <v>204</v>
      </c>
      <c r="C69" s="266" t="s">
        <v>205</v>
      </c>
      <c r="D69" s="223" t="s">
        <v>186</v>
      </c>
      <c r="E69" s="230">
        <v>3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24">
        <v>1.421E-2</v>
      </c>
      <c r="O69" s="224">
        <f>ROUND(E69*N69,5)</f>
        <v>4.2630000000000001E-2</v>
      </c>
      <c r="P69" s="224">
        <v>0</v>
      </c>
      <c r="Q69" s="224">
        <f>ROUND(E69*P69,5)</f>
        <v>0</v>
      </c>
      <c r="R69" s="224"/>
      <c r="S69" s="224"/>
      <c r="T69" s="225">
        <v>1.1890000000000001</v>
      </c>
      <c r="U69" s="224">
        <f>ROUND(E69*T69,2)</f>
        <v>3.57</v>
      </c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106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ht="22.5" outlineLevel="1" x14ac:dyDescent="0.2">
      <c r="A70" s="215">
        <v>41</v>
      </c>
      <c r="B70" s="221" t="s">
        <v>206</v>
      </c>
      <c r="C70" s="266" t="s">
        <v>207</v>
      </c>
      <c r="D70" s="223" t="s">
        <v>186</v>
      </c>
      <c r="E70" s="230">
        <v>2</v>
      </c>
      <c r="F70" s="233"/>
      <c r="G70" s="234">
        <f>ROUND(E70*F70,2)</f>
        <v>0</v>
      </c>
      <c r="H70" s="233"/>
      <c r="I70" s="234">
        <f>ROUND(E70*H70,2)</f>
        <v>0</v>
      </c>
      <c r="J70" s="233"/>
      <c r="K70" s="234">
        <f>ROUND(E70*J70,2)</f>
        <v>0</v>
      </c>
      <c r="L70" s="234">
        <v>21</v>
      </c>
      <c r="M70" s="234">
        <f>G70*(1+L70/100)</f>
        <v>0</v>
      </c>
      <c r="N70" s="224">
        <v>1.772E-2</v>
      </c>
      <c r="O70" s="224">
        <f>ROUND(E70*N70,5)</f>
        <v>3.5439999999999999E-2</v>
      </c>
      <c r="P70" s="224">
        <v>0</v>
      </c>
      <c r="Q70" s="224">
        <f>ROUND(E70*P70,5)</f>
        <v>0</v>
      </c>
      <c r="R70" s="224"/>
      <c r="S70" s="224"/>
      <c r="T70" s="225">
        <v>0.97299999999999998</v>
      </c>
      <c r="U70" s="224">
        <f>ROUND(E70*T70,2)</f>
        <v>1.95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106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>
        <v>42</v>
      </c>
      <c r="B71" s="221" t="s">
        <v>208</v>
      </c>
      <c r="C71" s="266" t="s">
        <v>209</v>
      </c>
      <c r="D71" s="223" t="s">
        <v>186</v>
      </c>
      <c r="E71" s="230">
        <v>2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24">
        <v>8.9999999999999993E-3</v>
      </c>
      <c r="O71" s="224">
        <f>ROUND(E71*N71,5)</f>
        <v>1.7999999999999999E-2</v>
      </c>
      <c r="P71" s="224">
        <v>0</v>
      </c>
      <c r="Q71" s="224">
        <f>ROUND(E71*P71,5)</f>
        <v>0</v>
      </c>
      <c r="R71" s="224"/>
      <c r="S71" s="224"/>
      <c r="T71" s="225">
        <v>1.77</v>
      </c>
      <c r="U71" s="224">
        <f>ROUND(E71*T71,2)</f>
        <v>3.54</v>
      </c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106</v>
      </c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>
        <v>43</v>
      </c>
      <c r="B72" s="221" t="s">
        <v>210</v>
      </c>
      <c r="C72" s="266" t="s">
        <v>211</v>
      </c>
      <c r="D72" s="223" t="s">
        <v>151</v>
      </c>
      <c r="E72" s="230">
        <v>1</v>
      </c>
      <c r="F72" s="233"/>
      <c r="G72" s="234">
        <f>ROUND(E72*F72,2)</f>
        <v>0</v>
      </c>
      <c r="H72" s="233"/>
      <c r="I72" s="234">
        <f>ROUND(E72*H72,2)</f>
        <v>0</v>
      </c>
      <c r="J72" s="233"/>
      <c r="K72" s="234">
        <f>ROUND(E72*J72,2)</f>
        <v>0</v>
      </c>
      <c r="L72" s="234">
        <v>21</v>
      </c>
      <c r="M72" s="234">
        <f>G72*(1+L72/100)</f>
        <v>0</v>
      </c>
      <c r="N72" s="224">
        <v>6.9199999999999999E-3</v>
      </c>
      <c r="O72" s="224">
        <f>ROUND(E72*N72,5)</f>
        <v>6.9199999999999999E-3</v>
      </c>
      <c r="P72" s="224">
        <v>0</v>
      </c>
      <c r="Q72" s="224">
        <f>ROUND(E72*P72,5)</f>
        <v>0</v>
      </c>
      <c r="R72" s="224"/>
      <c r="S72" s="224"/>
      <c r="T72" s="225">
        <v>0</v>
      </c>
      <c r="U72" s="224">
        <f>ROUND(E72*T72,2)</f>
        <v>0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212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>
        <v>44</v>
      </c>
      <c r="B73" s="221" t="s">
        <v>213</v>
      </c>
      <c r="C73" s="266" t="s">
        <v>214</v>
      </c>
      <c r="D73" s="223" t="s">
        <v>151</v>
      </c>
      <c r="E73" s="230">
        <v>1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24">
        <v>2.5000000000000001E-4</v>
      </c>
      <c r="O73" s="224">
        <f>ROUND(E73*N73,5)</f>
        <v>2.5000000000000001E-4</v>
      </c>
      <c r="P73" s="224">
        <v>0</v>
      </c>
      <c r="Q73" s="224">
        <f>ROUND(E73*P73,5)</f>
        <v>0</v>
      </c>
      <c r="R73" s="224"/>
      <c r="S73" s="224"/>
      <c r="T73" s="225">
        <v>0</v>
      </c>
      <c r="U73" s="224">
        <f>ROUND(E73*T73,2)</f>
        <v>0</v>
      </c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212</v>
      </c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>
        <v>45</v>
      </c>
      <c r="B74" s="221" t="s">
        <v>215</v>
      </c>
      <c r="C74" s="266" t="s">
        <v>216</v>
      </c>
      <c r="D74" s="223" t="s">
        <v>151</v>
      </c>
      <c r="E74" s="230">
        <v>1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24">
        <v>0.01</v>
      </c>
      <c r="O74" s="224">
        <f>ROUND(E74*N74,5)</f>
        <v>0.01</v>
      </c>
      <c r="P74" s="224">
        <v>0</v>
      </c>
      <c r="Q74" s="224">
        <f>ROUND(E74*P74,5)</f>
        <v>0</v>
      </c>
      <c r="R74" s="224"/>
      <c r="S74" s="224"/>
      <c r="T74" s="225">
        <v>0</v>
      </c>
      <c r="U74" s="224">
        <f>ROUND(E74*T74,2)</f>
        <v>0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212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46</v>
      </c>
      <c r="B75" s="221" t="s">
        <v>217</v>
      </c>
      <c r="C75" s="266" t="s">
        <v>218</v>
      </c>
      <c r="D75" s="223" t="s">
        <v>186</v>
      </c>
      <c r="E75" s="230">
        <v>1</v>
      </c>
      <c r="F75" s="233"/>
      <c r="G75" s="234">
        <f>ROUND(E75*F75,2)</f>
        <v>0</v>
      </c>
      <c r="H75" s="233"/>
      <c r="I75" s="234">
        <f>ROUND(E75*H75,2)</f>
        <v>0</v>
      </c>
      <c r="J75" s="233"/>
      <c r="K75" s="234">
        <f>ROUND(E75*J75,2)</f>
        <v>0</v>
      </c>
      <c r="L75" s="234">
        <v>21</v>
      </c>
      <c r="M75" s="234">
        <f>G75*(1+L75/100)</f>
        <v>0</v>
      </c>
      <c r="N75" s="224">
        <v>1.7000000000000001E-4</v>
      </c>
      <c r="O75" s="224">
        <f>ROUND(E75*N75,5)</f>
        <v>1.7000000000000001E-4</v>
      </c>
      <c r="P75" s="224">
        <v>0</v>
      </c>
      <c r="Q75" s="224">
        <f>ROUND(E75*P75,5)</f>
        <v>0</v>
      </c>
      <c r="R75" s="224"/>
      <c r="S75" s="224"/>
      <c r="T75" s="225">
        <v>2.9</v>
      </c>
      <c r="U75" s="224">
        <f>ROUND(E75*T75,2)</f>
        <v>2.9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106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15">
        <v>47</v>
      </c>
      <c r="B76" s="221" t="s">
        <v>219</v>
      </c>
      <c r="C76" s="266" t="s">
        <v>220</v>
      </c>
      <c r="D76" s="223" t="s">
        <v>151</v>
      </c>
      <c r="E76" s="230">
        <v>1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24">
        <v>8.4999999999999995E-4</v>
      </c>
      <c r="O76" s="224">
        <f>ROUND(E76*N76,5)</f>
        <v>8.4999999999999995E-4</v>
      </c>
      <c r="P76" s="224">
        <v>0</v>
      </c>
      <c r="Q76" s="224">
        <f>ROUND(E76*P76,5)</f>
        <v>0</v>
      </c>
      <c r="R76" s="224"/>
      <c r="S76" s="224"/>
      <c r="T76" s="225">
        <v>0.44500000000000001</v>
      </c>
      <c r="U76" s="224">
        <f>ROUND(E76*T76,2)</f>
        <v>0.45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106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22.5" outlineLevel="1" x14ac:dyDescent="0.2">
      <c r="A77" s="215">
        <v>48</v>
      </c>
      <c r="B77" s="221" t="s">
        <v>221</v>
      </c>
      <c r="C77" s="266" t="s">
        <v>222</v>
      </c>
      <c r="D77" s="223" t="s">
        <v>151</v>
      </c>
      <c r="E77" s="230">
        <v>2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24">
        <v>1.1999999999999999E-3</v>
      </c>
      <c r="O77" s="224">
        <f>ROUND(E77*N77,5)</f>
        <v>2.3999999999999998E-3</v>
      </c>
      <c r="P77" s="224">
        <v>0</v>
      </c>
      <c r="Q77" s="224">
        <f>ROUND(E77*P77,5)</f>
        <v>0</v>
      </c>
      <c r="R77" s="224"/>
      <c r="S77" s="224"/>
      <c r="T77" s="225">
        <v>0.40500000000000003</v>
      </c>
      <c r="U77" s="224">
        <f>ROUND(E77*T77,2)</f>
        <v>0.81</v>
      </c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106</v>
      </c>
      <c r="AF77" s="214"/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ht="22.5" outlineLevel="1" x14ac:dyDescent="0.2">
      <c r="A78" s="215">
        <v>49</v>
      </c>
      <c r="B78" s="221" t="s">
        <v>223</v>
      </c>
      <c r="C78" s="266" t="s">
        <v>224</v>
      </c>
      <c r="D78" s="223" t="s">
        <v>151</v>
      </c>
      <c r="E78" s="230">
        <v>1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24">
        <v>1.5200000000000001E-3</v>
      </c>
      <c r="O78" s="224">
        <f>ROUND(E78*N78,5)</f>
        <v>1.5200000000000001E-3</v>
      </c>
      <c r="P78" s="224">
        <v>0</v>
      </c>
      <c r="Q78" s="224">
        <f>ROUND(E78*P78,5)</f>
        <v>0</v>
      </c>
      <c r="R78" s="224"/>
      <c r="S78" s="224"/>
      <c r="T78" s="225">
        <v>0.58699999999999997</v>
      </c>
      <c r="U78" s="224">
        <f>ROUND(E78*T78,2)</f>
        <v>0.59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106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33.75" outlineLevel="1" x14ac:dyDescent="0.2">
      <c r="A79" s="215">
        <v>50</v>
      </c>
      <c r="B79" s="221" t="s">
        <v>225</v>
      </c>
      <c r="C79" s="266" t="s">
        <v>226</v>
      </c>
      <c r="D79" s="223" t="s">
        <v>151</v>
      </c>
      <c r="E79" s="230">
        <v>5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24">
        <v>0</v>
      </c>
      <c r="O79" s="224">
        <f>ROUND(E79*N79,5)</f>
        <v>0</v>
      </c>
      <c r="P79" s="224">
        <v>0</v>
      </c>
      <c r="Q79" s="224">
        <f>ROUND(E79*P79,5)</f>
        <v>0</v>
      </c>
      <c r="R79" s="224"/>
      <c r="S79" s="224"/>
      <c r="T79" s="225">
        <v>0</v>
      </c>
      <c r="U79" s="224">
        <f>ROUND(E79*T79,2)</f>
        <v>0</v>
      </c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106</v>
      </c>
      <c r="AF79" s="214"/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 x14ac:dyDescent="0.2">
      <c r="A80" s="215">
        <v>51</v>
      </c>
      <c r="B80" s="221" t="s">
        <v>227</v>
      </c>
      <c r="C80" s="266" t="s">
        <v>228</v>
      </c>
      <c r="D80" s="223" t="s">
        <v>151</v>
      </c>
      <c r="E80" s="230">
        <v>1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21</v>
      </c>
      <c r="M80" s="234">
        <f>G80*(1+L80/100)</f>
        <v>0</v>
      </c>
      <c r="N80" s="224">
        <v>2.3000000000000001E-4</v>
      </c>
      <c r="O80" s="224">
        <f>ROUND(E80*N80,5)</f>
        <v>2.3000000000000001E-4</v>
      </c>
      <c r="P80" s="224">
        <v>0</v>
      </c>
      <c r="Q80" s="224">
        <f>ROUND(E80*P80,5)</f>
        <v>0</v>
      </c>
      <c r="R80" s="224"/>
      <c r="S80" s="224"/>
      <c r="T80" s="225">
        <v>0</v>
      </c>
      <c r="U80" s="224">
        <f>ROUND(E80*T80,2)</f>
        <v>0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212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>
        <v>52</v>
      </c>
      <c r="B81" s="221" t="s">
        <v>229</v>
      </c>
      <c r="C81" s="266" t="s">
        <v>230</v>
      </c>
      <c r="D81" s="223" t="s">
        <v>121</v>
      </c>
      <c r="E81" s="230">
        <v>0.11840000000000001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24">
        <v>0</v>
      </c>
      <c r="O81" s="224">
        <f>ROUND(E81*N81,5)</f>
        <v>0</v>
      </c>
      <c r="P81" s="224">
        <v>0</v>
      </c>
      <c r="Q81" s="224">
        <f>ROUND(E81*P81,5)</f>
        <v>0</v>
      </c>
      <c r="R81" s="224"/>
      <c r="S81" s="224"/>
      <c r="T81" s="225">
        <v>1.5169999999999999</v>
      </c>
      <c r="U81" s="224">
        <f>ROUND(E81*T81,2)</f>
        <v>0.18</v>
      </c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106</v>
      </c>
      <c r="AF81" s="214"/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x14ac:dyDescent="0.2">
      <c r="A82" s="216" t="s">
        <v>101</v>
      </c>
      <c r="B82" s="222" t="s">
        <v>66</v>
      </c>
      <c r="C82" s="268" t="s">
        <v>26</v>
      </c>
      <c r="D82" s="227"/>
      <c r="E82" s="232"/>
      <c r="F82" s="235"/>
      <c r="G82" s="235">
        <f>SUMIF(AE83:AE84,"&lt;&gt;NOR",G83:G84)</f>
        <v>0</v>
      </c>
      <c r="H82" s="235"/>
      <c r="I82" s="235">
        <f>SUM(I83:I84)</f>
        <v>0</v>
      </c>
      <c r="J82" s="235"/>
      <c r="K82" s="235">
        <f>SUM(K83:K84)</f>
        <v>0</v>
      </c>
      <c r="L82" s="235"/>
      <c r="M82" s="235">
        <f>SUM(M83:M84)</f>
        <v>0</v>
      </c>
      <c r="N82" s="228"/>
      <c r="O82" s="228">
        <f>SUM(O83:O84)</f>
        <v>0</v>
      </c>
      <c r="P82" s="228"/>
      <c r="Q82" s="228">
        <f>SUM(Q83:Q84)</f>
        <v>0</v>
      </c>
      <c r="R82" s="228"/>
      <c r="S82" s="228"/>
      <c r="T82" s="229"/>
      <c r="U82" s="228">
        <f>SUM(U83:U84)</f>
        <v>0</v>
      </c>
      <c r="AE82" t="s">
        <v>102</v>
      </c>
    </row>
    <row r="83" spans="1:60" ht="22.5" outlineLevel="1" x14ac:dyDescent="0.2">
      <c r="A83" s="215">
        <v>53</v>
      </c>
      <c r="B83" s="221" t="s">
        <v>231</v>
      </c>
      <c r="C83" s="266" t="s">
        <v>232</v>
      </c>
      <c r="D83" s="223" t="s">
        <v>233</v>
      </c>
      <c r="E83" s="230">
        <v>1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24">
        <v>0</v>
      </c>
      <c r="O83" s="224">
        <f>ROUND(E83*N83,5)</f>
        <v>0</v>
      </c>
      <c r="P83" s="224">
        <v>0</v>
      </c>
      <c r="Q83" s="224">
        <f>ROUND(E83*P83,5)</f>
        <v>0</v>
      </c>
      <c r="R83" s="224"/>
      <c r="S83" s="224"/>
      <c r="T83" s="225">
        <v>0</v>
      </c>
      <c r="U83" s="224">
        <f>ROUND(E83*T83,2)</f>
        <v>0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106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2.5" outlineLevel="1" x14ac:dyDescent="0.2">
      <c r="A84" s="215">
        <v>54</v>
      </c>
      <c r="B84" s="221" t="s">
        <v>234</v>
      </c>
      <c r="C84" s="266" t="s">
        <v>235</v>
      </c>
      <c r="D84" s="223" t="s">
        <v>233</v>
      </c>
      <c r="E84" s="230">
        <v>1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24">
        <v>0</v>
      </c>
      <c r="O84" s="224">
        <f>ROUND(E84*N84,5)</f>
        <v>0</v>
      </c>
      <c r="P84" s="224">
        <v>0</v>
      </c>
      <c r="Q84" s="224">
        <f>ROUND(E84*P84,5)</f>
        <v>0</v>
      </c>
      <c r="R84" s="224"/>
      <c r="S84" s="224"/>
      <c r="T84" s="225">
        <v>0</v>
      </c>
      <c r="U84" s="224">
        <f>ROUND(E84*T84,2)</f>
        <v>0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106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x14ac:dyDescent="0.2">
      <c r="A85" s="216" t="s">
        <v>101</v>
      </c>
      <c r="B85" s="222" t="s">
        <v>67</v>
      </c>
      <c r="C85" s="268" t="s">
        <v>68</v>
      </c>
      <c r="D85" s="227"/>
      <c r="E85" s="232"/>
      <c r="F85" s="235"/>
      <c r="G85" s="235">
        <f>SUMIF(AE86:AE98,"&lt;&gt;NOR",G86:G98)</f>
        <v>0</v>
      </c>
      <c r="H85" s="235"/>
      <c r="I85" s="235">
        <f>SUM(I86:I98)</f>
        <v>0</v>
      </c>
      <c r="J85" s="235"/>
      <c r="K85" s="235">
        <f>SUM(K86:K98)</f>
        <v>0</v>
      </c>
      <c r="L85" s="235"/>
      <c r="M85" s="235">
        <f>SUM(M86:M98)</f>
        <v>0</v>
      </c>
      <c r="N85" s="228"/>
      <c r="O85" s="228">
        <f>SUM(O86:O98)</f>
        <v>9.6000000000000002E-4</v>
      </c>
      <c r="P85" s="228"/>
      <c r="Q85" s="228">
        <f>SUM(Q86:Q98)</f>
        <v>0</v>
      </c>
      <c r="R85" s="228"/>
      <c r="S85" s="228"/>
      <c r="T85" s="229"/>
      <c r="U85" s="228">
        <f>SUM(U86:U98)</f>
        <v>4.0699999999999994</v>
      </c>
      <c r="AE85" t="s">
        <v>102</v>
      </c>
    </row>
    <row r="86" spans="1:60" ht="22.5" outlineLevel="1" x14ac:dyDescent="0.2">
      <c r="A86" s="215">
        <v>55</v>
      </c>
      <c r="B86" s="221" t="s">
        <v>236</v>
      </c>
      <c r="C86" s="266" t="s">
        <v>237</v>
      </c>
      <c r="D86" s="223" t="s">
        <v>105</v>
      </c>
      <c r="E86" s="230">
        <v>23.1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21</v>
      </c>
      <c r="M86" s="234">
        <f>G86*(1+L86/100)</f>
        <v>0</v>
      </c>
      <c r="N86" s="224">
        <v>2.0000000000000002E-5</v>
      </c>
      <c r="O86" s="224">
        <f>ROUND(E86*N86,5)</f>
        <v>4.6000000000000001E-4</v>
      </c>
      <c r="P86" s="224">
        <v>0</v>
      </c>
      <c r="Q86" s="224">
        <f>ROUND(E86*P86,5)</f>
        <v>0</v>
      </c>
      <c r="R86" s="224"/>
      <c r="S86" s="224"/>
      <c r="T86" s="225">
        <v>0.129</v>
      </c>
      <c r="U86" s="224">
        <f>ROUND(E86*T86,2)</f>
        <v>2.98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106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/>
      <c r="B87" s="221"/>
      <c r="C87" s="267" t="s">
        <v>238</v>
      </c>
      <c r="D87" s="226"/>
      <c r="E87" s="231">
        <v>23.1</v>
      </c>
      <c r="F87" s="234"/>
      <c r="G87" s="234"/>
      <c r="H87" s="234"/>
      <c r="I87" s="234"/>
      <c r="J87" s="234"/>
      <c r="K87" s="234"/>
      <c r="L87" s="234"/>
      <c r="M87" s="234"/>
      <c r="N87" s="224"/>
      <c r="O87" s="224"/>
      <c r="P87" s="224"/>
      <c r="Q87" s="224"/>
      <c r="R87" s="224"/>
      <c r="S87" s="224"/>
      <c r="T87" s="225"/>
      <c r="U87" s="224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108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15">
        <v>56</v>
      </c>
      <c r="B88" s="221" t="s">
        <v>239</v>
      </c>
      <c r="C88" s="266" t="s">
        <v>240</v>
      </c>
      <c r="D88" s="223" t="s">
        <v>105</v>
      </c>
      <c r="E88" s="230">
        <v>6.3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24">
        <v>6.0000000000000002E-5</v>
      </c>
      <c r="O88" s="224">
        <f>ROUND(E88*N88,5)</f>
        <v>3.8000000000000002E-4</v>
      </c>
      <c r="P88" s="224">
        <v>0</v>
      </c>
      <c r="Q88" s="224">
        <f>ROUND(E88*P88,5)</f>
        <v>0</v>
      </c>
      <c r="R88" s="224"/>
      <c r="S88" s="224"/>
      <c r="T88" s="225">
        <v>0.129</v>
      </c>
      <c r="U88" s="224">
        <f>ROUND(E88*T88,2)</f>
        <v>0.81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106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1"/>
      <c r="C89" s="267" t="s">
        <v>241</v>
      </c>
      <c r="D89" s="226"/>
      <c r="E89" s="231">
        <v>6.3</v>
      </c>
      <c r="F89" s="234"/>
      <c r="G89" s="234"/>
      <c r="H89" s="234"/>
      <c r="I89" s="234"/>
      <c r="J89" s="234"/>
      <c r="K89" s="234"/>
      <c r="L89" s="234"/>
      <c r="M89" s="234"/>
      <c r="N89" s="224"/>
      <c r="O89" s="224"/>
      <c r="P89" s="224"/>
      <c r="Q89" s="224"/>
      <c r="R89" s="224"/>
      <c r="S89" s="224"/>
      <c r="T89" s="225"/>
      <c r="U89" s="224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108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2.5" outlineLevel="1" x14ac:dyDescent="0.2">
      <c r="A90" s="215">
        <v>57</v>
      </c>
      <c r="B90" s="221" t="s">
        <v>242</v>
      </c>
      <c r="C90" s="266" t="s">
        <v>243</v>
      </c>
      <c r="D90" s="223" t="s">
        <v>105</v>
      </c>
      <c r="E90" s="230">
        <v>0.52500000000000002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24">
        <v>4.0000000000000003E-5</v>
      </c>
      <c r="O90" s="224">
        <f>ROUND(E90*N90,5)</f>
        <v>2.0000000000000002E-5</v>
      </c>
      <c r="P90" s="224">
        <v>0</v>
      </c>
      <c r="Q90" s="224">
        <f>ROUND(E90*P90,5)</f>
        <v>0</v>
      </c>
      <c r="R90" s="224"/>
      <c r="S90" s="224"/>
      <c r="T90" s="225">
        <v>0.129</v>
      </c>
      <c r="U90" s="224">
        <f>ROUND(E90*T90,2)</f>
        <v>7.0000000000000007E-2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106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1"/>
      <c r="C91" s="267" t="s">
        <v>133</v>
      </c>
      <c r="D91" s="226"/>
      <c r="E91" s="231">
        <v>0.52500000000000002</v>
      </c>
      <c r="F91" s="234"/>
      <c r="G91" s="234"/>
      <c r="H91" s="234"/>
      <c r="I91" s="234"/>
      <c r="J91" s="234"/>
      <c r="K91" s="234"/>
      <c r="L91" s="234"/>
      <c r="M91" s="234"/>
      <c r="N91" s="224"/>
      <c r="O91" s="224"/>
      <c r="P91" s="224"/>
      <c r="Q91" s="224"/>
      <c r="R91" s="224"/>
      <c r="S91" s="224"/>
      <c r="T91" s="225"/>
      <c r="U91" s="224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108</v>
      </c>
      <c r="AF91" s="214">
        <v>0</v>
      </c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15">
        <v>58</v>
      </c>
      <c r="B92" s="221" t="s">
        <v>244</v>
      </c>
      <c r="C92" s="266" t="s">
        <v>245</v>
      </c>
      <c r="D92" s="223" t="s">
        <v>105</v>
      </c>
      <c r="E92" s="230">
        <v>0.52500000000000002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21</v>
      </c>
      <c r="M92" s="234">
        <f>G92*(1+L92/100)</f>
        <v>0</v>
      </c>
      <c r="N92" s="224">
        <v>6.0000000000000002E-5</v>
      </c>
      <c r="O92" s="224">
        <f>ROUND(E92*N92,5)</f>
        <v>3.0000000000000001E-5</v>
      </c>
      <c r="P92" s="224">
        <v>0</v>
      </c>
      <c r="Q92" s="224">
        <f>ROUND(E92*P92,5)</f>
        <v>0</v>
      </c>
      <c r="R92" s="224"/>
      <c r="S92" s="224"/>
      <c r="T92" s="225">
        <v>0.129</v>
      </c>
      <c r="U92" s="224">
        <f>ROUND(E92*T92,2)</f>
        <v>7.0000000000000007E-2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106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/>
      <c r="B93" s="221"/>
      <c r="C93" s="267" t="s">
        <v>133</v>
      </c>
      <c r="D93" s="226"/>
      <c r="E93" s="231">
        <v>0.52500000000000002</v>
      </c>
      <c r="F93" s="234"/>
      <c r="G93" s="234"/>
      <c r="H93" s="234"/>
      <c r="I93" s="234"/>
      <c r="J93" s="234"/>
      <c r="K93" s="234"/>
      <c r="L93" s="234"/>
      <c r="M93" s="234"/>
      <c r="N93" s="224"/>
      <c r="O93" s="224"/>
      <c r="P93" s="224"/>
      <c r="Q93" s="224"/>
      <c r="R93" s="224"/>
      <c r="S93" s="224"/>
      <c r="T93" s="225"/>
      <c r="U93" s="224"/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108</v>
      </c>
      <c r="AF93" s="214">
        <v>0</v>
      </c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15">
        <v>59</v>
      </c>
      <c r="B94" s="221" t="s">
        <v>246</v>
      </c>
      <c r="C94" s="266" t="s">
        <v>247</v>
      </c>
      <c r="D94" s="223" t="s">
        <v>105</v>
      </c>
      <c r="E94" s="230">
        <v>0.52500000000000002</v>
      </c>
      <c r="F94" s="233"/>
      <c r="G94" s="234">
        <f>ROUND(E94*F94,2)</f>
        <v>0</v>
      </c>
      <c r="H94" s="233"/>
      <c r="I94" s="234">
        <f>ROUND(E94*H94,2)</f>
        <v>0</v>
      </c>
      <c r="J94" s="233"/>
      <c r="K94" s="234">
        <f>ROUND(E94*J94,2)</f>
        <v>0</v>
      </c>
      <c r="L94" s="234">
        <v>21</v>
      </c>
      <c r="M94" s="234">
        <f>G94*(1+L94/100)</f>
        <v>0</v>
      </c>
      <c r="N94" s="224">
        <v>5.0000000000000002E-5</v>
      </c>
      <c r="O94" s="224">
        <f>ROUND(E94*N94,5)</f>
        <v>3.0000000000000001E-5</v>
      </c>
      <c r="P94" s="224">
        <v>0</v>
      </c>
      <c r="Q94" s="224">
        <f>ROUND(E94*P94,5)</f>
        <v>0</v>
      </c>
      <c r="R94" s="224"/>
      <c r="S94" s="224"/>
      <c r="T94" s="225">
        <v>0.129</v>
      </c>
      <c r="U94" s="224">
        <f>ROUND(E94*T94,2)</f>
        <v>7.0000000000000007E-2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106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/>
      <c r="B95" s="221"/>
      <c r="C95" s="267" t="s">
        <v>133</v>
      </c>
      <c r="D95" s="226"/>
      <c r="E95" s="231">
        <v>0.52500000000000002</v>
      </c>
      <c r="F95" s="234"/>
      <c r="G95" s="234"/>
      <c r="H95" s="234"/>
      <c r="I95" s="234"/>
      <c r="J95" s="234"/>
      <c r="K95" s="234"/>
      <c r="L95" s="234"/>
      <c r="M95" s="234"/>
      <c r="N95" s="224"/>
      <c r="O95" s="224"/>
      <c r="P95" s="224"/>
      <c r="Q95" s="224"/>
      <c r="R95" s="224"/>
      <c r="S95" s="224"/>
      <c r="T95" s="225"/>
      <c r="U95" s="224"/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108</v>
      </c>
      <c r="AF95" s="214">
        <v>0</v>
      </c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1" x14ac:dyDescent="0.2">
      <c r="A96" s="215">
        <v>60</v>
      </c>
      <c r="B96" s="221" t="s">
        <v>248</v>
      </c>
      <c r="C96" s="266" t="s">
        <v>249</v>
      </c>
      <c r="D96" s="223" t="s">
        <v>105</v>
      </c>
      <c r="E96" s="230">
        <v>0.52500000000000002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21</v>
      </c>
      <c r="M96" s="234">
        <f>G96*(1+L96/100)</f>
        <v>0</v>
      </c>
      <c r="N96" s="224">
        <v>6.9999999999999994E-5</v>
      </c>
      <c r="O96" s="224">
        <f>ROUND(E96*N96,5)</f>
        <v>4.0000000000000003E-5</v>
      </c>
      <c r="P96" s="224">
        <v>0</v>
      </c>
      <c r="Q96" s="224">
        <f>ROUND(E96*P96,5)</f>
        <v>0</v>
      </c>
      <c r="R96" s="224"/>
      <c r="S96" s="224"/>
      <c r="T96" s="225">
        <v>0.129</v>
      </c>
      <c r="U96" s="224">
        <f>ROUND(E96*T96,2)</f>
        <v>7.0000000000000007E-2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106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/>
      <c r="B97" s="221"/>
      <c r="C97" s="267" t="s">
        <v>133</v>
      </c>
      <c r="D97" s="226"/>
      <c r="E97" s="231">
        <v>0.52500000000000002</v>
      </c>
      <c r="F97" s="234"/>
      <c r="G97" s="234"/>
      <c r="H97" s="234"/>
      <c r="I97" s="234"/>
      <c r="J97" s="234"/>
      <c r="K97" s="234"/>
      <c r="L97" s="234"/>
      <c r="M97" s="234"/>
      <c r="N97" s="224"/>
      <c r="O97" s="224"/>
      <c r="P97" s="224"/>
      <c r="Q97" s="224"/>
      <c r="R97" s="224"/>
      <c r="S97" s="224"/>
      <c r="T97" s="225"/>
      <c r="U97" s="224"/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108</v>
      </c>
      <c r="AF97" s="214">
        <v>0</v>
      </c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>
        <v>61</v>
      </c>
      <c r="B98" s="221" t="s">
        <v>250</v>
      </c>
      <c r="C98" s="266" t="s">
        <v>251</v>
      </c>
      <c r="D98" s="223" t="s">
        <v>121</v>
      </c>
      <c r="E98" s="230">
        <v>1E-3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21</v>
      </c>
      <c r="M98" s="234">
        <f>G98*(1+L98/100)</f>
        <v>0</v>
      </c>
      <c r="N98" s="224">
        <v>0</v>
      </c>
      <c r="O98" s="224">
        <f>ROUND(E98*N98,5)</f>
        <v>0</v>
      </c>
      <c r="P98" s="224">
        <v>0</v>
      </c>
      <c r="Q98" s="224">
        <f>ROUND(E98*P98,5)</f>
        <v>0</v>
      </c>
      <c r="R98" s="224"/>
      <c r="S98" s="224"/>
      <c r="T98" s="225">
        <v>1.74</v>
      </c>
      <c r="U98" s="224">
        <f>ROUND(E98*T98,2)</f>
        <v>0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106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x14ac:dyDescent="0.2">
      <c r="A99" s="216" t="s">
        <v>101</v>
      </c>
      <c r="B99" s="222" t="s">
        <v>69</v>
      </c>
      <c r="C99" s="268" t="s">
        <v>70</v>
      </c>
      <c r="D99" s="227"/>
      <c r="E99" s="232"/>
      <c r="F99" s="235"/>
      <c r="G99" s="235">
        <f>SUMIF(AE100:AE101,"&lt;&gt;NOR",G100:G101)</f>
        <v>0</v>
      </c>
      <c r="H99" s="235"/>
      <c r="I99" s="235">
        <f>SUM(I100:I101)</f>
        <v>0</v>
      </c>
      <c r="J99" s="235"/>
      <c r="K99" s="235">
        <f>SUM(K100:K101)</f>
        <v>0</v>
      </c>
      <c r="L99" s="235"/>
      <c r="M99" s="235">
        <f>SUM(M100:M101)</f>
        <v>0</v>
      </c>
      <c r="N99" s="228"/>
      <c r="O99" s="228">
        <f>SUM(O100:O101)</f>
        <v>0</v>
      </c>
      <c r="P99" s="228"/>
      <c r="Q99" s="228">
        <f>SUM(Q100:Q101)</f>
        <v>0.2984</v>
      </c>
      <c r="R99" s="228"/>
      <c r="S99" s="228"/>
      <c r="T99" s="229"/>
      <c r="U99" s="228">
        <f>SUM(U100:U101)</f>
        <v>9.27</v>
      </c>
      <c r="AE99" t="s">
        <v>102</v>
      </c>
    </row>
    <row r="100" spans="1:60" outlineLevel="1" x14ac:dyDescent="0.2">
      <c r="A100" s="215">
        <v>62</v>
      </c>
      <c r="B100" s="221" t="s">
        <v>252</v>
      </c>
      <c r="C100" s="266" t="s">
        <v>253</v>
      </c>
      <c r="D100" s="223" t="s">
        <v>105</v>
      </c>
      <c r="E100" s="230">
        <v>20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24">
        <v>0</v>
      </c>
      <c r="O100" s="224">
        <f>ROUND(E100*N100,5)</f>
        <v>0</v>
      </c>
      <c r="P100" s="224">
        <v>1.4919999999999999E-2</v>
      </c>
      <c r="Q100" s="224">
        <f>ROUND(E100*P100,5)</f>
        <v>0.2984</v>
      </c>
      <c r="R100" s="224"/>
      <c r="S100" s="224"/>
      <c r="T100" s="225">
        <v>0.41299999999999998</v>
      </c>
      <c r="U100" s="224">
        <f>ROUND(E100*T100,2)</f>
        <v>8.26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106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>
        <v>63</v>
      </c>
      <c r="B101" s="221" t="s">
        <v>254</v>
      </c>
      <c r="C101" s="266" t="s">
        <v>255</v>
      </c>
      <c r="D101" s="223" t="s">
        <v>121</v>
      </c>
      <c r="E101" s="230">
        <v>0.2984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24">
        <v>0</v>
      </c>
      <c r="O101" s="224">
        <f>ROUND(E101*N101,5)</f>
        <v>0</v>
      </c>
      <c r="P101" s="224">
        <v>0</v>
      </c>
      <c r="Q101" s="224">
        <f>ROUND(E101*P101,5)</f>
        <v>0</v>
      </c>
      <c r="R101" s="224"/>
      <c r="S101" s="224"/>
      <c r="T101" s="225">
        <v>3.379</v>
      </c>
      <c r="U101" s="224">
        <f>ROUND(E101*T101,2)</f>
        <v>1.01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106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x14ac:dyDescent="0.2">
      <c r="A102" s="216" t="s">
        <v>101</v>
      </c>
      <c r="B102" s="222" t="s">
        <v>71</v>
      </c>
      <c r="C102" s="268" t="s">
        <v>72</v>
      </c>
      <c r="D102" s="227"/>
      <c r="E102" s="232"/>
      <c r="F102" s="235"/>
      <c r="G102" s="235">
        <f>SUMIF(AE103:AE105,"&lt;&gt;NOR",G103:G105)</f>
        <v>0</v>
      </c>
      <c r="H102" s="235"/>
      <c r="I102" s="235">
        <f>SUM(I103:I105)</f>
        <v>0</v>
      </c>
      <c r="J102" s="235"/>
      <c r="K102" s="235">
        <f>SUM(K103:K105)</f>
        <v>0</v>
      </c>
      <c r="L102" s="235"/>
      <c r="M102" s="235">
        <f>SUM(M103:M105)</f>
        <v>0</v>
      </c>
      <c r="N102" s="228"/>
      <c r="O102" s="228">
        <f>SUM(O103:O105)</f>
        <v>5.9999999999999995E-4</v>
      </c>
      <c r="P102" s="228"/>
      <c r="Q102" s="228">
        <f>SUM(Q103:Q105)</f>
        <v>9.6000000000000002E-2</v>
      </c>
      <c r="R102" s="228"/>
      <c r="S102" s="228"/>
      <c r="T102" s="229"/>
      <c r="U102" s="228">
        <f>SUM(U103:U105)</f>
        <v>1.9100000000000001</v>
      </c>
      <c r="AE102" t="s">
        <v>102</v>
      </c>
    </row>
    <row r="103" spans="1:60" ht="22.5" outlineLevel="1" x14ac:dyDescent="0.2">
      <c r="A103" s="215">
        <v>64</v>
      </c>
      <c r="B103" s="221" t="s">
        <v>256</v>
      </c>
      <c r="C103" s="266" t="s">
        <v>257</v>
      </c>
      <c r="D103" s="223" t="s">
        <v>105</v>
      </c>
      <c r="E103" s="230">
        <v>30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24">
        <v>2.0000000000000002E-5</v>
      </c>
      <c r="O103" s="224">
        <f>ROUND(E103*N103,5)</f>
        <v>5.9999999999999995E-4</v>
      </c>
      <c r="P103" s="224">
        <v>3.2000000000000002E-3</v>
      </c>
      <c r="Q103" s="224">
        <f>ROUND(E103*P103,5)</f>
        <v>9.6000000000000002E-2</v>
      </c>
      <c r="R103" s="224"/>
      <c r="S103" s="224"/>
      <c r="T103" s="225">
        <v>5.2999999999999999E-2</v>
      </c>
      <c r="U103" s="224">
        <f>ROUND(E103*T103,2)</f>
        <v>1.59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106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/>
      <c r="B104" s="221"/>
      <c r="C104" s="267" t="s">
        <v>199</v>
      </c>
      <c r="D104" s="226"/>
      <c r="E104" s="231">
        <v>30</v>
      </c>
      <c r="F104" s="234"/>
      <c r="G104" s="234"/>
      <c r="H104" s="234"/>
      <c r="I104" s="234"/>
      <c r="J104" s="234"/>
      <c r="K104" s="234"/>
      <c r="L104" s="234"/>
      <c r="M104" s="234"/>
      <c r="N104" s="224"/>
      <c r="O104" s="224"/>
      <c r="P104" s="224"/>
      <c r="Q104" s="224"/>
      <c r="R104" s="224"/>
      <c r="S104" s="224"/>
      <c r="T104" s="225"/>
      <c r="U104" s="22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108</v>
      </c>
      <c r="AF104" s="214">
        <v>0</v>
      </c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15">
        <v>65</v>
      </c>
      <c r="B105" s="221" t="s">
        <v>258</v>
      </c>
      <c r="C105" s="266" t="s">
        <v>259</v>
      </c>
      <c r="D105" s="223" t="s">
        <v>121</v>
      </c>
      <c r="E105" s="230">
        <v>9.6000000000000002E-2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24">
        <v>0</v>
      </c>
      <c r="O105" s="224">
        <f>ROUND(E105*N105,5)</f>
        <v>0</v>
      </c>
      <c r="P105" s="224">
        <v>0</v>
      </c>
      <c r="Q105" s="224">
        <f>ROUND(E105*P105,5)</f>
        <v>0</v>
      </c>
      <c r="R105" s="224"/>
      <c r="S105" s="224"/>
      <c r="T105" s="225">
        <v>3.379</v>
      </c>
      <c r="U105" s="224">
        <f>ROUND(E105*T105,2)</f>
        <v>0.32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106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x14ac:dyDescent="0.2">
      <c r="A106" s="216" t="s">
        <v>101</v>
      </c>
      <c r="B106" s="222" t="s">
        <v>73</v>
      </c>
      <c r="C106" s="268" t="s">
        <v>74</v>
      </c>
      <c r="D106" s="227"/>
      <c r="E106" s="232"/>
      <c r="F106" s="235"/>
      <c r="G106" s="235">
        <f>SUMIF(AE107:AE110,"&lt;&gt;NOR",G107:G110)</f>
        <v>0</v>
      </c>
      <c r="H106" s="235"/>
      <c r="I106" s="235">
        <f>SUM(I107:I110)</f>
        <v>0</v>
      </c>
      <c r="J106" s="235"/>
      <c r="K106" s="235">
        <f>SUM(K107:K110)</f>
        <v>0</v>
      </c>
      <c r="L106" s="235"/>
      <c r="M106" s="235">
        <f>SUM(M107:M110)</f>
        <v>0</v>
      </c>
      <c r="N106" s="228"/>
      <c r="O106" s="228">
        <f>SUM(O107:O110)</f>
        <v>0</v>
      </c>
      <c r="P106" s="228"/>
      <c r="Q106" s="228">
        <f>SUM(Q107:Q110)</f>
        <v>0.10172</v>
      </c>
      <c r="R106" s="228"/>
      <c r="S106" s="228"/>
      <c r="T106" s="229"/>
      <c r="U106" s="228">
        <f>SUM(U107:U110)</f>
        <v>3.3</v>
      </c>
      <c r="AE106" t="s">
        <v>102</v>
      </c>
    </row>
    <row r="107" spans="1:60" outlineLevel="1" x14ac:dyDescent="0.2">
      <c r="A107" s="215">
        <v>66</v>
      </c>
      <c r="B107" s="221" t="s">
        <v>260</v>
      </c>
      <c r="C107" s="266" t="s">
        <v>261</v>
      </c>
      <c r="D107" s="223" t="s">
        <v>186</v>
      </c>
      <c r="E107" s="230">
        <v>2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24">
        <v>0</v>
      </c>
      <c r="O107" s="224">
        <f>ROUND(E107*N107,5)</f>
        <v>0</v>
      </c>
      <c r="P107" s="224">
        <v>1.933E-2</v>
      </c>
      <c r="Q107" s="224">
        <f>ROUND(E107*P107,5)</f>
        <v>3.866E-2</v>
      </c>
      <c r="R107" s="224"/>
      <c r="S107" s="224"/>
      <c r="T107" s="225">
        <v>0.59</v>
      </c>
      <c r="U107" s="224">
        <f>ROUND(E107*T107,2)</f>
        <v>1.18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106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>
        <v>67</v>
      </c>
      <c r="B108" s="221" t="s">
        <v>262</v>
      </c>
      <c r="C108" s="266" t="s">
        <v>263</v>
      </c>
      <c r="D108" s="223" t="s">
        <v>186</v>
      </c>
      <c r="E108" s="230">
        <v>3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24">
        <v>0</v>
      </c>
      <c r="O108" s="224">
        <f>ROUND(E108*N108,5)</f>
        <v>0</v>
      </c>
      <c r="P108" s="224">
        <v>1.9460000000000002E-2</v>
      </c>
      <c r="Q108" s="224">
        <f>ROUND(E108*P108,5)</f>
        <v>5.8380000000000001E-2</v>
      </c>
      <c r="R108" s="224"/>
      <c r="S108" s="224"/>
      <c r="T108" s="225">
        <v>0.38200000000000001</v>
      </c>
      <c r="U108" s="224">
        <f>ROUND(E108*T108,2)</f>
        <v>1.1499999999999999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106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>
        <v>68</v>
      </c>
      <c r="B109" s="221" t="s">
        <v>264</v>
      </c>
      <c r="C109" s="266" t="s">
        <v>265</v>
      </c>
      <c r="D109" s="223" t="s">
        <v>186</v>
      </c>
      <c r="E109" s="230">
        <v>3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24">
        <v>0</v>
      </c>
      <c r="O109" s="224">
        <f>ROUND(E109*N109,5)</f>
        <v>0</v>
      </c>
      <c r="P109" s="224">
        <v>1.56E-3</v>
      </c>
      <c r="Q109" s="224">
        <f>ROUND(E109*P109,5)</f>
        <v>4.6800000000000001E-3</v>
      </c>
      <c r="R109" s="224"/>
      <c r="S109" s="224"/>
      <c r="T109" s="225">
        <v>0.217</v>
      </c>
      <c r="U109" s="224">
        <f>ROUND(E109*T109,2)</f>
        <v>0.65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106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44">
        <v>69</v>
      </c>
      <c r="B110" s="245" t="s">
        <v>266</v>
      </c>
      <c r="C110" s="269" t="s">
        <v>267</v>
      </c>
      <c r="D110" s="246" t="s">
        <v>121</v>
      </c>
      <c r="E110" s="247">
        <v>0.1017</v>
      </c>
      <c r="F110" s="248"/>
      <c r="G110" s="249">
        <f>ROUND(E110*F110,2)</f>
        <v>0</v>
      </c>
      <c r="H110" s="248"/>
      <c r="I110" s="249">
        <f>ROUND(E110*H110,2)</f>
        <v>0</v>
      </c>
      <c r="J110" s="248"/>
      <c r="K110" s="249">
        <f>ROUND(E110*J110,2)</f>
        <v>0</v>
      </c>
      <c r="L110" s="249">
        <v>21</v>
      </c>
      <c r="M110" s="249">
        <f>G110*(1+L110/100)</f>
        <v>0</v>
      </c>
      <c r="N110" s="250">
        <v>0</v>
      </c>
      <c r="O110" s="250">
        <f>ROUND(E110*N110,5)</f>
        <v>0</v>
      </c>
      <c r="P110" s="250">
        <v>0</v>
      </c>
      <c r="Q110" s="250">
        <f>ROUND(E110*P110,5)</f>
        <v>0</v>
      </c>
      <c r="R110" s="250"/>
      <c r="S110" s="250"/>
      <c r="T110" s="251">
        <v>3.169</v>
      </c>
      <c r="U110" s="250">
        <f>ROUND(E110*T110,2)</f>
        <v>0.32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106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6"/>
      <c r="B111" s="7" t="s">
        <v>268</v>
      </c>
      <c r="C111" s="270" t="s">
        <v>268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v>15</v>
      </c>
      <c r="AD111">
        <v>21</v>
      </c>
    </row>
    <row r="112" spans="1:60" x14ac:dyDescent="0.2">
      <c r="A112" s="252"/>
      <c r="B112" s="253">
        <v>26</v>
      </c>
      <c r="C112" s="271" t="s">
        <v>268</v>
      </c>
      <c r="D112" s="254"/>
      <c r="E112" s="254"/>
      <c r="F112" s="254"/>
      <c r="G112" s="265">
        <f>G8+G24+G46+G68+G82+G85+G99+G102+G106</f>
        <v>0</v>
      </c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f>SUMIF(L7:L110,AC111,G7:G110)</f>
        <v>0</v>
      </c>
      <c r="AD112">
        <f>SUMIF(L7:L110,AD111,G7:G110)</f>
        <v>0</v>
      </c>
      <c r="AE112" t="s">
        <v>269</v>
      </c>
    </row>
    <row r="113" spans="1:31" x14ac:dyDescent="0.2">
      <c r="A113" s="6"/>
      <c r="B113" s="7" t="s">
        <v>268</v>
      </c>
      <c r="C113" s="270" t="s">
        <v>268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6"/>
      <c r="B114" s="7" t="s">
        <v>268</v>
      </c>
      <c r="C114" s="270" t="s">
        <v>268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55">
        <v>33</v>
      </c>
      <c r="B115" s="255"/>
      <c r="C115" s="272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56"/>
      <c r="B116" s="257"/>
      <c r="C116" s="273"/>
      <c r="D116" s="257"/>
      <c r="E116" s="257"/>
      <c r="F116" s="257"/>
      <c r="G116" s="258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E116" t="s">
        <v>270</v>
      </c>
    </row>
    <row r="117" spans="1:31" x14ac:dyDescent="0.2">
      <c r="A117" s="259"/>
      <c r="B117" s="260"/>
      <c r="C117" s="274"/>
      <c r="D117" s="260"/>
      <c r="E117" s="260"/>
      <c r="F117" s="260"/>
      <c r="G117" s="261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59"/>
      <c r="B118" s="260"/>
      <c r="C118" s="274"/>
      <c r="D118" s="260"/>
      <c r="E118" s="260"/>
      <c r="F118" s="260"/>
      <c r="G118" s="261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59"/>
      <c r="B119" s="260"/>
      <c r="C119" s="274"/>
      <c r="D119" s="260"/>
      <c r="E119" s="260"/>
      <c r="F119" s="260"/>
      <c r="G119" s="261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62"/>
      <c r="B120" s="263"/>
      <c r="C120" s="275"/>
      <c r="D120" s="263"/>
      <c r="E120" s="263"/>
      <c r="F120" s="263"/>
      <c r="G120" s="264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6"/>
      <c r="B121" s="7" t="s">
        <v>268</v>
      </c>
      <c r="C121" s="270" t="s">
        <v>268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C122" s="276"/>
      <c r="AE122" t="s">
        <v>271</v>
      </c>
    </row>
  </sheetData>
  <mergeCells count="6">
    <mergeCell ref="A1:G1"/>
    <mergeCell ref="C2:G2"/>
    <mergeCell ref="C3:G3"/>
    <mergeCell ref="C4:G4"/>
    <mergeCell ref="A115:C115"/>
    <mergeCell ref="A116:G120"/>
  </mergeCells>
  <pageMargins left="0.59055118110236204" right="0.39370078740157499" top="0.78740157499999996" bottom="0.78740157499999996" header="0.3" footer="0.3"/>
  <pageSetup paperSize="9" orientation="landscape" r:id="rId1"/>
  <rowBreaks count="1" manualBreakCount="1">
    <brk id="98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TZB KOMPLET</cp:lastModifiedBy>
  <cp:lastPrinted>2014-02-28T09:52:57Z</cp:lastPrinted>
  <dcterms:created xsi:type="dcterms:W3CDTF">2009-04-08T07:15:50Z</dcterms:created>
  <dcterms:modified xsi:type="dcterms:W3CDTF">2022-04-28T10:53:00Z</dcterms:modified>
</cp:coreProperties>
</file>